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_Statements" sheetId="1" r:id="rId4"/>
    <sheet state="visible" name="Balance_Sheets" sheetId="2" r:id="rId5"/>
    <sheet state="visible" name="Shareholders_Equity" sheetId="3" r:id="rId6"/>
    <sheet state="visible" name="Cash_Flows" sheetId="4" r:id="rId7"/>
    <sheet state="visible" name="Liabilities" sheetId="5" r:id="rId8"/>
    <sheet state="visible" name="Veritical_Analysis-IS" sheetId="6" r:id="rId9"/>
    <sheet state="visible" name="Veritical_Analysis-BS" sheetId="7" r:id="rId10"/>
    <sheet state="visible" name="Horizontal_Analysis-IS" sheetId="8" r:id="rId11"/>
    <sheet state="visible" name="Horizontal_Analysis-BS" sheetId="9" r:id="rId12"/>
    <sheet state="visible" name="2024Targets " sheetId="10" r:id="rId13"/>
    <sheet state="visible" name="Financial_Dashboard" sheetId="11" r:id="rId14"/>
    <sheet state="visible" name="Profitability_Ratios" sheetId="12" r:id="rId15"/>
    <sheet state="visible" name="Efficiency_Ratios" sheetId="13" r:id="rId16"/>
    <sheet state="visible" name="Retail_KPIs" sheetId="14" r:id="rId17"/>
    <sheet state="visible" name="Solvency_Ratios" sheetId="15" r:id="rId18"/>
    <sheet state="visible" name="Liquidity_Ratios" sheetId="16" r:id="rId19"/>
    <sheet state="visible" name="Valuation_Ratios" sheetId="17" r:id="rId20"/>
  </sheets>
  <definedNames/>
  <calcPr/>
  <extLst>
    <ext uri="GoogleSheetsCustomDataVersion2">
      <go:sheetsCustomData xmlns:go="http://customooxmlschemas.google.com/" r:id="rId21" roundtripDataChecksum="+0GBY2ec4hiy6fRP4BNT1fdXzt3xVJzxQMKipDjjnQk="/>
    </ext>
  </extLst>
</workbook>
</file>

<file path=xl/sharedStrings.xml><?xml version="1.0" encoding="utf-8"?>
<sst xmlns="http://schemas.openxmlformats.org/spreadsheetml/2006/main" count="423" uniqueCount="253">
  <si>
    <t>Nike, Inc.
Common Size Income Statements
For the Three Years Ended May 31, 2024</t>
  </si>
  <si>
    <t>(in millions)</t>
  </si>
  <si>
    <t>2024-Actual</t>
  </si>
  <si>
    <t>2023-Actual</t>
  </si>
  <si>
    <t>2022-Actuals</t>
  </si>
  <si>
    <t>Revenues</t>
  </si>
  <si>
    <t>Cost of sales</t>
  </si>
  <si>
    <t xml:space="preserve">     Gross profit</t>
  </si>
  <si>
    <t>Demand creation expense</t>
  </si>
  <si>
    <t>Operating overhead expense</t>
  </si>
  <si>
    <t xml:space="preserve">    Total selling and administrative expense</t>
  </si>
  <si>
    <t>Interest expense (income), net</t>
  </si>
  <si>
    <t>Other (income) expense, net</t>
  </si>
  <si>
    <t>Income before income taxes</t>
  </si>
  <si>
    <t>Income tax expense</t>
  </si>
  <si>
    <t>NET INCOME</t>
  </si>
  <si>
    <t>Earnings per common share:</t>
  </si>
  <si>
    <t xml:space="preserve">    Basic</t>
  </si>
  <si>
    <t xml:space="preserve">    Diluted</t>
  </si>
  <si>
    <t>Weighted average common shares outstanding</t>
  </si>
  <si>
    <r>
      <rPr>
        <rFont val="Helvetica Neue"/>
        <b/>
        <color rgb="FFFFFFFF"/>
        <sz val="14.0"/>
      </rPr>
      <t xml:space="preserve">Nike, Inc.
</t>
    </r>
    <r>
      <rPr>
        <rFont val="Helvetica Neue"/>
        <b val="0"/>
        <color rgb="FFFFFFFF"/>
        <sz val="14.0"/>
      </rPr>
      <t>Consolidated Balance Sheets
For the Three Years Ended May 31, 2024</t>
    </r>
  </si>
  <si>
    <t>(In millions)</t>
  </si>
  <si>
    <t>ASSETS</t>
  </si>
  <si>
    <t>Current assets:</t>
  </si>
  <si>
    <t>Cash and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</si>
  <si>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</si>
  <si>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</si>
  <si>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</si>
  <si>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</si>
  <si>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</si>
  <si>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Property, plant and equipment, net</t>
  </si>
  <si>
    <t>Operating lease right-of-use assets, net</t>
  </si>
  <si>
    <t>Identifiable intangible assets, net</t>
  </si>
  <si>
    <t>Goodwill</t>
  </si>
  <si>
    <t>Deferred income taxes and other assets</t>
  </si>
  <si>
    <t>TOTAL ASSETS</t>
  </si>
  <si>
    <t>LIABILITIES AND SHAREHOLDERS' EQUITY</t>
  </si>
  <si>
    <t>Current liabilities:</t>
  </si>
  <si>
    <t>Current portion of long-term debt</t>
  </si>
  <si>
    <t>Notes payable</t>
  </si>
  <si>
    <t>Accounts payable</t>
  </si>
  <si>
    <t>Current portion of operating lease liabilities</t>
  </si>
  <si>
    <t>Accrued liabilities</t>
  </si>
  <si>
    <t>Income taxes payable</t>
  </si>
  <si>
    <t>Total current liabilities</t>
  </si>
  <si>
    <t>Long-term debt</t>
  </si>
  <si>
    <t>Operating lease liabilities</t>
  </si>
  <si>
    <t>Deferred income taxes and other liabilities</t>
  </si>
  <si>
    <t>Commitments and contingencies (Note 16)</t>
  </si>
  <si>
    <t>Redeemable preferred stock</t>
  </si>
  <si>
    <t>Shareholders' equity:</t>
  </si>
  <si>
    <t>Common stock at stated value:</t>
  </si>
  <si>
    <t>Class A convertible — 298 and 305 shares outstanding — —</t>
  </si>
  <si>
    <t>Class B — 1,205 and 1,227 shares outstanding</t>
  </si>
  <si>
    <t>Capital in excess of stated value</t>
  </si>
  <si>
    <t>Accumulated other comprehensive income (loss)</t>
  </si>
  <si>
    <t>Retained earnings (deficit)</t>
  </si>
  <si>
    <t>Total shareholders' equity</t>
  </si>
  <si>
    <t>TOTAL LIABILITIES AND SHAREHOLDERS' EQUITY</t>
  </si>
  <si>
    <r>
      <rPr>
        <rFont val="Helvetica Neue"/>
        <b/>
        <color theme="1"/>
        <sz val="14.0"/>
      </rPr>
      <t xml:space="preserve">Nike, Inc.
</t>
    </r>
    <r>
      <rPr>
        <rFont val="Helvetica Neue"/>
        <b val="0"/>
        <color theme="1"/>
        <sz val="14.0"/>
      </rPr>
      <t>Consolidated Statements of Shareholders' Equity
For the Three Years Ended May 31, 2024</t>
    </r>
  </si>
  <si>
    <t>Shareholders' Equity</t>
  </si>
  <si>
    <t>COMMON STOCK</t>
  </si>
  <si>
    <t>CAPITAL IN EXCESS OF STATED VALUE</t>
  </si>
  <si>
    <t>ACCUMULATED OTHER COMPREHENSIVE INCOME (LOSS)</t>
  </si>
  <si>
    <t>RETAINED EARNINGS (DEFICIT)</t>
  </si>
  <si>
    <t>TOTAL</t>
  </si>
  <si>
    <t>CLASS A</t>
  </si>
  <si>
    <t>CLASS B</t>
  </si>
  <si>
    <t>SHARES</t>
  </si>
  <si>
    <t>AMOUNT</t>
  </si>
  <si>
    <t>Balance at May 31, 2021</t>
  </si>
  <si>
    <t>Stock options exercised</t>
  </si>
  <si>
    <t>Conversion to Class B Common Stock</t>
  </si>
  <si>
    <t>Repurchase of Class B Common Stock</t>
  </si>
  <si>
    <t>Dividends on common stock and preferred stock</t>
  </si>
  <si>
    <t>Issuance of shares to employees</t>
  </si>
  <si>
    <t>Stock-based compensation</t>
  </si>
  <si>
    <t>Net income</t>
  </si>
  <si>
    <t>Other comprehensive income (loss)</t>
  </si>
  <si>
    <t>Balance at May 31, 2022</t>
  </si>
  <si>
    <t>Balance at May 31, 2023</t>
  </si>
  <si>
    <t>Balance at May 31, 2024</t>
  </si>
  <si>
    <r>
      <rPr>
        <rFont val="Calibri"/>
        <b/>
        <color theme="1"/>
        <sz val="14.0"/>
      </rPr>
      <t>Nike, Inc.</t>
    </r>
    <r>
      <rPr>
        <rFont val="Calibri"/>
        <color theme="1"/>
        <sz val="14.0"/>
      </rPr>
      <t xml:space="preserve">
Consolidated Statements of Cash Flows
For the Three Years Ended May 31, 2024</t>
    </r>
  </si>
  <si>
    <t>Cash provided (used) by operations:</t>
  </si>
  <si>
    <t xml:space="preserve">Net income </t>
  </si>
  <si>
    <t>Adjustments to reconcile net income to net cash provided (used) by operations:</t>
  </si>
  <si>
    <t>Depreciation</t>
  </si>
  <si>
    <t>Deferred income taxes</t>
  </si>
  <si>
    <t>Amortization, impairment and other</t>
  </si>
  <si>
    <t>Net foreign currency adjustments</t>
  </si>
  <si>
    <t>Changes in certain working capital components and other assets and liabilities:</t>
  </si>
  <si>
    <t>(Increase) decrease in accounts receivable</t>
  </si>
  <si>
    <t>(Increase) decrease in inventories</t>
  </si>
  <si>
    <t>(Increase) decrease in prepaid expenses, operating lease right-of-use assets and</t>
  </si>
  <si>
    <t>other current and non-current assets</t>
  </si>
  <si>
    <t>Increase (decrease) in accounts payable, accrued liabilities, operating lease</t>
  </si>
  <si>
    <t>liabilities and other current and non-current liabilities</t>
  </si>
  <si>
    <t>Cash provided (used) by operations</t>
  </si>
  <si>
    <t>Cash provided (used) by investing activities:</t>
  </si>
  <si>
    <t xml:space="preserve">Purchases of short-term investments </t>
  </si>
  <si>
    <t>Maturities of short-term investments</t>
  </si>
  <si>
    <t>Sales of short-term investments</t>
  </si>
  <si>
    <t>Additions to property, plant and equipment</t>
  </si>
  <si>
    <t>Other investing activities</t>
  </si>
  <si>
    <t>Cash provided (used) by investing activities</t>
  </si>
  <si>
    <t>Cash provided (used) by financing activities:</t>
  </si>
  <si>
    <t>Increase (decrease) in notes payable, net</t>
  </si>
  <si>
    <t>—</t>
  </si>
  <si>
    <t>Repayment of borrowings</t>
  </si>
  <si>
    <t>Proceeds from exercise of stock options and other stock issuances</t>
  </si>
  <si>
    <t>Repurchase of common stock</t>
  </si>
  <si>
    <t>Dividends — common and preferred</t>
  </si>
  <si>
    <t>Other financing activities</t>
  </si>
  <si>
    <t>Cash provided (used) by financing activities</t>
  </si>
  <si>
    <t>Effect of exchange rate changes on cash and equivalents</t>
  </si>
  <si>
    <t>Net increase (decrease) in cash and equivalents</t>
  </si>
  <si>
    <t>Cash and equivalents, beginning of year</t>
  </si>
  <si>
    <t>CASH AND EQUIVALENTS, END OF YEAR</t>
  </si>
  <si>
    <t>Supplemental disclosure of cash flow information:</t>
  </si>
  <si>
    <t>Cash paid during the year for:</t>
  </si>
  <si>
    <t>Interest, net of capitalized interest</t>
  </si>
  <si>
    <t>Income taxes</t>
  </si>
  <si>
    <t>Non-cash additions to property, plant and equipment</t>
  </si>
  <si>
    <t>Dividends declared and not paid</t>
  </si>
  <si>
    <t>Nike's Current Liabilities:</t>
  </si>
  <si>
    <t>2024</t>
  </si>
  <si>
    <t>2023</t>
  </si>
  <si>
    <t>2022</t>
  </si>
  <si>
    <t>Total non-current liabilities</t>
  </si>
  <si>
    <t>Total Current Liabilities</t>
  </si>
  <si>
    <t>Total Non-Current Liabilities</t>
  </si>
  <si>
    <t>Current Liabilities:</t>
  </si>
  <si>
    <t xml:space="preserve">      Current portion of long-term debt</t>
  </si>
  <si>
    <t xml:space="preserve">      Notes payable</t>
  </si>
  <si>
    <t xml:space="preserve">      Accounts payable</t>
  </si>
  <si>
    <t xml:space="preserve">      Current portion of operating lease liabilities</t>
  </si>
  <si>
    <t xml:space="preserve">      Accrued Liabilities</t>
  </si>
  <si>
    <t xml:space="preserve">      Income taxes payable</t>
  </si>
  <si>
    <t>Non-Current Liabilities:</t>
  </si>
  <si>
    <t xml:space="preserve">      Long-term debt</t>
  </si>
  <si>
    <t xml:space="preserve">      Operating lease liabilities</t>
  </si>
  <si>
    <t xml:space="preserve">      Deferred income taxes and other liabilities</t>
  </si>
  <si>
    <t>Total Liabilities</t>
  </si>
  <si>
    <r>
      <rPr>
        <rFont val="Helvetica Neue"/>
        <b/>
        <color theme="1"/>
        <sz val="12.0"/>
      </rPr>
      <t xml:space="preserve">Nike, Inc.
</t>
    </r>
    <r>
      <rPr>
        <rFont val="Helvetica"/>
        <b val="0"/>
        <color theme="1"/>
        <sz val="12.0"/>
      </rPr>
      <t>Common Size Income Statements
For the Three Years Ended May 31, 2024</t>
    </r>
  </si>
  <si>
    <t>Common Size Vertical Analysis</t>
  </si>
  <si>
    <t>2022-Actual</t>
  </si>
  <si>
    <t>2024-Percent Change</t>
  </si>
  <si>
    <t>2023-Percent Change</t>
  </si>
  <si>
    <t>2022-Percent Change</t>
  </si>
  <si>
    <r>
      <rPr>
        <rFont val="Helvetica Neue"/>
        <b/>
        <color theme="1"/>
        <sz val="14.0"/>
      </rPr>
      <t xml:space="preserve">Nike, Inc.
</t>
    </r>
    <r>
      <rPr>
        <rFont val="Helvetica Neue"/>
        <b val="0"/>
        <color theme="1"/>
        <sz val="14.0"/>
      </rPr>
      <t>Consolidated Balance Sheets
For the Three Years Ended May 31, 2024</t>
    </r>
  </si>
  <si>
    <t xml:space="preserve">    Cash and equivalents</t>
  </si>
  <si>
    <t xml:space="preserve">    Short-term investments</t>
  </si>
  <si>
    <t xml:space="preserve">    Accounts receivable, net</t>
  </si>
  <si>
    <t xml:space="preserve">    Inventories</t>
  </si>
  <si>
    <t xml:space="preserve">    Prepaid expenses and other current assets</t>
  </si>
  <si>
    <t xml:space="preserve">     Property, plant, equipment, net</t>
  </si>
  <si>
    <t xml:space="preserve">     Operating lease right-of-use assets, net</t>
  </si>
  <si>
    <t xml:space="preserve">     Identifiable intangible assests, net</t>
  </si>
  <si>
    <t xml:space="preserve">     Goodwill</t>
  </si>
  <si>
    <t xml:space="preserve">     Deferred income taxes and other assets</t>
  </si>
  <si>
    <r>
      <rPr>
        <rFont val="Helvetica Neue"/>
        <color theme="1"/>
        <sz val="12.0"/>
      </rPr>
      <t xml:space="preserve"> </t>
    </r>
    <r>
      <rPr>
        <rFont val="Helvetica"/>
        <b/>
        <color theme="1"/>
        <sz val="12.0"/>
      </rPr>
      <t>LIABILITIES AND SHAREHOLDER'S EQUITY</t>
    </r>
  </si>
  <si>
    <t xml:space="preserve">      Commitments and contigencies (Note 18)</t>
  </si>
  <si>
    <t xml:space="preserve">      Redeemable preferred stock</t>
  </si>
  <si>
    <t>Shareholders' equity</t>
  </si>
  <si>
    <t xml:space="preserve">      Common stock at value:</t>
  </si>
  <si>
    <t xml:space="preserve">           Class A convertible - 315 and 315 shares outstanding</t>
  </si>
  <si>
    <t xml:space="preserve">           Class B - 1,243 and 1,253 shares outstanding</t>
  </si>
  <si>
    <t xml:space="preserve">      Capital in excess of stated value </t>
  </si>
  <si>
    <t xml:space="preserve">      Accumulated other comprehensive income (loss)</t>
  </si>
  <si>
    <t xml:space="preserve">      Retained earnings (deficit)</t>
  </si>
  <si>
    <r>
      <rPr>
        <rFont val="Helvetica"/>
        <b/>
        <color theme="1"/>
        <sz val="14.0"/>
      </rPr>
      <t>Nike, Inc.</t>
    </r>
    <r>
      <rPr>
        <rFont val="Helvetica"/>
        <color theme="1"/>
        <sz val="14.0"/>
      </rPr>
      <t xml:space="preserve">
Common Size Income Statements
For the Three Years Ended May 31, 2024</t>
    </r>
  </si>
  <si>
    <t>Year-over-Year Horizontal Analysis</t>
  </si>
  <si>
    <t>2024-Actuals</t>
  </si>
  <si>
    <t>2023-Actuals</t>
  </si>
  <si>
    <t>2021-Actuals</t>
  </si>
  <si>
    <r>
      <rPr>
        <rFont val="Helvetica Neue"/>
        <b/>
        <color theme="1"/>
        <sz val="14.0"/>
      </rPr>
      <t xml:space="preserve">Nike, Inc.
</t>
    </r>
    <r>
      <rPr>
        <rFont val="Helvetica Neue"/>
        <b val="0"/>
        <color theme="1"/>
        <sz val="14.0"/>
      </rPr>
      <t>Consolidated Balance Sheets
For the Three Years Ended May 31, 2024</t>
    </r>
  </si>
  <si>
    <t>2024-Absolute Change</t>
  </si>
  <si>
    <t>2023-Absolute Change</t>
  </si>
  <si>
    <t>2022-Absolute Change</t>
  </si>
  <si>
    <r>
      <rPr>
        <rFont val="Helvetica Neue"/>
        <color theme="1"/>
        <sz val="12.0"/>
      </rPr>
      <t xml:space="preserve"> </t>
    </r>
    <r>
      <rPr>
        <rFont val="Helvetica"/>
        <b/>
        <color theme="1"/>
        <sz val="12.0"/>
      </rPr>
      <t>LIABILITIES AND SHAREHOLDER'S EQUITY</t>
    </r>
  </si>
  <si>
    <t>🎯 Nike-Level 2024 Target KPIs (Single Values)</t>
  </si>
  <si>
    <t>KPI</t>
  </si>
  <si>
    <t>Target Value (2024)</t>
  </si>
  <si>
    <t>Notes</t>
  </si>
  <si>
    <t>Revenue ($M)</t>
  </si>
  <si>
    <t>Based on Nike’s actual 2024 result, rounded</t>
  </si>
  <si>
    <t>Net Income ($M)</t>
  </si>
  <si>
    <t>Target reflects healthy YoY growth</t>
  </si>
  <si>
    <t>EPS (Diluted)</t>
  </si>
  <si>
    <t>Aligns with expected shareholder value growth</t>
  </si>
  <si>
    <t>Gross Profit Margin</t>
  </si>
  <si>
    <t>Above 43% reflects strong product mix</t>
  </si>
  <si>
    <t>Operating Margin</t>
  </si>
  <si>
    <t>Target for efficiency while scaling</t>
  </si>
  <si>
    <t>Return on Assets (ROA)</t>
  </si>
  <si>
    <t>Strong return for an asset-light model</t>
  </si>
  <si>
    <t>Return on Equity (ROE)</t>
  </si>
  <si>
    <t>Reflects Nike's historic capital efficiency</t>
  </si>
  <si>
    <t>Current Ratio</t>
  </si>
  <si>
    <t>2.0x</t>
  </si>
  <si>
    <t>Strong liquidity benchmark</t>
  </si>
  <si>
    <t>Quick Ratio</t>
  </si>
  <si>
    <t>1.3x</t>
  </si>
  <si>
    <t>Conservative short-term liquidity health</t>
  </si>
  <si>
    <t>Inventory Turnover</t>
  </si>
  <si>
    <t>3.5x</t>
  </si>
  <si>
    <t>Reflects efficient merchandise movement</t>
  </si>
  <si>
    <t>GMROI</t>
  </si>
  <si>
    <t>2.75x</t>
  </si>
  <si>
    <t>Target for inventory return quality</t>
  </si>
  <si>
    <t>Debt-to-Equity</t>
  </si>
  <si>
    <t>1.0x</t>
  </si>
  <si>
    <t>Balanced financial leverage</t>
  </si>
  <si>
    <t>Interest Coverage Ratio</t>
  </si>
  <si>
    <t>30.0x</t>
  </si>
  <si>
    <t>Demonstrates strong debt servicing capacity</t>
  </si>
  <si>
    <t>P/E Ratio</t>
  </si>
  <si>
    <t>26.0x</t>
  </si>
  <si>
    <t>In line with historical market valuation</t>
  </si>
  <si>
    <t>Dividend Yield</t>
  </si>
  <si>
    <t>Consistent with Nike’s historical payouts</t>
  </si>
  <si>
    <t>KPIs</t>
  </si>
  <si>
    <t>Earnings Per Share (EPS)</t>
  </si>
  <si>
    <t>ROA</t>
  </si>
  <si>
    <t>Quick Ratio (x)</t>
  </si>
  <si>
    <t>Inventory Turnover (x)</t>
  </si>
  <si>
    <t>Debt-to-Equity Ratio (x)</t>
  </si>
  <si>
    <t>Nike's Profitability Ratios</t>
  </si>
  <si>
    <t>Debt-to-Equity Ratio</t>
  </si>
  <si>
    <t>Nike's Efficiency Ratios</t>
  </si>
  <si>
    <t>AR Turnover</t>
  </si>
  <si>
    <t>AP Turnover</t>
  </si>
  <si>
    <t>Asset Turnover</t>
  </si>
  <si>
    <t>Net Profit Margin</t>
  </si>
  <si>
    <t>DuPont Analysis Breakdown</t>
  </si>
  <si>
    <t>Equity Muliplier</t>
  </si>
  <si>
    <t>SG&amp;A as % of Revenue</t>
  </si>
  <si>
    <t>Nike's Retail KPIs</t>
  </si>
  <si>
    <t>Gross Margin ROI</t>
  </si>
  <si>
    <t>Nike's Solvency Ratios</t>
  </si>
  <si>
    <t>Debt-to-Assets Ratio</t>
  </si>
  <si>
    <t>Interest Coverage Ratio (x)</t>
  </si>
  <si>
    <t>Nike's Liquidity Ratios</t>
  </si>
  <si>
    <t>Target (2024)</t>
  </si>
  <si>
    <t>Current Ratio (x)</t>
  </si>
  <si>
    <t>Nike's Valuation Ratios</t>
  </si>
  <si>
    <t>Source</t>
  </si>
  <si>
    <t>https://finance.yahoo.com/quote/NKE/history/</t>
  </si>
  <si>
    <t>Adj. Close Date</t>
  </si>
  <si>
    <t>Price-to-Earnings (P/E) Ratio</t>
  </si>
  <si>
    <t>Share Price:</t>
  </si>
  <si>
    <t>Book Value per Share ($M)</t>
  </si>
  <si>
    <t>Price-to-Book (P/B)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</si>
</sst>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* #,##0_);_(* \(#,##0\);_(* &quot;-&quot;_);_(@_)"/>
    <numFmt numFmtId="165" formatCode="#,##0.0"/>
    <numFmt numFmtId="166" formatCode="0.0%"/>
    <numFmt numFmtId="167" formatCode="_(* #,##0.0_);_(* \(#,##0.0\);_(* &quot;-&quot;?_);_(@_)"/>
    <numFmt numFmtId="168" formatCode="0.0"/>
    <numFmt numFmtId="169" formatCode="_(&quot;$&quot;* #,##0.00_);_(&quot;$&quot;* \(#,##0.00\);_(&quot;$&quot;* &quot;-&quot;??_);_(@_)"/>
    <numFmt numFmtId="170" formatCode="&quot;$&quot;#,##0_);[Red]\(&quot;$&quot;#,##0\)"/>
    <numFmt numFmtId="171" formatCode="&quot;$&quot;#,##0.00_);[Red]\(&quot;$&quot;#,##0.00\)"/>
    <numFmt numFmtId="172" formatCode="_(&quot;$&quot;* #,##0_);_(&quot;$&quot;* \(#,##0\);_(&quot;$&quot;* &quot;-&quot;??_);_(@_)"/>
    <numFmt numFmtId="173" formatCode="0.000"/>
    <numFmt numFmtId="174" formatCode="yyyy\-mm\-dd"/>
  </numFmts>
  <fonts count="31">
    <font>
      <sz val="12.0"/>
      <color theme="1"/>
      <name val="Calibri"/>
      <scheme val="minor"/>
    </font>
    <font>
      <b/>
      <sz val="12.0"/>
      <color theme="1"/>
      <name val="Helvetica Neue"/>
    </font>
    <font/>
    <font>
      <i/>
      <sz val="10.0"/>
      <color theme="1"/>
      <name val="Helvetica Neue"/>
    </font>
    <font>
      <sz val="12.0"/>
      <color theme="1"/>
      <name val="Helvetica Neue"/>
    </font>
    <font>
      <b/>
      <sz val="14.0"/>
      <color rgb="FFFFFFFF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b/>
      <sz val="10.0"/>
      <color rgb="FFFFFFFF"/>
      <name val="Helvetica Neue"/>
    </font>
    <font>
      <b/>
      <sz val="9.0"/>
      <color rgb="FF141413"/>
      <name val="Helvetica Neue"/>
    </font>
    <font>
      <sz val="9.0"/>
      <color rgb="FF141413"/>
      <name val="Helvetica Neue"/>
    </font>
    <font>
      <i/>
      <sz val="9.0"/>
      <color rgb="FF141413"/>
      <name val="Helvetica Neue"/>
    </font>
    <font>
      <sz val="12.0"/>
      <color theme="1"/>
      <name val="Calibri"/>
    </font>
    <font>
      <b/>
      <sz val="14.0"/>
      <color theme="1"/>
      <name val="Helvetica Neue"/>
    </font>
    <font>
      <b/>
      <sz val="11.0"/>
      <color theme="1"/>
      <name val="Helvetica Neue"/>
    </font>
    <font>
      <sz val="11.0"/>
      <color theme="1"/>
      <name val="Calibri"/>
    </font>
    <font>
      <sz val="11.0"/>
      <color theme="1"/>
      <name val="Helvetica Neue"/>
    </font>
    <font>
      <sz val="14.0"/>
      <color theme="1"/>
      <name val="Calibri"/>
    </font>
    <font>
      <i/>
      <sz val="9.0"/>
      <color rgb="FF000000"/>
      <name val="Helvetica Neue"/>
    </font>
    <font>
      <b/>
      <sz val="12.0"/>
      <color rgb="FF000000"/>
      <name val="Helvetica Neue"/>
    </font>
    <font>
      <sz val="12.0"/>
      <color theme="1"/>
      <name val="Cambria Math"/>
    </font>
    <font>
      <i/>
      <sz val="12.0"/>
      <color theme="1"/>
      <name val="Helvetica Neue"/>
    </font>
    <font>
      <b/>
      <sz val="12.0"/>
      <color theme="1"/>
      <name val="Cambria Math"/>
    </font>
    <font>
      <b/>
      <i/>
      <sz val="13.0"/>
      <color theme="1"/>
      <name val="Helvetica Neue"/>
    </font>
    <font>
      <b/>
      <i/>
      <sz val="14.0"/>
      <color theme="1"/>
      <name val="Helvetica Neue"/>
    </font>
    <font>
      <sz val="14.0"/>
      <color theme="1"/>
      <name val="Helvetica Neue"/>
    </font>
    <font>
      <i/>
      <sz val="12.0"/>
      <color rgb="FF000000"/>
      <name val="Helvetica Neue"/>
    </font>
    <font>
      <b/>
      <sz val="12.0"/>
      <color theme="1"/>
      <name val="Calibri"/>
    </font>
    <font>
      <b/>
      <sz val="16.0"/>
      <color theme="1"/>
      <name val="Helvetica Neue"/>
    </font>
    <font>
      <b/>
      <sz val="13.0"/>
      <color theme="1"/>
      <name val="Helvetica Neue"/>
    </font>
    <font>
      <u/>
      <sz val="12.0"/>
      <color rgb="FF0563C1"/>
      <name val="Helvetica Neue"/>
    </font>
  </fonts>
  <fills count="18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7030A0"/>
        <bgColor rgb="FF7030A0"/>
      </patternFill>
    </fill>
    <fill>
      <patternFill patternType="solid">
        <fgColor rgb="FF4CD0E1"/>
        <bgColor rgb="FF4CD0E1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8EAADB"/>
        <bgColor rgb="FF8EAADB"/>
      </patternFill>
    </fill>
    <fill>
      <patternFill patternType="solid">
        <fgColor theme="5"/>
        <bgColor theme="5"/>
      </patternFill>
    </fill>
    <fill>
      <patternFill patternType="solid">
        <fgColor rgb="FFDEEAF6"/>
        <bgColor rgb="FFDEEAF6"/>
      </patternFill>
    </fill>
    <fill>
      <patternFill patternType="solid">
        <fgColor rgb="FFC27BA0"/>
        <bgColor rgb="FFC27BA0"/>
      </patternFill>
    </fill>
    <fill>
      <patternFill patternType="solid">
        <fgColor rgb="FFFEF2CB"/>
        <bgColor rgb="FFFEF2CB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5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theme="4"/>
      </left>
      <right/>
      <top style="medium">
        <color theme="4"/>
      </top>
      <bottom/>
    </border>
    <border>
      <left/>
      <right/>
      <top style="medium">
        <color theme="4"/>
      </top>
      <bottom/>
    </border>
    <border>
      <left/>
      <right style="medium">
        <color theme="4"/>
      </right>
      <top style="medium">
        <color theme="4"/>
      </top>
      <bottom/>
    </border>
    <border>
      <left style="medium">
        <color theme="4"/>
      </left>
    </border>
    <border>
      <left style="medium">
        <color theme="4"/>
      </left>
      <right/>
      <top/>
      <bottom/>
    </border>
    <border>
      <left/>
      <right style="medium">
        <color theme="4"/>
      </right>
      <top/>
      <bottom/>
    </border>
    <border>
      <left style="medium">
        <color theme="4"/>
      </left>
      <right/>
      <top/>
      <bottom style="medium">
        <color theme="4"/>
      </bottom>
    </border>
    <border>
      <left/>
      <right/>
      <top/>
      <bottom style="medium">
        <color theme="4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theme="4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dotted">
        <color rgb="FF000000"/>
      </right>
      <top/>
      <bottom/>
    </border>
    <border>
      <right style="dotted">
        <color rgb="FF000000"/>
      </right>
    </border>
    <border>
      <left style="dotted">
        <color rgb="FF000000"/>
      </left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7030A0"/>
      </bottom>
    </border>
    <border>
      <top style="thin">
        <color rgb="FF000000"/>
      </top>
      <bottom style="thin">
        <color rgb="FF7030A0"/>
      </bottom>
    </border>
    <border>
      <right style="thin">
        <color rgb="FF000000"/>
      </right>
      <top style="thin">
        <color rgb="FF000000"/>
      </top>
      <bottom style="thin">
        <color rgb="FF7030A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wrapText="1"/>
    </xf>
    <xf borderId="0" fillId="0" fontId="4" numFmtId="3" xfId="0" applyAlignment="1" applyFont="1" applyNumberFormat="1">
      <alignment shrinkToFit="0" wrapText="1"/>
    </xf>
    <xf borderId="8" fillId="0" fontId="4" numFmtId="3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shrinkToFit="0" wrapText="1"/>
    </xf>
    <xf borderId="8" fillId="0" fontId="4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3" xfId="0" applyAlignment="1" applyBorder="1" applyFont="1" applyNumberFormat="1">
      <alignment shrinkToFit="0" wrapText="1"/>
    </xf>
    <xf borderId="11" fillId="0" fontId="1" numFmtId="3" xfId="0" applyAlignment="1" applyBorder="1" applyFont="1" applyNumberFormat="1">
      <alignment shrinkToFit="0" wrapText="1"/>
    </xf>
    <xf borderId="12" fillId="2" fontId="4" numFmtId="0" xfId="0" applyAlignment="1" applyBorder="1" applyFont="1">
      <alignment shrinkToFit="0" wrapText="1"/>
    </xf>
    <xf borderId="5" fillId="2" fontId="4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wrapText="1"/>
    </xf>
    <xf borderId="5" fillId="2" fontId="4" numFmtId="2" xfId="0" applyAlignment="1" applyBorder="1" applyFont="1" applyNumberFormat="1">
      <alignment shrinkToFit="0" wrapText="1"/>
    </xf>
    <xf borderId="6" fillId="2" fontId="4" numFmtId="2" xfId="0" applyAlignment="1" applyBorder="1" applyFont="1" applyNumberFormat="1">
      <alignment shrinkToFit="0" wrapText="1"/>
    </xf>
    <xf borderId="5" fillId="2" fontId="4" numFmtId="165" xfId="0" applyAlignment="1" applyBorder="1" applyFont="1" applyNumberFormat="1">
      <alignment shrinkToFit="0" wrapText="1"/>
    </xf>
    <xf borderId="6" fillId="2" fontId="4" numFmtId="0" xfId="0" applyBorder="1" applyFont="1"/>
    <xf borderId="6" fillId="2" fontId="4" numFmtId="165" xfId="0" applyAlignment="1" applyBorder="1" applyFont="1" applyNumberFormat="1">
      <alignment shrinkToFit="0" wrapText="1"/>
    </xf>
    <xf borderId="13" fillId="2" fontId="4" numFmtId="0" xfId="0" applyAlignment="1" applyBorder="1" applyFont="1">
      <alignment shrinkToFit="0" wrapText="1"/>
    </xf>
    <xf borderId="14" fillId="2" fontId="4" numFmtId="165" xfId="0" applyAlignment="1" applyBorder="1" applyFont="1" applyNumberFormat="1">
      <alignment shrinkToFit="0" wrapText="1"/>
    </xf>
    <xf borderId="15" fillId="2" fontId="4" numFmtId="165" xfId="0" applyAlignment="1" applyBorder="1" applyFont="1" applyNumberFormat="1">
      <alignment shrinkToFit="0" wrapText="1"/>
    </xf>
    <xf borderId="1" fillId="3" fontId="5" numFmtId="0" xfId="0" applyAlignment="1" applyBorder="1" applyFill="1" applyFont="1">
      <alignment horizontal="center" shrinkToFit="0" vertical="center" wrapText="1"/>
    </xf>
    <xf borderId="5" fillId="3" fontId="6" numFmtId="0" xfId="0" applyBorder="1" applyFont="1"/>
    <xf borderId="5" fillId="3" fontId="7" numFmtId="0" xfId="0" applyAlignment="1" applyBorder="1" applyFont="1">
      <alignment horizontal="right"/>
    </xf>
    <xf borderId="5" fillId="3" fontId="8" numFmtId="0" xfId="0" applyAlignment="1" applyBorder="1" applyFont="1">
      <alignment horizontal="right"/>
    </xf>
    <xf borderId="0" fillId="0" fontId="9" numFmtId="0" xfId="0" applyFont="1"/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10" numFmtId="0" xfId="0" applyFont="1"/>
    <xf borderId="0" fillId="0" fontId="11" numFmtId="0" xfId="0" applyFont="1"/>
    <xf borderId="0" fillId="0" fontId="4" numFmtId="3" xfId="0" applyAlignment="1" applyFont="1" applyNumberFormat="1">
      <alignment horizontal="right"/>
    </xf>
    <xf borderId="0" fillId="0" fontId="12" numFmtId="0" xfId="0" applyAlignment="1" applyFont="1">
      <alignment horizontal="right"/>
    </xf>
    <xf borderId="16" fillId="4" fontId="13" numFmtId="0" xfId="0" applyAlignment="1" applyBorder="1" applyFill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4" fontId="14" numFmtId="0" xfId="0" applyAlignment="1" applyBorder="1" applyFont="1">
      <alignment horizontal="left"/>
    </xf>
    <xf borderId="1" fillId="5" fontId="14" numFmtId="0" xfId="0" applyAlignment="1" applyBorder="1" applyFill="1" applyFont="1">
      <alignment horizontal="center"/>
    </xf>
    <xf borderId="19" fillId="5" fontId="14" numFmtId="0" xfId="0" applyAlignment="1" applyBorder="1" applyFont="1">
      <alignment horizontal="center" shrinkToFit="0" wrapText="1"/>
    </xf>
    <xf borderId="20" fillId="5" fontId="14" numFmtId="0" xfId="0" applyAlignment="1" applyBorder="1" applyFont="1">
      <alignment horizontal="center" shrinkToFit="0" wrapText="1"/>
    </xf>
    <xf borderId="19" fillId="5" fontId="14" numFmtId="0" xfId="0" applyAlignment="1" applyBorder="1" applyFont="1">
      <alignment horizontal="center"/>
    </xf>
    <xf borderId="0" fillId="0" fontId="15" numFmtId="0" xfId="0" applyFont="1"/>
    <xf borderId="7" fillId="0" fontId="2" numFmtId="0" xfId="0" applyBorder="1" applyFont="1"/>
    <xf borderId="1" fillId="4" fontId="14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13" fillId="4" fontId="14" numFmtId="0" xfId="0" applyAlignment="1" applyBorder="1" applyFont="1">
      <alignment horizontal="center"/>
    </xf>
    <xf borderId="23" fillId="0" fontId="2" numFmtId="0" xfId="0" applyBorder="1" applyFont="1"/>
    <xf borderId="24" fillId="6" fontId="14" numFmtId="0" xfId="0" applyBorder="1" applyFill="1" applyFont="1"/>
    <xf borderId="5" fillId="6" fontId="14" numFmtId="0" xfId="0" applyBorder="1" applyFont="1"/>
    <xf borderId="6" fillId="6" fontId="14" numFmtId="0" xfId="0" applyBorder="1" applyFont="1"/>
    <xf borderId="24" fillId="7" fontId="16" numFmtId="0" xfId="0" applyBorder="1" applyFill="1" applyFont="1"/>
    <xf borderId="5" fillId="7" fontId="16" numFmtId="0" xfId="0" applyBorder="1" applyFont="1"/>
    <xf borderId="6" fillId="7" fontId="16" numFmtId="0" xfId="0" applyBorder="1" applyFont="1"/>
    <xf borderId="24" fillId="6" fontId="16" numFmtId="0" xfId="0" applyBorder="1" applyFont="1"/>
    <xf borderId="5" fillId="6" fontId="16" numFmtId="0" xfId="0" applyBorder="1" applyFont="1"/>
    <xf borderId="6" fillId="6" fontId="16" numFmtId="0" xfId="0" applyBorder="1" applyFont="1"/>
    <xf borderId="24" fillId="7" fontId="14" numFmtId="0" xfId="0" applyBorder="1" applyFont="1"/>
    <xf borderId="5" fillId="7" fontId="14" numFmtId="0" xfId="0" applyBorder="1" applyFont="1"/>
    <xf borderId="6" fillId="7" fontId="14" numFmtId="0" xfId="0" applyBorder="1" applyFont="1"/>
    <xf borderId="25" fillId="6" fontId="14" numFmtId="0" xfId="0" applyBorder="1" applyFont="1"/>
    <xf borderId="14" fillId="6" fontId="14" numFmtId="0" xfId="0" applyBorder="1" applyFont="1"/>
    <xf borderId="15" fillId="6" fontId="14" numFmtId="0" xfId="0" applyBorder="1" applyFont="1"/>
    <xf borderId="16" fillId="8" fontId="17" numFmtId="0" xfId="0" applyAlignment="1" applyBorder="1" applyFill="1" applyFont="1">
      <alignment horizontal="center" shrinkToFit="0" vertical="center" wrapText="1"/>
    </xf>
    <xf borderId="26" fillId="0" fontId="18" numFmtId="0" xfId="0" applyBorder="1" applyFont="1"/>
    <xf borderId="0" fillId="0" fontId="1" numFmtId="0" xfId="0" applyFont="1"/>
    <xf borderId="8" fillId="0" fontId="1" numFmtId="0" xfId="0" applyBorder="1" applyFont="1"/>
    <xf borderId="26" fillId="0" fontId="9" numFmtId="0" xfId="0" applyBorder="1" applyFont="1"/>
    <xf borderId="0" fillId="0" fontId="4" numFmtId="0" xfId="0" applyFont="1"/>
    <xf borderId="8" fillId="0" fontId="4" numFmtId="0" xfId="0" applyBorder="1" applyFont="1"/>
    <xf borderId="26" fillId="0" fontId="10" numFmtId="0" xfId="0" applyBorder="1" applyFont="1"/>
    <xf borderId="0" fillId="0" fontId="4" numFmtId="3" xfId="0" applyFont="1" applyNumberFormat="1"/>
    <xf borderId="8" fillId="0" fontId="4" numFmtId="3" xfId="0" applyBorder="1" applyFont="1" applyNumberFormat="1"/>
    <xf borderId="27" fillId="0" fontId="10" numFmtId="0" xfId="0" applyBorder="1" applyFont="1"/>
    <xf borderId="28" fillId="0" fontId="4" numFmtId="0" xfId="0" applyBorder="1" applyFont="1"/>
    <xf borderId="29" fillId="0" fontId="4" numFmtId="0" xfId="0" applyBorder="1" applyFont="1"/>
    <xf borderId="5" fillId="9" fontId="19" numFmtId="0" xfId="0" applyAlignment="1" applyBorder="1" applyFill="1" applyFont="1">
      <alignment shrinkToFit="0" wrapText="1"/>
    </xf>
    <xf borderId="5" fillId="9" fontId="19" numFmtId="0" xfId="0" applyAlignment="1" applyBorder="1" applyFont="1">
      <alignment horizontal="right" shrinkToFit="0" wrapText="1"/>
    </xf>
    <xf borderId="0" fillId="0" fontId="20" numFmtId="0" xfId="0" applyFont="1"/>
    <xf borderId="0" fillId="0" fontId="4" numFmtId="3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shrinkToFit="0" wrapText="1"/>
    </xf>
    <xf borderId="0" fillId="0" fontId="1" numFmtId="3" xfId="0" applyAlignment="1" applyFont="1" applyNumberFormat="1">
      <alignment horizontal="right" shrinkToFit="0" wrapText="1"/>
    </xf>
    <xf borderId="0" fillId="0" fontId="4" numFmtId="0" xfId="0" applyFont="1"/>
    <xf borderId="0" fillId="0" fontId="4" numFmtId="0" xfId="0" applyAlignment="1" applyFont="1">
      <alignment horizontal="right"/>
    </xf>
    <xf borderId="30" fillId="10" fontId="4" numFmtId="0" xfId="0" applyBorder="1" applyFill="1" applyFont="1"/>
    <xf borderId="31" fillId="10" fontId="1" numFmtId="0" xfId="0" applyAlignment="1" applyBorder="1" applyFont="1">
      <alignment horizontal="right"/>
    </xf>
    <xf borderId="32" fillId="10" fontId="1" numFmtId="0" xfId="0" applyAlignment="1" applyBorder="1" applyFont="1">
      <alignment horizontal="right"/>
    </xf>
    <xf borderId="26" fillId="0" fontId="4" numFmtId="0" xfId="0" applyBorder="1" applyFont="1"/>
    <xf borderId="0" fillId="0" fontId="4" numFmtId="3" xfId="0" applyAlignment="1" applyFont="1" applyNumberFormat="1">
      <alignment horizontal="right" shrinkToFit="0" wrapText="1"/>
    </xf>
    <xf borderId="8" fillId="0" fontId="4" numFmtId="3" xfId="0" applyAlignment="1" applyBorder="1" applyFont="1" applyNumberFormat="1">
      <alignment horizontal="right" shrinkToFit="0" wrapText="1"/>
    </xf>
    <xf borderId="27" fillId="0" fontId="4" numFmtId="0" xfId="0" applyBorder="1" applyFont="1"/>
    <xf borderId="28" fillId="0" fontId="4" numFmtId="3" xfId="0" applyAlignment="1" applyBorder="1" applyFont="1" applyNumberFormat="1">
      <alignment horizontal="right" shrinkToFit="0" wrapText="1"/>
    </xf>
    <xf borderId="29" fillId="0" fontId="4" numFmtId="3" xfId="0" applyAlignment="1" applyBorder="1" applyFont="1" applyNumberFormat="1">
      <alignment horizontal="right" shrinkToFit="0" wrapText="1"/>
    </xf>
    <xf borderId="0" fillId="0" fontId="20" numFmtId="0" xfId="0" applyAlignment="1" applyFont="1">
      <alignment horizontal="right"/>
    </xf>
    <xf borderId="33" fillId="2" fontId="1" numFmtId="0" xfId="0" applyAlignment="1" applyBorder="1" applyFont="1">
      <alignment shrinkToFit="0" wrapText="1"/>
    </xf>
    <xf borderId="34" fillId="2" fontId="1" numFmtId="0" xfId="0" applyAlignment="1" applyBorder="1" applyFont="1">
      <alignment horizontal="right" shrinkToFit="0" wrapText="1"/>
    </xf>
    <xf borderId="35" fillId="2" fontId="1" numFmtId="0" xfId="0" applyAlignment="1" applyBorder="1" applyFont="1">
      <alignment horizontal="right" shrinkToFit="0" wrapText="1"/>
    </xf>
    <xf borderId="36" fillId="0" fontId="4" numFmtId="0" xfId="0" applyAlignment="1" applyBorder="1" applyFont="1">
      <alignment shrinkToFit="0" wrapText="1"/>
    </xf>
    <xf borderId="36" fillId="0" fontId="2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" fillId="2" fontId="4" numFmtId="3" xfId="0" applyAlignment="1" applyBorder="1" applyFont="1" applyNumberFormat="1">
      <alignment horizontal="right" shrinkToFit="0" wrapText="1"/>
    </xf>
    <xf borderId="38" fillId="2" fontId="4" numFmtId="0" xfId="0" applyAlignment="1" applyBorder="1" applyFont="1">
      <alignment horizontal="right" shrinkToFit="0" wrapText="1"/>
    </xf>
    <xf borderId="39" fillId="2" fontId="1" numFmtId="0" xfId="0" applyAlignment="1" applyBorder="1" applyFont="1">
      <alignment shrinkToFit="0" wrapText="1"/>
    </xf>
    <xf borderId="40" fillId="2" fontId="1" numFmtId="3" xfId="0" applyAlignment="1" applyBorder="1" applyFont="1" applyNumberFormat="1">
      <alignment horizontal="right" shrinkToFit="0" wrapText="1"/>
    </xf>
    <xf borderId="36" fillId="0" fontId="20" numFmtId="0" xfId="0" applyAlignment="1" applyBorder="1" applyFont="1">
      <alignment shrinkToFit="0" wrapText="1"/>
    </xf>
    <xf borderId="0" fillId="0" fontId="20" numFmtId="3" xfId="0" applyAlignment="1" applyFont="1" applyNumberFormat="1">
      <alignment horizontal="right" shrinkToFit="0" wrapText="1"/>
    </xf>
    <xf borderId="0" fillId="0" fontId="20" numFmtId="0" xfId="0" applyAlignment="1" applyFont="1">
      <alignment horizontal="right" shrinkToFit="0" wrapText="1"/>
    </xf>
    <xf borderId="1" fillId="1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20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12" numFmtId="0" xfId="0" applyFont="1"/>
    <xf borderId="4" fillId="2" fontId="4" numFmtId="0" xfId="0" applyAlignment="1" applyBorder="1" applyFont="1">
      <alignment horizontal="center" shrinkToFit="0" vertical="top" wrapText="1"/>
    </xf>
    <xf borderId="31" fillId="2" fontId="4" numFmtId="0" xfId="0" applyAlignment="1" applyBorder="1" applyFont="1">
      <alignment horizontal="center" shrinkToFit="0" vertical="top" wrapText="1"/>
    </xf>
    <xf borderId="1" fillId="2" fontId="23" numFmtId="0" xfId="0" applyAlignment="1" applyBorder="1" applyFont="1">
      <alignment horizontal="center" shrinkToFit="0" vertical="center" wrapText="1"/>
    </xf>
    <xf borderId="12" fillId="2" fontId="21" numFmtId="0" xfId="0" applyAlignment="1" applyBorder="1" applyFont="1">
      <alignment shrinkToFit="0" wrapText="1"/>
    </xf>
    <xf borderId="14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wrapText="1"/>
    </xf>
    <xf borderId="0" fillId="0" fontId="4" numFmtId="3" xfId="0" applyAlignment="1" applyFont="1" applyNumberFormat="1">
      <alignment shrinkToFit="0" wrapText="1"/>
    </xf>
    <xf borderId="8" fillId="0" fontId="4" numFmtId="3" xfId="0" applyAlignment="1" applyBorder="1" applyFont="1" applyNumberFormat="1">
      <alignment shrinkToFit="0" wrapText="1"/>
    </xf>
    <xf borderId="26" fillId="0" fontId="4" numFmtId="166" xfId="0" applyAlignment="1" applyBorder="1" applyFont="1" applyNumberFormat="1">
      <alignment shrinkToFit="0" wrapText="1"/>
    </xf>
    <xf borderId="0" fillId="0" fontId="4" numFmtId="166" xfId="0" applyAlignment="1" applyFont="1" applyNumberFormat="1">
      <alignment shrinkToFit="0" wrapText="1"/>
    </xf>
    <xf borderId="8" fillId="0" fontId="4" numFmtId="166" xfId="0" applyAlignment="1" applyBorder="1" applyFont="1" applyNumberFormat="1">
      <alignment shrinkToFit="0" wrapText="1"/>
    </xf>
    <xf borderId="22" fillId="0" fontId="1" numFmtId="0" xfId="0" applyAlignment="1" applyBorder="1" applyFont="1">
      <alignment shrinkToFit="0" wrapText="1"/>
    </xf>
    <xf borderId="28" fillId="0" fontId="1" numFmtId="167" xfId="0" applyAlignment="1" applyBorder="1" applyFont="1" applyNumberFormat="1">
      <alignment shrinkToFit="0" wrapText="1"/>
    </xf>
    <xf borderId="29" fillId="0" fontId="1" numFmtId="167" xfId="0" applyAlignment="1" applyBorder="1" applyFont="1" applyNumberFormat="1">
      <alignment shrinkToFit="0" wrapText="1"/>
    </xf>
    <xf borderId="27" fillId="0" fontId="4" numFmtId="166" xfId="0" applyAlignment="1" applyBorder="1" applyFont="1" applyNumberFormat="1">
      <alignment shrinkToFit="0" wrapText="1"/>
    </xf>
    <xf borderId="28" fillId="0" fontId="4" numFmtId="166" xfId="0" applyAlignment="1" applyBorder="1" applyFont="1" applyNumberFormat="1">
      <alignment shrinkToFit="0" wrapText="1"/>
    </xf>
    <xf borderId="29" fillId="0" fontId="4" numFmtId="166" xfId="0" applyAlignment="1" applyBorder="1" applyFont="1" applyNumberFormat="1">
      <alignment shrinkToFit="0" wrapText="1"/>
    </xf>
    <xf borderId="0" fillId="0" fontId="4" numFmtId="168" xfId="0" applyAlignment="1" applyFont="1" applyNumberFormat="1">
      <alignment shrinkToFit="0" wrapText="1"/>
    </xf>
    <xf borderId="0" fillId="0" fontId="4" numFmtId="167" xfId="0" applyAlignment="1" applyFont="1" applyNumberFormat="1">
      <alignment shrinkToFit="0" wrapText="1"/>
    </xf>
    <xf borderId="0" fillId="0" fontId="4" numFmtId="2" xfId="0" applyAlignment="1" applyFont="1" applyNumberFormat="1">
      <alignment shrinkToFit="0" wrapText="1"/>
    </xf>
    <xf borderId="0" fillId="0" fontId="4" numFmtId="165" xfId="0" applyAlignment="1" applyFont="1" applyNumberFormat="1">
      <alignment shrinkToFit="0" wrapText="1"/>
    </xf>
    <xf borderId="1" fillId="2" fontId="13" numFmtId="0" xfId="0" applyAlignment="1" applyBorder="1" applyFont="1">
      <alignment horizontal="center" shrinkToFit="0" vertical="center" wrapText="1"/>
    </xf>
    <xf borderId="32" fillId="2" fontId="4" numFmtId="0" xfId="0" applyAlignment="1" applyBorder="1" applyFont="1">
      <alignment horizontal="center" shrinkToFit="0" vertical="top" wrapText="1"/>
    </xf>
    <xf borderId="16" fillId="2" fontId="2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wrapText="1"/>
    </xf>
    <xf borderId="26" fillId="0" fontId="4" numFmtId="0" xfId="0" applyAlignment="1" applyBorder="1" applyFont="1">
      <alignment shrinkToFit="0" wrapText="1"/>
    </xf>
    <xf borderId="7" fillId="0" fontId="21" numFmtId="0" xfId="0" applyAlignment="1" applyBorder="1" applyFont="1">
      <alignment shrinkToFit="0" wrapText="1"/>
    </xf>
    <xf borderId="27" fillId="0" fontId="1" numFmtId="9" xfId="0" applyAlignment="1" applyBorder="1" applyFont="1" applyNumberFormat="1">
      <alignment shrinkToFit="0" wrapText="1"/>
    </xf>
    <xf borderId="28" fillId="0" fontId="1" numFmtId="166" xfId="0" applyAlignment="1" applyBorder="1" applyFont="1" applyNumberFormat="1">
      <alignment shrinkToFit="0" wrapText="1"/>
    </xf>
    <xf borderId="29" fillId="0" fontId="1" numFmtId="166" xfId="0" applyAlignment="1" applyBorder="1" applyFont="1" applyNumberFormat="1">
      <alignment shrinkToFit="0" wrapText="1"/>
    </xf>
    <xf borderId="19" fillId="0" fontId="4" numFmtId="0" xfId="0" applyAlignment="1" applyBorder="1" applyFont="1">
      <alignment shrinkToFit="0" wrapText="1"/>
    </xf>
    <xf borderId="44" fillId="0" fontId="4" numFmtId="2" xfId="0" applyAlignment="1" applyBorder="1" applyFont="1" applyNumberFormat="1">
      <alignment shrinkToFit="0" wrapText="1"/>
    </xf>
    <xf borderId="44" fillId="0" fontId="4" numFmtId="0" xfId="0" applyAlignment="1" applyBorder="1" applyFont="1">
      <alignment shrinkToFit="0" wrapText="1"/>
    </xf>
    <xf borderId="45" fillId="0" fontId="4" numFmtId="0" xfId="0" applyAlignment="1" applyBorder="1" applyFont="1">
      <alignment shrinkToFit="0" wrapText="1"/>
    </xf>
    <xf borderId="27" fillId="0" fontId="1" numFmtId="166" xfId="0" applyAlignment="1" applyBorder="1" applyFont="1" applyNumberFormat="1">
      <alignment shrinkToFit="0" wrapText="1"/>
    </xf>
    <xf borderId="1" fillId="2" fontId="25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31" fillId="2" fontId="4" numFmtId="0" xfId="0" applyAlignment="1" applyBorder="1" applyFont="1">
      <alignment horizontal="center" shrinkToFit="0" vertical="center" wrapText="1"/>
    </xf>
    <xf borderId="32" fillId="2" fontId="4" numFmtId="0" xfId="0" applyAlignment="1" applyBorder="1" applyFont="1">
      <alignment horizontal="center" shrinkToFit="0" vertical="center" wrapText="1"/>
    </xf>
    <xf borderId="16" fillId="2" fontId="23" numFmtId="0" xfId="0" applyAlignment="1" applyBorder="1" applyFont="1">
      <alignment horizontal="center" shrinkToFit="0" vertical="center" wrapText="1"/>
    </xf>
    <xf borderId="13" fillId="2" fontId="26" numFmtId="0" xfId="0" applyAlignment="1" applyBorder="1" applyFont="1">
      <alignment shrinkToFit="0" wrapText="1"/>
    </xf>
    <xf borderId="28" fillId="0" fontId="1" numFmtId="3" xfId="0" applyAlignment="1" applyBorder="1" applyFont="1" applyNumberFormat="1">
      <alignment shrinkToFit="0" wrapText="1"/>
    </xf>
    <xf borderId="46" fillId="0" fontId="1" numFmtId="3" xfId="0" applyAlignment="1" applyBorder="1" applyFont="1" applyNumberFormat="1">
      <alignment shrinkToFit="0" wrapText="1"/>
    </xf>
    <xf borderId="0" fillId="0" fontId="20" numFmtId="168" xfId="0" applyAlignment="1" applyFont="1" applyNumberFormat="1">
      <alignment shrinkToFit="0" wrapText="1"/>
    </xf>
    <xf borderId="0" fillId="0" fontId="20" numFmtId="167" xfId="0" applyAlignment="1" applyFont="1" applyNumberFormat="1">
      <alignment shrinkToFit="0" wrapText="1"/>
    </xf>
    <xf borderId="0" fillId="0" fontId="20" numFmtId="2" xfId="0" applyAlignment="1" applyFont="1" applyNumberFormat="1">
      <alignment shrinkToFit="0" wrapText="1"/>
    </xf>
    <xf borderId="0" fillId="0" fontId="20" numFmtId="165" xfId="0" applyAlignment="1" applyFont="1" applyNumberFormat="1">
      <alignment shrinkToFit="0" wrapText="1"/>
    </xf>
    <xf borderId="47" fillId="2" fontId="24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9" fillId="0" fontId="2" numFmtId="0" xfId="0" applyBorder="1" applyFont="1"/>
    <xf borderId="12" fillId="2" fontId="26" numFmtId="0" xfId="0" applyAlignment="1" applyBorder="1" applyFont="1">
      <alignment shrinkToFit="0" wrapText="1"/>
    </xf>
    <xf borderId="24" fillId="2" fontId="1" numFmtId="0" xfId="0" applyAlignment="1" applyBorder="1" applyFont="1">
      <alignment shrinkToFit="0" wrapText="1"/>
    </xf>
    <xf borderId="50" fillId="2" fontId="1" numFmtId="0" xfId="0" applyAlignment="1" applyBorder="1" applyFont="1">
      <alignment shrinkToFit="0" wrapText="1"/>
    </xf>
    <xf borderId="0" fillId="0" fontId="27" numFmtId="0" xfId="0" applyFont="1"/>
    <xf borderId="51" fillId="0" fontId="4" numFmtId="0" xfId="0" applyAlignment="1" applyBorder="1" applyFont="1">
      <alignment shrinkToFit="0" wrapText="1"/>
    </xf>
    <xf borderId="8" fillId="0" fontId="4" numFmtId="9" xfId="0" applyAlignment="1" applyBorder="1" applyFont="1" applyNumberFormat="1">
      <alignment shrinkToFit="0" wrapText="1"/>
    </xf>
    <xf borderId="26" fillId="0" fontId="4" numFmtId="3" xfId="0" applyAlignment="1" applyBorder="1" applyFont="1" applyNumberFormat="1">
      <alignment shrinkToFit="0" wrapText="1"/>
    </xf>
    <xf borderId="51" fillId="0" fontId="4" numFmtId="9" xfId="0" applyAlignment="1" applyBorder="1" applyFont="1" applyNumberFormat="1">
      <alignment shrinkToFit="0" wrapText="1"/>
    </xf>
    <xf borderId="52" fillId="0" fontId="4" numFmtId="3" xfId="0" applyAlignment="1" applyBorder="1" applyFont="1" applyNumberFormat="1">
      <alignment shrinkToFit="0" wrapText="1"/>
    </xf>
    <xf borderId="28" fillId="0" fontId="1" numFmtId="169" xfId="0" applyAlignment="1" applyBorder="1" applyFont="1" applyNumberFormat="1">
      <alignment shrinkToFit="0" wrapText="1"/>
    </xf>
    <xf borderId="29" fillId="0" fontId="1" numFmtId="169" xfId="0" applyAlignment="1" applyBorder="1" applyFont="1" applyNumberFormat="1">
      <alignment shrinkToFit="0" wrapText="1"/>
    </xf>
    <xf borderId="27" fillId="0" fontId="4" numFmtId="3" xfId="0" applyAlignment="1" applyBorder="1" applyFont="1" applyNumberFormat="1">
      <alignment shrinkToFit="0" wrapText="1"/>
    </xf>
    <xf borderId="53" fillId="0" fontId="4" numFmtId="9" xfId="0" applyAlignment="1" applyBorder="1" applyFont="1" applyNumberFormat="1">
      <alignment shrinkToFit="0" wrapText="1"/>
    </xf>
    <xf borderId="54" fillId="0" fontId="4" numFmtId="3" xfId="0" applyAlignment="1" applyBorder="1" applyFont="1" applyNumberFormat="1">
      <alignment shrinkToFit="0" wrapText="1"/>
    </xf>
    <xf borderId="26" fillId="0" fontId="4" numFmtId="9" xfId="0" applyAlignment="1" applyBorder="1" applyFont="1" applyNumberFormat="1">
      <alignment shrinkToFit="0" wrapText="1"/>
    </xf>
    <xf borderId="0" fillId="0" fontId="4" numFmtId="9" xfId="0" applyAlignment="1" applyFont="1" applyNumberFormat="1">
      <alignment shrinkToFit="0" wrapText="1"/>
    </xf>
    <xf borderId="8" fillId="0" fontId="4" numFmtId="2" xfId="0" applyAlignment="1" applyBorder="1" applyFont="1" applyNumberFormat="1">
      <alignment shrinkToFit="0" wrapText="1"/>
    </xf>
    <xf borderId="8" fillId="0" fontId="4" numFmtId="166" xfId="0" applyAlignment="1" applyBorder="1" applyFont="1" applyNumberFormat="1">
      <alignment horizontal="right" shrinkToFit="0" wrapText="1"/>
    </xf>
    <xf borderId="27" fillId="0" fontId="4" numFmtId="169" xfId="0" applyAlignment="1" applyBorder="1" applyFont="1" applyNumberFormat="1">
      <alignment shrinkToFit="0" wrapText="1"/>
    </xf>
    <xf borderId="28" fillId="0" fontId="4" numFmtId="3" xfId="0" applyAlignment="1" applyBorder="1" applyFont="1" applyNumberFormat="1">
      <alignment shrinkToFit="0" wrapText="1"/>
    </xf>
    <xf borderId="55" fillId="11" fontId="28" numFmtId="0" xfId="0" applyAlignment="1" applyBorder="1" applyFill="1" applyFont="1">
      <alignment horizontal="center" vertical="center"/>
    </xf>
    <xf borderId="56" fillId="0" fontId="2" numFmtId="0" xfId="0" applyBorder="1" applyFont="1"/>
    <xf borderId="57" fillId="0" fontId="2" numFmtId="0" xfId="0" applyBorder="1" applyFont="1"/>
    <xf borderId="26" fillId="0" fontId="29" numFmtId="0" xfId="0" applyBorder="1" applyFont="1"/>
    <xf borderId="0" fillId="0" fontId="29" numFmtId="0" xfId="0" applyFont="1"/>
    <xf borderId="8" fillId="0" fontId="29" numFmtId="0" xfId="0" applyBorder="1" applyFont="1"/>
    <xf borderId="26" fillId="0" fontId="4" numFmtId="0" xfId="0" applyBorder="1" applyFont="1"/>
    <xf borderId="0" fillId="0" fontId="4" numFmtId="170" xfId="0" applyAlignment="1" applyFont="1" applyNumberFormat="1">
      <alignment horizontal="right"/>
    </xf>
    <xf borderId="0" fillId="0" fontId="4" numFmtId="171" xfId="0" applyAlignment="1" applyFont="1" applyNumberFormat="1">
      <alignment horizontal="right"/>
    </xf>
    <xf borderId="0" fillId="0" fontId="4" numFmtId="10" xfId="0" applyAlignment="1" applyFont="1" applyNumberFormat="1">
      <alignment horizontal="right"/>
    </xf>
    <xf borderId="27" fillId="0" fontId="4" numFmtId="0" xfId="0" applyBorder="1" applyFont="1"/>
    <xf borderId="28" fillId="0" fontId="4" numFmtId="10" xfId="0" applyAlignment="1" applyBorder="1" applyFont="1" applyNumberFormat="1">
      <alignment horizontal="right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right"/>
    </xf>
    <xf borderId="0" fillId="0" fontId="13" numFmtId="0" xfId="0" applyAlignment="1" applyFont="1">
      <alignment shrinkToFit="0" wrapText="1"/>
    </xf>
    <xf borderId="0" fillId="0" fontId="25" numFmtId="2" xfId="0" applyFont="1" applyNumberFormat="1"/>
    <xf borderId="0" fillId="0" fontId="12" numFmtId="2" xfId="0" applyFont="1" applyNumberFormat="1"/>
    <xf borderId="0" fillId="0" fontId="25" numFmtId="172" xfId="0" applyFont="1" applyNumberFormat="1"/>
    <xf borderId="0" fillId="0" fontId="25" numFmtId="169" xfId="0" applyFont="1" applyNumberFormat="1"/>
    <xf borderId="0" fillId="0" fontId="25" numFmtId="0" xfId="0" applyFont="1"/>
    <xf borderId="0" fillId="0" fontId="25" numFmtId="166" xfId="0" applyFont="1" applyNumberFormat="1"/>
    <xf borderId="0" fillId="0" fontId="25" numFmtId="172" xfId="0" applyFont="1" applyNumberFormat="1"/>
    <xf borderId="0" fillId="0" fontId="25" numFmtId="9" xfId="0" applyFont="1" applyNumberFormat="1"/>
    <xf borderId="0" fillId="0" fontId="25" numFmtId="3" xfId="0" applyFont="1" applyNumberFormat="1"/>
    <xf borderId="0" fillId="0" fontId="25" numFmtId="168" xfId="0" applyFont="1" applyNumberFormat="1"/>
    <xf borderId="0" fillId="0" fontId="25" numFmtId="2" xfId="0" applyAlignment="1" applyFont="1" applyNumberFormat="1">
      <alignment horizontal="right"/>
    </xf>
    <xf borderId="0" fillId="0" fontId="25" numFmtId="0" xfId="0" applyAlignment="1" applyFont="1">
      <alignment shrinkToFit="0" wrapText="1"/>
    </xf>
    <xf borderId="0" fillId="0" fontId="4" numFmtId="173" xfId="0" applyFont="1" applyNumberFormat="1"/>
    <xf borderId="0" fillId="0" fontId="4" numFmtId="2" xfId="0" applyFont="1" applyNumberFormat="1"/>
    <xf borderId="5" fillId="12" fontId="4" numFmtId="0" xfId="0" applyBorder="1" applyFill="1" applyFont="1"/>
    <xf borderId="5" fillId="12" fontId="4" numFmtId="2" xfId="0" applyBorder="1" applyFont="1" applyNumberFormat="1"/>
    <xf borderId="30" fillId="13" fontId="1" numFmtId="0" xfId="0" applyBorder="1" applyFill="1" applyFont="1"/>
    <xf borderId="31" fillId="13" fontId="1" numFmtId="0" xfId="0" applyBorder="1" applyFont="1"/>
    <xf borderId="32" fillId="13" fontId="1" numFmtId="0" xfId="0" applyBorder="1" applyFont="1"/>
    <xf borderId="0" fillId="0" fontId="4" numFmtId="9" xfId="0" applyFont="1" applyNumberFormat="1"/>
    <xf borderId="8" fillId="0" fontId="4" numFmtId="9" xfId="0" applyBorder="1" applyFont="1" applyNumberFormat="1"/>
    <xf borderId="24" fillId="12" fontId="4" numFmtId="0" xfId="0" applyBorder="1" applyFont="1"/>
    <xf borderId="5" fillId="12" fontId="4" numFmtId="2" xfId="0" applyBorder="1" applyFont="1" applyNumberFormat="1"/>
    <xf borderId="6" fillId="12" fontId="4" numFmtId="2" xfId="0" applyBorder="1" applyFont="1" applyNumberFormat="1"/>
    <xf borderId="0" fillId="0" fontId="4" numFmtId="10" xfId="0" applyFont="1" applyNumberFormat="1"/>
    <xf borderId="8" fillId="0" fontId="4" numFmtId="10" xfId="0" applyBorder="1" applyFont="1" applyNumberFormat="1"/>
    <xf borderId="28" fillId="0" fontId="4" numFmtId="10" xfId="0" applyBorder="1" applyFont="1" applyNumberFormat="1"/>
    <xf borderId="5" fillId="14" fontId="12" numFmtId="0" xfId="0" applyBorder="1" applyFill="1" applyFont="1"/>
    <xf borderId="5" fillId="14" fontId="1" numFmtId="0" xfId="0" applyBorder="1" applyFont="1"/>
    <xf borderId="5" fillId="12" fontId="4" numFmtId="0" xfId="0" applyBorder="1" applyFont="1"/>
    <xf borderId="5" fillId="12" fontId="4" numFmtId="10" xfId="0" applyBorder="1" applyFont="1" applyNumberFormat="1"/>
    <xf borderId="0" fillId="0" fontId="4" numFmtId="2" xfId="0" applyAlignment="1" applyFont="1" applyNumberFormat="1">
      <alignment horizontal="right"/>
    </xf>
    <xf borderId="0" fillId="0" fontId="13" numFmtId="0" xfId="0" applyFont="1"/>
    <xf borderId="0" fillId="0" fontId="13" numFmtId="0" xfId="0" applyFont="1"/>
    <xf borderId="5" fillId="15" fontId="25" numFmtId="0" xfId="0" applyBorder="1" applyFill="1" applyFont="1"/>
    <xf borderId="5" fillId="15" fontId="25" numFmtId="2" xfId="0" applyAlignment="1" applyBorder="1" applyFont="1" applyNumberFormat="1">
      <alignment horizontal="right"/>
    </xf>
    <xf borderId="5" fillId="15" fontId="1" numFmtId="2" xfId="0" applyAlignment="1" applyBorder="1" applyFont="1" applyNumberFormat="1">
      <alignment horizontal="right"/>
    </xf>
    <xf borderId="0" fillId="0" fontId="25" numFmtId="0" xfId="0" applyAlignment="1" applyFont="1">
      <alignment horizontal="right"/>
    </xf>
    <xf borderId="5" fillId="16" fontId="25" numFmtId="0" xfId="0" applyBorder="1" applyFill="1" applyFont="1"/>
    <xf borderId="5" fillId="16" fontId="25" numFmtId="2" xfId="0" applyAlignment="1" applyBorder="1" applyFont="1" applyNumberFormat="1">
      <alignment horizontal="right"/>
    </xf>
    <xf borderId="5" fillId="16" fontId="4" numFmtId="2" xfId="0" applyAlignment="1" applyBorder="1" applyFont="1" applyNumberFormat="1">
      <alignment horizontal="right"/>
    </xf>
    <xf borderId="30" fillId="17" fontId="1" numFmtId="0" xfId="0" applyBorder="1" applyFill="1" applyFont="1"/>
    <xf borderId="31" fillId="17" fontId="30" numFmtId="0" xfId="0" applyBorder="1" applyFont="1"/>
    <xf borderId="31" fillId="17" fontId="4" numFmtId="0" xfId="0" applyBorder="1" applyFont="1"/>
    <xf borderId="32" fillId="17" fontId="4" numFmtId="0" xfId="0" applyBorder="1" applyFont="1"/>
    <xf borderId="24" fillId="17" fontId="1" numFmtId="0" xfId="0" applyBorder="1" applyFont="1"/>
    <xf borderId="5" fillId="17" fontId="1" numFmtId="174" xfId="0" applyBorder="1" applyFont="1" applyNumberFormat="1"/>
    <xf borderId="6" fillId="17" fontId="1" numFmtId="174" xfId="0" applyBorder="1" applyFont="1" applyNumberFormat="1"/>
    <xf borderId="25" fillId="17" fontId="1" numFmtId="0" xfId="0" applyBorder="1" applyFont="1"/>
    <xf borderId="14" fillId="17" fontId="4" numFmtId="0" xfId="0" applyBorder="1" applyFont="1"/>
    <xf borderId="15" fillId="17" fontId="4" numFmtId="0" xfId="0" applyBorder="1" applyFont="1"/>
  </cellXfs>
  <cellStyles count="1">
    <cellStyle xfId="0" name="Normal" builtinId="0"/>
  </cellStyles>
  <dxfs count="23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2">
    <tableStyle count="3" pivot="0" name="Income_Statements-style">
      <tableStyleElement dxfId="1" type="headerRow"/>
      <tableStyleElement dxfId="2" type="firstRowStripe"/>
      <tableStyleElement dxfId="3" type="secondRowStripe"/>
    </tableStyle>
    <tableStyle count="3" pivot="0" name="Balance_Sheets-style">
      <tableStyleElement dxfId="4" type="headerRow"/>
      <tableStyleElement dxfId="2" type="firstRowStripe"/>
      <tableStyleElement dxfId="5" type="secondRowStripe"/>
    </tableStyle>
    <tableStyle count="3" pivot="0" name="Cash_Flows-style">
      <tableStyleElement dxfId="6" type="headerRow"/>
      <tableStyleElement dxfId="2" type="firstRowStripe"/>
      <tableStyleElement dxfId="7" type="secondRowStripe"/>
    </tableStyle>
    <tableStyle count="3" pivot="0" name="Liabilities-style">
      <tableStyleElement dxfId="8" type="headerRow"/>
      <tableStyleElement dxfId="9" type="firstRowStripe"/>
      <tableStyleElement dxfId="10" type="secondRowStripe"/>
    </tableStyle>
    <tableStyle count="3" pivot="0" name="2024Targets -style">
      <tableStyleElement dxfId="11" type="headerRow"/>
      <tableStyleElement dxfId="12" type="firstRowStripe"/>
      <tableStyleElement dxfId="13" type="secondRowStripe"/>
    </tableStyle>
    <tableStyle count="3" pivot="0" name="Financial_Dashboard-style">
      <tableStyleElement dxfId="1" type="headerRow"/>
      <tableStyleElement dxfId="2" type="firstRowStripe"/>
      <tableStyleElement dxfId="3" type="secondRowStripe"/>
    </tableStyle>
    <tableStyle count="3" pivot="0" name="Profitability_Ratios-style">
      <tableStyleElement dxfId="14" type="headerRow"/>
      <tableStyleElement dxfId="12" type="firstRowStripe"/>
      <tableStyleElement dxfId="15" type="secondRowStripe"/>
    </tableStyle>
    <tableStyle count="3" pivot="0" name="Efficiency_Ratios-style">
      <tableStyleElement dxfId="16" type="headerRow"/>
      <tableStyleElement dxfId="2" type="firstRowStripe"/>
      <tableStyleElement dxfId="17" type="secondRowStripe"/>
    </tableStyle>
    <tableStyle count="3" pivot="0" name="Retail_KPIs-style">
      <tableStyleElement dxfId="18" type="headerRow"/>
      <tableStyleElement dxfId="12" type="firstRowStripe"/>
      <tableStyleElement dxfId="19" type="secondRowStripe"/>
    </tableStyle>
    <tableStyle count="3" pivot="0" name="Solvency_Ratios-style">
      <tableStyleElement dxfId="4" type="headerRow"/>
      <tableStyleElement dxfId="2" type="firstRowStripe"/>
      <tableStyleElement dxfId="5" type="secondRowStripe"/>
    </tableStyle>
    <tableStyle count="4" pivot="0" name="Liquidity_Ratios-style">
      <tableStyleElement dxfId="20" type="headerRow"/>
      <tableStyleElement dxfId="21" type="firstRowStripe"/>
      <tableStyleElement dxfId="10" type="secondRowStripe"/>
      <tableStyleElement dxfId="22" type="totalRow"/>
    </tableStyle>
    <tableStyle count="3" pivot="0" name="Valuation_Rat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Helvetica"/>
              </a:defRPr>
            </a:pPr>
            <a:r>
              <a:rPr b="0" i="0" sz="1800">
                <a:solidFill>
                  <a:srgbClr val="757575"/>
                </a:solidFill>
                <a:latin typeface="Helvetica"/>
              </a:rPr>
              <a:t>Nike's Current vs Long-Term Liabilities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Current Liabilities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Liabilities!$B$16:$D$16</c:f>
            </c:strRef>
          </c:cat>
          <c:val>
            <c:numRef>
              <c:f>Liabilities!$B$17:$D$17</c:f>
              <c:numCache/>
            </c:numRef>
          </c:val>
        </c:ser>
        <c:ser>
          <c:idx val="1"/>
          <c:order val="1"/>
          <c:tx>
            <c:v>Total Non-Current Liabilities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Liabilities!$B$16:$D$16</c:f>
            </c:strRef>
          </c:cat>
          <c:val>
            <c:numRef>
              <c:f>Liabilities!$B$18:$D$18</c:f>
              <c:numCache/>
            </c:numRef>
          </c:val>
        </c:ser>
        <c:axId val="451375959"/>
        <c:axId val="948488673"/>
      </c:barChart>
      <c:catAx>
        <c:axId val="451375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Helvetica"/>
                  </a:rPr>
                  <a:t>Fiscal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Helvetica"/>
              </a:defRPr>
            </a:pPr>
          </a:p>
        </c:txPr>
        <c:crossAx val="948488673"/>
      </c:catAx>
      <c:valAx>
        <c:axId val="948488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Helvetica"/>
                  </a:rPr>
                  <a:t>Liabilities ($USD)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Helvetica"/>
              </a:defRPr>
            </a:pPr>
          </a:p>
        </c:txPr>
        <c:crossAx val="45137595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Helvetic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Cambria"/>
              </a:defRPr>
            </a:pPr>
            <a:r>
              <a:rPr b="1" i="0" sz="1800">
                <a:solidFill>
                  <a:srgbClr val="757575"/>
                </a:solidFill>
                <a:latin typeface="Cambria"/>
              </a:rPr>
              <a:t>2024 Current Liabilities Composition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latin typeface="Cambria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 sz="1000">
                        <a:solidFill>
                          <a:srgbClr val="000000"/>
                        </a:solidFill>
                        <a:latin typeface="Cambria"/>
                      </a:defRPr>
                    </a:pPr>
                    <a:r>
                      <a:rPr b="0" i="0" sz="1000">
                        <a:solidFill>
                          <a:srgbClr val="000000"/>
                        </a:solidFill>
                        <a:latin typeface="Cambria"/>
                      </a:rPr>
                      <a:t>[CATEGORY NAME]
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[CATEGORY NAME]
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 i="0" sz="1000">
                        <a:solidFill>
                          <a:srgbClr val="000000"/>
                        </a:solidFill>
                        <a:latin typeface="Cambria"/>
                      </a:defRPr>
                    </a:pPr>
                    <a:r>
                      <a:rPr b="0" i="0" sz="1000">
                        <a:solidFill>
                          <a:srgbClr val="000000"/>
                        </a:solidFill>
                        <a:latin typeface="Cambria"/>
                      </a:rPr>
                      <a:t>[CATEGORY NAME]
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000">
                      <a:latin typeface="Cambria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i="0" sz="1000">
                      <a:latin typeface="Cambria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Liabilities!$A$2:$A$7</c:f>
            </c:strRef>
          </c:cat>
          <c:val>
            <c:numRef>
              <c:f>Liabilities!$B$2:$B$7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772386259252773"/>
          <c:y val="0.376041897382879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Cambr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Nike, Inc. - Current Liabilities Composition
2022-2024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Liabilities!$A$58:$A$63</c:f>
            </c:strRef>
          </c:cat>
          <c:val>
            <c:numRef>
              <c:f>Liabilities!$B$58:$B$63</c:f>
              <c:numCache/>
            </c:numRef>
          </c:val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Liabilities!$A$58:$A$63</c:f>
            </c:strRef>
          </c:cat>
          <c:val>
            <c:numRef>
              <c:f>Liabilities!$C$58:$C$63</c:f>
              <c:numCache/>
            </c:numRef>
          </c:val>
        </c:ser>
        <c:ser>
          <c:idx val="2"/>
          <c:order val="2"/>
          <c:tx>
            <c:v>2022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Liabilities!$A$58:$A$63</c:f>
            </c:strRef>
          </c:cat>
          <c:val>
            <c:numRef>
              <c:f>Liabilities!$D$58:$D$63</c:f>
              <c:numCache/>
            </c:numRef>
          </c:val>
        </c:ser>
        <c:axId val="1000138427"/>
        <c:axId val="1248914113"/>
      </c:barChart>
      <c:catAx>
        <c:axId val="100013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48914113"/>
      </c:catAx>
      <c:valAx>
        <c:axId val="124891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001384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Garamond"/>
              </a:defRPr>
            </a:pPr>
            <a:r>
              <a:rPr b="0" i="0" sz="1400">
                <a:solidFill>
                  <a:srgbClr val="757575"/>
                </a:solidFill>
                <a:latin typeface="Garamond"/>
              </a:rPr>
              <a:t>Nike, Inc. - Non-Current Liabiliites Composition
2022-2024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Liabilities!$B$65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Liabilities!$A$66:$A$68</c:f>
            </c:strRef>
          </c:cat>
          <c:val>
            <c:numRef>
              <c:f>Liabilities!$B$66:$B$68</c:f>
              <c:numCache/>
            </c:numRef>
          </c:val>
        </c:ser>
        <c:ser>
          <c:idx val="1"/>
          <c:order val="1"/>
          <c:tx>
            <c:strRef>
              <c:f>Liabilities!$C$65</c:f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Liabilities!$A$66:$A$68</c:f>
            </c:strRef>
          </c:cat>
          <c:val>
            <c:numRef>
              <c:f>Liabilities!$C$66:$C$68</c:f>
              <c:numCache/>
            </c:numRef>
          </c:val>
        </c:ser>
        <c:ser>
          <c:idx val="2"/>
          <c:order val="2"/>
          <c:tx>
            <c:strRef>
              <c:f>Liabilities!$D$65</c:f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Liabilities!$A$66:$A$68</c:f>
            </c:strRef>
          </c:cat>
          <c:val>
            <c:numRef>
              <c:f>Liabilities!$D$66:$D$68</c:f>
              <c:numCache/>
            </c:numRef>
          </c:val>
        </c:ser>
        <c:axId val="502447008"/>
        <c:axId val="675380127"/>
      </c:barChart>
      <c:catAx>
        <c:axId val="5024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5380127"/>
      </c:catAx>
      <c:valAx>
        <c:axId val="675380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4470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3F3F3F"/>
                </a:solidFill>
                <a:latin typeface="Helvetica"/>
              </a:defRPr>
            </a:pPr>
            <a:r>
              <a:rPr b="1" i="0" sz="2000">
                <a:solidFill>
                  <a:srgbClr val="3F3F3F"/>
                </a:solidFill>
                <a:latin typeface="Helvetica"/>
              </a:rPr>
              <a:t>Inventory Turnover
Nike Inc. 2022-2024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solidFill>
                      <a:srgbClr val="FFFFFF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Financial_Dashboard!$B$1:$D$1</c:f>
            </c:strRef>
          </c:cat>
          <c:val>
            <c:numRef>
              <c:f>Financial_Dashboard!$B$10:$D$10</c:f>
              <c:numCache/>
            </c:numRef>
          </c:val>
        </c:ser>
        <c:axId val="1152233194"/>
        <c:axId val="1241973017"/>
      </c:barChart>
      <c:catAx>
        <c:axId val="1152233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chemeClr val="dk1"/>
                </a:solidFill>
                <a:latin typeface="Helvetica"/>
              </a:defRPr>
            </a:pPr>
          </a:p>
        </c:txPr>
        <c:crossAx val="1241973017"/>
      </c:catAx>
      <c:valAx>
        <c:axId val="1241973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233194"/>
      </c:valAx>
    </c:plotArea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Helvetica"/>
              </a:defRPr>
            </a:pPr>
            <a:r>
              <a:rPr b="1" i="0" sz="1800">
                <a:solidFill>
                  <a:srgbClr val="757575"/>
                </a:solidFill>
                <a:latin typeface="Helvetica"/>
              </a:rPr>
              <a:t>Revenues vs net income
nike inc. 2022-2024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Revenue ($M)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Financial_Dashboard!$B$1:$D$1</c:f>
            </c:strRef>
          </c:cat>
          <c:val>
            <c:numRef>
              <c:f>Financial_Dashboard!$B$2:$D$2</c:f>
              <c:numCache/>
            </c:numRef>
          </c:val>
        </c:ser>
        <c:ser>
          <c:idx val="1"/>
          <c:order val="1"/>
          <c:tx>
            <c:v>Net Income ($M)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Financial_Dashboard!$B$1:$D$1</c:f>
            </c:strRef>
          </c:cat>
          <c:val>
            <c:numRef>
              <c:f>Financial_Dashboard!$B$3:$D$3</c:f>
              <c:numCache/>
            </c:numRef>
          </c:val>
        </c:ser>
        <c:axId val="1362325177"/>
        <c:axId val="1733400137"/>
      </c:barChart>
      <c:catAx>
        <c:axId val="1362325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Helvetica"/>
              </a:defRPr>
            </a:pPr>
          </a:p>
        </c:txPr>
        <c:crossAx val="1733400137"/>
      </c:catAx>
      <c:valAx>
        <c:axId val="17334001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Helvetica"/>
              </a:defRPr>
            </a:pPr>
          </a:p>
        </c:txPr>
        <c:crossAx val="1362325177"/>
      </c:valAx>
    </c:plotArea>
    <c:legend>
      <c:legendPos val="t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Helvetic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Helvetica"/>
              </a:defRPr>
            </a:pPr>
            <a:r>
              <a:rPr b="1" i="0" sz="1800">
                <a:solidFill>
                  <a:schemeClr val="dk1"/>
                </a:solidFill>
                <a:latin typeface="Helvetica"/>
              </a:rPr>
              <a:t>Nike's Return on Assets &amp; Equity Trends
(2022-2024)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Return on Assets (ROA)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900">
                      <a:latin typeface="Helvetic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i="0" sz="900">
                      <a:latin typeface="Helvetic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i="0" sz="900">
                      <a:latin typeface="Helvetic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Efficiency_Ratios!$B$13:$D$13</c:f>
            </c:strRef>
          </c:cat>
          <c:val>
            <c:numRef>
              <c:f>Efficiency_Ratios!$B$16:$D$16</c:f>
              <c:numCache/>
            </c:numRef>
          </c:val>
          <c:smooth val="0"/>
        </c:ser>
        <c:ser>
          <c:idx val="1"/>
          <c:order val="1"/>
          <c:tx>
            <c:v>Return on Equity (ROE)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Efficiency_Ratios!$B$13:$D$13</c:f>
            </c:strRef>
          </c:cat>
          <c:val>
            <c:numRef>
              <c:f>Efficiency_Ratios!$B$18:$D$18</c:f>
              <c:numCache/>
            </c:numRef>
          </c:val>
          <c:smooth val="0"/>
        </c:ser>
        <c:axId val="131841833"/>
        <c:axId val="1310664944"/>
      </c:lineChart>
      <c:catAx>
        <c:axId val="131841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chemeClr val="dk1"/>
                </a:solidFill>
                <a:latin typeface="+mn-lt"/>
              </a:defRPr>
            </a:pPr>
          </a:p>
        </c:txPr>
        <c:crossAx val="1310664944"/>
      </c:catAx>
      <c:valAx>
        <c:axId val="1310664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41833"/>
      </c:valAx>
    </c:plotArea>
    <c:legend>
      <c:legendPos val="b"/>
      <c:overlay val="0"/>
      <c:txPr>
        <a:bodyPr/>
        <a:lstStyle/>
        <a:p>
          <a:pPr lvl="0">
            <a:defRPr b="0" i="0" sz="1100">
              <a:solidFill>
                <a:schemeClr val="dk1"/>
              </a:solidFill>
              <a:latin typeface="Helvetica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Helvetica"/>
              </a:defRPr>
            </a:pPr>
            <a:r>
              <a:rPr b="1" i="0" sz="1400">
                <a:solidFill>
                  <a:schemeClr val="lt1"/>
                </a:solidFill>
                <a:latin typeface="Helvetica"/>
              </a:rPr>
              <a:t>Nike Inc's
SG&amp;A as % of Revenue vs Operating Margin</a:t>
            </a:r>
          </a:p>
        </c:rich>
      </c:tx>
      <c:overlay val="0"/>
    </c:title>
    <c:plotArea>
      <c:layout>
        <c:manualLayout>
          <c:xMode val="edge"/>
          <c:yMode val="edge"/>
          <c:x val="0.06090224031528498"/>
          <c:y val="0.18364411213363752"/>
          <c:w val="0.9120300973223662"/>
          <c:h val="0.66829129107624"/>
        </c:manualLayout>
      </c:layout>
      <c:lineChart>
        <c:ser>
          <c:idx val="0"/>
          <c:order val="0"/>
          <c:tx>
            <c:v>Operating Margin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FFFFFF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Efficiency_Ratios!$B$22:$D$22</c:f>
            </c:strRef>
          </c:cat>
          <c:val>
            <c:numRef>
              <c:f>Efficiency_Ratios!$B$23:$D$23</c:f>
              <c:numCache/>
            </c:numRef>
          </c:val>
          <c:smooth val="0"/>
        </c:ser>
        <c:ser>
          <c:idx val="1"/>
          <c:order val="1"/>
          <c:tx>
            <c:v>SG&amp;A as % of Revenue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FFFFFF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Efficiency_Ratios!$B$22:$D$22</c:f>
            </c:strRef>
          </c:cat>
          <c:val>
            <c:numRef>
              <c:f>Efficiency_Ratios!$B$24:$D$24</c:f>
              <c:numCache/>
            </c:numRef>
          </c:val>
          <c:smooth val="0"/>
        </c:ser>
        <c:axId val="1944023781"/>
        <c:axId val="833976877"/>
      </c:lineChart>
      <c:catAx>
        <c:axId val="1944023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</a:p>
        </c:txPr>
        <c:crossAx val="833976877"/>
      </c:catAx>
      <c:valAx>
        <c:axId val="83397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023781"/>
      </c:valAx>
    </c:plotArea>
    <c:legend>
      <c:legendPos val="r"/>
      <c:layout>
        <c:manualLayout>
          <c:xMode val="edge"/>
          <c:yMode val="edge"/>
          <c:x val="0.7789732475954951"/>
          <c:y val="0.3880663615373527"/>
        </c:manualLayout>
      </c:layout>
      <c:overlay val="0"/>
      <c:txPr>
        <a:bodyPr/>
        <a:lstStyle/>
        <a:p>
          <a:pPr lvl="0">
            <a:defRPr b="0" i="0" sz="1000">
              <a:solidFill>
                <a:schemeClr val="lt1"/>
              </a:solidFill>
              <a:latin typeface="Helvetica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Helvetica"/>
              </a:defRPr>
            </a:pPr>
            <a:r>
              <a:rPr b="1" i="0">
                <a:solidFill>
                  <a:schemeClr val="dk1"/>
                </a:solidFill>
                <a:latin typeface="Helvetica"/>
              </a:rPr>
              <a:t>Current Ratio vs Target
(2022-2024)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FFFFFF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Liquidity_Ratios!$B$1:$E$1</c:f>
            </c:strRef>
          </c:cat>
          <c:val>
            <c:numRef>
              <c:f>Liquidity_Ratios!$B$2:$E$2</c:f>
              <c:numCache/>
            </c:numRef>
          </c:val>
        </c:ser>
        <c:axId val="1619491305"/>
        <c:axId val="733452707"/>
      </c:barChart>
      <c:catAx>
        <c:axId val="1619491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100">
                <a:solidFill>
                  <a:schemeClr val="dk1"/>
                </a:solidFill>
                <a:latin typeface="Helvetica"/>
              </a:defRPr>
            </a:pPr>
          </a:p>
        </c:txPr>
        <c:crossAx val="733452707"/>
      </c:catAx>
      <c:valAx>
        <c:axId val="7334527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491305"/>
      </c:valAx>
    </c:plotArea>
    <c:plotVisOnly val="1"/>
  </c:chart>
  <c:spPr>
    <a:solidFill>
      <a:schemeClr val="lt1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15</xdr:row>
      <xdr:rowOff>123825</xdr:rowOff>
    </xdr:from>
    <xdr:ext cx="8810625" cy="4610100"/>
    <xdr:graphicFrame>
      <xdr:nvGraphicFramePr>
        <xdr:cNvPr id="209687287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40</xdr:row>
      <xdr:rowOff>104775</xdr:rowOff>
    </xdr:from>
    <xdr:ext cx="8772525" cy="4467225"/>
    <xdr:graphicFrame>
      <xdr:nvGraphicFramePr>
        <xdr:cNvPr id="88298643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1295400</xdr:colOff>
      <xdr:row>0</xdr:row>
      <xdr:rowOff>0</xdr:rowOff>
    </xdr:from>
    <xdr:ext cx="10601325" cy="5210175"/>
    <xdr:graphicFrame>
      <xdr:nvGraphicFramePr>
        <xdr:cNvPr id="163834416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29</xdr:row>
      <xdr:rowOff>114300</xdr:rowOff>
    </xdr:from>
    <xdr:ext cx="10868025" cy="4562475"/>
    <xdr:graphicFrame>
      <xdr:nvGraphicFramePr>
        <xdr:cNvPr id="28096483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152400</xdr:rowOff>
    </xdr:from>
    <xdr:ext cx="9163050" cy="4105275"/>
    <xdr:graphicFrame>
      <xdr:nvGraphicFramePr>
        <xdr:cNvPr id="60029885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22</xdr:row>
      <xdr:rowOff>95250</xdr:rowOff>
    </xdr:from>
    <xdr:ext cx="9753600" cy="4352925"/>
    <xdr:graphicFrame>
      <xdr:nvGraphicFramePr>
        <xdr:cNvPr id="18599384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257175</xdr:colOff>
      <xdr:row>92</xdr:row>
      <xdr:rowOff>114300</xdr:rowOff>
    </xdr:from>
    <xdr:ext cx="13982700" cy="7400925"/>
    <xdr:graphicFrame>
      <xdr:nvGraphicFramePr>
        <xdr:cNvPr id="20668568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238125</xdr:colOff>
      <xdr:row>73</xdr:row>
      <xdr:rowOff>38100</xdr:rowOff>
    </xdr:from>
    <xdr:ext cx="6981825" cy="3324225"/>
    <xdr:graphicFrame>
      <xdr:nvGraphicFramePr>
        <xdr:cNvPr id="18692535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1190625</xdr:colOff>
      <xdr:row>73</xdr:row>
      <xdr:rowOff>9525</xdr:rowOff>
    </xdr:from>
    <xdr:ext cx="5553075" cy="3209925"/>
    <xdr:graphicFrame>
      <xdr:nvGraphicFramePr>
        <xdr:cNvPr id="93580646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19" displayName="Table_1" name="Table_1" id="1">
  <tableColumns count="4">
    <tableColumn name="(in millions)" id="1"/>
    <tableColumn name="2024-Actual" id="2"/>
    <tableColumn name="2023-Actual" id="3"/>
    <tableColumn name="2022-Actuals" id="4"/>
  </tableColumns>
  <tableStyleInfo name="Income_Statements-style" showColumnStripes="0" showFirstColumn="1" showLastColumn="1" showRowStripes="1"/>
</table>
</file>

<file path=xl/tables/table10.xml><?xml version="1.0" encoding="utf-8"?>
<table xmlns="http://schemas.openxmlformats.org/spreadsheetml/2006/main" ref="A1:D4" displayName="Table_10" name="Table_10" id="10">
  <tableColumns count="4">
    <tableColumn name="Nike's Solvency Ratios" id="1"/>
    <tableColumn name="2024" id="2"/>
    <tableColumn name="2023" id="3"/>
    <tableColumn name="2022" id="4"/>
  </tableColumns>
  <tableStyleInfo name="Solvency_Ratios-style" showColumnStripes="0" showFirstColumn="1" showLastColumn="1" showRowStripes="1"/>
</table>
</file>

<file path=xl/tables/table11.xml><?xml version="1.0" encoding="utf-8"?>
<table xmlns="http://schemas.openxmlformats.org/spreadsheetml/2006/main" ref="A1:E3" displayName="Table_11" name="Table_11" id="11">
  <tableColumns count="5">
    <tableColumn name="Nike's Liquidity Ratios" id="1"/>
    <tableColumn name="Target (2024)" id="2"/>
    <tableColumn name="2024" id="3"/>
    <tableColumn name="2023" id="4"/>
    <tableColumn name="2022" id="5"/>
  </tableColumns>
  <tableStyleInfo name="Liquidity_Ratios-style" showColumnStripes="0" showFirstColumn="1" showLastColumn="1" showRowStripes="1"/>
</table>
</file>

<file path=xl/tables/table12.xml><?xml version="1.0" encoding="utf-8"?>
<table xmlns="http://schemas.openxmlformats.org/spreadsheetml/2006/main" ref="A1:D6" displayName="Table_12" name="Table_12" id="12">
  <tableColumns count="4">
    <tableColumn name="Nike's Valuation Ratios" id="1"/>
    <tableColumn name="2024" id="2"/>
    <tableColumn name="2023" id="3"/>
    <tableColumn name="2022" id="4"/>
  </tableColumns>
  <tableStyleInfo name="Valuation_Ratio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39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Balance_Shee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D43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Cash_Flow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D14" displayName="Table_4" name="Table_4" id="4">
  <tableColumns count="4">
    <tableColumn name="Nike's Current Liabilities:" id="1"/>
    <tableColumn name="2024" id="2"/>
    <tableColumn name="2023" id="3"/>
    <tableColumn name="2022" id="4"/>
  </tableColumns>
  <tableStyleInfo name="Liabilities-style" showColumnStripes="0" showFirstColumn="1" showLastColumn="1" showRowStripes="1"/>
</table>
</file>

<file path=xl/tables/table5.xml><?xml version="1.0" encoding="utf-8"?>
<table xmlns="http://schemas.openxmlformats.org/spreadsheetml/2006/main" ref="A2:C17" displayName="Table_5" name="Table_5" id="5">
  <tableColumns count="3">
    <tableColumn name="KPI" id="1"/>
    <tableColumn name="Target Value (2024)" id="2"/>
    <tableColumn name="Notes" id="3"/>
  </tableColumns>
  <tableStyleInfo name="2024Targets -style" showColumnStripes="0" showFirstColumn="1" showLastColumn="1" showRowStripes="1"/>
</table>
</file>

<file path=xl/tables/table6.xml><?xml version="1.0" encoding="utf-8"?>
<table xmlns="http://schemas.openxmlformats.org/spreadsheetml/2006/main" ref="A1:D14" displayName="Table_6" name="Table_6" id="6">
  <tableColumns count="4">
    <tableColumn name="KPIs" id="1"/>
    <tableColumn name="2024" id="2"/>
    <tableColumn name="2023" id="3"/>
    <tableColumn name="2022" id="4"/>
  </tableColumns>
  <tableStyleInfo name="Financial_Dashboard-style" showColumnStripes="0" showFirstColumn="1" showLastColumn="1" showRowStripes="1"/>
</table>
</file>

<file path=xl/tables/table7.xml><?xml version="1.0" encoding="utf-8"?>
<table xmlns="http://schemas.openxmlformats.org/spreadsheetml/2006/main" ref="A1:D4" displayName="Table_7" name="Table_7" id="7">
  <tableColumns count="4">
    <tableColumn name="Nike's Profitability Ratios" id="1"/>
    <tableColumn name="2024" id="2"/>
    <tableColumn name="2023" id="3"/>
    <tableColumn name="2022" id="4"/>
  </tableColumns>
  <tableStyleInfo name="Profitability_Ratios-style" showColumnStripes="0" showFirstColumn="1" showLastColumn="1" showRowStripes="1"/>
</table>
</file>

<file path=xl/tables/table8.xml><?xml version="1.0" encoding="utf-8"?>
<table xmlns="http://schemas.openxmlformats.org/spreadsheetml/2006/main" ref="A1:D10" displayName="Table_8" name="Table_8" id="8">
  <tableColumns count="4">
    <tableColumn name="Nike's Efficiency Ratios" id="1"/>
    <tableColumn name="2024" id="2"/>
    <tableColumn name="2023" id="3"/>
    <tableColumn name="2022" id="4"/>
  </tableColumns>
  <tableStyleInfo name="Efficiency_Ratios-style" showColumnStripes="0" showFirstColumn="1" showLastColumn="1" showRowStripes="1"/>
</table>
</file>

<file path=xl/tables/table9.xml><?xml version="1.0" encoding="utf-8"?>
<table xmlns="http://schemas.openxmlformats.org/spreadsheetml/2006/main" ref="A1:D3" displayName="Table_9" name="Table_9" id="9">
  <tableColumns count="4">
    <tableColumn name="Nike's Retail KPIs" id="1"/>
    <tableColumn name="2024" id="2"/>
    <tableColumn name="2023" id="3"/>
    <tableColumn name="2022" id="4"/>
  </tableColumns>
  <tableStyleInfo name="Retail_KP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6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8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0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1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finance.yahoo.com/quote/NKE/history/" TargetMode="External"/><Relationship Id="rId2" Type="http://schemas.openxmlformats.org/officeDocument/2006/relationships/drawing" Target="../drawings/drawing17.xml"/><Relationship Id="rId4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19.33"/>
    <col customWidth="1" min="3" max="3" width="17.11"/>
    <col customWidth="1" min="4" max="4" width="16.67"/>
    <col customWidth="1" min="5" max="23" width="10.44"/>
  </cols>
  <sheetData>
    <row r="1" ht="55.5" customHeight="1">
      <c r="A1" s="1" t="s">
        <v>0</v>
      </c>
      <c r="B1" s="2"/>
      <c r="C1" s="2"/>
      <c r="D1" s="3"/>
    </row>
    <row r="2" ht="24.75" customHeight="1">
      <c r="A2" s="4" t="s">
        <v>1</v>
      </c>
      <c r="B2" s="5" t="s">
        <v>2</v>
      </c>
      <c r="C2" s="5" t="s">
        <v>3</v>
      </c>
      <c r="D2" s="6" t="s">
        <v>4</v>
      </c>
    </row>
    <row r="3" ht="15.75" customHeight="1">
      <c r="A3" s="7" t="s">
        <v>5</v>
      </c>
      <c r="B3" s="8">
        <v>51362.0</v>
      </c>
      <c r="C3" s="8">
        <v>51217.0</v>
      </c>
      <c r="D3" s="9">
        <v>46710.0</v>
      </c>
    </row>
    <row r="4" ht="15.75" customHeight="1">
      <c r="A4" s="7" t="s">
        <v>6</v>
      </c>
      <c r="B4" s="8">
        <v>28475.0</v>
      </c>
      <c r="C4" s="8">
        <v>28925.0</v>
      </c>
      <c r="D4" s="9">
        <v>25231.0</v>
      </c>
    </row>
    <row r="5" ht="15.75" customHeight="1">
      <c r="A5" s="7" t="s">
        <v>7</v>
      </c>
      <c r="B5" s="8">
        <v>22887.0</v>
      </c>
      <c r="C5" s="8">
        <v>22292.0</v>
      </c>
      <c r="D5" s="9">
        <v>21479.0</v>
      </c>
    </row>
    <row r="6" ht="15.75" customHeight="1">
      <c r="A6" s="7" t="s">
        <v>8</v>
      </c>
      <c r="B6" s="8">
        <v>4285.0</v>
      </c>
      <c r="C6" s="8">
        <v>4060.0</v>
      </c>
      <c r="D6" s="9">
        <v>3850.0</v>
      </c>
    </row>
    <row r="7" ht="15.75" customHeight="1">
      <c r="A7" s="7" t="s">
        <v>9</v>
      </c>
      <c r="B7" s="8">
        <v>12291.0</v>
      </c>
      <c r="C7" s="8">
        <v>12317.0</v>
      </c>
      <c r="D7" s="9">
        <v>10954.0</v>
      </c>
    </row>
    <row r="8" ht="15.75" customHeight="1">
      <c r="A8" s="7" t="s">
        <v>10</v>
      </c>
      <c r="B8" s="8">
        <v>16576.0</v>
      </c>
      <c r="C8" s="8">
        <v>16377.0</v>
      </c>
      <c r="D8" s="9">
        <v>14804.0</v>
      </c>
    </row>
    <row r="9" ht="15.75" customHeight="1">
      <c r="A9" s="7" t="s">
        <v>11</v>
      </c>
      <c r="B9" s="10">
        <v>-161.0</v>
      </c>
      <c r="C9" s="8">
        <v>-6.0</v>
      </c>
      <c r="D9" s="9">
        <v>205.0</v>
      </c>
    </row>
    <row r="10" ht="15.75" customHeight="1">
      <c r="A10" s="7" t="s">
        <v>12</v>
      </c>
      <c r="B10" s="10">
        <v>-228.0</v>
      </c>
      <c r="C10" s="11">
        <v>-280.0</v>
      </c>
      <c r="D10" s="12">
        <v>-181.0</v>
      </c>
    </row>
    <row r="11" ht="15.75" customHeight="1">
      <c r="A11" s="7" t="s">
        <v>13</v>
      </c>
      <c r="B11" s="8">
        <v>6700.0</v>
      </c>
      <c r="C11" s="8">
        <v>6201.0</v>
      </c>
      <c r="D11" s="9">
        <v>6651.0</v>
      </c>
    </row>
    <row r="12" ht="15.75" customHeight="1">
      <c r="A12" s="7" t="s">
        <v>14</v>
      </c>
      <c r="B12" s="10">
        <v>1000.0</v>
      </c>
      <c r="C12" s="8">
        <v>1131.0</v>
      </c>
      <c r="D12" s="9">
        <v>605.0</v>
      </c>
    </row>
    <row r="13" ht="15.75" customHeight="1">
      <c r="A13" s="13" t="s">
        <v>15</v>
      </c>
      <c r="B13" s="14">
        <v>5700.0</v>
      </c>
      <c r="C13" s="14">
        <v>5070.0</v>
      </c>
      <c r="D13" s="15">
        <v>6046.0</v>
      </c>
    </row>
    <row r="14" ht="15.75" customHeight="1">
      <c r="A14" s="16" t="s">
        <v>16</v>
      </c>
      <c r="B14" s="17"/>
      <c r="C14" s="17"/>
      <c r="D14" s="18"/>
    </row>
    <row r="15" ht="15.75" customHeight="1">
      <c r="A15" s="16" t="s">
        <v>17</v>
      </c>
      <c r="B15" s="17">
        <v>3.76</v>
      </c>
      <c r="C15" s="17">
        <v>3.27</v>
      </c>
      <c r="D15" s="18">
        <v>3.83</v>
      </c>
    </row>
    <row r="16" ht="15.75" customHeight="1">
      <c r="A16" s="16" t="s">
        <v>18</v>
      </c>
      <c r="B16" s="19">
        <v>3.73</v>
      </c>
      <c r="C16" s="19">
        <v>3.23</v>
      </c>
      <c r="D16" s="20">
        <v>3.75</v>
      </c>
    </row>
    <row r="17" ht="15.75" customHeight="1">
      <c r="A17" s="16" t="s">
        <v>19</v>
      </c>
      <c r="B17" s="21"/>
      <c r="C17" s="21"/>
      <c r="D17" s="22"/>
    </row>
    <row r="18" ht="15.75" customHeight="1">
      <c r="A18" s="16" t="s">
        <v>17</v>
      </c>
      <c r="B18" s="21">
        <v>1517.6</v>
      </c>
      <c r="C18" s="21">
        <v>1551.6</v>
      </c>
      <c r="D18" s="23">
        <v>1578.8</v>
      </c>
    </row>
    <row r="19" ht="15.75" customHeight="1">
      <c r="A19" s="24" t="s">
        <v>18</v>
      </c>
      <c r="B19" s="25">
        <v>1529.7</v>
      </c>
      <c r="C19" s="25">
        <v>1569.8</v>
      </c>
      <c r="D19" s="26">
        <v>1610.8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83FF"/>
    <pageSetUpPr fitToPage="1"/>
  </sheetPr>
  <sheetViews>
    <sheetView workbookViewId="0"/>
  </sheetViews>
  <sheetFormatPr customHeight="1" defaultColWidth="11.22" defaultRowHeight="15.0"/>
  <cols>
    <col customWidth="1" min="1" max="1" width="28.67"/>
    <col customWidth="1" min="2" max="2" width="26.33"/>
    <col customWidth="1" min="3" max="3" width="44.44"/>
    <col customWidth="1" min="4" max="26" width="10.44"/>
  </cols>
  <sheetData>
    <row r="1" ht="49.5" customHeight="1">
      <c r="A1" s="194" t="s">
        <v>180</v>
      </c>
      <c r="B1" s="195"/>
      <c r="C1" s="196"/>
    </row>
    <row r="2" ht="33.75" customHeight="1">
      <c r="A2" s="197" t="s">
        <v>181</v>
      </c>
      <c r="B2" s="198" t="s">
        <v>182</v>
      </c>
      <c r="C2" s="199" t="s">
        <v>183</v>
      </c>
    </row>
    <row r="3" ht="15.75" customHeight="1">
      <c r="A3" s="200" t="s">
        <v>184</v>
      </c>
      <c r="B3" s="201">
        <v>52000.0</v>
      </c>
      <c r="C3" s="74" t="s">
        <v>185</v>
      </c>
    </row>
    <row r="4" ht="15.75" customHeight="1">
      <c r="A4" s="200" t="s">
        <v>186</v>
      </c>
      <c r="B4" s="201">
        <v>5800.0</v>
      </c>
      <c r="C4" s="74" t="s">
        <v>187</v>
      </c>
    </row>
    <row r="5" ht="15.75" customHeight="1">
      <c r="A5" s="200" t="s">
        <v>188</v>
      </c>
      <c r="B5" s="202">
        <v>3.85</v>
      </c>
      <c r="C5" s="74" t="s">
        <v>189</v>
      </c>
    </row>
    <row r="6" ht="15.75" customHeight="1">
      <c r="A6" s="200" t="s">
        <v>190</v>
      </c>
      <c r="B6" s="203">
        <v>0.44</v>
      </c>
      <c r="C6" s="74" t="s">
        <v>191</v>
      </c>
    </row>
    <row r="7" ht="15.75" customHeight="1">
      <c r="A7" s="200" t="s">
        <v>192</v>
      </c>
      <c r="B7" s="203">
        <v>0.13</v>
      </c>
      <c r="C7" s="74" t="s">
        <v>193</v>
      </c>
    </row>
    <row r="8" ht="15.75" customHeight="1">
      <c r="A8" s="200" t="s">
        <v>194</v>
      </c>
      <c r="B8" s="203">
        <v>0.135</v>
      </c>
      <c r="C8" s="74" t="s">
        <v>195</v>
      </c>
    </row>
    <row r="9" ht="15.75" customHeight="1">
      <c r="A9" s="200" t="s">
        <v>196</v>
      </c>
      <c r="B9" s="203">
        <v>0.38</v>
      </c>
      <c r="C9" s="74" t="s">
        <v>197</v>
      </c>
    </row>
    <row r="10" ht="15.75" customHeight="1">
      <c r="A10" s="200" t="s">
        <v>198</v>
      </c>
      <c r="B10" s="33" t="s">
        <v>199</v>
      </c>
      <c r="C10" s="74" t="s">
        <v>200</v>
      </c>
    </row>
    <row r="11" ht="15.75" customHeight="1">
      <c r="A11" s="200" t="s">
        <v>201</v>
      </c>
      <c r="B11" s="33" t="s">
        <v>202</v>
      </c>
      <c r="C11" s="74" t="s">
        <v>203</v>
      </c>
    </row>
    <row r="12" ht="15.75" customHeight="1">
      <c r="A12" s="200" t="s">
        <v>204</v>
      </c>
      <c r="B12" s="33" t="s">
        <v>205</v>
      </c>
      <c r="C12" s="74" t="s">
        <v>206</v>
      </c>
    </row>
    <row r="13" ht="15.75" customHeight="1">
      <c r="A13" s="200" t="s">
        <v>207</v>
      </c>
      <c r="B13" s="33" t="s">
        <v>208</v>
      </c>
      <c r="C13" s="74" t="s">
        <v>209</v>
      </c>
    </row>
    <row r="14" ht="15.75" customHeight="1">
      <c r="A14" s="200" t="s">
        <v>210</v>
      </c>
      <c r="B14" s="33" t="s">
        <v>211</v>
      </c>
      <c r="C14" s="74" t="s">
        <v>212</v>
      </c>
    </row>
    <row r="15" ht="15.75" customHeight="1">
      <c r="A15" s="200" t="s">
        <v>213</v>
      </c>
      <c r="B15" s="33" t="s">
        <v>214</v>
      </c>
      <c r="C15" s="74" t="s">
        <v>215</v>
      </c>
    </row>
    <row r="16" ht="15.75" customHeight="1">
      <c r="A16" s="200" t="s">
        <v>216</v>
      </c>
      <c r="B16" s="33" t="s">
        <v>217</v>
      </c>
      <c r="C16" s="74" t="s">
        <v>218</v>
      </c>
    </row>
    <row r="17" ht="15.75" customHeight="1">
      <c r="A17" s="204" t="s">
        <v>219</v>
      </c>
      <c r="B17" s="205">
        <v>0.008</v>
      </c>
      <c r="C17" s="80" t="s">
        <v>220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workbookViewId="0"/>
  </sheetViews>
  <sheetFormatPr customHeight="1" defaultColWidth="11.22" defaultRowHeight="15.0"/>
  <cols>
    <col customWidth="1" min="1" max="1" width="33.11"/>
    <col customWidth="1" min="2" max="2" width="34.0"/>
    <col customWidth="1" min="3" max="3" width="15.11"/>
    <col customWidth="1" min="4" max="4" width="17.33"/>
    <col customWidth="1" min="5" max="5" width="26.0"/>
    <col customWidth="1" min="6" max="6" width="10.78"/>
    <col customWidth="1" min="7" max="7" width="12.78"/>
    <col customWidth="1" min="8" max="8" width="18.11"/>
    <col customWidth="1" min="9" max="9" width="10.78"/>
    <col customWidth="1" min="10" max="10" width="17.0"/>
    <col customWidth="1" min="11" max="11" width="20.11"/>
    <col customWidth="1" min="12" max="12" width="22.67"/>
    <col customWidth="1" min="13" max="13" width="11.11"/>
    <col customWidth="1" min="14" max="24" width="10.44"/>
  </cols>
  <sheetData>
    <row r="1" ht="27.75" customHeight="1">
      <c r="A1" s="206" t="s">
        <v>221</v>
      </c>
      <c r="B1" s="207" t="s">
        <v>125</v>
      </c>
      <c r="C1" s="207" t="s">
        <v>126</v>
      </c>
      <c r="D1" s="207" t="s">
        <v>127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</row>
    <row r="2" ht="15.75" customHeight="1">
      <c r="A2" s="208" t="s">
        <v>184</v>
      </c>
      <c r="B2" s="209">
        <f>Income_Statements!B$3</f>
        <v>51362</v>
      </c>
      <c r="C2" s="209">
        <f>Income_Statements!C$3</f>
        <v>51217</v>
      </c>
      <c r="D2" s="209">
        <f>Income_Statements!D$3</f>
        <v>46710</v>
      </c>
      <c r="E2" s="116"/>
      <c r="F2" s="210"/>
      <c r="G2" s="210"/>
      <c r="H2" s="210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ht="15.75" customHeight="1">
      <c r="A3" s="208" t="s">
        <v>186</v>
      </c>
      <c r="B3" s="211">
        <f>Income_Statements!B$13</f>
        <v>5700</v>
      </c>
      <c r="C3" s="211">
        <f>Income_Statements!C$13</f>
        <v>5070</v>
      </c>
      <c r="D3" s="211">
        <f>Income_Statements!D$13</f>
        <v>6046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</row>
    <row r="4" ht="15.75" customHeight="1">
      <c r="A4" s="208" t="s">
        <v>222</v>
      </c>
      <c r="B4" s="212">
        <f>Income_Statements!B$16</f>
        <v>3.73</v>
      </c>
      <c r="C4" s="212">
        <f>Income_Statements!C$16</f>
        <v>3.23</v>
      </c>
      <c r="D4" s="212">
        <f>Income_Statements!D$16</f>
        <v>3.75</v>
      </c>
      <c r="E4" s="213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</row>
    <row r="5" ht="15.75" customHeight="1">
      <c r="A5" s="208" t="s">
        <v>190</v>
      </c>
      <c r="B5" s="214">
        <f>Profitability_Ratios!B2</f>
        <v>0.4456018068</v>
      </c>
      <c r="C5" s="214">
        <f>Profitability_Ratios!C2</f>
        <v>0.4352461097</v>
      </c>
      <c r="D5" s="214">
        <f>Profitability_Ratios!D2</f>
        <v>0.4598372939</v>
      </c>
      <c r="E5" s="215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</row>
    <row r="6" ht="15.75" customHeight="1">
      <c r="A6" s="208" t="s">
        <v>223</v>
      </c>
      <c r="B6" s="216">
        <f>Efficiency_Ratios!B$9</f>
        <v>0.1507119155</v>
      </c>
      <c r="C6" s="216">
        <f>Efficiency_Ratios!C$9</f>
        <v>0.1302471356</v>
      </c>
      <c r="D6" s="216">
        <f>Efficiency_Ratios!D$9</f>
        <v>0.1549044978</v>
      </c>
      <c r="E6" s="217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</row>
    <row r="7" ht="15.75" customHeight="1">
      <c r="A7" s="208" t="s">
        <v>224</v>
      </c>
      <c r="B7" s="209">
        <f>Liquidity_Ratios!C$3</f>
        <v>1.686302275</v>
      </c>
      <c r="C7" s="209">
        <f>Liquidity_Ratios!D$3</f>
        <v>1.809420916</v>
      </c>
      <c r="D7" s="209">
        <f>Liquidity_Ratios!E$3</f>
        <v>1.844641193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ht="15.75" customHeight="1">
      <c r="A8" s="208" t="s">
        <v>219</v>
      </c>
      <c r="B8" s="216">
        <f>Valuation_Ratios!B$6</f>
        <v>0.01937033146</v>
      </c>
      <c r="C8" s="216">
        <f>Valuation_Ratios!C$6</f>
        <v>0.01263988979</v>
      </c>
      <c r="D8" s="216">
        <f>Valuation_Ratios!D$6</f>
        <v>0.01038748285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ht="15.75" customHeight="1">
      <c r="A9" s="208" t="s">
        <v>207</v>
      </c>
      <c r="B9" s="209">
        <f>Retail_KPIs!B$3</f>
        <v>2.865710887</v>
      </c>
      <c r="C9" s="209">
        <f>Retail_KPIs!C$3</f>
        <v>2.642171388</v>
      </c>
      <c r="D9" s="209">
        <f>Retail_KPIs!D$3</f>
        <v>2.812491816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</row>
    <row r="10" ht="15.75" customHeight="1">
      <c r="A10" s="208" t="s">
        <v>225</v>
      </c>
      <c r="B10" s="209">
        <f>Efficiency_Ratios!B$2</f>
        <v>3.565391598</v>
      </c>
      <c r="C10" s="209">
        <f>Efficiency_Ratios!C$2</f>
        <v>3.42835131</v>
      </c>
      <c r="D10" s="209">
        <f>Efficiency_Ratios!D$2</f>
        <v>3.303784208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</row>
    <row r="11" ht="15.75" customHeight="1">
      <c r="A11" s="208" t="s">
        <v>226</v>
      </c>
      <c r="B11" s="209">
        <f>Profitability_Ratios!B$4</f>
        <v>1.609375</v>
      </c>
      <c r="C11" s="209">
        <f>Profitability_Ratios!C$4</f>
        <v>1.595231011</v>
      </c>
      <c r="D11" s="209">
        <f>Profitability_Ratios!D$4</f>
        <v>1.610263578</v>
      </c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</row>
    <row r="12" ht="15.75" customHeight="1">
      <c r="A12" s="208" t="s">
        <v>213</v>
      </c>
      <c r="B12" s="218">
        <f>Solvency_Ratios!B4</f>
        <v>41.61490683</v>
      </c>
      <c r="C12" s="218">
        <f>Solvency_Ratios!C4</f>
        <v>1033.5</v>
      </c>
      <c r="D12" s="218">
        <f>Solvency_Ratios!D4</f>
        <v>32.44390244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</row>
    <row r="13" ht="15.75" customHeight="1">
      <c r="A13" s="208" t="s">
        <v>216</v>
      </c>
      <c r="B13" s="218">
        <f>Valuation_Ratios!B$3</f>
        <v>24.84986595</v>
      </c>
      <c r="C13" s="218">
        <f>Valuation_Ratios!C$3</f>
        <v>32.10216718</v>
      </c>
      <c r="D13" s="218">
        <f>Valuation_Ratios!D$3</f>
        <v>30.68266667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</row>
    <row r="14" ht="15.75" customHeight="1">
      <c r="A14" s="208"/>
      <c r="B14" s="219"/>
      <c r="C14" s="219"/>
      <c r="D14" s="219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</row>
    <row r="15" ht="15.75" customHeight="1">
      <c r="A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</row>
    <row r="16" ht="15.75" customHeight="1">
      <c r="A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</row>
    <row r="17" ht="15.75" customHeight="1">
      <c r="A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</row>
    <row r="18" ht="15.75" customHeight="1">
      <c r="A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</row>
    <row r="19" ht="15.75" customHeight="1">
      <c r="A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</row>
    <row r="20" ht="15.75" customHeight="1">
      <c r="A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</row>
    <row r="21" ht="15.75" customHeigh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</row>
    <row r="22" ht="15.7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</row>
    <row r="23" ht="15.7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</row>
    <row r="24" ht="15.7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</row>
    <row r="25" ht="15.7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ht="15.7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ht="15.7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ht="15.75" customHeight="1">
      <c r="A28" s="220"/>
      <c r="B28" s="213"/>
      <c r="C28" s="213"/>
      <c r="D28" s="213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ht="15.75" customHeight="1">
      <c r="A29" s="220"/>
      <c r="B29" s="215"/>
      <c r="C29" s="215"/>
      <c r="D29" s="215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  <row r="30" ht="15.75" customHeight="1">
      <c r="A30" s="220"/>
      <c r="B30" s="217"/>
      <c r="C30" s="217"/>
      <c r="D30" s="2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</row>
    <row r="31" ht="15.7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</row>
    <row r="32" ht="15.7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</row>
    <row r="33" ht="15.7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</row>
    <row r="34" ht="15.75" customHeight="1">
      <c r="A34" s="116"/>
      <c r="B34" s="116"/>
      <c r="C34" s="116"/>
      <c r="D34" s="116"/>
      <c r="E34" s="116"/>
      <c r="F34" s="116"/>
      <c r="G34" s="116"/>
      <c r="H34" s="116"/>
      <c r="I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</row>
    <row r="35" ht="15.75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</row>
    <row r="36" ht="15.7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</row>
    <row r="37" ht="15.75" customHeight="1">
      <c r="A37" s="116"/>
      <c r="B37" s="116"/>
      <c r="C37" s="116"/>
      <c r="D37" s="116"/>
      <c r="E37" s="116"/>
      <c r="F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</row>
    <row r="38" ht="15.75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</row>
    <row r="39" ht="15.7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</row>
    <row r="40" ht="15.7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</row>
    <row r="41" ht="15.7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</row>
    <row r="42" ht="15.7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</row>
    <row r="43" ht="15.7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</row>
    <row r="44" ht="15.7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</row>
    <row r="45" ht="15.7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</row>
    <row r="46" ht="15.7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</row>
    <row r="47" ht="15.7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</row>
    <row r="48" ht="15.7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</row>
    <row r="49" ht="15.7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</row>
    <row r="50" ht="15.7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</row>
    <row r="51" ht="15.7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</row>
    <row r="52" ht="15.7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</row>
    <row r="53" ht="15.7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</row>
    <row r="54" ht="15.7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</row>
    <row r="55" ht="15.7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</row>
    <row r="56" ht="15.7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</row>
    <row r="57" ht="15.7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</row>
    <row r="58" ht="15.7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</row>
    <row r="59" ht="15.75" customHeight="1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</row>
    <row r="60" ht="15.7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</row>
    <row r="61" ht="15.75" customHeight="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</row>
    <row r="62" ht="15.75" customHeight="1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</row>
    <row r="63" ht="15.75" customHeight="1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</row>
    <row r="64" ht="15.7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</row>
    <row r="65" ht="15.75" customHeight="1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</row>
    <row r="66" ht="15.75" customHeight="1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</row>
    <row r="67" ht="15.75" customHeight="1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</row>
    <row r="68" ht="15.7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</row>
    <row r="69" ht="15.75" customHeight="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</row>
    <row r="70" ht="15.75" customHeight="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</row>
    <row r="71" ht="15.75" customHeight="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</row>
    <row r="72" ht="15.7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</row>
    <row r="73" ht="15.75" customHeight="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</row>
    <row r="74" ht="15.75" customHeight="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</row>
    <row r="75" ht="15.75" customHeight="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</row>
    <row r="76" ht="15.7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</row>
    <row r="77" ht="15.75" customHeight="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</row>
    <row r="78" ht="15.75" customHeight="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</row>
    <row r="79" ht="15.75" customHeight="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</row>
    <row r="80" ht="15.7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</row>
    <row r="81" ht="15.75" customHeight="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</row>
    <row r="82" ht="15.75" customHeight="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</row>
    <row r="83" ht="15.75" customHeight="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</row>
    <row r="84" ht="15.7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</row>
    <row r="85" ht="15.75" customHeight="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</row>
    <row r="86" ht="15.7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</row>
    <row r="87" ht="15.7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</row>
    <row r="88" ht="15.7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</row>
    <row r="89" ht="15.7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</row>
    <row r="90" ht="15.7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</row>
    <row r="91" ht="15.7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</row>
    <row r="92" ht="15.7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</row>
    <row r="93" ht="15.7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</row>
    <row r="94" ht="15.7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</row>
    <row r="95" ht="15.7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</row>
    <row r="96" ht="15.7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</row>
    <row r="97" ht="15.7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</row>
    <row r="98" ht="15.7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</row>
    <row r="99" ht="15.7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</row>
    <row r="100" ht="15.7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</row>
    <row r="101" ht="15.7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</row>
    <row r="102" ht="15.7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</row>
    <row r="103" ht="15.7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</row>
    <row r="104" ht="15.7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</row>
    <row r="105" ht="15.7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</row>
    <row r="106" ht="15.7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</row>
    <row r="107" ht="15.7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</row>
    <row r="108" ht="15.7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</row>
    <row r="109" ht="15.7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</row>
    <row r="110" ht="15.7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</row>
    <row r="111" ht="15.7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</row>
    <row r="112" ht="15.7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</row>
    <row r="113" ht="15.7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</row>
    <row r="114" ht="15.7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</row>
    <row r="115" ht="15.7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</row>
    <row r="116" ht="15.7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</row>
    <row r="117" ht="15.7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</row>
    <row r="118" ht="15.7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</row>
    <row r="119" ht="15.7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</row>
    <row r="120" ht="15.7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</row>
    <row r="121" ht="15.7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</row>
    <row r="122" ht="15.7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</row>
    <row r="123" ht="15.7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</row>
    <row r="124" ht="15.7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</row>
    <row r="125" ht="15.7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</row>
    <row r="126" ht="15.7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</row>
    <row r="127" ht="15.7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</row>
    <row r="128" ht="15.7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</row>
    <row r="129" ht="15.7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</row>
    <row r="130" ht="15.7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</row>
    <row r="131" ht="15.7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</row>
    <row r="132" ht="15.7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</row>
    <row r="133" ht="15.7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</row>
    <row r="134" ht="15.7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</row>
    <row r="135" ht="15.7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</row>
    <row r="136" ht="15.7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</row>
    <row r="137" ht="15.7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</row>
    <row r="138" ht="15.7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</row>
    <row r="139" ht="15.7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</row>
    <row r="140" ht="15.7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</row>
    <row r="141" ht="15.7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</row>
    <row r="142" ht="15.7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</row>
    <row r="143" ht="15.7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</row>
    <row r="144" ht="15.7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</row>
    <row r="145" ht="15.7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</row>
    <row r="146" ht="15.7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</row>
    <row r="147" ht="15.7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</row>
    <row r="148" ht="15.7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</row>
    <row r="149" ht="15.7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</row>
    <row r="150" ht="15.7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</row>
    <row r="151" ht="15.7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</row>
    <row r="152" ht="15.7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</row>
    <row r="153" ht="15.7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</row>
    <row r="154" ht="15.7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</row>
    <row r="155" ht="15.7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</row>
    <row r="156" ht="15.7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</row>
    <row r="157" ht="15.7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</row>
    <row r="158" ht="15.7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</row>
    <row r="159" ht="15.7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</row>
    <row r="160" ht="15.7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</row>
    <row r="161" ht="15.7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</row>
    <row r="162" ht="15.7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</row>
    <row r="163" ht="15.7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</row>
    <row r="164" ht="15.7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</row>
    <row r="165" ht="15.7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</row>
    <row r="166" ht="15.7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</row>
    <row r="167" ht="15.7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</row>
    <row r="168" ht="15.7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</row>
    <row r="169" ht="15.7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</row>
    <row r="170" ht="15.7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</row>
    <row r="171" ht="15.7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</row>
    <row r="172" ht="15.7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</row>
    <row r="173" ht="15.7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</row>
    <row r="174" ht="15.7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</row>
    <row r="175" ht="15.7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</row>
    <row r="176" ht="15.7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</row>
    <row r="177" ht="15.7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</row>
    <row r="178" ht="15.7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</row>
    <row r="179" ht="15.7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</row>
    <row r="180" ht="15.7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</row>
    <row r="181" ht="15.7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</row>
    <row r="182" ht="15.7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</row>
    <row r="183" ht="15.7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</row>
    <row r="184" ht="15.7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</row>
    <row r="185" ht="15.7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</row>
    <row r="186" ht="15.7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</row>
    <row r="187" ht="15.7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</row>
    <row r="188" ht="15.7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</row>
    <row r="189" ht="15.7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</row>
    <row r="190" ht="15.7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</row>
    <row r="191" ht="15.7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</row>
    <row r="192" ht="15.7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</row>
    <row r="193" ht="15.7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</row>
    <row r="194" ht="15.7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</row>
    <row r="195" ht="15.7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</row>
    <row r="196" ht="15.7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</row>
    <row r="197" ht="15.7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</row>
    <row r="198" ht="15.7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</row>
    <row r="199" ht="15.7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</row>
    <row r="200" ht="15.7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</row>
    <row r="201" ht="15.7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</row>
    <row r="202" ht="15.7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</row>
    <row r="203" ht="15.7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</row>
    <row r="204" ht="15.7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</row>
    <row r="205" ht="15.7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</row>
    <row r="206" ht="15.7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</row>
    <row r="207" ht="15.7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</row>
    <row r="208" ht="15.7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</row>
    <row r="209" ht="15.7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</row>
    <row r="210" ht="15.7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</row>
    <row r="211" ht="15.7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</row>
    <row r="212" ht="15.7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</row>
    <row r="213" ht="15.7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</row>
    <row r="214" ht="15.7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</row>
    <row r="215" ht="15.7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</row>
    <row r="216" ht="15.7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</row>
    <row r="217" ht="15.7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</row>
    <row r="218" ht="15.7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</row>
    <row r="219" ht="15.7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</row>
    <row r="220" ht="15.7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</row>
    <row r="221" ht="15.7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</row>
    <row r="222" ht="15.7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</row>
    <row r="223" ht="15.7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</row>
    <row r="224" ht="15.7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</row>
    <row r="225" ht="15.7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</row>
    <row r="226" ht="15.7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</row>
    <row r="227" ht="15.7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</row>
    <row r="228" ht="15.7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</row>
    <row r="229" ht="15.7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</row>
    <row r="230" ht="15.7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</row>
    <row r="231" ht="15.7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</row>
    <row r="232" ht="15.7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</row>
    <row r="233" ht="15.7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</row>
    <row r="234" ht="15.7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</row>
    <row r="235" ht="15.7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</row>
    <row r="236" ht="15.7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</row>
    <row r="237" ht="15.7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</row>
    <row r="238" ht="15.7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</row>
    <row r="239" ht="15.7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</row>
    <row r="240" ht="15.7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A81FF"/>
    <pageSetUpPr fitToPage="1"/>
  </sheetPr>
  <sheetViews>
    <sheetView workbookViewId="0"/>
  </sheetViews>
  <sheetFormatPr customHeight="1" defaultColWidth="11.22" defaultRowHeight="15.0"/>
  <cols>
    <col customWidth="1" min="1" max="1" width="25.33"/>
    <col customWidth="1" min="2" max="20" width="10.44"/>
    <col customWidth="1" min="21" max="26" width="11.11"/>
  </cols>
  <sheetData>
    <row r="1" ht="15.75" customHeight="1">
      <c r="A1" s="70" t="s">
        <v>227</v>
      </c>
      <c r="B1" s="32" t="s">
        <v>125</v>
      </c>
      <c r="C1" s="32" t="s">
        <v>126</v>
      </c>
      <c r="D1" s="32" t="s">
        <v>127</v>
      </c>
    </row>
    <row r="2" ht="15.75" customHeight="1">
      <c r="A2" s="73" t="s">
        <v>190</v>
      </c>
      <c r="B2" s="221">
        <f>(Income_Statements!B3-Income_Statements!B4)/Income_Statements!B3</f>
        <v>0.4456018068</v>
      </c>
      <c r="C2" s="221">
        <f>(Income_Statements!C3-Income_Statements!C4)/Income_Statements!C3</f>
        <v>0.4352461097</v>
      </c>
      <c r="D2" s="221">
        <f>(Income_Statements!D3-Income_Statements!D4)/Income_Statements!D3</f>
        <v>0.4598372939</v>
      </c>
    </row>
    <row r="3" ht="15.75" customHeight="1">
      <c r="A3" s="73" t="s">
        <v>198</v>
      </c>
      <c r="B3" s="222">
        <f>Balance_Sheets!B$10/Balance_Sheets!B$25</f>
        <v>2.396110639</v>
      </c>
      <c r="C3" s="222">
        <f>Balance_Sheets!C$10/Balance_Sheets!C$25</f>
        <v>2.722774417</v>
      </c>
      <c r="D3" s="222">
        <f>Balance_Sheets!D$10/Balance_Sheets!D$25</f>
        <v>2.629356943</v>
      </c>
    </row>
    <row r="4" ht="15.75" customHeight="1">
      <c r="A4" s="73" t="s">
        <v>228</v>
      </c>
      <c r="B4" s="222">
        <f>Balance_Sheets!B$16/(Balance_Sheets!B$39-Balance_Sheets!B$38)</f>
        <v>1.609375</v>
      </c>
      <c r="C4" s="222">
        <f>Balance_Sheets!C$16/(Balance_Sheets!C$39-Balance_Sheets!C$38)</f>
        <v>1.595231011</v>
      </c>
      <c r="D4" s="222">
        <f>Balance_Sheets!D$16/(Balance_Sheets!D$39-Balance_Sheets!D$38)</f>
        <v>1.610263578</v>
      </c>
    </row>
    <row r="5" ht="15.75" customHeight="1">
      <c r="A5" s="87"/>
      <c r="B5" s="87"/>
      <c r="C5" s="87"/>
      <c r="D5" s="87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28.78"/>
    <col customWidth="1" min="2" max="2" width="15.78"/>
    <col customWidth="1" min="3" max="5" width="11.11"/>
    <col customWidth="1" min="6" max="6" width="21.78"/>
    <col customWidth="1" min="7" max="7" width="27.78"/>
    <col customWidth="1" min="8" max="25" width="11.11"/>
  </cols>
  <sheetData>
    <row r="1">
      <c r="A1" s="70" t="s">
        <v>229</v>
      </c>
      <c r="B1" s="32" t="s">
        <v>125</v>
      </c>
      <c r="C1" s="32" t="s">
        <v>126</v>
      </c>
      <c r="D1" s="32" t="s">
        <v>127</v>
      </c>
    </row>
    <row r="2">
      <c r="A2" s="73" t="s">
        <v>204</v>
      </c>
      <c r="B2" s="222">
        <f>Income_Statements!B4/((Balance_Sheets!B8+Balance_Sheets!C8)/2)</f>
        <v>3.565391598</v>
      </c>
      <c r="C2" s="222">
        <f>Income_Statements!C4/((Balance_Sheets!C8+Balance_Sheets!D8)/2)</f>
        <v>3.42835131</v>
      </c>
      <c r="D2" s="222">
        <f>Income_Statements!D4/((Balance_Sheets!D8+Balance_Sheets!E8)/2)</f>
        <v>3.303784208</v>
      </c>
    </row>
    <row r="3">
      <c r="A3" s="223" t="s">
        <v>230</v>
      </c>
      <c r="B3" s="224">
        <f>Income_Statements!B3/((Balance_Sheets!B7+Balance_Sheets!C7)/2)</f>
        <v>12.00327179</v>
      </c>
      <c r="C3" s="224">
        <f>Income_Statements!C3/((Balance_Sheets!C7+Balance_Sheets!D7)/2)</f>
        <v>11.64287338</v>
      </c>
      <c r="D3" s="224">
        <f>Income_Statements!D3/((Balance_Sheets!D7+Balance_Sheets!E7)/2)</f>
        <v>10.23220153</v>
      </c>
      <c r="E3" s="210"/>
    </row>
    <row r="4">
      <c r="A4" s="73" t="s">
        <v>231</v>
      </c>
      <c r="B4" s="222">
        <f>Income_Statements!B4/((Balance_Sheets!B21+Balance_Sheets!C21)/2)</f>
        <v>9.968492911</v>
      </c>
      <c r="C4" s="222">
        <f>Income_Statements!C4/((Balance_Sheets!C21+Balance_Sheets!D21)/2)</f>
        <v>9.300643087</v>
      </c>
      <c r="D4" s="222">
        <f>Income_Statements!D4/((Balance_Sheets!D21+Balance_Sheets!E21)/2)</f>
        <v>8.146916371</v>
      </c>
    </row>
    <row r="5">
      <c r="A5" s="223" t="s">
        <v>232</v>
      </c>
      <c r="B5" s="224">
        <f>Income_Statements!B3/((Balance_Sheets!B16+Balance_Sheets!C16)/2)</f>
        <v>1.358046562</v>
      </c>
      <c r="C5" s="224">
        <f>Income_Statements!C3/((Balance_Sheets!C16+Balance_Sheets!D16)/2)</f>
        <v>1.315752967</v>
      </c>
      <c r="D5" s="224">
        <f>Income_Statements!D3/((Balance_Sheets!D16+Balance_Sheets!E16)/2)</f>
        <v>1.196756383</v>
      </c>
    </row>
    <row r="6">
      <c r="A6" s="73" t="s">
        <v>190</v>
      </c>
      <c r="B6" s="222">
        <f>Profitability_Ratios!B2</f>
        <v>0.4456018068</v>
      </c>
      <c r="C6" s="222">
        <f>Profitability_Ratios!C2</f>
        <v>0.4352461097</v>
      </c>
      <c r="D6" s="222">
        <f>Profitability_Ratios!D2</f>
        <v>0.4598372939</v>
      </c>
    </row>
    <row r="7">
      <c r="A7" s="224" t="s">
        <v>192</v>
      </c>
      <c r="B7" s="224">
        <f>(Income_Statements!B11 + Income_Statements!B10 + Income_Statements!B9)/Income_Statements!B3</f>
        <v>0.1228729411</v>
      </c>
      <c r="C7" s="224">
        <f>(Income_Statements!C11 + Income_Statements!C10 + Income_Statements!C9)/Income_Statements!C3</f>
        <v>0.1154889978</v>
      </c>
      <c r="D7" s="224">
        <f>(Income_Statements!D11 + Income_Statements!D10 + Income_Statements!D9)/Income_Statements!D3</f>
        <v>0.1429030186</v>
      </c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</row>
    <row r="8">
      <c r="A8" s="73" t="s">
        <v>233</v>
      </c>
      <c r="B8" s="222">
        <f>Income_Statements!B13/Income_Statements!B3</f>
        <v>0.1109769869</v>
      </c>
      <c r="C8" s="222">
        <f>Income_Statements!C13/Income_Statements!C3</f>
        <v>0.09899056954</v>
      </c>
      <c r="D8" s="222">
        <f>Income_Statements!D13/Income_Statements!D3</f>
        <v>0.1294369514</v>
      </c>
    </row>
    <row r="9">
      <c r="A9" s="223" t="s">
        <v>194</v>
      </c>
      <c r="B9" s="224">
        <f>Income_Statements!B13/((Balance_Sheets!B16+Balance_Sheets!C16)/2)</f>
        <v>0.1507119155</v>
      </c>
      <c r="C9" s="224">
        <f>Income_Statements!C13/((Balance_Sheets!C16+Balance_Sheets!D16)/2)</f>
        <v>0.1302471356</v>
      </c>
      <c r="D9" s="224">
        <f>Income_Statements!D13/((Balance_Sheets!D16+Balance_Sheets!E16)/2)</f>
        <v>0.1549044978</v>
      </c>
    </row>
    <row r="10">
      <c r="A10" s="73" t="s">
        <v>196</v>
      </c>
      <c r="B10" s="222">
        <f>Income_Statements!B13/((Balance_Sheets!B38+Balance_Sheets!C38)/2)</f>
        <v>0.4009284659</v>
      </c>
      <c r="C10" s="222">
        <f>Income_Statements!C13/((Balance_Sheets!C38+Balance_Sheets!D38)/2)</f>
        <v>0.3462523476</v>
      </c>
      <c r="D10" s="222">
        <f>Income_Statements!D13/((Balance_Sheets!D38+Balance_Sheets!E38)/2)</f>
        <v>0.4311180833</v>
      </c>
    </row>
    <row r="11" ht="15.0" customHeight="1">
      <c r="A11" s="87"/>
      <c r="B11" s="87"/>
      <c r="C11" s="87"/>
      <c r="D11" s="87"/>
    </row>
    <row r="12" ht="15.0" customHeight="1">
      <c r="A12" s="87"/>
      <c r="B12" s="87"/>
      <c r="C12" s="87"/>
      <c r="D12" s="87"/>
    </row>
    <row r="13">
      <c r="A13" s="225" t="s">
        <v>234</v>
      </c>
      <c r="B13" s="226">
        <v>2024.0</v>
      </c>
      <c r="C13" s="226">
        <v>2023.0</v>
      </c>
      <c r="D13" s="227">
        <v>2022.0</v>
      </c>
    </row>
    <row r="14">
      <c r="A14" s="92" t="s">
        <v>233</v>
      </c>
      <c r="B14" s="228">
        <v>0.11</v>
      </c>
      <c r="C14" s="228">
        <v>0.1</v>
      </c>
      <c r="D14" s="229">
        <v>0.13</v>
      </c>
    </row>
    <row r="15">
      <c r="A15" s="230" t="s">
        <v>232</v>
      </c>
      <c r="B15" s="231">
        <f t="shared" ref="B15:D15" si="1">B5</f>
        <v>1.358046562</v>
      </c>
      <c r="C15" s="231">
        <f t="shared" si="1"/>
        <v>1.315752967</v>
      </c>
      <c r="D15" s="232">
        <f t="shared" si="1"/>
        <v>1.196756383</v>
      </c>
    </row>
    <row r="16">
      <c r="A16" s="92" t="s">
        <v>194</v>
      </c>
      <c r="B16" s="233">
        <v>0.15</v>
      </c>
      <c r="C16" s="233">
        <v>0.13</v>
      </c>
      <c r="D16" s="234">
        <v>0.15</v>
      </c>
    </row>
    <row r="17">
      <c r="A17" s="230" t="s">
        <v>235</v>
      </c>
      <c r="B17" s="231">
        <f>((Balance_Sheets!B16+Balance_Sheets!C16)/2)/((Balance_Sheets!B38+Balance_Sheets!C38)/2)</f>
        <v>2.66023071</v>
      </c>
      <c r="C17" s="231">
        <f>((Balance_Sheets!C16+Balance_Sheets!D16)/2)/((Balance_Sheets!C38+Balance_Sheets!D38)/2)</f>
        <v>2.658425815</v>
      </c>
      <c r="D17" s="232">
        <f>((Balance_Sheets!D16+Balance_Sheets!E16)/2)/((Balance_Sheets!D38+Balance_Sheets!E38)/2)</f>
        <v>2.783121791</v>
      </c>
    </row>
    <row r="18">
      <c r="A18" s="95" t="s">
        <v>196</v>
      </c>
      <c r="B18" s="235">
        <f t="shared" ref="B18:D18" si="2">B10</f>
        <v>0.4009284659</v>
      </c>
      <c r="C18" s="235">
        <f t="shared" si="2"/>
        <v>0.3462523476</v>
      </c>
      <c r="D18" s="235">
        <f t="shared" si="2"/>
        <v>0.4311180833</v>
      </c>
    </row>
    <row r="20" ht="15.0" customHeight="1">
      <c r="A20" s="87"/>
      <c r="B20" s="87"/>
      <c r="C20" s="87"/>
      <c r="D20" s="87"/>
    </row>
    <row r="21" ht="15.0" customHeight="1">
      <c r="A21" s="87"/>
    </row>
    <row r="22" ht="15.0" customHeight="1">
      <c r="A22" s="236"/>
      <c r="B22" s="237">
        <v>2024.0</v>
      </c>
      <c r="C22" s="237">
        <v>2022.0</v>
      </c>
      <c r="D22" s="237">
        <v>2023.0</v>
      </c>
    </row>
    <row r="23" ht="15.0" customHeight="1">
      <c r="A23" s="87" t="s">
        <v>192</v>
      </c>
      <c r="B23" s="233">
        <f t="shared" ref="B23:D23" si="3">B7</f>
        <v>0.1228729411</v>
      </c>
      <c r="C23" s="233">
        <f t="shared" si="3"/>
        <v>0.1154889978</v>
      </c>
      <c r="D23" s="233">
        <f t="shared" si="3"/>
        <v>0.1429030186</v>
      </c>
    </row>
    <row r="24" ht="15.0" customHeight="1">
      <c r="A24" s="238" t="s">
        <v>236</v>
      </c>
      <c r="B24" s="239">
        <f>Income_Statements!B8/Income_Statements!B3</f>
        <v>0.3227288657</v>
      </c>
      <c r="C24" s="239">
        <f>Income_Statements!C8/Income_Statements!C3</f>
        <v>0.3197571119</v>
      </c>
      <c r="D24" s="239">
        <f>Income_Statements!D8/Income_Statements!D3</f>
        <v>0.3169342753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23.0"/>
    <col customWidth="1" min="2" max="4" width="11.67"/>
    <col customWidth="1" min="5" max="26" width="11.11"/>
  </cols>
  <sheetData>
    <row r="1" ht="24.75" customHeight="1">
      <c r="A1" s="70" t="s">
        <v>237</v>
      </c>
      <c r="B1" s="32" t="s">
        <v>125</v>
      </c>
      <c r="C1" s="32" t="s">
        <v>126</v>
      </c>
      <c r="D1" s="32" t="s">
        <v>127</v>
      </c>
    </row>
    <row r="2">
      <c r="A2" s="73" t="s">
        <v>204</v>
      </c>
      <c r="B2" s="222">
        <f>Efficiency_Ratios!B2</f>
        <v>3.565391598</v>
      </c>
      <c r="C2" s="222">
        <f>Efficiency_Ratios!C2</f>
        <v>3.42835131</v>
      </c>
      <c r="D2" s="222">
        <f>Efficiency_Ratios!D2</f>
        <v>3.303784208</v>
      </c>
    </row>
    <row r="3">
      <c r="A3" s="73" t="s">
        <v>238</v>
      </c>
      <c r="B3" s="222">
        <f>Income_Statements!B5/((Balance_Sheets!B8+Balance_Sheets!C8)/2)</f>
        <v>2.865710887</v>
      </c>
      <c r="C3" s="222">
        <f>Income_Statements!C5/((Balance_Sheets!C8+Balance_Sheets!D8)/2)</f>
        <v>2.642171388</v>
      </c>
      <c r="D3" s="222">
        <f>Income_Statements!D5/((Balance_Sheets!D8+Balance_Sheets!E8)/2)</f>
        <v>2.812491816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437FF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29.0"/>
    <col customWidth="1" min="2" max="2" width="11.11"/>
    <col customWidth="1" min="3" max="3" width="11.67"/>
    <col customWidth="1" min="4" max="4" width="14.44"/>
    <col customWidth="1" min="5" max="26" width="11.11"/>
  </cols>
  <sheetData>
    <row r="1">
      <c r="A1" s="70" t="s">
        <v>239</v>
      </c>
      <c r="B1" s="32" t="s">
        <v>125</v>
      </c>
      <c r="C1" s="32" t="s">
        <v>126</v>
      </c>
      <c r="D1" s="32" t="s">
        <v>127</v>
      </c>
    </row>
    <row r="2">
      <c r="A2" s="73" t="s">
        <v>228</v>
      </c>
      <c r="B2" s="240">
        <f>Profitability_Ratios!B4</f>
        <v>1.609375</v>
      </c>
      <c r="C2" s="240">
        <f>Profitability_Ratios!C4</f>
        <v>1.595231011</v>
      </c>
      <c r="D2" s="240">
        <f>Profitability_Ratios!D4</f>
        <v>1.610263578</v>
      </c>
    </row>
    <row r="3">
      <c r="A3" s="73" t="s">
        <v>240</v>
      </c>
      <c r="B3" s="240">
        <f>(Balance_Sheets!B39-Balance_Sheets!B38)/Balance_Sheets!B16</f>
        <v>0.6213592233</v>
      </c>
      <c r="C3" s="240">
        <f>(Balance_Sheets!C39-Balance_Sheets!C38)/Balance_Sheets!C16</f>
        <v>0.6268684554</v>
      </c>
      <c r="D3" s="240">
        <f>(Balance_Sheets!D39-Balance_Sheets!D38)/Balance_Sheets!D16</f>
        <v>0.6210163438</v>
      </c>
    </row>
    <row r="4">
      <c r="A4" s="73" t="s">
        <v>241</v>
      </c>
      <c r="B4" s="240">
        <f>IF(ABS(Income_Statements!B9)=0, "", Income_Statements!B11 / ABS(Income_Statements!B9))</f>
        <v>41.61490683</v>
      </c>
      <c r="C4" s="240">
        <f>IF(ABS(Income_Statements!C9)=0, "", Income_Statements!C11 / ABS(Income_Statements!C9))</f>
        <v>1033.5</v>
      </c>
      <c r="D4" s="240">
        <f>IF(ABS(Income_Statements!D9)=0, "", Income_Statements!D11 / ABS(Income_Statements!D9))</f>
        <v>32.44390244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18.11"/>
    <col customWidth="1" min="3" max="3" width="19.11"/>
    <col customWidth="1" min="4" max="4" width="15.11"/>
    <col customWidth="1" min="5" max="5" width="17.67"/>
    <col customWidth="1" min="6" max="6" width="11.11"/>
    <col customWidth="1" min="7" max="7" width="17.78"/>
    <col customWidth="1" min="8" max="26" width="11.11"/>
  </cols>
  <sheetData>
    <row r="1" ht="30.0" customHeight="1">
      <c r="A1" s="241" t="s">
        <v>242</v>
      </c>
      <c r="B1" s="241" t="s">
        <v>243</v>
      </c>
      <c r="C1" s="207" t="s">
        <v>125</v>
      </c>
      <c r="D1" s="207" t="s">
        <v>126</v>
      </c>
      <c r="E1" s="207" t="s">
        <v>127</v>
      </c>
      <c r="F1" s="213"/>
      <c r="G1" s="242"/>
    </row>
    <row r="2" ht="36.0" customHeight="1">
      <c r="A2" s="243" t="s">
        <v>244</v>
      </c>
      <c r="B2" s="243">
        <v>2.0</v>
      </c>
      <c r="C2" s="244">
        <f>Balance_Sheets!B10/Balance_Sheets!B25</f>
        <v>2.396110639</v>
      </c>
      <c r="D2" s="244">
        <f>Balance_Sheets!C10/Balance_Sheets!C25</f>
        <v>2.722774417</v>
      </c>
      <c r="E2" s="245">
        <f>Balance_Sheets!D10/Balance_Sheets!D25</f>
        <v>2.629356943</v>
      </c>
      <c r="F2" s="213"/>
      <c r="G2" s="246"/>
    </row>
    <row r="3" ht="37.5" customHeight="1">
      <c r="A3" s="247" t="s">
        <v>224</v>
      </c>
      <c r="B3" s="247">
        <v>1.3</v>
      </c>
      <c r="C3" s="248">
        <f>(Balance_Sheets!B10 - Balance_Sheets!B8)/Balance_Sheets!B25</f>
        <v>1.686302275</v>
      </c>
      <c r="D3" s="248">
        <f>(Balance_Sheets!C10 - Balance_Sheets!C8)/Balance_Sheets!C25</f>
        <v>1.809420916</v>
      </c>
      <c r="E3" s="249">
        <f>(Balance_Sheets!D10 - Balance_Sheets!D8)/Balance_Sheets!D25</f>
        <v>1.844641193</v>
      </c>
      <c r="F3" s="213"/>
      <c r="G3" s="24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9193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33.78"/>
    <col customWidth="1" min="2" max="2" width="35.11"/>
    <col customWidth="1" min="3" max="3" width="23.11"/>
    <col customWidth="1" min="4" max="4" width="14.67"/>
    <col customWidth="1" min="5" max="5" width="11.11"/>
    <col customWidth="1" min="6" max="6" width="13.67"/>
    <col customWidth="1" min="7" max="8" width="11.78"/>
    <col customWidth="1" min="9" max="9" width="22.33"/>
    <col customWidth="1" min="10" max="26" width="11.11"/>
  </cols>
  <sheetData>
    <row r="1">
      <c r="A1" s="70" t="s">
        <v>245</v>
      </c>
      <c r="B1" s="32" t="s">
        <v>125</v>
      </c>
      <c r="C1" s="32" t="s">
        <v>126</v>
      </c>
      <c r="D1" s="32" t="s">
        <v>127</v>
      </c>
      <c r="F1" s="250" t="s">
        <v>246</v>
      </c>
      <c r="G1" s="251" t="s">
        <v>247</v>
      </c>
      <c r="H1" s="252"/>
      <c r="I1" s="253"/>
    </row>
    <row r="2">
      <c r="A2" s="73" t="s">
        <v>222</v>
      </c>
      <c r="B2" s="221">
        <f>Income_Statements!B16</f>
        <v>3.73</v>
      </c>
      <c r="C2" s="221">
        <f>Income_Statements!C16</f>
        <v>3.23</v>
      </c>
      <c r="D2" s="221">
        <f>Income_Statements!D16</f>
        <v>3.75</v>
      </c>
      <c r="F2" s="254" t="s">
        <v>248</v>
      </c>
      <c r="G2" s="255">
        <v>45439.0</v>
      </c>
      <c r="H2" s="255">
        <v>45075.0</v>
      </c>
      <c r="I2" s="256">
        <v>44711.0</v>
      </c>
    </row>
    <row r="3">
      <c r="A3" s="73" t="s">
        <v>249</v>
      </c>
      <c r="B3" s="221">
        <f>G3/Income_Statements!B16</f>
        <v>24.84986595</v>
      </c>
      <c r="C3" s="221">
        <f>H3/Income_Statements!C16</f>
        <v>32.10216718</v>
      </c>
      <c r="D3" s="221">
        <f>I3/Income_Statements!D16</f>
        <v>30.68266667</v>
      </c>
      <c r="F3" s="257" t="s">
        <v>250</v>
      </c>
      <c r="G3" s="258">
        <v>92.69</v>
      </c>
      <c r="H3" s="258">
        <v>103.69</v>
      </c>
      <c r="I3" s="259">
        <v>115.06</v>
      </c>
    </row>
    <row r="4">
      <c r="A4" s="73" t="s">
        <v>251</v>
      </c>
      <c r="B4" s="221">
        <f>(Balance_Sheets!B38-(Balance_Sheets!B30))/(Balance_Sheets!B33 + Balance_Sheets!B34)</f>
        <v>4810</v>
      </c>
      <c r="C4" s="221">
        <f>(Balance_Sheets!C38-(Balance_Sheets!C30))/(Balance_Sheets!C33 + Balance_Sheets!C34)</f>
        <v>4668</v>
      </c>
      <c r="D4" s="221">
        <f>(Balance_Sheets!D38-(Balance_Sheets!D30))/(Balance_Sheets!D33 + Balance_Sheets!D34)</f>
        <v>5093.666667</v>
      </c>
    </row>
    <row r="5">
      <c r="A5" s="73" t="s">
        <v>252</v>
      </c>
      <c r="B5" s="221">
        <f t="shared" ref="B5:D5" si="1">G3/B4</f>
        <v>0.01927027027</v>
      </c>
      <c r="C5" s="221">
        <f t="shared" si="1"/>
        <v>0.02221293916</v>
      </c>
      <c r="D5" s="221">
        <f t="shared" si="1"/>
        <v>0.02258883581</v>
      </c>
    </row>
    <row r="6">
      <c r="A6" s="73" t="s">
        <v>219</v>
      </c>
      <c r="B6" s="221">
        <f>ABS((Shareholders_Equity!I26)/((Shareholders_Equity!B212+Shareholders_Equity!D22)*G3))</f>
        <v>0.01937033146</v>
      </c>
      <c r="C6" s="221">
        <f>ABS((Shareholders_Equity!I17)/((Shareholders_Equity!B14+Shareholders_Equity!D14)*H3))</f>
        <v>0.01263988979</v>
      </c>
      <c r="D6" s="221">
        <f>ABS(Shareholders_Equity!I9/((Shareholders_Equity!B5+Shareholders_Equity!D5)*I3))</f>
        <v>0.01038748285</v>
      </c>
    </row>
  </sheetData>
  <hyperlinks>
    <hyperlink r:id="rId1" ref="G1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 fitToPage="1"/>
  </sheetPr>
  <sheetViews>
    <sheetView workbookViewId="0"/>
  </sheetViews>
  <sheetFormatPr customHeight="1" defaultColWidth="11.22" defaultRowHeight="15.0"/>
  <cols>
    <col customWidth="1" min="1" max="1" width="49.78"/>
    <col customWidth="1" min="2" max="26" width="10.44"/>
  </cols>
  <sheetData>
    <row r="1" ht="73.5" customHeight="1">
      <c r="A1" s="27" t="s">
        <v>20</v>
      </c>
      <c r="B1" s="2"/>
      <c r="C1" s="2"/>
      <c r="D1" s="2"/>
      <c r="E1" s="3"/>
    </row>
    <row r="2" ht="24.75" customHeight="1">
      <c r="A2" s="28" t="s">
        <v>21</v>
      </c>
      <c r="B2" s="29"/>
      <c r="C2" s="29"/>
      <c r="D2" s="29"/>
      <c r="E2" s="30"/>
    </row>
    <row r="3" ht="15.75" customHeight="1">
      <c r="A3" s="31" t="s">
        <v>22</v>
      </c>
      <c r="B3" s="32">
        <v>2024.0</v>
      </c>
      <c r="C3" s="32">
        <v>2023.0</v>
      </c>
      <c r="D3" s="32">
        <v>2022.0</v>
      </c>
      <c r="E3" s="32">
        <v>2021.0</v>
      </c>
    </row>
    <row r="4" ht="15.75" customHeight="1">
      <c r="A4" s="31" t="s">
        <v>23</v>
      </c>
      <c r="B4" s="33"/>
      <c r="C4" s="33"/>
      <c r="D4" s="33"/>
      <c r="E4" s="33"/>
    </row>
    <row r="5" ht="15.75" customHeight="1">
      <c r="A5" s="34" t="s">
        <v>24</v>
      </c>
      <c r="B5" s="33">
        <v>9860.0</v>
      </c>
      <c r="C5" s="33">
        <v>7441.0</v>
      </c>
      <c r="D5" s="33">
        <v>8574.0</v>
      </c>
      <c r="E5" s="33">
        <v>9889.0</v>
      </c>
    </row>
    <row r="6" ht="15.75" customHeight="1">
      <c r="A6" s="34" t="s">
        <v>25</v>
      </c>
      <c r="B6" s="33">
        <v>1722.0</v>
      </c>
      <c r="C6" s="33">
        <v>3234.0</v>
      </c>
      <c r="D6" s="33">
        <v>4423.0</v>
      </c>
      <c r="E6" s="33">
        <v>3587.0</v>
      </c>
    </row>
    <row r="7" ht="15.75" customHeight="1">
      <c r="A7" s="34" t="s">
        <v>26</v>
      </c>
      <c r="B7" s="33">
        <v>4427.0</v>
      </c>
      <c r="C7" s="33">
        <v>4131.0</v>
      </c>
      <c r="D7" s="33">
        <v>4667.0</v>
      </c>
      <c r="E7" s="33">
        <v>4463.0</v>
      </c>
    </row>
    <row r="8" ht="15.75" customHeight="1">
      <c r="A8" s="34" t="s">
        <v>27</v>
      </c>
      <c r="B8" s="33">
        <v>7519.0</v>
      </c>
      <c r="C8" s="33">
        <v>8454.0</v>
      </c>
      <c r="D8" s="33">
        <v>8420.0</v>
      </c>
      <c r="E8" s="33">
        <v>6854.0</v>
      </c>
    </row>
    <row r="9" ht="15.75" customHeight="1">
      <c r="A9" s="34" t="s">
        <v>28</v>
      </c>
      <c r="B9" s="33">
        <v>1854.0</v>
      </c>
      <c r="C9" s="33">
        <v>1942.0</v>
      </c>
      <c r="D9" s="33">
        <v>2129.0</v>
      </c>
      <c r="E9" s="33">
        <v>1498.0</v>
      </c>
    </row>
    <row r="10" ht="15.75" customHeight="1">
      <c r="A10" s="35" t="s">
        <v>29</v>
      </c>
      <c r="B10" s="33">
        <v>25382.0</v>
      </c>
      <c r="C10" s="33">
        <v>25202.0</v>
      </c>
      <c r="D10" s="33">
        <v>28213.0</v>
      </c>
      <c r="E10" s="33">
        <v>26291.0</v>
      </c>
    </row>
    <row r="11" ht="15.75" customHeight="1">
      <c r="A11" s="34" t="s">
        <v>30</v>
      </c>
      <c r="B11" s="33">
        <v>5000.0</v>
      </c>
      <c r="C11" s="33">
        <v>5081.0</v>
      </c>
      <c r="D11" s="33">
        <v>4791.0</v>
      </c>
      <c r="E11" s="33">
        <v>4904.0</v>
      </c>
    </row>
    <row r="12" ht="15.75" customHeight="1">
      <c r="A12" s="34" t="s">
        <v>31</v>
      </c>
      <c r="B12" s="33">
        <v>2718.0</v>
      </c>
      <c r="C12" s="33">
        <v>2923.0</v>
      </c>
      <c r="D12" s="33">
        <v>2926.0</v>
      </c>
      <c r="E12" s="33">
        <v>3113.0</v>
      </c>
    </row>
    <row r="13" ht="15.75" customHeight="1">
      <c r="A13" s="34" t="s">
        <v>32</v>
      </c>
      <c r="B13" s="33">
        <v>259.0</v>
      </c>
      <c r="C13" s="33">
        <v>274.0</v>
      </c>
      <c r="D13" s="33">
        <v>286.0</v>
      </c>
      <c r="E13" s="33">
        <v>269.0</v>
      </c>
    </row>
    <row r="14" ht="15.75" customHeight="1">
      <c r="A14" s="34" t="s">
        <v>33</v>
      </c>
      <c r="B14" s="33">
        <v>240.0</v>
      </c>
      <c r="C14" s="33">
        <v>281.0</v>
      </c>
      <c r="D14" s="33">
        <v>284.0</v>
      </c>
      <c r="E14" s="33">
        <v>242.0</v>
      </c>
    </row>
    <row r="15" ht="15.75" customHeight="1">
      <c r="A15" s="34" t="s">
        <v>34</v>
      </c>
      <c r="B15" s="33">
        <v>4511.0</v>
      </c>
      <c r="C15" s="33">
        <v>3770.0</v>
      </c>
      <c r="D15" s="33">
        <v>3821.0</v>
      </c>
      <c r="E15" s="33">
        <v>2921.0</v>
      </c>
    </row>
    <row r="16" ht="15.75" customHeight="1">
      <c r="A16" s="31" t="s">
        <v>35</v>
      </c>
      <c r="B16" s="32">
        <v>38110.0</v>
      </c>
      <c r="C16" s="32">
        <v>37531.0</v>
      </c>
      <c r="D16" s="32">
        <v>40321.0</v>
      </c>
      <c r="E16" s="32">
        <v>37740.0</v>
      </c>
    </row>
    <row r="17" ht="15.75" customHeight="1">
      <c r="A17" s="31" t="s">
        <v>36</v>
      </c>
      <c r="B17" s="32"/>
      <c r="C17" s="32"/>
      <c r="D17" s="33"/>
      <c r="E17" s="33"/>
    </row>
    <row r="18" ht="15.75" customHeight="1">
      <c r="A18" s="31" t="s">
        <v>37</v>
      </c>
      <c r="B18" s="33"/>
      <c r="C18" s="33"/>
      <c r="D18" s="33"/>
      <c r="E18" s="33"/>
    </row>
    <row r="19" ht="15.75" customHeight="1">
      <c r="A19" s="34" t="s">
        <v>38</v>
      </c>
      <c r="B19" s="33">
        <v>1000.0</v>
      </c>
      <c r="C19" s="33"/>
      <c r="D19" s="33">
        <v>500.0</v>
      </c>
      <c r="E19" s="33">
        <v>0.0</v>
      </c>
    </row>
    <row r="20" ht="15.75" customHeight="1">
      <c r="A20" s="34" t="s">
        <v>39</v>
      </c>
      <c r="B20" s="33">
        <v>6.0</v>
      </c>
      <c r="C20" s="33">
        <v>6.0</v>
      </c>
      <c r="D20" s="33">
        <v>10.0</v>
      </c>
      <c r="E20" s="33">
        <v>2.0</v>
      </c>
    </row>
    <row r="21" ht="15.75" customHeight="1">
      <c r="A21" s="34" t="s">
        <v>40</v>
      </c>
      <c r="B21" s="33">
        <v>2851.0</v>
      </c>
      <c r="C21" s="33">
        <v>2862.0</v>
      </c>
      <c r="D21" s="33">
        <v>3358.0</v>
      </c>
      <c r="E21" s="33">
        <v>2836.0</v>
      </c>
    </row>
    <row r="22" ht="15.75" customHeight="1">
      <c r="A22" s="34" t="s">
        <v>41</v>
      </c>
      <c r="B22" s="33">
        <v>477.0</v>
      </c>
      <c r="C22" s="33">
        <v>425.0</v>
      </c>
      <c r="D22" s="33">
        <v>420.0</v>
      </c>
      <c r="E22" s="33">
        <v>467.0</v>
      </c>
    </row>
    <row r="23" ht="15.75" customHeight="1">
      <c r="A23" s="34" t="s">
        <v>42</v>
      </c>
      <c r="B23" s="33">
        <v>5725.0</v>
      </c>
      <c r="C23" s="33">
        <v>5723.0</v>
      </c>
      <c r="D23" s="33">
        <v>6220.0</v>
      </c>
      <c r="E23" s="33">
        <v>6063.0</v>
      </c>
    </row>
    <row r="24" ht="15.75" customHeight="1">
      <c r="A24" s="34" t="s">
        <v>43</v>
      </c>
      <c r="B24" s="33">
        <v>534.0</v>
      </c>
      <c r="C24" s="33">
        <v>240.0</v>
      </c>
      <c r="D24" s="33">
        <v>222.0</v>
      </c>
      <c r="E24" s="33">
        <v>306.0</v>
      </c>
    </row>
    <row r="25" ht="15.75" customHeight="1">
      <c r="A25" s="35" t="s">
        <v>44</v>
      </c>
      <c r="B25" s="36">
        <v>10593.0</v>
      </c>
      <c r="C25" s="33">
        <v>9256.0</v>
      </c>
      <c r="D25" s="33">
        <v>10730.0</v>
      </c>
      <c r="E25" s="33">
        <v>9674.0</v>
      </c>
    </row>
    <row r="26" ht="15.75" customHeight="1">
      <c r="A26" s="34" t="s">
        <v>45</v>
      </c>
      <c r="B26" s="33">
        <v>7903.0</v>
      </c>
      <c r="C26" s="33">
        <v>8927.0</v>
      </c>
      <c r="D26" s="33">
        <v>8920.0</v>
      </c>
      <c r="E26" s="33">
        <v>9413.0</v>
      </c>
    </row>
    <row r="27" ht="15.75" customHeight="1">
      <c r="A27" s="34" t="s">
        <v>46</v>
      </c>
      <c r="B27" s="33">
        <v>2566.0</v>
      </c>
      <c r="C27" s="33">
        <v>2786.0</v>
      </c>
      <c r="D27" s="33">
        <v>2777.0</v>
      </c>
      <c r="E27" s="33">
        <v>2931.0</v>
      </c>
    </row>
    <row r="28" ht="15.75" customHeight="1">
      <c r="A28" s="34" t="s">
        <v>47</v>
      </c>
      <c r="B28" s="33">
        <v>2618.0</v>
      </c>
      <c r="C28" s="33">
        <v>2558.0</v>
      </c>
      <c r="D28" s="33">
        <v>2613.0</v>
      </c>
      <c r="E28" s="33">
        <v>2955.0</v>
      </c>
    </row>
    <row r="29" ht="15.75" customHeight="1">
      <c r="A29" s="34" t="s">
        <v>48</v>
      </c>
      <c r="B29" s="33"/>
      <c r="C29" s="33"/>
      <c r="D29" s="33"/>
      <c r="E29" s="33"/>
    </row>
    <row r="30" ht="15.75" customHeight="1">
      <c r="A30" s="34" t="s">
        <v>49</v>
      </c>
      <c r="B30" s="33"/>
      <c r="C30" s="33"/>
      <c r="D30" s="33"/>
      <c r="E30" s="33"/>
    </row>
    <row r="31" ht="15.75" customHeight="1">
      <c r="A31" s="31" t="s">
        <v>50</v>
      </c>
      <c r="B31" s="33"/>
      <c r="C31" s="33"/>
      <c r="D31" s="33"/>
      <c r="E31" s="33"/>
    </row>
    <row r="32" ht="15.75" customHeight="1">
      <c r="A32" s="31" t="s">
        <v>51</v>
      </c>
      <c r="B32" s="33"/>
      <c r="C32" s="33"/>
      <c r="D32" s="33"/>
      <c r="E32" s="33"/>
    </row>
    <row r="33" ht="15.75" customHeight="1">
      <c r="A33" s="34" t="s">
        <v>52</v>
      </c>
      <c r="B33" s="33"/>
      <c r="C33" s="33"/>
      <c r="D33" s="33"/>
      <c r="E33" s="33"/>
    </row>
    <row r="34" ht="15.75" customHeight="1">
      <c r="A34" s="34" t="s">
        <v>53</v>
      </c>
      <c r="B34" s="33">
        <v>3.0</v>
      </c>
      <c r="C34" s="33">
        <v>3.0</v>
      </c>
      <c r="D34" s="33">
        <v>3.0</v>
      </c>
      <c r="E34" s="33">
        <v>3.0</v>
      </c>
    </row>
    <row r="35" ht="15.75" customHeight="1">
      <c r="A35" s="34" t="s">
        <v>54</v>
      </c>
      <c r="B35" s="33">
        <v>13409.0</v>
      </c>
      <c r="C35" s="33">
        <v>12412.0</v>
      </c>
      <c r="D35" s="33">
        <v>11484.0</v>
      </c>
      <c r="E35" s="33">
        <v>9965.0</v>
      </c>
    </row>
    <row r="36" ht="15.75" customHeight="1">
      <c r="A36" s="34" t="s">
        <v>55</v>
      </c>
      <c r="B36" s="33">
        <v>53.0</v>
      </c>
      <c r="C36" s="33">
        <v>231.0</v>
      </c>
      <c r="D36" s="33">
        <v>318.0</v>
      </c>
      <c r="E36" s="33">
        <v>-380.0</v>
      </c>
    </row>
    <row r="37" ht="15.75" customHeight="1">
      <c r="A37" s="34" t="s">
        <v>56</v>
      </c>
      <c r="B37" s="33">
        <v>965.0</v>
      </c>
      <c r="C37" s="33">
        <v>1358.0</v>
      </c>
      <c r="D37" s="33">
        <v>3476.0</v>
      </c>
      <c r="E37" s="33">
        <v>3179.0</v>
      </c>
    </row>
    <row r="38" ht="15.75" customHeight="1">
      <c r="A38" s="35" t="s">
        <v>57</v>
      </c>
      <c r="B38" s="33">
        <v>14430.0</v>
      </c>
      <c r="C38" s="33">
        <v>14004.0</v>
      </c>
      <c r="D38" s="33">
        <v>15281.0</v>
      </c>
      <c r="E38" s="33">
        <v>12767.0</v>
      </c>
    </row>
    <row r="39" ht="15.75" customHeight="1">
      <c r="A39" s="31" t="s">
        <v>58</v>
      </c>
      <c r="B39" s="32">
        <v>38110.0</v>
      </c>
      <c r="C39" s="32">
        <v>37531.0</v>
      </c>
      <c r="D39" s="32">
        <v>40321.0</v>
      </c>
      <c r="E39" s="32">
        <v>37740.0</v>
      </c>
    </row>
    <row r="40" ht="15.75" customHeight="1">
      <c r="B40" s="37"/>
      <c r="C40" s="37"/>
      <c r="D40" s="37"/>
    </row>
    <row r="41" ht="15.75" customHeight="1">
      <c r="B41" s="37"/>
      <c r="C41" s="37"/>
      <c r="D41" s="37"/>
    </row>
    <row r="42" ht="15.75" customHeight="1">
      <c r="B42" s="37"/>
      <c r="C42" s="37"/>
      <c r="D42" s="37"/>
    </row>
    <row r="43" ht="15.75" customHeight="1">
      <c r="B43" s="37"/>
      <c r="C43" s="37"/>
      <c r="D43" s="37"/>
    </row>
    <row r="44" ht="15.75" customHeight="1">
      <c r="B44" s="37"/>
      <c r="C44" s="37"/>
      <c r="D44" s="37"/>
    </row>
    <row r="45" ht="15.75" customHeight="1">
      <c r="B45" s="37"/>
      <c r="C45" s="37"/>
      <c r="D45" s="37"/>
    </row>
    <row r="46" ht="15.75" customHeight="1">
      <c r="B46" s="37"/>
      <c r="C46" s="37"/>
      <c r="D46" s="37"/>
    </row>
    <row r="47" ht="15.75" customHeight="1">
      <c r="B47" s="37"/>
      <c r="C47" s="37"/>
      <c r="D47" s="37"/>
    </row>
    <row r="48" ht="15.75" customHeight="1">
      <c r="B48" s="37"/>
      <c r="C48" s="37"/>
      <c r="D48" s="37"/>
    </row>
    <row r="49" ht="15.75" customHeight="1">
      <c r="B49" s="37"/>
      <c r="C49" s="37"/>
      <c r="D49" s="37"/>
    </row>
    <row r="50" ht="15.75" customHeight="1">
      <c r="B50" s="37"/>
      <c r="C50" s="37"/>
      <c r="D50" s="37"/>
    </row>
    <row r="51" ht="15.75" customHeight="1">
      <c r="B51" s="37"/>
      <c r="C51" s="37"/>
      <c r="D51" s="37"/>
    </row>
    <row r="52" ht="15.75" customHeight="1">
      <c r="B52" s="37"/>
      <c r="C52" s="37"/>
      <c r="D52" s="37"/>
    </row>
    <row r="53" ht="15.75" customHeight="1">
      <c r="B53" s="37"/>
      <c r="C53" s="37"/>
      <c r="D53" s="37"/>
    </row>
    <row r="54" ht="15.75" customHeight="1">
      <c r="B54" s="37"/>
      <c r="C54" s="37"/>
      <c r="D54" s="37"/>
    </row>
    <row r="55" ht="15.75" customHeight="1">
      <c r="B55" s="37"/>
      <c r="C55" s="37"/>
      <c r="D55" s="37"/>
    </row>
    <row r="56" ht="15.75" customHeight="1">
      <c r="B56" s="37"/>
      <c r="C56" s="37"/>
      <c r="D56" s="37"/>
    </row>
    <row r="57" ht="15.75" customHeight="1">
      <c r="B57" s="37"/>
      <c r="C57" s="37"/>
      <c r="D57" s="37"/>
    </row>
    <row r="58" ht="15.75" customHeight="1">
      <c r="B58" s="37"/>
      <c r="C58" s="37"/>
      <c r="D58" s="37"/>
    </row>
    <row r="59" ht="15.75" customHeight="1">
      <c r="B59" s="37"/>
      <c r="C59" s="37"/>
      <c r="D59" s="37"/>
    </row>
    <row r="60" ht="15.75" customHeight="1">
      <c r="B60" s="37"/>
      <c r="C60" s="37"/>
      <c r="D60" s="37"/>
    </row>
    <row r="61" ht="15.75" customHeight="1">
      <c r="B61" s="37"/>
      <c r="C61" s="37"/>
      <c r="D61" s="37"/>
    </row>
    <row r="62" ht="15.75" customHeight="1">
      <c r="B62" s="37"/>
      <c r="C62" s="37"/>
      <c r="D62" s="37"/>
    </row>
    <row r="63" ht="15.75" customHeight="1">
      <c r="B63" s="37"/>
      <c r="C63" s="37"/>
      <c r="D63" s="37"/>
    </row>
    <row r="64" ht="15.75" customHeight="1">
      <c r="B64" s="37"/>
      <c r="C64" s="37"/>
      <c r="D64" s="37"/>
    </row>
    <row r="65" ht="15.75" customHeight="1">
      <c r="B65" s="37"/>
      <c r="C65" s="37"/>
      <c r="D65" s="37"/>
    </row>
    <row r="66" ht="15.75" customHeight="1">
      <c r="B66" s="37"/>
      <c r="C66" s="37"/>
      <c r="D66" s="37"/>
    </row>
    <row r="67" ht="15.75" customHeight="1">
      <c r="B67" s="37"/>
      <c r="C67" s="37"/>
      <c r="D67" s="37"/>
    </row>
    <row r="68" ht="15.75" customHeight="1">
      <c r="B68" s="37"/>
      <c r="C68" s="37"/>
      <c r="D68" s="37"/>
    </row>
    <row r="69" ht="15.75" customHeight="1">
      <c r="B69" s="37"/>
      <c r="C69" s="37"/>
      <c r="D69" s="37"/>
    </row>
    <row r="70" ht="15.75" customHeight="1">
      <c r="B70" s="37"/>
      <c r="C70" s="37"/>
      <c r="D70" s="37"/>
    </row>
    <row r="71" ht="15.75" customHeight="1">
      <c r="B71" s="37"/>
      <c r="C71" s="37"/>
      <c r="D71" s="37"/>
    </row>
    <row r="72" ht="15.75" customHeight="1">
      <c r="B72" s="37"/>
      <c r="C72" s="37"/>
      <c r="D72" s="37"/>
    </row>
    <row r="73" ht="15.75" customHeight="1">
      <c r="B73" s="37"/>
      <c r="C73" s="37"/>
      <c r="D73" s="37"/>
    </row>
    <row r="74" ht="15.75" customHeight="1">
      <c r="B74" s="37"/>
      <c r="C74" s="37"/>
      <c r="D74" s="37"/>
    </row>
    <row r="75" ht="15.75" customHeight="1">
      <c r="B75" s="37"/>
      <c r="C75" s="37"/>
      <c r="D75" s="37"/>
    </row>
    <row r="76" ht="15.75" customHeight="1">
      <c r="B76" s="37"/>
      <c r="C76" s="37"/>
      <c r="D76" s="37"/>
    </row>
    <row r="77" ht="15.75" customHeight="1">
      <c r="B77" s="37"/>
      <c r="C77" s="37"/>
      <c r="D77" s="37"/>
    </row>
    <row r="78" ht="15.75" customHeight="1">
      <c r="B78" s="37"/>
      <c r="C78" s="37"/>
      <c r="D78" s="37"/>
    </row>
    <row r="79" ht="15.75" customHeight="1">
      <c r="B79" s="37"/>
      <c r="C79" s="37"/>
      <c r="D79" s="37"/>
    </row>
    <row r="80" ht="15.75" customHeight="1">
      <c r="B80" s="37"/>
      <c r="C80" s="37"/>
      <c r="D80" s="37"/>
    </row>
    <row r="81" ht="15.75" customHeight="1">
      <c r="B81" s="37"/>
      <c r="C81" s="37"/>
      <c r="D81" s="37"/>
    </row>
    <row r="82" ht="15.75" customHeight="1">
      <c r="B82" s="37"/>
      <c r="C82" s="37"/>
      <c r="D82" s="37"/>
    </row>
    <row r="83" ht="15.75" customHeight="1">
      <c r="B83" s="37"/>
      <c r="C83" s="37"/>
      <c r="D83" s="37"/>
    </row>
    <row r="84" ht="15.75" customHeight="1">
      <c r="B84" s="37"/>
      <c r="C84" s="37"/>
      <c r="D84" s="37"/>
    </row>
    <row r="85" ht="15.75" customHeight="1">
      <c r="B85" s="37"/>
      <c r="C85" s="37"/>
      <c r="D85" s="37"/>
    </row>
    <row r="86" ht="15.75" customHeight="1">
      <c r="B86" s="37"/>
      <c r="C86" s="37"/>
      <c r="D86" s="37"/>
    </row>
    <row r="87" ht="15.75" customHeight="1">
      <c r="B87" s="37"/>
      <c r="C87" s="37"/>
      <c r="D87" s="37"/>
    </row>
    <row r="88" ht="15.75" customHeight="1">
      <c r="B88" s="37"/>
      <c r="C88" s="37"/>
      <c r="D88" s="37"/>
    </row>
    <row r="89" ht="15.75" customHeight="1">
      <c r="B89" s="37"/>
      <c r="C89" s="37"/>
      <c r="D89" s="37"/>
    </row>
    <row r="90" ht="15.75" customHeight="1">
      <c r="B90" s="37"/>
      <c r="C90" s="37"/>
      <c r="D90" s="37"/>
    </row>
    <row r="91" ht="15.75" customHeight="1">
      <c r="B91" s="37"/>
      <c r="C91" s="37"/>
      <c r="D91" s="37"/>
    </row>
    <row r="92" ht="15.75" customHeight="1">
      <c r="B92" s="37"/>
      <c r="C92" s="37"/>
      <c r="D92" s="37"/>
    </row>
    <row r="93" ht="15.75" customHeight="1">
      <c r="B93" s="37"/>
      <c r="C93" s="37"/>
      <c r="D93" s="37"/>
    </row>
    <row r="94" ht="15.75" customHeight="1">
      <c r="B94" s="37"/>
      <c r="C94" s="37"/>
      <c r="D94" s="37"/>
    </row>
    <row r="95" ht="15.75" customHeight="1">
      <c r="B95" s="37"/>
      <c r="C95" s="37"/>
      <c r="D95" s="37"/>
    </row>
    <row r="96" ht="15.75" customHeight="1">
      <c r="B96" s="37"/>
      <c r="C96" s="37"/>
      <c r="D96" s="37"/>
    </row>
    <row r="97" ht="15.75" customHeight="1">
      <c r="B97" s="37"/>
      <c r="C97" s="37"/>
      <c r="D97" s="37"/>
    </row>
    <row r="98" ht="15.75" customHeight="1">
      <c r="B98" s="37"/>
      <c r="C98" s="37"/>
      <c r="D98" s="37"/>
    </row>
    <row r="99" ht="15.75" customHeight="1">
      <c r="B99" s="37"/>
      <c r="C99" s="37"/>
      <c r="D99" s="37"/>
    </row>
    <row r="100" ht="15.75" customHeight="1">
      <c r="B100" s="37"/>
      <c r="C100" s="37"/>
      <c r="D100" s="37"/>
    </row>
    <row r="101" ht="15.75" customHeight="1">
      <c r="B101" s="37"/>
      <c r="C101" s="37"/>
      <c r="D101" s="37"/>
    </row>
    <row r="102" ht="15.75" customHeight="1">
      <c r="B102" s="37"/>
      <c r="C102" s="37"/>
      <c r="D102" s="37"/>
    </row>
    <row r="103" ht="15.75" customHeight="1">
      <c r="B103" s="37"/>
      <c r="C103" s="37"/>
      <c r="D103" s="37"/>
    </row>
    <row r="104" ht="15.75" customHeight="1">
      <c r="B104" s="37"/>
      <c r="C104" s="37"/>
      <c r="D104" s="37"/>
    </row>
    <row r="105" ht="15.75" customHeight="1">
      <c r="B105" s="37"/>
      <c r="C105" s="37"/>
      <c r="D105" s="37"/>
    </row>
    <row r="106" ht="15.75" customHeight="1">
      <c r="B106" s="37"/>
      <c r="C106" s="37"/>
      <c r="D106" s="37"/>
    </row>
    <row r="107" ht="15.75" customHeight="1">
      <c r="B107" s="37"/>
      <c r="C107" s="37"/>
      <c r="D107" s="37"/>
    </row>
    <row r="108" ht="15.75" customHeight="1">
      <c r="B108" s="37"/>
      <c r="C108" s="37"/>
      <c r="D108" s="37"/>
    </row>
    <row r="109" ht="15.75" customHeight="1">
      <c r="B109" s="37"/>
      <c r="C109" s="37"/>
      <c r="D109" s="37"/>
    </row>
    <row r="110" ht="15.75" customHeight="1">
      <c r="B110" s="37"/>
      <c r="C110" s="37"/>
      <c r="D110" s="37"/>
    </row>
    <row r="111" ht="15.75" customHeight="1">
      <c r="B111" s="37"/>
      <c r="C111" s="37"/>
      <c r="D111" s="37"/>
    </row>
    <row r="112" ht="15.75" customHeight="1">
      <c r="B112" s="37"/>
      <c r="C112" s="37"/>
      <c r="D112" s="37"/>
    </row>
    <row r="113" ht="15.75" customHeight="1">
      <c r="B113" s="37"/>
      <c r="C113" s="37"/>
      <c r="D113" s="37"/>
    </row>
    <row r="114" ht="15.75" customHeight="1">
      <c r="B114" s="37"/>
      <c r="C114" s="37"/>
      <c r="D114" s="37"/>
    </row>
    <row r="115" ht="15.75" customHeight="1">
      <c r="B115" s="37"/>
      <c r="C115" s="37"/>
      <c r="D115" s="37"/>
    </row>
    <row r="116" ht="15.75" customHeight="1">
      <c r="B116" s="37"/>
      <c r="C116" s="37"/>
      <c r="D116" s="37"/>
    </row>
    <row r="117" ht="15.75" customHeight="1">
      <c r="B117" s="37"/>
      <c r="C117" s="37"/>
      <c r="D117" s="37"/>
    </row>
    <row r="118" ht="15.75" customHeight="1">
      <c r="B118" s="37"/>
      <c r="C118" s="37"/>
      <c r="D118" s="37"/>
    </row>
    <row r="119" ht="15.75" customHeight="1">
      <c r="B119" s="37"/>
      <c r="C119" s="37"/>
      <c r="D119" s="37"/>
    </row>
    <row r="120" ht="15.75" customHeight="1">
      <c r="B120" s="37"/>
      <c r="C120" s="37"/>
      <c r="D120" s="37"/>
    </row>
    <row r="121" ht="15.75" customHeight="1">
      <c r="B121" s="37"/>
      <c r="C121" s="37"/>
      <c r="D121" s="37"/>
    </row>
    <row r="122" ht="15.75" customHeight="1">
      <c r="B122" s="37"/>
      <c r="C122" s="37"/>
      <c r="D122" s="37"/>
    </row>
    <row r="123" ht="15.75" customHeight="1">
      <c r="B123" s="37"/>
      <c r="C123" s="37"/>
      <c r="D123" s="37"/>
    </row>
    <row r="124" ht="15.75" customHeight="1">
      <c r="B124" s="37"/>
      <c r="C124" s="37"/>
      <c r="D124" s="37"/>
    </row>
    <row r="125" ht="15.75" customHeight="1">
      <c r="B125" s="37"/>
      <c r="C125" s="37"/>
      <c r="D125" s="37"/>
    </row>
    <row r="126" ht="15.75" customHeight="1">
      <c r="B126" s="37"/>
      <c r="C126" s="37"/>
      <c r="D126" s="37"/>
    </row>
    <row r="127" ht="15.75" customHeight="1">
      <c r="B127" s="37"/>
      <c r="C127" s="37"/>
      <c r="D127" s="37"/>
    </row>
    <row r="128" ht="15.75" customHeight="1">
      <c r="B128" s="37"/>
      <c r="C128" s="37"/>
      <c r="D128" s="37"/>
    </row>
    <row r="129" ht="15.75" customHeight="1">
      <c r="B129" s="37"/>
      <c r="C129" s="37"/>
      <c r="D129" s="37"/>
    </row>
    <row r="130" ht="15.75" customHeight="1">
      <c r="B130" s="37"/>
      <c r="C130" s="37"/>
      <c r="D130" s="37"/>
    </row>
    <row r="131" ht="15.75" customHeight="1">
      <c r="B131" s="37"/>
      <c r="C131" s="37"/>
      <c r="D131" s="37"/>
    </row>
    <row r="132" ht="15.75" customHeight="1">
      <c r="B132" s="37"/>
      <c r="C132" s="37"/>
      <c r="D132" s="37"/>
    </row>
    <row r="133" ht="15.75" customHeight="1">
      <c r="B133" s="37"/>
      <c r="C133" s="37"/>
      <c r="D133" s="37"/>
    </row>
    <row r="134" ht="15.75" customHeight="1">
      <c r="B134" s="37"/>
      <c r="C134" s="37"/>
      <c r="D134" s="37"/>
    </row>
    <row r="135" ht="15.75" customHeight="1">
      <c r="B135" s="37"/>
      <c r="C135" s="37"/>
      <c r="D135" s="37"/>
    </row>
    <row r="136" ht="15.75" customHeight="1">
      <c r="B136" s="37"/>
      <c r="C136" s="37"/>
      <c r="D136" s="37"/>
    </row>
    <row r="137" ht="15.75" customHeight="1">
      <c r="B137" s="37"/>
      <c r="C137" s="37"/>
      <c r="D137" s="37"/>
    </row>
    <row r="138" ht="15.75" customHeight="1">
      <c r="B138" s="37"/>
      <c r="C138" s="37"/>
      <c r="D138" s="37"/>
    </row>
    <row r="139" ht="15.75" customHeight="1">
      <c r="B139" s="37"/>
      <c r="C139" s="37"/>
      <c r="D139" s="37"/>
    </row>
    <row r="140" ht="15.75" customHeight="1">
      <c r="B140" s="37"/>
      <c r="C140" s="37"/>
      <c r="D140" s="37"/>
    </row>
    <row r="141" ht="15.75" customHeight="1">
      <c r="B141" s="37"/>
      <c r="C141" s="37"/>
      <c r="D141" s="37"/>
    </row>
    <row r="142" ht="15.75" customHeight="1">
      <c r="B142" s="37"/>
      <c r="C142" s="37"/>
      <c r="D142" s="37"/>
    </row>
    <row r="143" ht="15.75" customHeight="1">
      <c r="B143" s="37"/>
      <c r="C143" s="37"/>
      <c r="D143" s="37"/>
    </row>
    <row r="144" ht="15.75" customHeight="1">
      <c r="B144" s="37"/>
      <c r="C144" s="37"/>
      <c r="D144" s="37"/>
    </row>
    <row r="145" ht="15.75" customHeight="1">
      <c r="B145" s="37"/>
      <c r="C145" s="37"/>
      <c r="D145" s="37"/>
    </row>
    <row r="146" ht="15.75" customHeight="1">
      <c r="B146" s="37"/>
      <c r="C146" s="37"/>
      <c r="D146" s="37"/>
    </row>
    <row r="147" ht="15.75" customHeight="1">
      <c r="B147" s="37"/>
      <c r="C147" s="37"/>
      <c r="D147" s="37"/>
    </row>
    <row r="148" ht="15.75" customHeight="1">
      <c r="B148" s="37"/>
      <c r="C148" s="37"/>
      <c r="D148" s="37"/>
    </row>
    <row r="149" ht="15.75" customHeight="1">
      <c r="B149" s="37"/>
      <c r="C149" s="37"/>
      <c r="D149" s="37"/>
    </row>
    <row r="150" ht="15.75" customHeight="1">
      <c r="B150" s="37"/>
      <c r="C150" s="37"/>
      <c r="D150" s="37"/>
    </row>
    <row r="151" ht="15.75" customHeight="1">
      <c r="B151" s="37"/>
      <c r="C151" s="37"/>
      <c r="D151" s="37"/>
    </row>
    <row r="152" ht="15.75" customHeight="1">
      <c r="B152" s="37"/>
      <c r="C152" s="37"/>
      <c r="D152" s="37"/>
    </row>
    <row r="153" ht="15.75" customHeight="1">
      <c r="B153" s="37"/>
      <c r="C153" s="37"/>
      <c r="D153" s="37"/>
    </row>
    <row r="154" ht="15.75" customHeight="1">
      <c r="B154" s="37"/>
      <c r="C154" s="37"/>
      <c r="D154" s="37"/>
    </row>
    <row r="155" ht="15.75" customHeight="1">
      <c r="B155" s="37"/>
      <c r="C155" s="37"/>
      <c r="D155" s="37"/>
    </row>
    <row r="156" ht="15.75" customHeight="1">
      <c r="B156" s="37"/>
      <c r="C156" s="37"/>
      <c r="D156" s="37"/>
    </row>
    <row r="157" ht="15.75" customHeight="1">
      <c r="B157" s="37"/>
      <c r="C157" s="37"/>
      <c r="D157" s="37"/>
    </row>
    <row r="158" ht="15.75" customHeight="1">
      <c r="B158" s="37"/>
      <c r="C158" s="37"/>
      <c r="D158" s="37"/>
    </row>
    <row r="159" ht="15.75" customHeight="1">
      <c r="B159" s="37"/>
      <c r="C159" s="37"/>
      <c r="D159" s="37"/>
    </row>
    <row r="160" ht="15.75" customHeight="1">
      <c r="B160" s="37"/>
      <c r="C160" s="37"/>
      <c r="D160" s="37"/>
    </row>
    <row r="161" ht="15.75" customHeight="1">
      <c r="B161" s="37"/>
      <c r="C161" s="37"/>
      <c r="D161" s="37"/>
    </row>
    <row r="162" ht="15.75" customHeight="1">
      <c r="B162" s="37"/>
      <c r="C162" s="37"/>
      <c r="D162" s="37"/>
    </row>
    <row r="163" ht="15.75" customHeight="1">
      <c r="B163" s="37"/>
      <c r="C163" s="37"/>
      <c r="D163" s="37"/>
    </row>
    <row r="164" ht="15.75" customHeight="1">
      <c r="B164" s="37"/>
      <c r="C164" s="37"/>
      <c r="D164" s="37"/>
    </row>
    <row r="165" ht="15.75" customHeight="1">
      <c r="B165" s="37"/>
      <c r="C165" s="37"/>
      <c r="D165" s="37"/>
    </row>
    <row r="166" ht="15.75" customHeight="1">
      <c r="B166" s="37"/>
      <c r="C166" s="37"/>
      <c r="D166" s="37"/>
    </row>
    <row r="167" ht="15.75" customHeight="1">
      <c r="B167" s="37"/>
      <c r="C167" s="37"/>
      <c r="D167" s="37"/>
    </row>
    <row r="168" ht="15.75" customHeight="1">
      <c r="B168" s="37"/>
      <c r="C168" s="37"/>
      <c r="D168" s="37"/>
    </row>
    <row r="169" ht="15.75" customHeight="1">
      <c r="B169" s="37"/>
      <c r="C169" s="37"/>
      <c r="D169" s="37"/>
    </row>
    <row r="170" ht="15.75" customHeight="1">
      <c r="B170" s="37"/>
      <c r="C170" s="37"/>
      <c r="D170" s="37"/>
    </row>
    <row r="171" ht="15.75" customHeight="1">
      <c r="B171" s="37"/>
      <c r="C171" s="37"/>
      <c r="D171" s="37"/>
    </row>
    <row r="172" ht="15.75" customHeight="1">
      <c r="B172" s="37"/>
      <c r="C172" s="37"/>
      <c r="D172" s="37"/>
    </row>
    <row r="173" ht="15.75" customHeight="1">
      <c r="B173" s="37"/>
      <c r="C173" s="37"/>
      <c r="D173" s="37"/>
    </row>
    <row r="174" ht="15.75" customHeight="1">
      <c r="B174" s="37"/>
      <c r="C174" s="37"/>
      <c r="D174" s="37"/>
    </row>
    <row r="175" ht="15.75" customHeight="1">
      <c r="B175" s="37"/>
      <c r="C175" s="37"/>
      <c r="D175" s="37"/>
    </row>
    <row r="176" ht="15.75" customHeight="1">
      <c r="B176" s="37"/>
      <c r="C176" s="37"/>
      <c r="D176" s="37"/>
    </row>
    <row r="177" ht="15.75" customHeight="1">
      <c r="B177" s="37"/>
      <c r="C177" s="37"/>
      <c r="D177" s="37"/>
    </row>
    <row r="178" ht="15.75" customHeight="1">
      <c r="B178" s="37"/>
      <c r="C178" s="37"/>
      <c r="D178" s="37"/>
    </row>
    <row r="179" ht="15.75" customHeight="1">
      <c r="B179" s="37"/>
      <c r="C179" s="37"/>
      <c r="D179" s="37"/>
    </row>
    <row r="180" ht="15.75" customHeight="1">
      <c r="B180" s="37"/>
      <c r="C180" s="37"/>
      <c r="D180" s="37"/>
    </row>
    <row r="181" ht="15.75" customHeight="1">
      <c r="B181" s="37"/>
      <c r="C181" s="37"/>
      <c r="D181" s="37"/>
    </row>
    <row r="182" ht="15.75" customHeight="1">
      <c r="B182" s="37"/>
      <c r="C182" s="37"/>
      <c r="D182" s="37"/>
    </row>
    <row r="183" ht="15.75" customHeight="1">
      <c r="B183" s="37"/>
      <c r="C183" s="37"/>
      <c r="D183" s="37"/>
    </row>
    <row r="184" ht="15.75" customHeight="1">
      <c r="B184" s="37"/>
      <c r="C184" s="37"/>
      <c r="D184" s="37"/>
    </row>
    <row r="185" ht="15.75" customHeight="1">
      <c r="B185" s="37"/>
      <c r="C185" s="37"/>
      <c r="D185" s="37"/>
    </row>
    <row r="186" ht="15.75" customHeight="1">
      <c r="B186" s="37"/>
      <c r="C186" s="37"/>
      <c r="D186" s="37"/>
    </row>
    <row r="187" ht="15.75" customHeight="1">
      <c r="B187" s="37"/>
      <c r="C187" s="37"/>
      <c r="D187" s="37"/>
    </row>
    <row r="188" ht="15.75" customHeight="1">
      <c r="B188" s="37"/>
      <c r="C188" s="37"/>
      <c r="D188" s="37"/>
    </row>
    <row r="189" ht="15.75" customHeight="1">
      <c r="B189" s="37"/>
      <c r="C189" s="37"/>
      <c r="D189" s="37"/>
    </row>
    <row r="190" ht="15.75" customHeight="1">
      <c r="B190" s="37"/>
      <c r="C190" s="37"/>
      <c r="D190" s="37"/>
    </row>
    <row r="191" ht="15.75" customHeight="1">
      <c r="B191" s="37"/>
      <c r="C191" s="37"/>
      <c r="D191" s="37"/>
    </row>
    <row r="192" ht="15.75" customHeight="1">
      <c r="B192" s="37"/>
      <c r="C192" s="37"/>
      <c r="D192" s="37"/>
    </row>
    <row r="193" ht="15.75" customHeight="1">
      <c r="B193" s="37"/>
      <c r="C193" s="37"/>
      <c r="D193" s="37"/>
    </row>
    <row r="194" ht="15.75" customHeight="1">
      <c r="B194" s="37"/>
      <c r="C194" s="37"/>
      <c r="D194" s="37"/>
    </row>
    <row r="195" ht="15.75" customHeight="1">
      <c r="B195" s="37"/>
      <c r="C195" s="37"/>
      <c r="D195" s="37"/>
    </row>
    <row r="196" ht="15.75" customHeight="1">
      <c r="B196" s="37"/>
      <c r="C196" s="37"/>
      <c r="D196" s="37"/>
    </row>
    <row r="197" ht="15.75" customHeight="1">
      <c r="B197" s="37"/>
      <c r="C197" s="37"/>
      <c r="D197" s="37"/>
    </row>
    <row r="198" ht="15.75" customHeight="1">
      <c r="B198" s="37"/>
      <c r="C198" s="37"/>
      <c r="D198" s="37"/>
    </row>
    <row r="199" ht="15.75" customHeight="1">
      <c r="B199" s="37"/>
      <c r="C199" s="37"/>
      <c r="D199" s="37"/>
    </row>
    <row r="200" ht="15.75" customHeight="1">
      <c r="B200" s="37"/>
      <c r="C200" s="37"/>
      <c r="D200" s="37"/>
    </row>
    <row r="201" ht="15.75" customHeight="1">
      <c r="B201" s="37"/>
      <c r="C201" s="37"/>
      <c r="D201" s="37"/>
    </row>
    <row r="202" ht="15.75" customHeight="1">
      <c r="B202" s="37"/>
      <c r="C202" s="37"/>
      <c r="D202" s="37"/>
    </row>
    <row r="203" ht="15.75" customHeight="1">
      <c r="B203" s="37"/>
      <c r="C203" s="37"/>
      <c r="D203" s="37"/>
    </row>
    <row r="204" ht="15.75" customHeight="1">
      <c r="B204" s="37"/>
      <c r="C204" s="37"/>
      <c r="D204" s="37"/>
    </row>
    <row r="205" ht="15.75" customHeight="1">
      <c r="B205" s="37"/>
      <c r="C205" s="37"/>
      <c r="D205" s="37"/>
    </row>
    <row r="206" ht="15.75" customHeight="1">
      <c r="B206" s="37"/>
      <c r="C206" s="37"/>
      <c r="D206" s="37"/>
    </row>
    <row r="207" ht="15.75" customHeight="1">
      <c r="B207" s="37"/>
      <c r="C207" s="37"/>
      <c r="D207" s="37"/>
    </row>
    <row r="208" ht="15.75" customHeight="1">
      <c r="B208" s="37"/>
      <c r="C208" s="37"/>
      <c r="D208" s="37"/>
    </row>
    <row r="209" ht="15.75" customHeight="1">
      <c r="B209" s="37"/>
      <c r="C209" s="37"/>
      <c r="D209" s="37"/>
    </row>
    <row r="210" ht="15.75" customHeight="1">
      <c r="B210" s="37"/>
      <c r="C210" s="37"/>
      <c r="D210" s="37"/>
    </row>
    <row r="211" ht="15.75" customHeight="1">
      <c r="B211" s="37"/>
      <c r="C211" s="37"/>
      <c r="D211" s="37"/>
    </row>
    <row r="212" ht="15.75" customHeight="1">
      <c r="B212" s="37"/>
      <c r="C212" s="37"/>
      <c r="D212" s="37"/>
    </row>
    <row r="213" ht="15.75" customHeight="1">
      <c r="B213" s="37"/>
      <c r="C213" s="37"/>
      <c r="D213" s="37"/>
    </row>
    <row r="214" ht="15.75" customHeight="1">
      <c r="B214" s="37"/>
      <c r="C214" s="37"/>
      <c r="D214" s="37"/>
    </row>
    <row r="215" ht="15.75" customHeight="1">
      <c r="B215" s="37"/>
      <c r="C215" s="37"/>
      <c r="D215" s="37"/>
    </row>
    <row r="216" ht="15.75" customHeight="1">
      <c r="B216" s="37"/>
      <c r="C216" s="37"/>
      <c r="D216" s="37"/>
    </row>
    <row r="217" ht="15.75" customHeight="1">
      <c r="B217" s="37"/>
      <c r="C217" s="37"/>
      <c r="D217" s="37"/>
    </row>
    <row r="218" ht="15.75" customHeight="1">
      <c r="B218" s="37"/>
      <c r="C218" s="37"/>
      <c r="D218" s="37"/>
    </row>
    <row r="219" ht="15.75" customHeight="1">
      <c r="B219" s="37"/>
      <c r="C219" s="37"/>
      <c r="D219" s="37"/>
    </row>
    <row r="220" ht="15.75" customHeight="1">
      <c r="B220" s="37"/>
      <c r="C220" s="37"/>
      <c r="D220" s="37"/>
    </row>
    <row r="221" ht="15.75" customHeight="1">
      <c r="B221" s="37"/>
      <c r="C221" s="37"/>
      <c r="D221" s="37"/>
    </row>
    <row r="222" ht="15.75" customHeight="1">
      <c r="B222" s="37"/>
      <c r="C222" s="37"/>
      <c r="D222" s="37"/>
    </row>
    <row r="223" ht="15.75" customHeight="1">
      <c r="B223" s="37"/>
      <c r="C223" s="37"/>
      <c r="D223" s="37"/>
    </row>
    <row r="224" ht="15.75" customHeight="1">
      <c r="B224" s="37"/>
      <c r="C224" s="37"/>
      <c r="D224" s="37"/>
    </row>
    <row r="225" ht="15.75" customHeight="1">
      <c r="B225" s="37"/>
      <c r="C225" s="37"/>
      <c r="D225" s="37"/>
    </row>
    <row r="226" ht="15.75" customHeight="1">
      <c r="B226" s="37"/>
      <c r="C226" s="37"/>
      <c r="D226" s="37"/>
    </row>
    <row r="227" ht="15.75" customHeight="1">
      <c r="B227" s="37"/>
      <c r="C227" s="37"/>
      <c r="D227" s="37"/>
    </row>
    <row r="228" ht="15.75" customHeight="1">
      <c r="B228" s="37"/>
      <c r="C228" s="37"/>
      <c r="D228" s="37"/>
    </row>
    <row r="229" ht="15.75" customHeight="1">
      <c r="B229" s="37"/>
      <c r="C229" s="37"/>
      <c r="D229" s="37"/>
    </row>
    <row r="230" ht="15.75" customHeight="1">
      <c r="B230" s="37"/>
      <c r="C230" s="37"/>
      <c r="D230" s="37"/>
    </row>
    <row r="231" ht="15.75" customHeight="1">
      <c r="B231" s="37"/>
      <c r="C231" s="37"/>
      <c r="D231" s="37"/>
    </row>
    <row r="232" ht="15.75" customHeight="1">
      <c r="B232" s="37"/>
      <c r="C232" s="37"/>
      <c r="D232" s="37"/>
    </row>
    <row r="233" ht="15.75" customHeight="1">
      <c r="B233" s="37"/>
      <c r="C233" s="37"/>
      <c r="D233" s="37"/>
    </row>
    <row r="234" ht="15.75" customHeight="1">
      <c r="B234" s="37"/>
      <c r="C234" s="37"/>
      <c r="D234" s="37"/>
    </row>
    <row r="235" ht="15.75" customHeight="1">
      <c r="B235" s="37"/>
      <c r="C235" s="37"/>
      <c r="D235" s="37"/>
    </row>
    <row r="236" ht="15.75" customHeight="1">
      <c r="B236" s="37"/>
      <c r="C236" s="37"/>
      <c r="D236" s="37"/>
    </row>
    <row r="237" ht="15.75" customHeight="1">
      <c r="B237" s="37"/>
      <c r="C237" s="37"/>
      <c r="D237" s="37"/>
    </row>
    <row r="238" ht="15.75" customHeight="1">
      <c r="B238" s="37"/>
      <c r="C238" s="37"/>
      <c r="D238" s="37"/>
    </row>
    <row r="239" ht="15.75" customHeight="1">
      <c r="B239" s="37"/>
      <c r="C239" s="37"/>
      <c r="D239" s="37"/>
    </row>
    <row r="240" ht="15.75" customHeight="1">
      <c r="B240" s="37"/>
      <c r="C240" s="37"/>
      <c r="D240" s="37"/>
    </row>
    <row r="241" ht="15.75" customHeight="1">
      <c r="B241" s="37"/>
      <c r="C241" s="37"/>
      <c r="D241" s="37"/>
    </row>
    <row r="242" ht="15.75" customHeight="1">
      <c r="B242" s="37"/>
      <c r="C242" s="37"/>
      <c r="D242" s="37"/>
    </row>
    <row r="243" ht="15.75" customHeight="1">
      <c r="B243" s="37"/>
      <c r="C243" s="37"/>
      <c r="D243" s="37"/>
    </row>
    <row r="244" ht="15.75" customHeight="1">
      <c r="B244" s="37"/>
      <c r="C244" s="37"/>
      <c r="D244" s="37"/>
    </row>
    <row r="245" ht="15.75" customHeight="1">
      <c r="B245" s="37"/>
      <c r="C245" s="37"/>
      <c r="D245" s="37"/>
    </row>
    <row r="246" ht="15.75" customHeight="1">
      <c r="B246" s="37"/>
      <c r="C246" s="37"/>
      <c r="D246" s="37"/>
    </row>
    <row r="247" ht="15.75" customHeight="1">
      <c r="B247" s="37"/>
      <c r="C247" s="37"/>
      <c r="D247" s="37"/>
    </row>
    <row r="248" ht="15.75" customHeight="1">
      <c r="B248" s="37"/>
      <c r="C248" s="37"/>
      <c r="D248" s="37"/>
    </row>
    <row r="249" ht="15.75" customHeight="1">
      <c r="B249" s="37"/>
      <c r="C249" s="37"/>
      <c r="D249" s="37"/>
    </row>
    <row r="250" ht="15.75" customHeight="1">
      <c r="B250" s="37"/>
      <c r="C250" s="37"/>
      <c r="D250" s="37"/>
    </row>
    <row r="251" ht="15.75" customHeight="1">
      <c r="B251" s="37"/>
      <c r="C251" s="37"/>
      <c r="D251" s="37"/>
    </row>
    <row r="252" ht="15.75" customHeight="1">
      <c r="B252" s="37"/>
      <c r="C252" s="37"/>
      <c r="D252" s="37"/>
    </row>
    <row r="253" ht="15.75" customHeight="1">
      <c r="B253" s="37"/>
      <c r="C253" s="37"/>
      <c r="D253" s="37"/>
    </row>
    <row r="254" ht="15.75" customHeight="1">
      <c r="B254" s="37"/>
      <c r="C254" s="37"/>
      <c r="D254" s="37"/>
    </row>
    <row r="255" ht="15.75" customHeight="1">
      <c r="B255" s="37"/>
      <c r="C255" s="37"/>
      <c r="D255" s="37"/>
    </row>
    <row r="256" ht="15.75" customHeight="1">
      <c r="B256" s="37"/>
      <c r="C256" s="37"/>
      <c r="D256" s="37"/>
    </row>
    <row r="257" ht="15.75" customHeight="1">
      <c r="B257" s="37"/>
      <c r="C257" s="37"/>
      <c r="D257" s="37"/>
    </row>
    <row r="258" ht="15.75" customHeight="1">
      <c r="B258" s="37"/>
      <c r="C258" s="37"/>
      <c r="D258" s="37"/>
    </row>
    <row r="259" ht="15.75" customHeight="1">
      <c r="B259" s="37"/>
      <c r="C259" s="37"/>
      <c r="D259" s="37"/>
    </row>
    <row r="260" ht="15.75" customHeight="1">
      <c r="B260" s="37"/>
      <c r="C260" s="37"/>
      <c r="D260" s="37"/>
    </row>
    <row r="261" ht="15.75" customHeight="1">
      <c r="B261" s="37"/>
      <c r="C261" s="37"/>
      <c r="D261" s="37"/>
    </row>
    <row r="262" ht="15.75" customHeight="1">
      <c r="B262" s="37"/>
      <c r="C262" s="37"/>
      <c r="D262" s="37"/>
    </row>
    <row r="263" ht="15.75" customHeight="1">
      <c r="B263" s="37"/>
      <c r="C263" s="37"/>
      <c r="D263" s="37"/>
    </row>
    <row r="264" ht="15.75" customHeight="1">
      <c r="B264" s="37"/>
      <c r="C264" s="37"/>
      <c r="D264" s="37"/>
    </row>
    <row r="265" ht="15.75" customHeight="1">
      <c r="B265" s="37"/>
      <c r="C265" s="37"/>
      <c r="D265" s="37"/>
    </row>
    <row r="266" ht="15.75" customHeight="1">
      <c r="B266" s="37"/>
      <c r="C266" s="37"/>
      <c r="D266" s="37"/>
    </row>
    <row r="267" ht="15.75" customHeight="1">
      <c r="B267" s="37"/>
      <c r="C267" s="37"/>
      <c r="D267" s="37"/>
    </row>
    <row r="268" ht="15.75" customHeight="1">
      <c r="B268" s="37"/>
      <c r="C268" s="37"/>
      <c r="D268" s="37"/>
    </row>
    <row r="269" ht="15.75" customHeight="1">
      <c r="B269" s="37"/>
      <c r="C269" s="37"/>
      <c r="D269" s="37"/>
    </row>
    <row r="270" ht="15.75" customHeight="1">
      <c r="B270" s="37"/>
      <c r="C270" s="37"/>
      <c r="D270" s="37"/>
    </row>
    <row r="271" ht="15.75" customHeight="1">
      <c r="B271" s="37"/>
      <c r="C271" s="37"/>
      <c r="D271" s="37"/>
    </row>
    <row r="272" ht="15.75" customHeight="1">
      <c r="B272" s="37"/>
      <c r="C272" s="37"/>
      <c r="D272" s="37"/>
    </row>
    <row r="273" ht="15.75" customHeight="1">
      <c r="B273" s="37"/>
      <c r="C273" s="37"/>
      <c r="D273" s="37"/>
    </row>
    <row r="274" ht="15.75" customHeight="1">
      <c r="B274" s="37"/>
      <c r="C274" s="37"/>
      <c r="D274" s="37"/>
    </row>
    <row r="275" ht="15.75" customHeight="1">
      <c r="B275" s="37"/>
      <c r="C275" s="37"/>
      <c r="D275" s="37"/>
    </row>
    <row r="276" ht="15.75" customHeight="1">
      <c r="B276" s="37"/>
      <c r="C276" s="37"/>
      <c r="D276" s="37"/>
    </row>
    <row r="277" ht="15.75" customHeight="1">
      <c r="B277" s="37"/>
      <c r="C277" s="37"/>
      <c r="D277" s="37"/>
    </row>
    <row r="278" ht="15.75" customHeight="1">
      <c r="B278" s="37"/>
      <c r="C278" s="37"/>
      <c r="D278" s="37"/>
    </row>
    <row r="279" ht="15.75" customHeight="1">
      <c r="B279" s="37"/>
      <c r="C279" s="37"/>
      <c r="D279" s="37"/>
    </row>
    <row r="280" ht="15.75" customHeight="1">
      <c r="B280" s="37"/>
      <c r="C280" s="37"/>
      <c r="D280" s="37"/>
    </row>
    <row r="281" ht="15.75" customHeight="1">
      <c r="B281" s="37"/>
      <c r="C281" s="37"/>
      <c r="D281" s="37"/>
    </row>
    <row r="282" ht="15.75" customHeight="1">
      <c r="B282" s="37"/>
      <c r="C282" s="37"/>
      <c r="D282" s="37"/>
    </row>
    <row r="283" ht="15.75" customHeight="1">
      <c r="B283" s="37"/>
      <c r="C283" s="37"/>
      <c r="D283" s="37"/>
    </row>
    <row r="284" ht="15.75" customHeight="1">
      <c r="B284" s="37"/>
      <c r="C284" s="37"/>
      <c r="D284" s="37"/>
    </row>
    <row r="285" ht="15.75" customHeight="1">
      <c r="B285" s="37"/>
      <c r="C285" s="37"/>
      <c r="D285" s="37"/>
    </row>
    <row r="286" ht="15.75" customHeight="1">
      <c r="B286" s="37"/>
      <c r="C286" s="37"/>
      <c r="D286" s="37"/>
    </row>
    <row r="287" ht="15.75" customHeight="1">
      <c r="B287" s="37"/>
      <c r="C287" s="37"/>
      <c r="D287" s="37"/>
    </row>
    <row r="288" ht="15.75" customHeight="1">
      <c r="B288" s="37"/>
      <c r="C288" s="37"/>
      <c r="D288" s="37"/>
    </row>
    <row r="289" ht="15.75" customHeight="1">
      <c r="B289" s="37"/>
      <c r="C289" s="37"/>
      <c r="D289" s="37"/>
    </row>
    <row r="290" ht="15.75" customHeight="1">
      <c r="B290" s="37"/>
      <c r="C290" s="37"/>
      <c r="D290" s="37"/>
    </row>
    <row r="291" ht="15.75" customHeight="1">
      <c r="B291" s="37"/>
      <c r="C291" s="37"/>
      <c r="D291" s="37"/>
    </row>
    <row r="292" ht="15.75" customHeight="1">
      <c r="B292" s="37"/>
      <c r="C292" s="37"/>
      <c r="D292" s="37"/>
    </row>
    <row r="293" ht="15.75" customHeight="1">
      <c r="B293" s="37"/>
      <c r="C293" s="37"/>
      <c r="D293" s="37"/>
    </row>
    <row r="294" ht="15.75" customHeight="1">
      <c r="B294" s="37"/>
      <c r="C294" s="37"/>
      <c r="D294" s="37"/>
    </row>
    <row r="295" ht="15.75" customHeight="1">
      <c r="B295" s="37"/>
      <c r="C295" s="37"/>
      <c r="D295" s="37"/>
    </row>
    <row r="296" ht="15.75" customHeight="1">
      <c r="B296" s="37"/>
      <c r="C296" s="37"/>
      <c r="D296" s="37"/>
    </row>
    <row r="297" ht="15.75" customHeight="1">
      <c r="B297" s="37"/>
      <c r="C297" s="37"/>
      <c r="D297" s="37"/>
    </row>
    <row r="298" ht="15.75" customHeight="1">
      <c r="B298" s="37"/>
      <c r="C298" s="37"/>
      <c r="D298" s="37"/>
    </row>
    <row r="299" ht="15.75" customHeight="1">
      <c r="B299" s="37"/>
      <c r="C299" s="37"/>
      <c r="D299" s="37"/>
    </row>
    <row r="300" ht="15.75" customHeight="1">
      <c r="B300" s="37"/>
      <c r="C300" s="37"/>
      <c r="D300" s="37"/>
    </row>
    <row r="301" ht="15.75" customHeight="1">
      <c r="B301" s="37"/>
      <c r="C301" s="37"/>
      <c r="D301" s="37"/>
    </row>
    <row r="302" ht="15.75" customHeight="1">
      <c r="B302" s="37"/>
      <c r="C302" s="37"/>
      <c r="D302" s="37"/>
    </row>
    <row r="303" ht="15.75" customHeight="1">
      <c r="B303" s="37"/>
      <c r="C303" s="37"/>
      <c r="D303" s="37"/>
    </row>
    <row r="304" ht="15.75" customHeight="1">
      <c r="B304" s="37"/>
      <c r="C304" s="37"/>
      <c r="D304" s="37"/>
    </row>
    <row r="305" ht="15.75" customHeight="1">
      <c r="B305" s="37"/>
      <c r="C305" s="37"/>
      <c r="D305" s="37"/>
    </row>
    <row r="306" ht="15.75" customHeight="1">
      <c r="B306" s="37"/>
      <c r="C306" s="37"/>
      <c r="D306" s="37"/>
    </row>
    <row r="307" ht="15.75" customHeight="1">
      <c r="B307" s="37"/>
      <c r="C307" s="37"/>
      <c r="D307" s="37"/>
    </row>
    <row r="308" ht="15.75" customHeight="1">
      <c r="B308" s="37"/>
      <c r="C308" s="37"/>
      <c r="D308" s="37"/>
    </row>
    <row r="309" ht="15.75" customHeight="1">
      <c r="B309" s="37"/>
      <c r="C309" s="37"/>
      <c r="D309" s="37"/>
    </row>
    <row r="310" ht="15.75" customHeight="1">
      <c r="B310" s="37"/>
      <c r="C310" s="37"/>
      <c r="D310" s="37"/>
    </row>
    <row r="311" ht="15.75" customHeight="1">
      <c r="B311" s="37"/>
      <c r="C311" s="37"/>
      <c r="D311" s="37"/>
    </row>
    <row r="312" ht="15.75" customHeight="1">
      <c r="B312" s="37"/>
      <c r="C312" s="37"/>
      <c r="D312" s="37"/>
    </row>
    <row r="313" ht="15.75" customHeight="1">
      <c r="B313" s="37"/>
      <c r="C313" s="37"/>
      <c r="D313" s="37"/>
    </row>
    <row r="314" ht="15.75" customHeight="1">
      <c r="B314" s="37"/>
      <c r="C314" s="37"/>
      <c r="D314" s="37"/>
    </row>
    <row r="315" ht="15.75" customHeight="1">
      <c r="B315" s="37"/>
      <c r="C315" s="37"/>
      <c r="D315" s="37"/>
    </row>
    <row r="316" ht="15.75" customHeight="1">
      <c r="B316" s="37"/>
      <c r="C316" s="37"/>
      <c r="D316" s="37"/>
    </row>
    <row r="317" ht="15.75" customHeight="1">
      <c r="B317" s="37"/>
      <c r="C317" s="37"/>
      <c r="D317" s="37"/>
    </row>
    <row r="318" ht="15.75" customHeight="1">
      <c r="B318" s="37"/>
      <c r="C318" s="37"/>
      <c r="D318" s="37"/>
    </row>
    <row r="319" ht="15.75" customHeight="1">
      <c r="B319" s="37"/>
      <c r="C319" s="37"/>
      <c r="D319" s="37"/>
    </row>
    <row r="320" ht="15.75" customHeight="1">
      <c r="B320" s="37"/>
      <c r="C320" s="37"/>
      <c r="D320" s="37"/>
    </row>
    <row r="321" ht="15.75" customHeight="1">
      <c r="B321" s="37"/>
      <c r="C321" s="37"/>
      <c r="D321" s="37"/>
    </row>
    <row r="322" ht="15.75" customHeight="1">
      <c r="B322" s="37"/>
      <c r="C322" s="37"/>
      <c r="D322" s="37"/>
    </row>
    <row r="323" ht="15.75" customHeight="1">
      <c r="B323" s="37"/>
      <c r="C323" s="37"/>
      <c r="D323" s="37"/>
    </row>
    <row r="324" ht="15.75" customHeight="1">
      <c r="B324" s="37"/>
      <c r="C324" s="37"/>
      <c r="D324" s="37"/>
    </row>
    <row r="325" ht="15.75" customHeight="1">
      <c r="B325" s="37"/>
      <c r="C325" s="37"/>
      <c r="D325" s="37"/>
    </row>
    <row r="326" ht="15.75" customHeight="1">
      <c r="B326" s="37"/>
      <c r="C326" s="37"/>
      <c r="D326" s="37"/>
    </row>
    <row r="327" ht="15.75" customHeight="1">
      <c r="B327" s="37"/>
      <c r="C327" s="37"/>
      <c r="D327" s="37"/>
    </row>
    <row r="328" ht="15.75" customHeight="1">
      <c r="B328" s="37"/>
      <c r="C328" s="37"/>
      <c r="D328" s="37"/>
    </row>
    <row r="329" ht="15.75" customHeight="1">
      <c r="B329" s="37"/>
      <c r="C329" s="37"/>
      <c r="D329" s="37"/>
    </row>
    <row r="330" ht="15.75" customHeight="1">
      <c r="B330" s="37"/>
      <c r="C330" s="37"/>
      <c r="D330" s="37"/>
    </row>
    <row r="331" ht="15.75" customHeight="1">
      <c r="B331" s="37"/>
      <c r="C331" s="37"/>
      <c r="D331" s="37"/>
    </row>
    <row r="332" ht="15.75" customHeight="1">
      <c r="B332" s="37"/>
      <c r="C332" s="37"/>
      <c r="D332" s="37"/>
    </row>
    <row r="333" ht="15.75" customHeight="1">
      <c r="B333" s="37"/>
      <c r="C333" s="37"/>
      <c r="D333" s="37"/>
    </row>
    <row r="334" ht="15.75" customHeight="1">
      <c r="B334" s="37"/>
      <c r="C334" s="37"/>
      <c r="D334" s="37"/>
    </row>
    <row r="335" ht="15.75" customHeight="1">
      <c r="B335" s="37"/>
      <c r="C335" s="37"/>
      <c r="D335" s="37"/>
    </row>
    <row r="336" ht="15.75" customHeight="1">
      <c r="B336" s="37"/>
      <c r="C336" s="37"/>
      <c r="D336" s="37"/>
    </row>
    <row r="337" ht="15.75" customHeight="1">
      <c r="B337" s="37"/>
      <c r="C337" s="37"/>
      <c r="D337" s="37"/>
    </row>
    <row r="338" ht="15.75" customHeight="1">
      <c r="B338" s="37"/>
      <c r="C338" s="37"/>
      <c r="D338" s="37"/>
    </row>
    <row r="339" ht="15.75" customHeight="1">
      <c r="B339" s="37"/>
      <c r="C339" s="37"/>
      <c r="D339" s="37"/>
    </row>
    <row r="340" ht="15.75" customHeight="1">
      <c r="B340" s="37"/>
      <c r="C340" s="37"/>
      <c r="D340" s="37"/>
    </row>
    <row r="341" ht="15.75" customHeight="1">
      <c r="B341" s="37"/>
      <c r="C341" s="37"/>
      <c r="D341" s="37"/>
    </row>
    <row r="342" ht="15.75" customHeight="1">
      <c r="B342" s="37"/>
      <c r="C342" s="37"/>
      <c r="D342" s="37"/>
    </row>
    <row r="343" ht="15.75" customHeight="1">
      <c r="B343" s="37"/>
      <c r="C343" s="37"/>
      <c r="D343" s="37"/>
    </row>
    <row r="344" ht="15.75" customHeight="1">
      <c r="B344" s="37"/>
      <c r="C344" s="37"/>
      <c r="D344" s="37"/>
    </row>
    <row r="345" ht="15.75" customHeight="1">
      <c r="B345" s="37"/>
      <c r="C345" s="37"/>
      <c r="D345" s="37"/>
    </row>
    <row r="346" ht="15.75" customHeight="1">
      <c r="B346" s="37"/>
      <c r="C346" s="37"/>
      <c r="D346" s="37"/>
    </row>
    <row r="347" ht="15.75" customHeight="1">
      <c r="B347" s="37"/>
      <c r="C347" s="37"/>
      <c r="D347" s="37"/>
    </row>
    <row r="348" ht="15.75" customHeight="1">
      <c r="B348" s="37"/>
      <c r="C348" s="37"/>
      <c r="D348" s="37"/>
    </row>
    <row r="349" ht="15.75" customHeight="1">
      <c r="B349" s="37"/>
      <c r="C349" s="37"/>
      <c r="D349" s="37"/>
    </row>
    <row r="350" ht="15.75" customHeight="1">
      <c r="B350" s="37"/>
      <c r="C350" s="37"/>
      <c r="D350" s="37"/>
    </row>
    <row r="351" ht="15.75" customHeight="1">
      <c r="B351" s="37"/>
      <c r="C351" s="37"/>
      <c r="D351" s="37"/>
    </row>
    <row r="352" ht="15.75" customHeight="1">
      <c r="B352" s="37"/>
      <c r="C352" s="37"/>
      <c r="D352" s="37"/>
    </row>
    <row r="353" ht="15.75" customHeight="1">
      <c r="B353" s="37"/>
      <c r="C353" s="37"/>
      <c r="D353" s="37"/>
    </row>
    <row r="354" ht="15.75" customHeight="1">
      <c r="B354" s="37"/>
      <c r="C354" s="37"/>
      <c r="D354" s="37"/>
    </row>
    <row r="355" ht="15.75" customHeight="1">
      <c r="B355" s="37"/>
      <c r="C355" s="37"/>
      <c r="D355" s="37"/>
    </row>
    <row r="356" ht="15.75" customHeight="1">
      <c r="B356" s="37"/>
      <c r="C356" s="37"/>
      <c r="D356" s="37"/>
    </row>
    <row r="357" ht="15.75" customHeight="1">
      <c r="B357" s="37"/>
      <c r="C357" s="37"/>
      <c r="D357" s="37"/>
    </row>
    <row r="358" ht="15.75" customHeight="1">
      <c r="B358" s="37"/>
      <c r="C358" s="37"/>
      <c r="D358" s="37"/>
    </row>
    <row r="359" ht="15.75" customHeight="1">
      <c r="B359" s="37"/>
      <c r="C359" s="37"/>
      <c r="D359" s="37"/>
    </row>
    <row r="360" ht="15.75" customHeight="1">
      <c r="B360" s="37"/>
      <c r="C360" s="37"/>
      <c r="D360" s="37"/>
    </row>
    <row r="361" ht="15.75" customHeight="1">
      <c r="B361" s="37"/>
      <c r="C361" s="37"/>
      <c r="D361" s="37"/>
    </row>
    <row r="362" ht="15.75" customHeight="1">
      <c r="B362" s="37"/>
      <c r="C362" s="37"/>
      <c r="D362" s="37"/>
    </row>
    <row r="363" ht="15.75" customHeight="1">
      <c r="B363" s="37"/>
      <c r="C363" s="37"/>
      <c r="D363" s="37"/>
    </row>
    <row r="364" ht="15.75" customHeight="1">
      <c r="B364" s="37"/>
      <c r="C364" s="37"/>
      <c r="D364" s="37"/>
    </row>
    <row r="365" ht="15.75" customHeight="1">
      <c r="B365" s="37"/>
      <c r="C365" s="37"/>
      <c r="D365" s="37"/>
    </row>
    <row r="366" ht="15.75" customHeight="1">
      <c r="B366" s="37"/>
      <c r="C366" s="37"/>
      <c r="D366" s="37"/>
    </row>
    <row r="367" ht="15.75" customHeight="1">
      <c r="B367" s="37"/>
      <c r="C367" s="37"/>
      <c r="D367" s="37"/>
    </row>
    <row r="368" ht="15.75" customHeight="1">
      <c r="B368" s="37"/>
      <c r="C368" s="37"/>
      <c r="D368" s="37"/>
    </row>
    <row r="369" ht="15.75" customHeight="1">
      <c r="B369" s="37"/>
      <c r="C369" s="37"/>
      <c r="D369" s="37"/>
    </row>
    <row r="370" ht="15.75" customHeight="1">
      <c r="B370" s="37"/>
      <c r="C370" s="37"/>
      <c r="D370" s="37"/>
    </row>
    <row r="371" ht="15.75" customHeight="1">
      <c r="B371" s="37"/>
      <c r="C371" s="37"/>
      <c r="D371" s="37"/>
    </row>
    <row r="372" ht="15.75" customHeight="1">
      <c r="B372" s="37"/>
      <c r="C372" s="37"/>
      <c r="D372" s="37"/>
    </row>
    <row r="373" ht="15.75" customHeight="1">
      <c r="B373" s="37"/>
      <c r="C373" s="37"/>
      <c r="D373" s="37"/>
    </row>
    <row r="374" ht="15.75" customHeight="1">
      <c r="B374" s="37"/>
      <c r="C374" s="37"/>
      <c r="D374" s="37"/>
    </row>
    <row r="375" ht="15.75" customHeight="1">
      <c r="B375" s="37"/>
      <c r="C375" s="37"/>
      <c r="D375" s="37"/>
    </row>
    <row r="376" ht="15.75" customHeight="1">
      <c r="B376" s="37"/>
      <c r="C376" s="37"/>
      <c r="D376" s="37"/>
    </row>
    <row r="377" ht="15.75" customHeight="1">
      <c r="B377" s="37"/>
      <c r="C377" s="37"/>
      <c r="D377" s="37"/>
    </row>
    <row r="378" ht="15.75" customHeight="1">
      <c r="B378" s="37"/>
      <c r="C378" s="37"/>
      <c r="D378" s="37"/>
    </row>
    <row r="379" ht="15.75" customHeight="1">
      <c r="B379" s="37"/>
      <c r="C379" s="37"/>
      <c r="D379" s="37"/>
    </row>
    <row r="380" ht="15.75" customHeight="1">
      <c r="B380" s="37"/>
      <c r="C380" s="37"/>
      <c r="D380" s="37"/>
    </row>
    <row r="381" ht="15.75" customHeight="1">
      <c r="B381" s="37"/>
      <c r="C381" s="37"/>
      <c r="D381" s="37"/>
    </row>
    <row r="382" ht="15.75" customHeight="1">
      <c r="B382" s="37"/>
      <c r="C382" s="37"/>
      <c r="D382" s="37"/>
    </row>
    <row r="383" ht="15.75" customHeight="1">
      <c r="B383" s="37"/>
      <c r="C383" s="37"/>
      <c r="D383" s="37"/>
    </row>
    <row r="384" ht="15.75" customHeight="1">
      <c r="B384" s="37"/>
      <c r="C384" s="37"/>
      <c r="D384" s="37"/>
    </row>
    <row r="385" ht="15.75" customHeight="1">
      <c r="B385" s="37"/>
      <c r="C385" s="37"/>
      <c r="D385" s="37"/>
    </row>
    <row r="386" ht="15.75" customHeight="1">
      <c r="B386" s="37"/>
      <c r="C386" s="37"/>
      <c r="D386" s="37"/>
    </row>
    <row r="387" ht="15.75" customHeight="1">
      <c r="B387" s="37"/>
      <c r="C387" s="37"/>
      <c r="D387" s="37"/>
    </row>
    <row r="388" ht="15.75" customHeight="1">
      <c r="B388" s="37"/>
      <c r="C388" s="37"/>
      <c r="D388" s="37"/>
    </row>
    <row r="389" ht="15.75" customHeight="1">
      <c r="B389" s="37"/>
      <c r="C389" s="37"/>
      <c r="D389" s="37"/>
    </row>
    <row r="390" ht="15.75" customHeight="1">
      <c r="B390" s="37"/>
      <c r="C390" s="37"/>
      <c r="D390" s="37"/>
    </row>
    <row r="391" ht="15.75" customHeight="1">
      <c r="B391" s="37"/>
      <c r="C391" s="37"/>
      <c r="D391" s="37"/>
    </row>
    <row r="392" ht="15.75" customHeight="1">
      <c r="B392" s="37"/>
      <c r="C392" s="37"/>
      <c r="D392" s="37"/>
    </row>
    <row r="393" ht="15.75" customHeight="1">
      <c r="B393" s="37"/>
      <c r="C393" s="37"/>
      <c r="D393" s="37"/>
    </row>
    <row r="394" ht="15.75" customHeight="1">
      <c r="B394" s="37"/>
      <c r="C394" s="37"/>
      <c r="D394" s="37"/>
    </row>
    <row r="395" ht="15.75" customHeight="1">
      <c r="B395" s="37"/>
      <c r="C395" s="37"/>
      <c r="D395" s="37"/>
    </row>
    <row r="396" ht="15.75" customHeight="1">
      <c r="B396" s="37"/>
      <c r="C396" s="37"/>
      <c r="D396" s="37"/>
    </row>
    <row r="397" ht="15.75" customHeight="1">
      <c r="B397" s="37"/>
      <c r="C397" s="37"/>
      <c r="D397" s="37"/>
    </row>
    <row r="398" ht="15.75" customHeight="1">
      <c r="B398" s="37"/>
      <c r="C398" s="37"/>
      <c r="D398" s="37"/>
    </row>
    <row r="399" ht="15.75" customHeight="1">
      <c r="B399" s="37"/>
      <c r="C399" s="37"/>
      <c r="D399" s="37"/>
    </row>
    <row r="400" ht="15.75" customHeight="1">
      <c r="B400" s="37"/>
      <c r="C400" s="37"/>
      <c r="D400" s="37"/>
    </row>
    <row r="401" ht="15.75" customHeight="1">
      <c r="B401" s="37"/>
      <c r="C401" s="37"/>
      <c r="D401" s="37"/>
    </row>
    <row r="402" ht="15.75" customHeight="1">
      <c r="B402" s="37"/>
      <c r="C402" s="37"/>
      <c r="D402" s="37"/>
    </row>
    <row r="403" ht="15.75" customHeight="1">
      <c r="B403" s="37"/>
      <c r="C403" s="37"/>
      <c r="D403" s="37"/>
    </row>
    <row r="404" ht="15.75" customHeight="1">
      <c r="B404" s="37"/>
      <c r="C404" s="37"/>
      <c r="D404" s="37"/>
    </row>
    <row r="405" ht="15.75" customHeight="1">
      <c r="B405" s="37"/>
      <c r="C405" s="37"/>
      <c r="D405" s="37"/>
    </row>
    <row r="406" ht="15.75" customHeight="1">
      <c r="B406" s="37"/>
      <c r="C406" s="37"/>
      <c r="D406" s="37"/>
    </row>
    <row r="407" ht="15.75" customHeight="1">
      <c r="B407" s="37"/>
      <c r="C407" s="37"/>
      <c r="D407" s="37"/>
    </row>
    <row r="408" ht="15.75" customHeight="1">
      <c r="B408" s="37"/>
      <c r="C408" s="37"/>
      <c r="D408" s="37"/>
    </row>
    <row r="409" ht="15.75" customHeight="1">
      <c r="B409" s="37"/>
      <c r="C409" s="37"/>
      <c r="D409" s="37"/>
    </row>
    <row r="410" ht="15.75" customHeight="1">
      <c r="B410" s="37"/>
      <c r="C410" s="37"/>
      <c r="D410" s="37"/>
    </row>
    <row r="411" ht="15.75" customHeight="1">
      <c r="B411" s="37"/>
      <c r="C411" s="37"/>
      <c r="D411" s="37"/>
    </row>
    <row r="412" ht="15.75" customHeight="1">
      <c r="B412" s="37"/>
      <c r="C412" s="37"/>
      <c r="D412" s="37"/>
    </row>
    <row r="413" ht="15.75" customHeight="1">
      <c r="B413" s="37"/>
      <c r="C413" s="37"/>
      <c r="D413" s="37"/>
    </row>
    <row r="414" ht="15.75" customHeight="1">
      <c r="B414" s="37"/>
      <c r="C414" s="37"/>
      <c r="D414" s="37"/>
    </row>
    <row r="415" ht="15.75" customHeight="1">
      <c r="B415" s="37"/>
      <c r="C415" s="37"/>
      <c r="D415" s="37"/>
    </row>
    <row r="416" ht="15.75" customHeight="1">
      <c r="B416" s="37"/>
      <c r="C416" s="37"/>
      <c r="D416" s="37"/>
    </row>
    <row r="417" ht="15.75" customHeight="1">
      <c r="B417" s="37"/>
      <c r="C417" s="37"/>
      <c r="D417" s="37"/>
    </row>
    <row r="418" ht="15.75" customHeight="1">
      <c r="B418" s="37"/>
      <c r="C418" s="37"/>
      <c r="D418" s="37"/>
    </row>
    <row r="419" ht="15.75" customHeight="1">
      <c r="B419" s="37"/>
      <c r="C419" s="37"/>
      <c r="D419" s="37"/>
    </row>
    <row r="420" ht="15.75" customHeight="1">
      <c r="B420" s="37"/>
      <c r="C420" s="37"/>
      <c r="D420" s="37"/>
    </row>
    <row r="421" ht="15.75" customHeight="1">
      <c r="B421" s="37"/>
      <c r="C421" s="37"/>
      <c r="D421" s="37"/>
    </row>
    <row r="422" ht="15.75" customHeight="1">
      <c r="B422" s="37"/>
      <c r="C422" s="37"/>
      <c r="D422" s="37"/>
    </row>
    <row r="423" ht="15.75" customHeight="1">
      <c r="B423" s="37"/>
      <c r="C423" s="37"/>
      <c r="D423" s="37"/>
    </row>
    <row r="424" ht="15.75" customHeight="1">
      <c r="B424" s="37"/>
      <c r="C424" s="37"/>
      <c r="D424" s="37"/>
    </row>
    <row r="425" ht="15.75" customHeight="1">
      <c r="B425" s="37"/>
      <c r="C425" s="37"/>
      <c r="D425" s="37"/>
    </row>
    <row r="426" ht="15.75" customHeight="1">
      <c r="B426" s="37"/>
      <c r="C426" s="37"/>
      <c r="D426" s="37"/>
    </row>
    <row r="427" ht="15.75" customHeight="1">
      <c r="B427" s="37"/>
      <c r="C427" s="37"/>
      <c r="D427" s="37"/>
    </row>
    <row r="428" ht="15.75" customHeight="1">
      <c r="B428" s="37"/>
      <c r="C428" s="37"/>
      <c r="D428" s="37"/>
    </row>
    <row r="429" ht="15.75" customHeight="1">
      <c r="B429" s="37"/>
      <c r="C429" s="37"/>
      <c r="D429" s="37"/>
    </row>
    <row r="430" ht="15.75" customHeight="1">
      <c r="B430" s="37"/>
      <c r="C430" s="37"/>
      <c r="D430" s="37"/>
    </row>
    <row r="431" ht="15.75" customHeight="1">
      <c r="B431" s="37"/>
      <c r="C431" s="37"/>
      <c r="D431" s="37"/>
    </row>
    <row r="432" ht="15.75" customHeight="1">
      <c r="B432" s="37"/>
      <c r="C432" s="37"/>
      <c r="D432" s="37"/>
    </row>
    <row r="433" ht="15.75" customHeight="1">
      <c r="B433" s="37"/>
      <c r="C433" s="37"/>
      <c r="D433" s="37"/>
    </row>
    <row r="434" ht="15.75" customHeight="1">
      <c r="B434" s="37"/>
      <c r="C434" s="37"/>
      <c r="D434" s="37"/>
    </row>
    <row r="435" ht="15.75" customHeight="1">
      <c r="B435" s="37"/>
      <c r="C435" s="37"/>
      <c r="D435" s="37"/>
    </row>
    <row r="436" ht="15.75" customHeight="1">
      <c r="B436" s="37"/>
      <c r="C436" s="37"/>
      <c r="D436" s="37"/>
    </row>
    <row r="437" ht="15.75" customHeight="1">
      <c r="B437" s="37"/>
      <c r="C437" s="37"/>
      <c r="D437" s="37"/>
    </row>
    <row r="438" ht="15.75" customHeight="1">
      <c r="B438" s="37"/>
      <c r="C438" s="37"/>
      <c r="D438" s="37"/>
    </row>
    <row r="439" ht="15.75" customHeight="1">
      <c r="B439" s="37"/>
      <c r="C439" s="37"/>
      <c r="D439" s="37"/>
    </row>
    <row r="440" ht="15.75" customHeight="1">
      <c r="B440" s="37"/>
      <c r="C440" s="37"/>
      <c r="D440" s="37"/>
    </row>
    <row r="441" ht="15.75" customHeight="1">
      <c r="B441" s="37"/>
      <c r="C441" s="37"/>
      <c r="D441" s="37"/>
    </row>
    <row r="442" ht="15.75" customHeight="1">
      <c r="B442" s="37"/>
      <c r="C442" s="37"/>
      <c r="D442" s="37"/>
    </row>
    <row r="443" ht="15.75" customHeight="1">
      <c r="B443" s="37"/>
      <c r="C443" s="37"/>
      <c r="D443" s="37"/>
    </row>
    <row r="444" ht="15.75" customHeight="1">
      <c r="B444" s="37"/>
      <c r="C444" s="37"/>
      <c r="D444" s="37"/>
    </row>
    <row r="445" ht="15.75" customHeight="1">
      <c r="B445" s="37"/>
      <c r="C445" s="37"/>
      <c r="D445" s="37"/>
    </row>
    <row r="446" ht="15.75" customHeight="1">
      <c r="B446" s="37"/>
      <c r="C446" s="37"/>
      <c r="D446" s="37"/>
    </row>
    <row r="447" ht="15.75" customHeight="1">
      <c r="B447" s="37"/>
      <c r="C447" s="37"/>
      <c r="D447" s="37"/>
    </row>
    <row r="448" ht="15.75" customHeight="1">
      <c r="B448" s="37"/>
      <c r="C448" s="37"/>
      <c r="D448" s="37"/>
    </row>
    <row r="449" ht="15.75" customHeight="1">
      <c r="B449" s="37"/>
      <c r="C449" s="37"/>
      <c r="D449" s="37"/>
    </row>
    <row r="450" ht="15.75" customHeight="1">
      <c r="B450" s="37"/>
      <c r="C450" s="37"/>
      <c r="D450" s="37"/>
    </row>
    <row r="451" ht="15.75" customHeight="1">
      <c r="B451" s="37"/>
      <c r="C451" s="37"/>
      <c r="D451" s="37"/>
    </row>
    <row r="452" ht="15.75" customHeight="1">
      <c r="B452" s="37"/>
      <c r="C452" s="37"/>
      <c r="D452" s="37"/>
    </row>
    <row r="453" ht="15.75" customHeight="1">
      <c r="B453" s="37"/>
      <c r="C453" s="37"/>
      <c r="D453" s="37"/>
    </row>
    <row r="454" ht="15.75" customHeight="1">
      <c r="B454" s="37"/>
      <c r="C454" s="37"/>
      <c r="D454" s="37"/>
    </row>
    <row r="455" ht="15.75" customHeight="1">
      <c r="B455" s="37"/>
      <c r="C455" s="37"/>
      <c r="D455" s="37"/>
    </row>
    <row r="456" ht="15.75" customHeight="1">
      <c r="B456" s="37"/>
      <c r="C456" s="37"/>
      <c r="D456" s="37"/>
    </row>
    <row r="457" ht="15.75" customHeight="1">
      <c r="B457" s="37"/>
      <c r="C457" s="37"/>
      <c r="D457" s="37"/>
    </row>
    <row r="458" ht="15.75" customHeight="1">
      <c r="B458" s="37"/>
      <c r="C458" s="37"/>
      <c r="D458" s="37"/>
    </row>
    <row r="459" ht="15.75" customHeight="1">
      <c r="B459" s="37"/>
      <c r="C459" s="37"/>
      <c r="D459" s="37"/>
    </row>
    <row r="460" ht="15.75" customHeight="1">
      <c r="B460" s="37"/>
      <c r="C460" s="37"/>
      <c r="D460" s="37"/>
    </row>
    <row r="461" ht="15.75" customHeight="1">
      <c r="B461" s="37"/>
      <c r="C461" s="37"/>
      <c r="D461" s="37"/>
    </row>
    <row r="462" ht="15.75" customHeight="1">
      <c r="B462" s="37"/>
      <c r="C462" s="37"/>
      <c r="D462" s="37"/>
    </row>
    <row r="463" ht="15.75" customHeight="1">
      <c r="B463" s="37"/>
      <c r="C463" s="37"/>
      <c r="D463" s="37"/>
    </row>
    <row r="464" ht="15.75" customHeight="1">
      <c r="B464" s="37"/>
      <c r="C464" s="37"/>
      <c r="D464" s="37"/>
    </row>
    <row r="465" ht="15.75" customHeight="1">
      <c r="B465" s="37"/>
      <c r="C465" s="37"/>
      <c r="D465" s="37"/>
    </row>
    <row r="466" ht="15.75" customHeight="1">
      <c r="B466" s="37"/>
      <c r="C466" s="37"/>
      <c r="D466" s="37"/>
    </row>
    <row r="467" ht="15.75" customHeight="1">
      <c r="B467" s="37"/>
      <c r="C467" s="37"/>
      <c r="D467" s="37"/>
    </row>
    <row r="468" ht="15.75" customHeight="1">
      <c r="B468" s="37"/>
      <c r="C468" s="37"/>
      <c r="D468" s="37"/>
    </row>
    <row r="469" ht="15.75" customHeight="1">
      <c r="B469" s="37"/>
      <c r="C469" s="37"/>
      <c r="D469" s="37"/>
    </row>
    <row r="470" ht="15.75" customHeight="1">
      <c r="B470" s="37"/>
      <c r="C470" s="37"/>
      <c r="D470" s="37"/>
    </row>
    <row r="471" ht="15.75" customHeight="1">
      <c r="B471" s="37"/>
      <c r="C471" s="37"/>
      <c r="D471" s="37"/>
    </row>
    <row r="472" ht="15.75" customHeight="1">
      <c r="B472" s="37"/>
      <c r="C472" s="37"/>
      <c r="D472" s="37"/>
    </row>
    <row r="473" ht="15.75" customHeight="1">
      <c r="B473" s="37"/>
      <c r="C473" s="37"/>
      <c r="D473" s="37"/>
    </row>
    <row r="474" ht="15.75" customHeight="1">
      <c r="B474" s="37"/>
      <c r="C474" s="37"/>
      <c r="D474" s="37"/>
    </row>
    <row r="475" ht="15.75" customHeight="1">
      <c r="B475" s="37"/>
      <c r="C475" s="37"/>
      <c r="D475" s="37"/>
    </row>
    <row r="476" ht="15.75" customHeight="1">
      <c r="B476" s="37"/>
      <c r="C476" s="37"/>
      <c r="D476" s="37"/>
    </row>
    <row r="477" ht="15.75" customHeight="1">
      <c r="B477" s="37"/>
      <c r="C477" s="37"/>
      <c r="D477" s="37"/>
    </row>
    <row r="478" ht="15.75" customHeight="1">
      <c r="B478" s="37"/>
      <c r="C478" s="37"/>
      <c r="D478" s="37"/>
    </row>
    <row r="479" ht="15.75" customHeight="1">
      <c r="B479" s="37"/>
      <c r="C479" s="37"/>
      <c r="D479" s="37"/>
    </row>
    <row r="480" ht="15.75" customHeight="1">
      <c r="B480" s="37"/>
      <c r="C480" s="37"/>
      <c r="D480" s="37"/>
    </row>
    <row r="481" ht="15.75" customHeight="1">
      <c r="B481" s="37"/>
      <c r="C481" s="37"/>
      <c r="D481" s="37"/>
    </row>
    <row r="482" ht="15.75" customHeight="1">
      <c r="B482" s="37"/>
      <c r="C482" s="37"/>
      <c r="D482" s="37"/>
    </row>
    <row r="483" ht="15.75" customHeight="1">
      <c r="B483" s="37"/>
      <c r="C483" s="37"/>
      <c r="D483" s="37"/>
    </row>
    <row r="484" ht="15.75" customHeight="1">
      <c r="B484" s="37"/>
      <c r="C484" s="37"/>
      <c r="D484" s="37"/>
    </row>
    <row r="485" ht="15.75" customHeight="1">
      <c r="B485" s="37"/>
      <c r="C485" s="37"/>
      <c r="D485" s="37"/>
    </row>
    <row r="486" ht="15.75" customHeight="1">
      <c r="B486" s="37"/>
      <c r="C486" s="37"/>
      <c r="D486" s="37"/>
    </row>
    <row r="487" ht="15.75" customHeight="1">
      <c r="B487" s="37"/>
      <c r="C487" s="37"/>
      <c r="D487" s="37"/>
    </row>
    <row r="488" ht="15.75" customHeight="1">
      <c r="B488" s="37"/>
      <c r="C488" s="37"/>
      <c r="D488" s="37"/>
    </row>
    <row r="489" ht="15.75" customHeight="1">
      <c r="B489" s="37"/>
      <c r="C489" s="37"/>
      <c r="D489" s="37"/>
    </row>
    <row r="490" ht="15.75" customHeight="1">
      <c r="B490" s="37"/>
      <c r="C490" s="37"/>
      <c r="D490" s="37"/>
    </row>
    <row r="491" ht="15.75" customHeight="1">
      <c r="B491" s="37"/>
      <c r="C491" s="37"/>
      <c r="D491" s="37"/>
    </row>
    <row r="492" ht="15.75" customHeight="1">
      <c r="B492" s="37"/>
      <c r="C492" s="37"/>
      <c r="D492" s="37"/>
    </row>
    <row r="493" ht="15.75" customHeight="1">
      <c r="B493" s="37"/>
      <c r="C493" s="37"/>
      <c r="D493" s="37"/>
    </row>
    <row r="494" ht="15.75" customHeight="1">
      <c r="B494" s="37"/>
      <c r="C494" s="37"/>
      <c r="D494" s="37"/>
    </row>
    <row r="495" ht="15.75" customHeight="1">
      <c r="B495" s="37"/>
      <c r="C495" s="37"/>
      <c r="D495" s="37"/>
    </row>
    <row r="496" ht="15.75" customHeight="1">
      <c r="B496" s="37"/>
      <c r="C496" s="37"/>
      <c r="D496" s="37"/>
    </row>
    <row r="497" ht="15.75" customHeight="1">
      <c r="B497" s="37"/>
      <c r="C497" s="37"/>
      <c r="D497" s="37"/>
    </row>
    <row r="498" ht="15.75" customHeight="1">
      <c r="B498" s="37"/>
      <c r="C498" s="37"/>
      <c r="D498" s="37"/>
    </row>
    <row r="499" ht="15.75" customHeight="1">
      <c r="B499" s="37"/>
      <c r="C499" s="37"/>
      <c r="D499" s="37"/>
    </row>
    <row r="500" ht="15.75" customHeight="1">
      <c r="B500" s="37"/>
      <c r="C500" s="37"/>
      <c r="D500" s="37"/>
    </row>
    <row r="501" ht="15.75" customHeight="1">
      <c r="B501" s="37"/>
      <c r="C501" s="37"/>
      <c r="D501" s="37"/>
    </row>
    <row r="502" ht="15.75" customHeight="1">
      <c r="B502" s="37"/>
      <c r="C502" s="37"/>
      <c r="D502" s="37"/>
    </row>
    <row r="503" ht="15.75" customHeight="1">
      <c r="B503" s="37"/>
      <c r="C503" s="37"/>
      <c r="D503" s="37"/>
    </row>
    <row r="504" ht="15.75" customHeight="1">
      <c r="B504" s="37"/>
      <c r="C504" s="37"/>
      <c r="D504" s="37"/>
    </row>
    <row r="505" ht="15.75" customHeight="1">
      <c r="B505" s="37"/>
      <c r="C505" s="37"/>
      <c r="D505" s="37"/>
    </row>
    <row r="506" ht="15.75" customHeight="1">
      <c r="B506" s="37"/>
      <c r="C506" s="37"/>
      <c r="D506" s="37"/>
    </row>
    <row r="507" ht="15.75" customHeight="1">
      <c r="B507" s="37"/>
      <c r="C507" s="37"/>
      <c r="D507" s="37"/>
    </row>
    <row r="508" ht="15.75" customHeight="1">
      <c r="B508" s="37"/>
      <c r="C508" s="37"/>
      <c r="D508" s="37"/>
    </row>
    <row r="509" ht="15.75" customHeight="1">
      <c r="B509" s="37"/>
      <c r="C509" s="37"/>
      <c r="D509" s="37"/>
    </row>
    <row r="510" ht="15.75" customHeight="1">
      <c r="B510" s="37"/>
      <c r="C510" s="37"/>
      <c r="D510" s="37"/>
    </row>
    <row r="511" ht="15.75" customHeight="1">
      <c r="B511" s="37"/>
      <c r="C511" s="37"/>
      <c r="D511" s="37"/>
    </row>
    <row r="512" ht="15.75" customHeight="1">
      <c r="B512" s="37"/>
      <c r="C512" s="37"/>
      <c r="D512" s="37"/>
    </row>
    <row r="513" ht="15.75" customHeight="1">
      <c r="B513" s="37"/>
      <c r="C513" s="37"/>
      <c r="D513" s="37"/>
    </row>
    <row r="514" ht="15.75" customHeight="1">
      <c r="B514" s="37"/>
      <c r="C514" s="37"/>
      <c r="D514" s="37"/>
    </row>
    <row r="515" ht="15.75" customHeight="1">
      <c r="B515" s="37"/>
      <c r="C515" s="37"/>
      <c r="D515" s="37"/>
    </row>
    <row r="516" ht="15.75" customHeight="1">
      <c r="B516" s="37"/>
      <c r="C516" s="37"/>
      <c r="D516" s="37"/>
    </row>
    <row r="517" ht="15.75" customHeight="1">
      <c r="B517" s="37"/>
      <c r="C517" s="37"/>
      <c r="D517" s="37"/>
    </row>
    <row r="518" ht="15.75" customHeight="1">
      <c r="B518" s="37"/>
      <c r="C518" s="37"/>
      <c r="D518" s="37"/>
    </row>
    <row r="519" ht="15.75" customHeight="1">
      <c r="B519" s="37"/>
      <c r="C519" s="37"/>
      <c r="D519" s="37"/>
    </row>
    <row r="520" ht="15.75" customHeight="1">
      <c r="B520" s="37"/>
      <c r="C520" s="37"/>
      <c r="D520" s="37"/>
    </row>
    <row r="521" ht="15.75" customHeight="1">
      <c r="B521" s="37"/>
      <c r="C521" s="37"/>
      <c r="D521" s="37"/>
    </row>
    <row r="522" ht="15.75" customHeight="1">
      <c r="B522" s="37"/>
      <c r="C522" s="37"/>
      <c r="D522" s="37"/>
    </row>
    <row r="523" ht="15.75" customHeight="1">
      <c r="B523" s="37"/>
      <c r="C523" s="37"/>
      <c r="D523" s="37"/>
    </row>
    <row r="524" ht="15.75" customHeight="1">
      <c r="B524" s="37"/>
      <c r="C524" s="37"/>
      <c r="D524" s="37"/>
    </row>
    <row r="525" ht="15.75" customHeight="1">
      <c r="B525" s="37"/>
      <c r="C525" s="37"/>
      <c r="D525" s="37"/>
    </row>
    <row r="526" ht="15.75" customHeight="1">
      <c r="B526" s="37"/>
      <c r="C526" s="37"/>
      <c r="D526" s="37"/>
    </row>
    <row r="527" ht="15.75" customHeight="1">
      <c r="B527" s="37"/>
      <c r="C527" s="37"/>
      <c r="D527" s="37"/>
    </row>
    <row r="528" ht="15.75" customHeight="1">
      <c r="B528" s="37"/>
      <c r="C528" s="37"/>
      <c r="D528" s="37"/>
    </row>
    <row r="529" ht="15.75" customHeight="1">
      <c r="B529" s="37"/>
      <c r="C529" s="37"/>
      <c r="D529" s="37"/>
    </row>
    <row r="530" ht="15.75" customHeight="1">
      <c r="B530" s="37"/>
      <c r="C530" s="37"/>
      <c r="D530" s="37"/>
    </row>
    <row r="531" ht="15.75" customHeight="1">
      <c r="B531" s="37"/>
      <c r="C531" s="37"/>
      <c r="D531" s="37"/>
    </row>
    <row r="532" ht="15.75" customHeight="1">
      <c r="B532" s="37"/>
      <c r="C532" s="37"/>
      <c r="D532" s="37"/>
    </row>
    <row r="533" ht="15.75" customHeight="1">
      <c r="B533" s="37"/>
      <c r="C533" s="37"/>
      <c r="D533" s="37"/>
    </row>
    <row r="534" ht="15.75" customHeight="1">
      <c r="B534" s="37"/>
      <c r="C534" s="37"/>
      <c r="D534" s="37"/>
    </row>
    <row r="535" ht="15.75" customHeight="1">
      <c r="B535" s="37"/>
      <c r="C535" s="37"/>
      <c r="D535" s="37"/>
    </row>
    <row r="536" ht="15.75" customHeight="1">
      <c r="B536" s="37"/>
      <c r="C536" s="37"/>
      <c r="D536" s="37"/>
    </row>
    <row r="537" ht="15.75" customHeight="1">
      <c r="B537" s="37"/>
      <c r="C537" s="37"/>
      <c r="D537" s="37"/>
    </row>
    <row r="538" ht="15.75" customHeight="1">
      <c r="B538" s="37"/>
      <c r="C538" s="37"/>
      <c r="D538" s="37"/>
    </row>
    <row r="539" ht="15.75" customHeight="1">
      <c r="B539" s="37"/>
      <c r="C539" s="37"/>
      <c r="D539" s="37"/>
    </row>
    <row r="540" ht="15.75" customHeight="1">
      <c r="B540" s="37"/>
      <c r="C540" s="37"/>
      <c r="D540" s="37"/>
    </row>
    <row r="541" ht="15.75" customHeight="1">
      <c r="B541" s="37"/>
      <c r="C541" s="37"/>
      <c r="D541" s="37"/>
    </row>
    <row r="542" ht="15.75" customHeight="1">
      <c r="B542" s="37"/>
      <c r="C542" s="37"/>
      <c r="D542" s="37"/>
    </row>
    <row r="543" ht="15.75" customHeight="1">
      <c r="B543" s="37"/>
      <c r="C543" s="37"/>
      <c r="D543" s="37"/>
    </row>
    <row r="544" ht="15.75" customHeight="1">
      <c r="B544" s="37"/>
      <c r="C544" s="37"/>
      <c r="D544" s="37"/>
    </row>
    <row r="545" ht="15.75" customHeight="1">
      <c r="B545" s="37"/>
      <c r="C545" s="37"/>
      <c r="D545" s="37"/>
    </row>
    <row r="546" ht="15.75" customHeight="1">
      <c r="B546" s="37"/>
      <c r="C546" s="37"/>
      <c r="D546" s="37"/>
    </row>
    <row r="547" ht="15.75" customHeight="1">
      <c r="B547" s="37"/>
      <c r="C547" s="37"/>
      <c r="D547" s="37"/>
    </row>
    <row r="548" ht="15.75" customHeight="1">
      <c r="B548" s="37"/>
      <c r="C548" s="37"/>
      <c r="D548" s="37"/>
    </row>
    <row r="549" ht="15.75" customHeight="1">
      <c r="B549" s="37"/>
      <c r="C549" s="37"/>
      <c r="D549" s="37"/>
    </row>
    <row r="550" ht="15.75" customHeight="1">
      <c r="B550" s="37"/>
      <c r="C550" s="37"/>
      <c r="D550" s="37"/>
    </row>
    <row r="551" ht="15.75" customHeight="1">
      <c r="B551" s="37"/>
      <c r="C551" s="37"/>
      <c r="D551" s="37"/>
    </row>
    <row r="552" ht="15.75" customHeight="1">
      <c r="B552" s="37"/>
      <c r="C552" s="37"/>
      <c r="D552" s="37"/>
    </row>
    <row r="553" ht="15.75" customHeight="1">
      <c r="B553" s="37"/>
      <c r="C553" s="37"/>
      <c r="D553" s="37"/>
    </row>
    <row r="554" ht="15.75" customHeight="1">
      <c r="B554" s="37"/>
      <c r="C554" s="37"/>
      <c r="D554" s="37"/>
    </row>
    <row r="555" ht="15.75" customHeight="1">
      <c r="B555" s="37"/>
      <c r="C555" s="37"/>
      <c r="D555" s="37"/>
    </row>
    <row r="556" ht="15.75" customHeight="1">
      <c r="B556" s="37"/>
      <c r="C556" s="37"/>
      <c r="D556" s="37"/>
    </row>
    <row r="557" ht="15.75" customHeight="1">
      <c r="B557" s="37"/>
      <c r="C557" s="37"/>
      <c r="D557" s="37"/>
    </row>
    <row r="558" ht="15.75" customHeight="1">
      <c r="B558" s="37"/>
      <c r="C558" s="37"/>
      <c r="D558" s="37"/>
    </row>
    <row r="559" ht="15.75" customHeight="1">
      <c r="B559" s="37"/>
      <c r="C559" s="37"/>
      <c r="D559" s="37"/>
    </row>
    <row r="560" ht="15.75" customHeight="1">
      <c r="B560" s="37"/>
      <c r="C560" s="37"/>
      <c r="D560" s="37"/>
    </row>
    <row r="561" ht="15.75" customHeight="1">
      <c r="B561" s="37"/>
      <c r="C561" s="37"/>
      <c r="D561" s="37"/>
    </row>
    <row r="562" ht="15.75" customHeight="1">
      <c r="B562" s="37"/>
      <c r="C562" s="37"/>
      <c r="D562" s="37"/>
    </row>
    <row r="563" ht="15.75" customHeight="1">
      <c r="B563" s="37"/>
      <c r="C563" s="37"/>
      <c r="D563" s="37"/>
    </row>
    <row r="564" ht="15.75" customHeight="1">
      <c r="B564" s="37"/>
      <c r="C564" s="37"/>
      <c r="D564" s="37"/>
    </row>
    <row r="565" ht="15.75" customHeight="1">
      <c r="B565" s="37"/>
      <c r="C565" s="37"/>
      <c r="D565" s="37"/>
    </row>
    <row r="566" ht="15.75" customHeight="1">
      <c r="B566" s="37"/>
      <c r="C566" s="37"/>
      <c r="D566" s="37"/>
    </row>
    <row r="567" ht="15.75" customHeight="1">
      <c r="B567" s="37"/>
      <c r="C567" s="37"/>
      <c r="D567" s="37"/>
    </row>
    <row r="568" ht="15.75" customHeight="1">
      <c r="B568" s="37"/>
      <c r="C568" s="37"/>
      <c r="D568" s="37"/>
    </row>
    <row r="569" ht="15.75" customHeight="1">
      <c r="B569" s="37"/>
      <c r="C569" s="37"/>
      <c r="D569" s="37"/>
    </row>
    <row r="570" ht="15.75" customHeight="1">
      <c r="B570" s="37"/>
      <c r="C570" s="37"/>
      <c r="D570" s="37"/>
    </row>
    <row r="571" ht="15.75" customHeight="1">
      <c r="B571" s="37"/>
      <c r="C571" s="37"/>
      <c r="D571" s="37"/>
    </row>
    <row r="572" ht="15.75" customHeight="1">
      <c r="B572" s="37"/>
      <c r="C572" s="37"/>
      <c r="D572" s="37"/>
    </row>
    <row r="573" ht="15.75" customHeight="1">
      <c r="B573" s="37"/>
      <c r="C573" s="37"/>
      <c r="D573" s="37"/>
    </row>
    <row r="574" ht="15.75" customHeight="1">
      <c r="B574" s="37"/>
      <c r="C574" s="37"/>
      <c r="D574" s="37"/>
    </row>
    <row r="575" ht="15.75" customHeight="1">
      <c r="B575" s="37"/>
      <c r="C575" s="37"/>
      <c r="D575" s="37"/>
    </row>
    <row r="576" ht="15.75" customHeight="1">
      <c r="B576" s="37"/>
      <c r="C576" s="37"/>
      <c r="D576" s="37"/>
    </row>
    <row r="577" ht="15.75" customHeight="1">
      <c r="B577" s="37"/>
      <c r="C577" s="37"/>
      <c r="D577" s="37"/>
    </row>
    <row r="578" ht="15.75" customHeight="1">
      <c r="B578" s="37"/>
      <c r="C578" s="37"/>
      <c r="D578" s="37"/>
    </row>
    <row r="579" ht="15.75" customHeight="1">
      <c r="B579" s="37"/>
      <c r="C579" s="37"/>
      <c r="D579" s="37"/>
    </row>
    <row r="580" ht="15.75" customHeight="1">
      <c r="B580" s="37"/>
      <c r="C580" s="37"/>
      <c r="D580" s="37"/>
    </row>
    <row r="581" ht="15.75" customHeight="1">
      <c r="B581" s="37"/>
      <c r="C581" s="37"/>
      <c r="D581" s="37"/>
    </row>
    <row r="582" ht="15.75" customHeight="1">
      <c r="B582" s="37"/>
      <c r="C582" s="37"/>
      <c r="D582" s="37"/>
    </row>
    <row r="583" ht="15.75" customHeight="1">
      <c r="B583" s="37"/>
      <c r="C583" s="37"/>
      <c r="D583" s="37"/>
    </row>
    <row r="584" ht="15.75" customHeight="1">
      <c r="B584" s="37"/>
      <c r="C584" s="37"/>
      <c r="D584" s="37"/>
    </row>
    <row r="585" ht="15.75" customHeight="1">
      <c r="B585" s="37"/>
      <c r="C585" s="37"/>
      <c r="D585" s="37"/>
    </row>
    <row r="586" ht="15.75" customHeight="1">
      <c r="B586" s="37"/>
      <c r="C586" s="37"/>
      <c r="D586" s="37"/>
    </row>
    <row r="587" ht="15.75" customHeight="1">
      <c r="B587" s="37"/>
      <c r="C587" s="37"/>
      <c r="D587" s="37"/>
    </row>
    <row r="588" ht="15.75" customHeight="1">
      <c r="B588" s="37"/>
      <c r="C588" s="37"/>
      <c r="D588" s="37"/>
    </row>
    <row r="589" ht="15.75" customHeight="1">
      <c r="B589" s="37"/>
      <c r="C589" s="37"/>
      <c r="D589" s="37"/>
    </row>
    <row r="590" ht="15.75" customHeight="1">
      <c r="B590" s="37"/>
      <c r="C590" s="37"/>
      <c r="D590" s="37"/>
    </row>
    <row r="591" ht="15.75" customHeight="1">
      <c r="B591" s="37"/>
      <c r="C591" s="37"/>
      <c r="D591" s="37"/>
    </row>
    <row r="592" ht="15.75" customHeight="1">
      <c r="B592" s="37"/>
      <c r="C592" s="37"/>
      <c r="D592" s="37"/>
    </row>
    <row r="593" ht="15.75" customHeight="1">
      <c r="B593" s="37"/>
      <c r="C593" s="37"/>
      <c r="D593" s="37"/>
    </row>
    <row r="594" ht="15.75" customHeight="1">
      <c r="B594" s="37"/>
      <c r="C594" s="37"/>
      <c r="D594" s="37"/>
    </row>
    <row r="595" ht="15.75" customHeight="1">
      <c r="B595" s="37"/>
      <c r="C595" s="37"/>
      <c r="D595" s="37"/>
    </row>
    <row r="596" ht="15.75" customHeight="1">
      <c r="B596" s="37"/>
      <c r="C596" s="37"/>
      <c r="D596" s="37"/>
    </row>
    <row r="597" ht="15.75" customHeight="1">
      <c r="B597" s="37"/>
      <c r="C597" s="37"/>
      <c r="D597" s="37"/>
    </row>
    <row r="598" ht="15.75" customHeight="1">
      <c r="B598" s="37"/>
      <c r="C598" s="37"/>
      <c r="D598" s="37"/>
    </row>
    <row r="599" ht="15.75" customHeight="1">
      <c r="B599" s="37"/>
      <c r="C599" s="37"/>
      <c r="D599" s="37"/>
    </row>
    <row r="600" ht="15.75" customHeight="1">
      <c r="B600" s="37"/>
      <c r="C600" s="37"/>
      <c r="D600" s="37"/>
    </row>
    <row r="601" ht="15.75" customHeight="1">
      <c r="B601" s="37"/>
      <c r="C601" s="37"/>
      <c r="D601" s="37"/>
    </row>
    <row r="602" ht="15.75" customHeight="1">
      <c r="B602" s="37"/>
      <c r="C602" s="37"/>
      <c r="D602" s="37"/>
    </row>
    <row r="603" ht="15.75" customHeight="1">
      <c r="B603" s="37"/>
      <c r="C603" s="37"/>
      <c r="D603" s="37"/>
    </row>
    <row r="604" ht="15.75" customHeight="1">
      <c r="B604" s="37"/>
      <c r="C604" s="37"/>
      <c r="D604" s="37"/>
    </row>
    <row r="605" ht="15.75" customHeight="1">
      <c r="B605" s="37"/>
      <c r="C605" s="37"/>
      <c r="D605" s="37"/>
    </row>
    <row r="606" ht="15.75" customHeight="1">
      <c r="B606" s="37"/>
      <c r="C606" s="37"/>
      <c r="D606" s="37"/>
    </row>
    <row r="607" ht="15.75" customHeight="1">
      <c r="B607" s="37"/>
      <c r="C607" s="37"/>
      <c r="D607" s="37"/>
    </row>
    <row r="608" ht="15.75" customHeight="1">
      <c r="B608" s="37"/>
      <c r="C608" s="37"/>
      <c r="D608" s="37"/>
    </row>
    <row r="609" ht="15.75" customHeight="1">
      <c r="B609" s="37"/>
      <c r="C609" s="37"/>
      <c r="D609" s="37"/>
    </row>
    <row r="610" ht="15.75" customHeight="1">
      <c r="B610" s="37"/>
      <c r="C610" s="37"/>
      <c r="D610" s="37"/>
    </row>
    <row r="611" ht="15.75" customHeight="1">
      <c r="B611" s="37"/>
      <c r="C611" s="37"/>
      <c r="D611" s="37"/>
    </row>
    <row r="612" ht="15.75" customHeight="1">
      <c r="B612" s="37"/>
      <c r="C612" s="37"/>
      <c r="D612" s="37"/>
    </row>
    <row r="613" ht="15.75" customHeight="1">
      <c r="B613" s="37"/>
      <c r="C613" s="37"/>
      <c r="D613" s="37"/>
    </row>
    <row r="614" ht="15.75" customHeight="1">
      <c r="B614" s="37"/>
      <c r="C614" s="37"/>
      <c r="D614" s="37"/>
    </row>
    <row r="615" ht="15.75" customHeight="1">
      <c r="B615" s="37"/>
      <c r="C615" s="37"/>
      <c r="D615" s="37"/>
    </row>
    <row r="616" ht="15.75" customHeight="1">
      <c r="B616" s="37"/>
      <c r="C616" s="37"/>
      <c r="D616" s="37"/>
    </row>
    <row r="617" ht="15.75" customHeight="1">
      <c r="B617" s="37"/>
      <c r="C617" s="37"/>
      <c r="D617" s="37"/>
    </row>
    <row r="618" ht="15.75" customHeight="1">
      <c r="B618" s="37"/>
      <c r="C618" s="37"/>
      <c r="D618" s="37"/>
    </row>
    <row r="619" ht="15.75" customHeight="1">
      <c r="B619" s="37"/>
      <c r="C619" s="37"/>
      <c r="D619" s="37"/>
    </row>
    <row r="620" ht="15.75" customHeight="1">
      <c r="B620" s="37"/>
      <c r="C620" s="37"/>
      <c r="D620" s="37"/>
    </row>
    <row r="621" ht="15.75" customHeight="1">
      <c r="B621" s="37"/>
      <c r="C621" s="37"/>
      <c r="D621" s="37"/>
    </row>
    <row r="622" ht="15.75" customHeight="1">
      <c r="B622" s="37"/>
      <c r="C622" s="37"/>
      <c r="D622" s="37"/>
    </row>
    <row r="623" ht="15.75" customHeight="1">
      <c r="B623" s="37"/>
      <c r="C623" s="37"/>
      <c r="D623" s="37"/>
    </row>
    <row r="624" ht="15.75" customHeight="1">
      <c r="B624" s="37"/>
      <c r="C624" s="37"/>
      <c r="D624" s="37"/>
    </row>
    <row r="625" ht="15.75" customHeight="1">
      <c r="B625" s="37"/>
      <c r="C625" s="37"/>
      <c r="D625" s="37"/>
    </row>
    <row r="626" ht="15.75" customHeight="1">
      <c r="B626" s="37"/>
      <c r="C626" s="37"/>
      <c r="D626" s="37"/>
    </row>
    <row r="627" ht="15.75" customHeight="1">
      <c r="B627" s="37"/>
      <c r="C627" s="37"/>
      <c r="D627" s="37"/>
    </row>
    <row r="628" ht="15.75" customHeight="1">
      <c r="B628" s="37"/>
      <c r="C628" s="37"/>
      <c r="D628" s="37"/>
    </row>
    <row r="629" ht="15.75" customHeight="1">
      <c r="B629" s="37"/>
      <c r="C629" s="37"/>
      <c r="D629" s="37"/>
    </row>
    <row r="630" ht="15.75" customHeight="1">
      <c r="B630" s="37"/>
      <c r="C630" s="37"/>
      <c r="D630" s="37"/>
    </row>
    <row r="631" ht="15.75" customHeight="1">
      <c r="B631" s="37"/>
      <c r="C631" s="37"/>
      <c r="D631" s="37"/>
    </row>
    <row r="632" ht="15.75" customHeight="1">
      <c r="B632" s="37"/>
      <c r="C632" s="37"/>
      <c r="D632" s="37"/>
    </row>
    <row r="633" ht="15.75" customHeight="1">
      <c r="B633" s="37"/>
      <c r="C633" s="37"/>
      <c r="D633" s="37"/>
    </row>
    <row r="634" ht="15.75" customHeight="1">
      <c r="B634" s="37"/>
      <c r="C634" s="37"/>
      <c r="D634" s="37"/>
    </row>
    <row r="635" ht="15.75" customHeight="1">
      <c r="B635" s="37"/>
      <c r="C635" s="37"/>
      <c r="D635" s="37"/>
    </row>
    <row r="636" ht="15.75" customHeight="1">
      <c r="B636" s="37"/>
      <c r="C636" s="37"/>
      <c r="D636" s="37"/>
    </row>
    <row r="637" ht="15.75" customHeight="1">
      <c r="B637" s="37"/>
      <c r="C637" s="37"/>
      <c r="D637" s="37"/>
    </row>
    <row r="638" ht="15.75" customHeight="1">
      <c r="B638" s="37"/>
      <c r="C638" s="37"/>
      <c r="D638" s="37"/>
    </row>
    <row r="639" ht="15.75" customHeight="1">
      <c r="B639" s="37"/>
      <c r="C639" s="37"/>
      <c r="D639" s="37"/>
    </row>
    <row r="640" ht="15.75" customHeight="1">
      <c r="B640" s="37"/>
      <c r="C640" s="37"/>
      <c r="D640" s="37"/>
    </row>
    <row r="641" ht="15.75" customHeight="1">
      <c r="B641" s="37"/>
      <c r="C641" s="37"/>
      <c r="D641" s="37"/>
    </row>
    <row r="642" ht="15.75" customHeight="1">
      <c r="B642" s="37"/>
      <c r="C642" s="37"/>
      <c r="D642" s="37"/>
    </row>
    <row r="643" ht="15.75" customHeight="1">
      <c r="B643" s="37"/>
      <c r="C643" s="37"/>
      <c r="D643" s="37"/>
    </row>
    <row r="644" ht="15.75" customHeight="1">
      <c r="B644" s="37"/>
      <c r="C644" s="37"/>
      <c r="D644" s="37"/>
    </row>
    <row r="645" ht="15.75" customHeight="1">
      <c r="B645" s="37"/>
      <c r="C645" s="37"/>
      <c r="D645" s="37"/>
    </row>
    <row r="646" ht="15.75" customHeight="1">
      <c r="B646" s="37"/>
      <c r="C646" s="37"/>
      <c r="D646" s="37"/>
    </row>
    <row r="647" ht="15.75" customHeight="1">
      <c r="B647" s="37"/>
      <c r="C647" s="37"/>
      <c r="D647" s="37"/>
    </row>
    <row r="648" ht="15.75" customHeight="1">
      <c r="B648" s="37"/>
      <c r="C648" s="37"/>
      <c r="D648" s="37"/>
    </row>
    <row r="649" ht="15.75" customHeight="1">
      <c r="B649" s="37"/>
      <c r="C649" s="37"/>
      <c r="D649" s="37"/>
    </row>
    <row r="650" ht="15.75" customHeight="1">
      <c r="B650" s="37"/>
      <c r="C650" s="37"/>
      <c r="D650" s="37"/>
    </row>
    <row r="651" ht="15.75" customHeight="1">
      <c r="B651" s="37"/>
      <c r="C651" s="37"/>
      <c r="D651" s="37"/>
    </row>
    <row r="652" ht="15.75" customHeight="1">
      <c r="B652" s="37"/>
      <c r="C652" s="37"/>
      <c r="D652" s="37"/>
    </row>
    <row r="653" ht="15.75" customHeight="1">
      <c r="B653" s="37"/>
      <c r="C653" s="37"/>
      <c r="D653" s="37"/>
    </row>
    <row r="654" ht="15.75" customHeight="1">
      <c r="B654" s="37"/>
      <c r="C654" s="37"/>
      <c r="D654" s="37"/>
    </row>
    <row r="655" ht="15.75" customHeight="1">
      <c r="B655" s="37"/>
      <c r="C655" s="37"/>
      <c r="D655" s="37"/>
    </row>
    <row r="656" ht="15.75" customHeight="1">
      <c r="B656" s="37"/>
      <c r="C656" s="37"/>
      <c r="D656" s="37"/>
    </row>
    <row r="657" ht="15.75" customHeight="1">
      <c r="B657" s="37"/>
      <c r="C657" s="37"/>
      <c r="D657" s="37"/>
    </row>
    <row r="658" ht="15.75" customHeight="1">
      <c r="B658" s="37"/>
      <c r="C658" s="37"/>
      <c r="D658" s="37"/>
    </row>
    <row r="659" ht="15.75" customHeight="1">
      <c r="B659" s="37"/>
      <c r="C659" s="37"/>
      <c r="D659" s="37"/>
    </row>
    <row r="660" ht="15.75" customHeight="1">
      <c r="B660" s="37"/>
      <c r="C660" s="37"/>
      <c r="D660" s="37"/>
    </row>
    <row r="661" ht="15.75" customHeight="1">
      <c r="B661" s="37"/>
      <c r="C661" s="37"/>
      <c r="D661" s="37"/>
    </row>
    <row r="662" ht="15.75" customHeight="1">
      <c r="B662" s="37"/>
      <c r="C662" s="37"/>
      <c r="D662" s="37"/>
    </row>
    <row r="663" ht="15.75" customHeight="1">
      <c r="B663" s="37"/>
      <c r="C663" s="37"/>
      <c r="D663" s="37"/>
    </row>
    <row r="664" ht="15.75" customHeight="1">
      <c r="B664" s="37"/>
      <c r="C664" s="37"/>
      <c r="D664" s="37"/>
    </row>
    <row r="665" ht="15.75" customHeight="1">
      <c r="B665" s="37"/>
      <c r="C665" s="37"/>
      <c r="D665" s="37"/>
    </row>
    <row r="666" ht="15.75" customHeight="1">
      <c r="B666" s="37"/>
      <c r="C666" s="37"/>
      <c r="D666" s="37"/>
    </row>
    <row r="667" ht="15.75" customHeight="1">
      <c r="B667" s="37"/>
      <c r="C667" s="37"/>
      <c r="D667" s="37"/>
    </row>
    <row r="668" ht="15.75" customHeight="1">
      <c r="B668" s="37"/>
      <c r="C668" s="37"/>
      <c r="D668" s="37"/>
    </row>
    <row r="669" ht="15.75" customHeight="1">
      <c r="B669" s="37"/>
      <c r="C669" s="37"/>
      <c r="D669" s="37"/>
    </row>
    <row r="670" ht="15.75" customHeight="1">
      <c r="B670" s="37"/>
      <c r="C670" s="37"/>
      <c r="D670" s="37"/>
    </row>
    <row r="671" ht="15.75" customHeight="1">
      <c r="B671" s="37"/>
      <c r="C671" s="37"/>
      <c r="D671" s="37"/>
    </row>
    <row r="672" ht="15.75" customHeight="1">
      <c r="B672" s="37"/>
      <c r="C672" s="37"/>
      <c r="D672" s="37"/>
    </row>
    <row r="673" ht="15.75" customHeight="1">
      <c r="B673" s="37"/>
      <c r="C673" s="37"/>
      <c r="D673" s="37"/>
    </row>
    <row r="674" ht="15.75" customHeight="1">
      <c r="B674" s="37"/>
      <c r="C674" s="37"/>
      <c r="D674" s="37"/>
    </row>
    <row r="675" ht="15.75" customHeight="1">
      <c r="B675" s="37"/>
      <c r="C675" s="37"/>
      <c r="D675" s="37"/>
    </row>
    <row r="676" ht="15.75" customHeight="1">
      <c r="B676" s="37"/>
      <c r="C676" s="37"/>
      <c r="D676" s="37"/>
    </row>
    <row r="677" ht="15.75" customHeight="1">
      <c r="B677" s="37"/>
      <c r="C677" s="37"/>
      <c r="D677" s="37"/>
    </row>
    <row r="678" ht="15.75" customHeight="1">
      <c r="B678" s="37"/>
      <c r="C678" s="37"/>
      <c r="D678" s="37"/>
    </row>
    <row r="679" ht="15.75" customHeight="1">
      <c r="B679" s="37"/>
      <c r="C679" s="37"/>
      <c r="D679" s="37"/>
    </row>
    <row r="680" ht="15.75" customHeight="1">
      <c r="B680" s="37"/>
      <c r="C680" s="37"/>
      <c r="D680" s="37"/>
    </row>
    <row r="681" ht="15.75" customHeight="1">
      <c r="B681" s="37"/>
      <c r="C681" s="37"/>
      <c r="D681" s="37"/>
    </row>
    <row r="682" ht="15.75" customHeight="1">
      <c r="B682" s="37"/>
      <c r="C682" s="37"/>
      <c r="D682" s="37"/>
    </row>
    <row r="683" ht="15.75" customHeight="1">
      <c r="B683" s="37"/>
      <c r="C683" s="37"/>
      <c r="D683" s="37"/>
    </row>
    <row r="684" ht="15.75" customHeight="1">
      <c r="B684" s="37"/>
      <c r="C684" s="37"/>
      <c r="D684" s="37"/>
    </row>
    <row r="685" ht="15.75" customHeight="1">
      <c r="B685" s="37"/>
      <c r="C685" s="37"/>
      <c r="D685" s="37"/>
    </row>
    <row r="686" ht="15.75" customHeight="1">
      <c r="B686" s="37"/>
      <c r="C686" s="37"/>
      <c r="D686" s="37"/>
    </row>
    <row r="687" ht="15.75" customHeight="1">
      <c r="B687" s="37"/>
      <c r="C687" s="37"/>
      <c r="D687" s="37"/>
    </row>
    <row r="688" ht="15.75" customHeight="1">
      <c r="B688" s="37"/>
      <c r="C688" s="37"/>
      <c r="D688" s="37"/>
    </row>
    <row r="689" ht="15.75" customHeight="1">
      <c r="B689" s="37"/>
      <c r="C689" s="37"/>
      <c r="D689" s="37"/>
    </row>
    <row r="690" ht="15.75" customHeight="1">
      <c r="B690" s="37"/>
      <c r="C690" s="37"/>
      <c r="D690" s="37"/>
    </row>
    <row r="691" ht="15.75" customHeight="1">
      <c r="B691" s="37"/>
      <c r="C691" s="37"/>
      <c r="D691" s="37"/>
    </row>
    <row r="692" ht="15.75" customHeight="1">
      <c r="B692" s="37"/>
      <c r="C692" s="37"/>
      <c r="D692" s="37"/>
    </row>
    <row r="693" ht="15.75" customHeight="1">
      <c r="B693" s="37"/>
      <c r="C693" s="37"/>
      <c r="D693" s="37"/>
    </row>
    <row r="694" ht="15.75" customHeight="1">
      <c r="B694" s="37"/>
      <c r="C694" s="37"/>
      <c r="D694" s="37"/>
    </row>
    <row r="695" ht="15.75" customHeight="1">
      <c r="B695" s="37"/>
      <c r="C695" s="37"/>
      <c r="D695" s="37"/>
    </row>
    <row r="696" ht="15.75" customHeight="1">
      <c r="B696" s="37"/>
      <c r="C696" s="37"/>
      <c r="D696" s="37"/>
    </row>
    <row r="697" ht="15.75" customHeight="1">
      <c r="B697" s="37"/>
      <c r="C697" s="37"/>
      <c r="D697" s="37"/>
    </row>
    <row r="698" ht="15.75" customHeight="1">
      <c r="B698" s="37"/>
      <c r="C698" s="37"/>
      <c r="D698" s="37"/>
    </row>
    <row r="699" ht="15.75" customHeight="1">
      <c r="B699" s="37"/>
      <c r="C699" s="37"/>
      <c r="D699" s="37"/>
    </row>
    <row r="700" ht="15.75" customHeight="1">
      <c r="B700" s="37"/>
      <c r="C700" s="37"/>
      <c r="D700" s="37"/>
    </row>
    <row r="701" ht="15.75" customHeight="1">
      <c r="B701" s="37"/>
      <c r="C701" s="37"/>
      <c r="D701" s="37"/>
    </row>
    <row r="702" ht="15.75" customHeight="1">
      <c r="B702" s="37"/>
      <c r="C702" s="37"/>
      <c r="D702" s="37"/>
    </row>
    <row r="703" ht="15.75" customHeight="1">
      <c r="B703" s="37"/>
      <c r="C703" s="37"/>
      <c r="D703" s="37"/>
    </row>
    <row r="704" ht="15.75" customHeight="1">
      <c r="B704" s="37"/>
      <c r="C704" s="37"/>
      <c r="D704" s="37"/>
    </row>
    <row r="705" ht="15.75" customHeight="1">
      <c r="B705" s="37"/>
      <c r="C705" s="37"/>
      <c r="D705" s="37"/>
    </row>
    <row r="706" ht="15.75" customHeight="1">
      <c r="B706" s="37"/>
      <c r="C706" s="37"/>
      <c r="D706" s="37"/>
    </row>
    <row r="707" ht="15.75" customHeight="1">
      <c r="B707" s="37"/>
      <c r="C707" s="37"/>
      <c r="D707" s="37"/>
    </row>
    <row r="708" ht="15.75" customHeight="1">
      <c r="B708" s="37"/>
      <c r="C708" s="37"/>
      <c r="D708" s="37"/>
    </row>
    <row r="709" ht="15.75" customHeight="1">
      <c r="B709" s="37"/>
      <c r="C709" s="37"/>
      <c r="D709" s="37"/>
    </row>
    <row r="710" ht="15.75" customHeight="1">
      <c r="B710" s="37"/>
      <c r="C710" s="37"/>
      <c r="D710" s="37"/>
    </row>
    <row r="711" ht="15.75" customHeight="1">
      <c r="B711" s="37"/>
      <c r="C711" s="37"/>
      <c r="D711" s="37"/>
    </row>
    <row r="712" ht="15.75" customHeight="1">
      <c r="B712" s="37"/>
      <c r="C712" s="37"/>
      <c r="D712" s="37"/>
    </row>
    <row r="713" ht="15.75" customHeight="1">
      <c r="B713" s="37"/>
      <c r="C713" s="37"/>
      <c r="D713" s="37"/>
    </row>
    <row r="714" ht="15.75" customHeight="1">
      <c r="B714" s="37"/>
      <c r="C714" s="37"/>
      <c r="D714" s="37"/>
    </row>
    <row r="715" ht="15.75" customHeight="1">
      <c r="B715" s="37"/>
      <c r="C715" s="37"/>
      <c r="D715" s="37"/>
    </row>
    <row r="716" ht="15.75" customHeight="1">
      <c r="B716" s="37"/>
      <c r="C716" s="37"/>
      <c r="D716" s="37"/>
    </row>
    <row r="717" ht="15.75" customHeight="1">
      <c r="B717" s="37"/>
      <c r="C717" s="37"/>
      <c r="D717" s="37"/>
    </row>
    <row r="718" ht="15.75" customHeight="1">
      <c r="B718" s="37"/>
      <c r="C718" s="37"/>
      <c r="D718" s="37"/>
    </row>
    <row r="719" ht="15.75" customHeight="1">
      <c r="B719" s="37"/>
      <c r="C719" s="37"/>
      <c r="D719" s="37"/>
    </row>
    <row r="720" ht="15.75" customHeight="1">
      <c r="B720" s="37"/>
      <c r="C720" s="37"/>
      <c r="D720" s="37"/>
    </row>
    <row r="721" ht="15.75" customHeight="1">
      <c r="B721" s="37"/>
      <c r="C721" s="37"/>
      <c r="D721" s="37"/>
    </row>
    <row r="722" ht="15.75" customHeight="1">
      <c r="B722" s="37"/>
      <c r="C722" s="37"/>
      <c r="D722" s="37"/>
    </row>
    <row r="723" ht="15.75" customHeight="1">
      <c r="B723" s="37"/>
      <c r="C723" s="37"/>
      <c r="D723" s="37"/>
    </row>
    <row r="724" ht="15.75" customHeight="1">
      <c r="B724" s="37"/>
      <c r="C724" s="37"/>
      <c r="D724" s="37"/>
    </row>
    <row r="725" ht="15.75" customHeight="1">
      <c r="B725" s="37"/>
      <c r="C725" s="37"/>
      <c r="D725" s="37"/>
    </row>
    <row r="726" ht="15.75" customHeight="1">
      <c r="B726" s="37"/>
      <c r="C726" s="37"/>
      <c r="D726" s="37"/>
    </row>
    <row r="727" ht="15.75" customHeight="1">
      <c r="B727" s="37"/>
      <c r="C727" s="37"/>
      <c r="D727" s="37"/>
    </row>
    <row r="728" ht="15.75" customHeight="1">
      <c r="B728" s="37"/>
      <c r="C728" s="37"/>
      <c r="D728" s="37"/>
    </row>
    <row r="729" ht="15.75" customHeight="1">
      <c r="B729" s="37"/>
      <c r="C729" s="37"/>
      <c r="D729" s="37"/>
    </row>
    <row r="730" ht="15.75" customHeight="1">
      <c r="B730" s="37"/>
      <c r="C730" s="37"/>
      <c r="D730" s="37"/>
    </row>
    <row r="731" ht="15.75" customHeight="1">
      <c r="B731" s="37"/>
      <c r="C731" s="37"/>
      <c r="D731" s="37"/>
    </row>
    <row r="732" ht="15.75" customHeight="1">
      <c r="B732" s="37"/>
      <c r="C732" s="37"/>
      <c r="D732" s="37"/>
    </row>
    <row r="733" ht="15.75" customHeight="1">
      <c r="B733" s="37"/>
      <c r="C733" s="37"/>
      <c r="D733" s="37"/>
    </row>
    <row r="734" ht="15.75" customHeight="1">
      <c r="B734" s="37"/>
      <c r="C734" s="37"/>
      <c r="D734" s="37"/>
    </row>
    <row r="735" ht="15.75" customHeight="1">
      <c r="B735" s="37"/>
      <c r="C735" s="37"/>
      <c r="D735" s="37"/>
    </row>
    <row r="736" ht="15.75" customHeight="1">
      <c r="B736" s="37"/>
      <c r="C736" s="37"/>
      <c r="D736" s="37"/>
    </row>
    <row r="737" ht="15.75" customHeight="1">
      <c r="B737" s="37"/>
      <c r="C737" s="37"/>
      <c r="D737" s="37"/>
    </row>
    <row r="738" ht="15.75" customHeight="1">
      <c r="B738" s="37"/>
      <c r="C738" s="37"/>
      <c r="D738" s="37"/>
    </row>
    <row r="739" ht="15.75" customHeight="1">
      <c r="B739" s="37"/>
      <c r="C739" s="37"/>
      <c r="D739" s="37"/>
    </row>
    <row r="740" ht="15.75" customHeight="1">
      <c r="B740" s="37"/>
      <c r="C740" s="37"/>
      <c r="D740" s="37"/>
    </row>
    <row r="741" ht="15.75" customHeight="1">
      <c r="B741" s="37"/>
      <c r="C741" s="37"/>
      <c r="D741" s="37"/>
    </row>
    <row r="742" ht="15.75" customHeight="1">
      <c r="B742" s="37"/>
      <c r="C742" s="37"/>
      <c r="D742" s="37"/>
    </row>
    <row r="743" ht="15.75" customHeight="1">
      <c r="B743" s="37"/>
      <c r="C743" s="37"/>
      <c r="D743" s="37"/>
    </row>
    <row r="744" ht="15.75" customHeight="1">
      <c r="B744" s="37"/>
      <c r="C744" s="37"/>
      <c r="D744" s="37"/>
    </row>
    <row r="745" ht="15.75" customHeight="1">
      <c r="B745" s="37"/>
      <c r="C745" s="37"/>
      <c r="D745" s="37"/>
    </row>
    <row r="746" ht="15.75" customHeight="1">
      <c r="B746" s="37"/>
      <c r="C746" s="37"/>
      <c r="D746" s="37"/>
    </row>
    <row r="747" ht="15.75" customHeight="1">
      <c r="B747" s="37"/>
      <c r="C747" s="37"/>
      <c r="D747" s="37"/>
    </row>
    <row r="748" ht="15.75" customHeight="1">
      <c r="B748" s="37"/>
      <c r="C748" s="37"/>
      <c r="D748" s="37"/>
    </row>
    <row r="749" ht="15.75" customHeight="1">
      <c r="B749" s="37"/>
      <c r="C749" s="37"/>
      <c r="D749" s="37"/>
    </row>
    <row r="750" ht="15.75" customHeight="1">
      <c r="B750" s="37"/>
      <c r="C750" s="37"/>
      <c r="D750" s="37"/>
    </row>
    <row r="751" ht="15.75" customHeight="1">
      <c r="B751" s="37"/>
      <c r="C751" s="37"/>
      <c r="D751" s="37"/>
    </row>
    <row r="752" ht="15.75" customHeight="1">
      <c r="B752" s="37"/>
      <c r="C752" s="37"/>
      <c r="D752" s="37"/>
    </row>
    <row r="753" ht="15.75" customHeight="1">
      <c r="B753" s="37"/>
      <c r="C753" s="37"/>
      <c r="D753" s="37"/>
    </row>
    <row r="754" ht="15.75" customHeight="1">
      <c r="B754" s="37"/>
      <c r="C754" s="37"/>
      <c r="D754" s="37"/>
    </row>
    <row r="755" ht="15.75" customHeight="1">
      <c r="B755" s="37"/>
      <c r="C755" s="37"/>
      <c r="D755" s="37"/>
    </row>
    <row r="756" ht="15.75" customHeight="1">
      <c r="B756" s="37"/>
      <c r="C756" s="37"/>
      <c r="D756" s="37"/>
    </row>
    <row r="757" ht="15.75" customHeight="1">
      <c r="B757" s="37"/>
      <c r="C757" s="37"/>
      <c r="D757" s="37"/>
    </row>
    <row r="758" ht="15.75" customHeight="1">
      <c r="B758" s="37"/>
      <c r="C758" s="37"/>
      <c r="D758" s="37"/>
    </row>
    <row r="759" ht="15.75" customHeight="1">
      <c r="B759" s="37"/>
      <c r="C759" s="37"/>
      <c r="D759" s="37"/>
    </row>
    <row r="760" ht="15.75" customHeight="1">
      <c r="B760" s="37"/>
      <c r="C760" s="37"/>
      <c r="D760" s="37"/>
    </row>
    <row r="761" ht="15.75" customHeight="1">
      <c r="B761" s="37"/>
      <c r="C761" s="37"/>
      <c r="D761" s="37"/>
    </row>
    <row r="762" ht="15.75" customHeight="1">
      <c r="B762" s="37"/>
      <c r="C762" s="37"/>
      <c r="D762" s="37"/>
    </row>
    <row r="763" ht="15.75" customHeight="1">
      <c r="B763" s="37"/>
      <c r="C763" s="37"/>
      <c r="D763" s="37"/>
    </row>
    <row r="764" ht="15.75" customHeight="1">
      <c r="B764" s="37"/>
      <c r="C764" s="37"/>
      <c r="D764" s="37"/>
    </row>
    <row r="765" ht="15.75" customHeight="1">
      <c r="B765" s="37"/>
      <c r="C765" s="37"/>
      <c r="D765" s="37"/>
    </row>
    <row r="766" ht="15.75" customHeight="1">
      <c r="B766" s="37"/>
      <c r="C766" s="37"/>
      <c r="D766" s="37"/>
    </row>
    <row r="767" ht="15.75" customHeight="1">
      <c r="B767" s="37"/>
      <c r="C767" s="37"/>
      <c r="D767" s="37"/>
    </row>
    <row r="768" ht="15.75" customHeight="1">
      <c r="B768" s="37"/>
      <c r="C768" s="37"/>
      <c r="D768" s="37"/>
    </row>
    <row r="769" ht="15.75" customHeight="1">
      <c r="B769" s="37"/>
      <c r="C769" s="37"/>
      <c r="D769" s="37"/>
    </row>
    <row r="770" ht="15.75" customHeight="1">
      <c r="B770" s="37"/>
      <c r="C770" s="37"/>
      <c r="D770" s="37"/>
    </row>
    <row r="771" ht="15.75" customHeight="1">
      <c r="B771" s="37"/>
      <c r="C771" s="37"/>
      <c r="D771" s="37"/>
    </row>
    <row r="772" ht="15.75" customHeight="1">
      <c r="B772" s="37"/>
      <c r="C772" s="37"/>
      <c r="D772" s="37"/>
    </row>
    <row r="773" ht="15.75" customHeight="1">
      <c r="B773" s="37"/>
      <c r="C773" s="37"/>
      <c r="D773" s="37"/>
    </row>
    <row r="774" ht="15.75" customHeight="1">
      <c r="B774" s="37"/>
      <c r="C774" s="37"/>
      <c r="D774" s="37"/>
    </row>
    <row r="775" ht="15.75" customHeight="1">
      <c r="B775" s="37"/>
      <c r="C775" s="37"/>
      <c r="D775" s="37"/>
    </row>
    <row r="776" ht="15.75" customHeight="1">
      <c r="B776" s="37"/>
      <c r="C776" s="37"/>
      <c r="D776" s="37"/>
    </row>
    <row r="777" ht="15.75" customHeight="1">
      <c r="B777" s="37"/>
      <c r="C777" s="37"/>
      <c r="D777" s="37"/>
    </row>
    <row r="778" ht="15.75" customHeight="1">
      <c r="B778" s="37"/>
      <c r="C778" s="37"/>
      <c r="D778" s="37"/>
    </row>
    <row r="779" ht="15.75" customHeight="1">
      <c r="B779" s="37"/>
      <c r="C779" s="37"/>
      <c r="D779" s="37"/>
    </row>
    <row r="780" ht="15.75" customHeight="1">
      <c r="B780" s="37"/>
      <c r="C780" s="37"/>
      <c r="D780" s="37"/>
    </row>
    <row r="781" ht="15.75" customHeight="1">
      <c r="B781" s="37"/>
      <c r="C781" s="37"/>
      <c r="D781" s="37"/>
    </row>
    <row r="782" ht="15.75" customHeight="1">
      <c r="B782" s="37"/>
      <c r="C782" s="37"/>
      <c r="D782" s="37"/>
    </row>
    <row r="783" ht="15.75" customHeight="1">
      <c r="B783" s="37"/>
      <c r="C783" s="37"/>
      <c r="D783" s="37"/>
    </row>
    <row r="784" ht="15.75" customHeight="1">
      <c r="B784" s="37"/>
      <c r="C784" s="37"/>
      <c r="D784" s="37"/>
    </row>
    <row r="785" ht="15.75" customHeight="1">
      <c r="B785" s="37"/>
      <c r="C785" s="37"/>
      <c r="D785" s="37"/>
    </row>
    <row r="786" ht="15.75" customHeight="1">
      <c r="B786" s="37"/>
      <c r="C786" s="37"/>
      <c r="D786" s="37"/>
    </row>
    <row r="787" ht="15.75" customHeight="1">
      <c r="B787" s="37"/>
      <c r="C787" s="37"/>
      <c r="D787" s="37"/>
    </row>
    <row r="788" ht="15.75" customHeight="1">
      <c r="B788" s="37"/>
      <c r="C788" s="37"/>
      <c r="D788" s="37"/>
    </row>
    <row r="789" ht="15.75" customHeight="1">
      <c r="B789" s="37"/>
      <c r="C789" s="37"/>
      <c r="D789" s="37"/>
    </row>
    <row r="790" ht="15.75" customHeight="1">
      <c r="B790" s="37"/>
      <c r="C790" s="37"/>
      <c r="D790" s="37"/>
    </row>
    <row r="791" ht="15.75" customHeight="1">
      <c r="B791" s="37"/>
      <c r="C791" s="37"/>
      <c r="D791" s="37"/>
    </row>
    <row r="792" ht="15.75" customHeight="1">
      <c r="B792" s="37"/>
      <c r="C792" s="37"/>
      <c r="D792" s="37"/>
    </row>
    <row r="793" ht="15.75" customHeight="1">
      <c r="B793" s="37"/>
      <c r="C793" s="37"/>
      <c r="D793" s="37"/>
    </row>
    <row r="794" ht="15.75" customHeight="1">
      <c r="B794" s="37"/>
      <c r="C794" s="37"/>
      <c r="D794" s="37"/>
    </row>
    <row r="795" ht="15.75" customHeight="1">
      <c r="B795" s="37"/>
      <c r="C795" s="37"/>
      <c r="D795" s="37"/>
    </row>
    <row r="796" ht="15.75" customHeight="1">
      <c r="B796" s="37"/>
      <c r="C796" s="37"/>
      <c r="D796" s="37"/>
    </row>
    <row r="797" ht="15.75" customHeight="1">
      <c r="B797" s="37"/>
      <c r="C797" s="37"/>
      <c r="D797" s="37"/>
    </row>
    <row r="798" ht="15.75" customHeight="1">
      <c r="B798" s="37"/>
      <c r="C798" s="37"/>
      <c r="D798" s="37"/>
    </row>
    <row r="799" ht="15.75" customHeight="1">
      <c r="B799" s="37"/>
      <c r="C799" s="37"/>
      <c r="D799" s="37"/>
    </row>
    <row r="800" ht="15.75" customHeight="1">
      <c r="B800" s="37"/>
      <c r="C800" s="37"/>
      <c r="D800" s="37"/>
    </row>
    <row r="801" ht="15.75" customHeight="1">
      <c r="B801" s="37"/>
      <c r="C801" s="37"/>
      <c r="D801" s="37"/>
    </row>
    <row r="802" ht="15.75" customHeight="1">
      <c r="B802" s="37"/>
      <c r="C802" s="37"/>
      <c r="D802" s="37"/>
    </row>
    <row r="803" ht="15.75" customHeight="1">
      <c r="B803" s="37"/>
      <c r="C803" s="37"/>
      <c r="D803" s="37"/>
    </row>
    <row r="804" ht="15.75" customHeight="1">
      <c r="B804" s="37"/>
      <c r="C804" s="37"/>
      <c r="D804" s="37"/>
    </row>
    <row r="805" ht="15.75" customHeight="1">
      <c r="B805" s="37"/>
      <c r="C805" s="37"/>
      <c r="D805" s="37"/>
    </row>
    <row r="806" ht="15.75" customHeight="1">
      <c r="B806" s="37"/>
      <c r="C806" s="37"/>
      <c r="D806" s="37"/>
    </row>
    <row r="807" ht="15.75" customHeight="1">
      <c r="B807" s="37"/>
      <c r="C807" s="37"/>
      <c r="D807" s="37"/>
    </row>
    <row r="808" ht="15.75" customHeight="1">
      <c r="B808" s="37"/>
      <c r="C808" s="37"/>
      <c r="D808" s="37"/>
    </row>
    <row r="809" ht="15.75" customHeight="1">
      <c r="B809" s="37"/>
      <c r="C809" s="37"/>
      <c r="D809" s="37"/>
    </row>
    <row r="810" ht="15.75" customHeight="1">
      <c r="B810" s="37"/>
      <c r="C810" s="37"/>
      <c r="D810" s="37"/>
    </row>
    <row r="811" ht="15.75" customHeight="1">
      <c r="B811" s="37"/>
      <c r="C811" s="37"/>
      <c r="D811" s="37"/>
    </row>
    <row r="812" ht="15.75" customHeight="1">
      <c r="B812" s="37"/>
      <c r="C812" s="37"/>
      <c r="D812" s="37"/>
    </row>
    <row r="813" ht="15.75" customHeight="1">
      <c r="B813" s="37"/>
      <c r="C813" s="37"/>
      <c r="D813" s="37"/>
    </row>
    <row r="814" ht="15.75" customHeight="1">
      <c r="B814" s="37"/>
      <c r="C814" s="37"/>
      <c r="D814" s="37"/>
    </row>
    <row r="815" ht="15.75" customHeight="1">
      <c r="B815" s="37"/>
      <c r="C815" s="37"/>
      <c r="D815" s="37"/>
    </row>
    <row r="816" ht="15.75" customHeight="1">
      <c r="B816" s="37"/>
      <c r="C816" s="37"/>
      <c r="D816" s="37"/>
    </row>
    <row r="817" ht="15.75" customHeight="1">
      <c r="B817" s="37"/>
      <c r="C817" s="37"/>
      <c r="D817" s="37"/>
    </row>
    <row r="818" ht="15.75" customHeight="1">
      <c r="B818" s="37"/>
      <c r="C818" s="37"/>
      <c r="D818" s="37"/>
    </row>
    <row r="819" ht="15.75" customHeight="1">
      <c r="B819" s="37"/>
      <c r="C819" s="37"/>
      <c r="D819" s="37"/>
    </row>
    <row r="820" ht="15.75" customHeight="1">
      <c r="B820" s="37"/>
      <c r="C820" s="37"/>
      <c r="D820" s="37"/>
    </row>
    <row r="821" ht="15.75" customHeight="1">
      <c r="B821" s="37"/>
      <c r="C821" s="37"/>
      <c r="D821" s="37"/>
    </row>
    <row r="822" ht="15.75" customHeight="1">
      <c r="B822" s="37"/>
      <c r="C822" s="37"/>
      <c r="D822" s="37"/>
    </row>
    <row r="823" ht="15.75" customHeight="1">
      <c r="B823" s="37"/>
      <c r="C823" s="37"/>
      <c r="D823" s="37"/>
    </row>
    <row r="824" ht="15.75" customHeight="1">
      <c r="B824" s="37"/>
      <c r="C824" s="37"/>
      <c r="D824" s="37"/>
    </row>
    <row r="825" ht="15.75" customHeight="1">
      <c r="B825" s="37"/>
      <c r="C825" s="37"/>
      <c r="D825" s="37"/>
    </row>
    <row r="826" ht="15.75" customHeight="1">
      <c r="B826" s="37"/>
      <c r="C826" s="37"/>
      <c r="D826" s="37"/>
    </row>
    <row r="827" ht="15.75" customHeight="1">
      <c r="B827" s="37"/>
      <c r="C827" s="37"/>
      <c r="D827" s="37"/>
    </row>
    <row r="828" ht="15.75" customHeight="1">
      <c r="B828" s="37"/>
      <c r="C828" s="37"/>
      <c r="D828" s="37"/>
    </row>
    <row r="829" ht="15.75" customHeight="1">
      <c r="B829" s="37"/>
      <c r="C829" s="37"/>
      <c r="D829" s="37"/>
    </row>
    <row r="830" ht="15.75" customHeight="1">
      <c r="B830" s="37"/>
      <c r="C830" s="37"/>
      <c r="D830" s="37"/>
    </row>
    <row r="831" ht="15.75" customHeight="1">
      <c r="B831" s="37"/>
      <c r="C831" s="37"/>
      <c r="D831" s="37"/>
    </row>
    <row r="832" ht="15.75" customHeight="1">
      <c r="B832" s="37"/>
      <c r="C832" s="37"/>
      <c r="D832" s="37"/>
    </row>
    <row r="833" ht="15.75" customHeight="1">
      <c r="B833" s="37"/>
      <c r="C833" s="37"/>
      <c r="D833" s="37"/>
    </row>
    <row r="834" ht="15.75" customHeight="1">
      <c r="B834" s="37"/>
      <c r="C834" s="37"/>
      <c r="D834" s="37"/>
    </row>
    <row r="835" ht="15.75" customHeight="1">
      <c r="B835" s="37"/>
      <c r="C835" s="37"/>
      <c r="D835" s="37"/>
    </row>
    <row r="836" ht="15.75" customHeight="1">
      <c r="B836" s="37"/>
      <c r="C836" s="37"/>
      <c r="D836" s="37"/>
    </row>
    <row r="837" ht="15.75" customHeight="1">
      <c r="B837" s="37"/>
      <c r="C837" s="37"/>
      <c r="D837" s="37"/>
    </row>
    <row r="838" ht="15.75" customHeight="1">
      <c r="B838" s="37"/>
      <c r="C838" s="37"/>
      <c r="D838" s="37"/>
    </row>
    <row r="839" ht="15.75" customHeight="1">
      <c r="B839" s="37"/>
      <c r="C839" s="37"/>
      <c r="D839" s="37"/>
    </row>
    <row r="840" ht="15.75" customHeight="1">
      <c r="B840" s="37"/>
      <c r="C840" s="37"/>
      <c r="D840" s="37"/>
    </row>
    <row r="841" ht="15.75" customHeight="1">
      <c r="B841" s="37"/>
      <c r="C841" s="37"/>
      <c r="D841" s="37"/>
    </row>
    <row r="842" ht="15.75" customHeight="1">
      <c r="B842" s="37"/>
      <c r="C842" s="37"/>
      <c r="D842" s="37"/>
    </row>
    <row r="843" ht="15.75" customHeight="1">
      <c r="B843" s="37"/>
      <c r="C843" s="37"/>
      <c r="D843" s="37"/>
    </row>
    <row r="844" ht="15.75" customHeight="1">
      <c r="B844" s="37"/>
      <c r="C844" s="37"/>
      <c r="D844" s="37"/>
    </row>
    <row r="845" ht="15.75" customHeight="1">
      <c r="B845" s="37"/>
      <c r="C845" s="37"/>
      <c r="D845" s="37"/>
    </row>
    <row r="846" ht="15.75" customHeight="1">
      <c r="B846" s="37"/>
      <c r="C846" s="37"/>
      <c r="D846" s="37"/>
    </row>
    <row r="847" ht="15.75" customHeight="1">
      <c r="B847" s="37"/>
      <c r="C847" s="37"/>
      <c r="D847" s="37"/>
    </row>
    <row r="848" ht="15.75" customHeight="1">
      <c r="B848" s="37"/>
      <c r="C848" s="37"/>
      <c r="D848" s="37"/>
    </row>
    <row r="849" ht="15.75" customHeight="1">
      <c r="B849" s="37"/>
      <c r="C849" s="37"/>
      <c r="D849" s="37"/>
    </row>
    <row r="850" ht="15.75" customHeight="1">
      <c r="B850" s="37"/>
      <c r="C850" s="37"/>
      <c r="D850" s="37"/>
    </row>
    <row r="851" ht="15.75" customHeight="1">
      <c r="B851" s="37"/>
      <c r="C851" s="37"/>
      <c r="D851" s="37"/>
    </row>
    <row r="852" ht="15.75" customHeight="1">
      <c r="B852" s="37"/>
      <c r="C852" s="37"/>
      <c r="D852" s="37"/>
    </row>
    <row r="853" ht="15.75" customHeight="1">
      <c r="B853" s="37"/>
      <c r="C853" s="37"/>
      <c r="D853" s="37"/>
    </row>
    <row r="854" ht="15.75" customHeight="1">
      <c r="B854" s="37"/>
      <c r="C854" s="37"/>
      <c r="D854" s="37"/>
    </row>
    <row r="855" ht="15.75" customHeight="1">
      <c r="B855" s="37"/>
      <c r="C855" s="37"/>
      <c r="D855" s="37"/>
    </row>
    <row r="856" ht="15.75" customHeight="1">
      <c r="B856" s="37"/>
      <c r="C856" s="37"/>
      <c r="D856" s="37"/>
    </row>
    <row r="857" ht="15.75" customHeight="1">
      <c r="B857" s="37"/>
      <c r="C857" s="37"/>
      <c r="D857" s="37"/>
    </row>
    <row r="858" ht="15.75" customHeight="1">
      <c r="B858" s="37"/>
      <c r="C858" s="37"/>
      <c r="D858" s="37"/>
    </row>
    <row r="859" ht="15.75" customHeight="1">
      <c r="B859" s="37"/>
      <c r="C859" s="37"/>
      <c r="D859" s="37"/>
    </row>
    <row r="860" ht="15.75" customHeight="1">
      <c r="B860" s="37"/>
      <c r="C860" s="37"/>
      <c r="D860" s="37"/>
    </row>
    <row r="861" ht="15.75" customHeight="1">
      <c r="B861" s="37"/>
      <c r="C861" s="37"/>
      <c r="D861" s="37"/>
    </row>
    <row r="862" ht="15.75" customHeight="1">
      <c r="B862" s="37"/>
      <c r="C862" s="37"/>
      <c r="D862" s="37"/>
    </row>
    <row r="863" ht="15.75" customHeight="1">
      <c r="B863" s="37"/>
      <c r="C863" s="37"/>
      <c r="D863" s="37"/>
    </row>
    <row r="864" ht="15.75" customHeight="1">
      <c r="B864" s="37"/>
      <c r="C864" s="37"/>
      <c r="D864" s="37"/>
    </row>
    <row r="865" ht="15.75" customHeight="1">
      <c r="B865" s="37"/>
      <c r="C865" s="37"/>
      <c r="D865" s="37"/>
    </row>
    <row r="866" ht="15.75" customHeight="1">
      <c r="B866" s="37"/>
      <c r="C866" s="37"/>
      <c r="D866" s="37"/>
    </row>
    <row r="867" ht="15.75" customHeight="1">
      <c r="B867" s="37"/>
      <c r="C867" s="37"/>
      <c r="D867" s="37"/>
    </row>
    <row r="868" ht="15.75" customHeight="1">
      <c r="B868" s="37"/>
      <c r="C868" s="37"/>
      <c r="D868" s="37"/>
    </row>
    <row r="869" ht="15.75" customHeight="1">
      <c r="B869" s="37"/>
      <c r="C869" s="37"/>
      <c r="D869" s="37"/>
    </row>
    <row r="870" ht="15.75" customHeight="1">
      <c r="B870" s="37"/>
      <c r="C870" s="37"/>
      <c r="D870" s="37"/>
    </row>
    <row r="871" ht="15.75" customHeight="1">
      <c r="B871" s="37"/>
      <c r="C871" s="37"/>
      <c r="D871" s="37"/>
    </row>
    <row r="872" ht="15.75" customHeight="1">
      <c r="B872" s="37"/>
      <c r="C872" s="37"/>
      <c r="D872" s="37"/>
    </row>
    <row r="873" ht="15.75" customHeight="1">
      <c r="B873" s="37"/>
      <c r="C873" s="37"/>
      <c r="D873" s="37"/>
    </row>
    <row r="874" ht="15.75" customHeight="1">
      <c r="B874" s="37"/>
      <c r="C874" s="37"/>
      <c r="D874" s="37"/>
    </row>
    <row r="875" ht="15.75" customHeight="1">
      <c r="B875" s="37"/>
      <c r="C875" s="37"/>
      <c r="D875" s="37"/>
    </row>
    <row r="876" ht="15.75" customHeight="1">
      <c r="B876" s="37"/>
      <c r="C876" s="37"/>
      <c r="D876" s="37"/>
    </row>
    <row r="877" ht="15.75" customHeight="1">
      <c r="B877" s="37"/>
      <c r="C877" s="37"/>
      <c r="D877" s="37"/>
    </row>
    <row r="878" ht="15.75" customHeight="1">
      <c r="B878" s="37"/>
      <c r="C878" s="37"/>
      <c r="D878" s="37"/>
    </row>
    <row r="879" ht="15.75" customHeight="1">
      <c r="B879" s="37"/>
      <c r="C879" s="37"/>
      <c r="D879" s="37"/>
    </row>
    <row r="880" ht="15.75" customHeight="1">
      <c r="B880" s="37"/>
      <c r="C880" s="37"/>
      <c r="D880" s="37"/>
    </row>
    <row r="881" ht="15.75" customHeight="1">
      <c r="B881" s="37"/>
      <c r="C881" s="37"/>
      <c r="D881" s="37"/>
    </row>
    <row r="882" ht="15.75" customHeight="1">
      <c r="B882" s="37"/>
      <c r="C882" s="37"/>
      <c r="D882" s="37"/>
    </row>
    <row r="883" ht="15.75" customHeight="1">
      <c r="B883" s="37"/>
      <c r="C883" s="37"/>
      <c r="D883" s="37"/>
    </row>
    <row r="884" ht="15.75" customHeight="1">
      <c r="B884" s="37"/>
      <c r="C884" s="37"/>
      <c r="D884" s="37"/>
    </row>
    <row r="885" ht="15.75" customHeight="1">
      <c r="B885" s="37"/>
      <c r="C885" s="37"/>
      <c r="D885" s="37"/>
    </row>
    <row r="886" ht="15.75" customHeight="1">
      <c r="B886" s="37"/>
      <c r="C886" s="37"/>
      <c r="D886" s="37"/>
    </row>
    <row r="887" ht="15.75" customHeight="1">
      <c r="B887" s="37"/>
      <c r="C887" s="37"/>
      <c r="D887" s="37"/>
    </row>
    <row r="888" ht="15.75" customHeight="1">
      <c r="B888" s="37"/>
      <c r="C888" s="37"/>
      <c r="D888" s="37"/>
    </row>
    <row r="889" ht="15.75" customHeight="1">
      <c r="B889" s="37"/>
      <c r="C889" s="37"/>
      <c r="D889" s="37"/>
    </row>
    <row r="890" ht="15.75" customHeight="1">
      <c r="B890" s="37"/>
      <c r="C890" s="37"/>
      <c r="D890" s="37"/>
    </row>
    <row r="891" ht="15.75" customHeight="1">
      <c r="B891" s="37"/>
      <c r="C891" s="37"/>
      <c r="D891" s="37"/>
    </row>
    <row r="892" ht="15.75" customHeight="1">
      <c r="B892" s="37"/>
      <c r="C892" s="37"/>
      <c r="D892" s="37"/>
    </row>
    <row r="893" ht="15.75" customHeight="1">
      <c r="B893" s="37"/>
      <c r="C893" s="37"/>
      <c r="D893" s="37"/>
    </row>
    <row r="894" ht="15.75" customHeight="1">
      <c r="B894" s="37"/>
      <c r="C894" s="37"/>
      <c r="D894" s="37"/>
    </row>
    <row r="895" ht="15.75" customHeight="1">
      <c r="B895" s="37"/>
      <c r="C895" s="37"/>
      <c r="D895" s="37"/>
    </row>
    <row r="896" ht="15.75" customHeight="1">
      <c r="B896" s="37"/>
      <c r="C896" s="37"/>
      <c r="D896" s="37"/>
    </row>
    <row r="897" ht="15.75" customHeight="1">
      <c r="B897" s="37"/>
      <c r="C897" s="37"/>
      <c r="D897" s="37"/>
    </row>
    <row r="898" ht="15.75" customHeight="1">
      <c r="B898" s="37"/>
      <c r="C898" s="37"/>
      <c r="D898" s="37"/>
    </row>
    <row r="899" ht="15.75" customHeight="1">
      <c r="B899" s="37"/>
      <c r="C899" s="37"/>
      <c r="D899" s="37"/>
    </row>
    <row r="900" ht="15.75" customHeight="1">
      <c r="B900" s="37"/>
      <c r="C900" s="37"/>
      <c r="D900" s="37"/>
    </row>
    <row r="901" ht="15.75" customHeight="1">
      <c r="B901" s="37"/>
      <c r="C901" s="37"/>
      <c r="D901" s="37"/>
    </row>
    <row r="902" ht="15.75" customHeight="1">
      <c r="B902" s="37"/>
      <c r="C902" s="37"/>
      <c r="D902" s="37"/>
    </row>
    <row r="903" ht="15.75" customHeight="1">
      <c r="B903" s="37"/>
      <c r="C903" s="37"/>
      <c r="D903" s="37"/>
    </row>
    <row r="904" ht="15.75" customHeight="1">
      <c r="B904" s="37"/>
      <c r="C904" s="37"/>
      <c r="D904" s="37"/>
    </row>
    <row r="905" ht="15.75" customHeight="1">
      <c r="B905" s="37"/>
      <c r="C905" s="37"/>
      <c r="D905" s="37"/>
    </row>
    <row r="906" ht="15.75" customHeight="1">
      <c r="B906" s="37"/>
      <c r="C906" s="37"/>
      <c r="D906" s="37"/>
    </row>
    <row r="907" ht="15.75" customHeight="1">
      <c r="B907" s="37"/>
      <c r="C907" s="37"/>
      <c r="D907" s="37"/>
    </row>
    <row r="908" ht="15.75" customHeight="1">
      <c r="B908" s="37"/>
      <c r="C908" s="37"/>
      <c r="D908" s="37"/>
    </row>
    <row r="909" ht="15.75" customHeight="1">
      <c r="B909" s="37"/>
      <c r="C909" s="37"/>
      <c r="D909" s="37"/>
    </row>
    <row r="910" ht="15.75" customHeight="1">
      <c r="B910" s="37"/>
      <c r="C910" s="37"/>
      <c r="D910" s="37"/>
    </row>
    <row r="911" ht="15.75" customHeight="1">
      <c r="B911" s="37"/>
      <c r="C911" s="37"/>
      <c r="D911" s="37"/>
    </row>
    <row r="912" ht="15.75" customHeight="1">
      <c r="B912" s="37"/>
      <c r="C912" s="37"/>
      <c r="D912" s="37"/>
    </row>
    <row r="913" ht="15.75" customHeight="1">
      <c r="B913" s="37"/>
      <c r="C913" s="37"/>
      <c r="D913" s="37"/>
    </row>
    <row r="914" ht="15.75" customHeight="1">
      <c r="B914" s="37"/>
      <c r="C914" s="37"/>
      <c r="D914" s="37"/>
    </row>
    <row r="915" ht="15.75" customHeight="1">
      <c r="B915" s="37"/>
      <c r="C915" s="37"/>
      <c r="D915" s="37"/>
    </row>
    <row r="916" ht="15.75" customHeight="1">
      <c r="B916" s="37"/>
      <c r="C916" s="37"/>
      <c r="D916" s="37"/>
    </row>
    <row r="917" ht="15.75" customHeight="1">
      <c r="B917" s="37"/>
      <c r="C917" s="37"/>
      <c r="D917" s="37"/>
    </row>
    <row r="918" ht="15.75" customHeight="1">
      <c r="B918" s="37"/>
      <c r="C918" s="37"/>
      <c r="D918" s="37"/>
    </row>
    <row r="919" ht="15.75" customHeight="1">
      <c r="B919" s="37"/>
      <c r="C919" s="37"/>
      <c r="D919" s="37"/>
    </row>
    <row r="920" ht="15.75" customHeight="1">
      <c r="B920" s="37"/>
      <c r="C920" s="37"/>
      <c r="D920" s="37"/>
    </row>
    <row r="921" ht="15.75" customHeight="1">
      <c r="B921" s="37"/>
      <c r="C921" s="37"/>
      <c r="D921" s="37"/>
    </row>
    <row r="922" ht="15.75" customHeight="1">
      <c r="B922" s="37"/>
      <c r="C922" s="37"/>
      <c r="D922" s="37"/>
    </row>
    <row r="923" ht="15.75" customHeight="1">
      <c r="B923" s="37"/>
      <c r="C923" s="37"/>
      <c r="D923" s="37"/>
    </row>
    <row r="924" ht="15.75" customHeight="1">
      <c r="B924" s="37"/>
      <c r="C924" s="37"/>
      <c r="D924" s="37"/>
    </row>
    <row r="925" ht="15.75" customHeight="1">
      <c r="B925" s="37"/>
      <c r="C925" s="37"/>
      <c r="D925" s="37"/>
    </row>
    <row r="926" ht="15.75" customHeight="1">
      <c r="B926" s="37"/>
      <c r="C926" s="37"/>
      <c r="D926" s="37"/>
    </row>
    <row r="927" ht="15.75" customHeight="1">
      <c r="B927" s="37"/>
      <c r="C927" s="37"/>
      <c r="D927" s="37"/>
    </row>
    <row r="928" ht="15.75" customHeight="1">
      <c r="B928" s="37"/>
      <c r="C928" s="37"/>
      <c r="D928" s="37"/>
    </row>
    <row r="929" ht="15.75" customHeight="1">
      <c r="B929" s="37"/>
      <c r="C929" s="37"/>
      <c r="D929" s="37"/>
    </row>
    <row r="930" ht="15.75" customHeight="1">
      <c r="B930" s="37"/>
      <c r="C930" s="37"/>
      <c r="D930" s="37"/>
    </row>
    <row r="931" ht="15.75" customHeight="1">
      <c r="B931" s="37"/>
      <c r="C931" s="37"/>
      <c r="D931" s="37"/>
    </row>
    <row r="932" ht="15.75" customHeight="1">
      <c r="B932" s="37"/>
      <c r="C932" s="37"/>
      <c r="D932" s="37"/>
    </row>
    <row r="933" ht="15.75" customHeight="1">
      <c r="B933" s="37"/>
      <c r="C933" s="37"/>
      <c r="D933" s="37"/>
    </row>
    <row r="934" ht="15.75" customHeight="1">
      <c r="B934" s="37"/>
      <c r="C934" s="37"/>
      <c r="D934" s="37"/>
    </row>
    <row r="935" ht="15.75" customHeight="1">
      <c r="B935" s="37"/>
      <c r="C935" s="37"/>
      <c r="D935" s="37"/>
    </row>
    <row r="936" ht="15.75" customHeight="1">
      <c r="B936" s="37"/>
      <c r="C936" s="37"/>
      <c r="D936" s="37"/>
    </row>
    <row r="937" ht="15.75" customHeight="1">
      <c r="B937" s="37"/>
      <c r="C937" s="37"/>
      <c r="D937" s="37"/>
    </row>
    <row r="938" ht="15.75" customHeight="1">
      <c r="B938" s="37"/>
      <c r="C938" s="37"/>
      <c r="D938" s="37"/>
    </row>
    <row r="939" ht="15.75" customHeight="1">
      <c r="B939" s="37"/>
      <c r="C939" s="37"/>
      <c r="D939" s="37"/>
    </row>
    <row r="940" ht="15.75" customHeight="1">
      <c r="B940" s="37"/>
      <c r="C940" s="37"/>
      <c r="D940" s="37"/>
    </row>
    <row r="941" ht="15.75" customHeight="1">
      <c r="B941" s="37"/>
      <c r="C941" s="37"/>
      <c r="D941" s="37"/>
    </row>
    <row r="942" ht="15.75" customHeight="1">
      <c r="B942" s="37"/>
      <c r="C942" s="37"/>
      <c r="D942" s="37"/>
    </row>
    <row r="943" ht="15.75" customHeight="1">
      <c r="B943" s="37"/>
      <c r="C943" s="37"/>
      <c r="D943" s="37"/>
    </row>
    <row r="944" ht="15.75" customHeight="1">
      <c r="B944" s="37"/>
      <c r="C944" s="37"/>
      <c r="D944" s="37"/>
    </row>
    <row r="945" ht="15.75" customHeight="1">
      <c r="B945" s="37"/>
      <c r="C945" s="37"/>
      <c r="D945" s="37"/>
    </row>
    <row r="946" ht="15.75" customHeight="1">
      <c r="B946" s="37"/>
      <c r="C946" s="37"/>
      <c r="D946" s="37"/>
    </row>
    <row r="947" ht="15.75" customHeight="1">
      <c r="B947" s="37"/>
      <c r="C947" s="37"/>
      <c r="D947" s="37"/>
    </row>
    <row r="948" ht="15.75" customHeight="1">
      <c r="B948" s="37"/>
      <c r="C948" s="37"/>
      <c r="D948" s="37"/>
    </row>
    <row r="949" ht="15.75" customHeight="1">
      <c r="B949" s="37"/>
      <c r="C949" s="37"/>
      <c r="D949" s="37"/>
    </row>
    <row r="950" ht="15.75" customHeight="1">
      <c r="B950" s="37"/>
      <c r="C950" s="37"/>
      <c r="D950" s="37"/>
    </row>
    <row r="951" ht="15.75" customHeight="1">
      <c r="B951" s="37"/>
      <c r="C951" s="37"/>
      <c r="D951" s="37"/>
    </row>
    <row r="952" ht="15.75" customHeight="1">
      <c r="B952" s="37"/>
      <c r="C952" s="37"/>
      <c r="D952" s="37"/>
    </row>
    <row r="953" ht="15.75" customHeight="1">
      <c r="B953" s="37"/>
      <c r="C953" s="37"/>
      <c r="D953" s="37"/>
    </row>
    <row r="954" ht="15.75" customHeight="1">
      <c r="B954" s="37"/>
      <c r="C954" s="37"/>
      <c r="D954" s="37"/>
    </row>
    <row r="955" ht="15.75" customHeight="1">
      <c r="B955" s="37"/>
      <c r="C955" s="37"/>
      <c r="D955" s="37"/>
    </row>
    <row r="956" ht="15.75" customHeight="1">
      <c r="B956" s="37"/>
      <c r="C956" s="37"/>
      <c r="D956" s="37"/>
    </row>
    <row r="957" ht="15.75" customHeight="1">
      <c r="B957" s="37"/>
      <c r="C957" s="37"/>
      <c r="D957" s="37"/>
    </row>
    <row r="958" ht="15.75" customHeight="1">
      <c r="B958" s="37"/>
      <c r="C958" s="37"/>
      <c r="D958" s="37"/>
    </row>
    <row r="959" ht="15.75" customHeight="1">
      <c r="B959" s="37"/>
      <c r="C959" s="37"/>
      <c r="D959" s="37"/>
    </row>
    <row r="960" ht="15.75" customHeight="1">
      <c r="B960" s="37"/>
      <c r="C960" s="37"/>
      <c r="D960" s="37"/>
    </row>
    <row r="961" ht="15.75" customHeight="1">
      <c r="B961" s="37"/>
      <c r="C961" s="37"/>
      <c r="D961" s="37"/>
    </row>
    <row r="962" ht="15.75" customHeight="1">
      <c r="B962" s="37"/>
      <c r="C962" s="37"/>
      <c r="D962" s="37"/>
    </row>
    <row r="963" ht="15.75" customHeight="1">
      <c r="B963" s="37"/>
      <c r="C963" s="37"/>
      <c r="D963" s="37"/>
    </row>
    <row r="964" ht="15.75" customHeight="1">
      <c r="B964" s="37"/>
      <c r="C964" s="37"/>
      <c r="D964" s="37"/>
    </row>
    <row r="965" ht="15.75" customHeight="1">
      <c r="B965" s="37"/>
      <c r="C965" s="37"/>
      <c r="D965" s="37"/>
    </row>
    <row r="966" ht="15.75" customHeight="1">
      <c r="B966" s="37"/>
      <c r="C966" s="37"/>
      <c r="D966" s="37"/>
    </row>
    <row r="967" ht="15.75" customHeight="1">
      <c r="B967" s="37"/>
      <c r="C967" s="37"/>
      <c r="D967" s="37"/>
    </row>
    <row r="968" ht="15.75" customHeight="1">
      <c r="B968" s="37"/>
      <c r="C968" s="37"/>
      <c r="D968" s="37"/>
    </row>
    <row r="969" ht="15.75" customHeight="1">
      <c r="B969" s="37"/>
      <c r="C969" s="37"/>
      <c r="D969" s="37"/>
    </row>
    <row r="970" ht="15.75" customHeight="1">
      <c r="B970" s="37"/>
      <c r="C970" s="37"/>
      <c r="D970" s="37"/>
    </row>
    <row r="971" ht="15.75" customHeight="1">
      <c r="B971" s="37"/>
      <c r="C971" s="37"/>
      <c r="D971" s="37"/>
    </row>
    <row r="972" ht="15.75" customHeight="1">
      <c r="B972" s="37"/>
      <c r="C972" s="37"/>
      <c r="D972" s="37"/>
    </row>
    <row r="973" ht="15.75" customHeight="1">
      <c r="B973" s="37"/>
      <c r="C973" s="37"/>
      <c r="D973" s="37"/>
    </row>
    <row r="974" ht="15.75" customHeight="1">
      <c r="B974" s="37"/>
      <c r="C974" s="37"/>
      <c r="D974" s="37"/>
    </row>
    <row r="975" ht="15.75" customHeight="1">
      <c r="B975" s="37"/>
      <c r="C975" s="37"/>
      <c r="D975" s="37"/>
    </row>
    <row r="976" ht="15.75" customHeight="1">
      <c r="B976" s="37"/>
      <c r="C976" s="37"/>
      <c r="D976" s="37"/>
    </row>
    <row r="977" ht="15.75" customHeight="1">
      <c r="B977" s="37"/>
      <c r="C977" s="37"/>
      <c r="D977" s="37"/>
    </row>
    <row r="978" ht="15.75" customHeight="1">
      <c r="B978" s="37"/>
      <c r="C978" s="37"/>
      <c r="D978" s="37"/>
    </row>
    <row r="979" ht="15.75" customHeight="1">
      <c r="B979" s="37"/>
      <c r="C979" s="37"/>
      <c r="D979" s="37"/>
    </row>
    <row r="980" ht="15.75" customHeight="1">
      <c r="B980" s="37"/>
      <c r="C980" s="37"/>
      <c r="D980" s="37"/>
    </row>
    <row r="981" ht="15.75" customHeight="1">
      <c r="B981" s="37"/>
      <c r="C981" s="37"/>
      <c r="D981" s="37"/>
    </row>
    <row r="982" ht="15.75" customHeight="1">
      <c r="B982" s="37"/>
      <c r="C982" s="37"/>
      <c r="D982" s="37"/>
    </row>
    <row r="983" ht="15.75" customHeight="1">
      <c r="B983" s="37"/>
      <c r="C983" s="37"/>
      <c r="D983" s="37"/>
    </row>
    <row r="984" ht="15.75" customHeight="1">
      <c r="B984" s="37"/>
      <c r="C984" s="37"/>
      <c r="D984" s="37"/>
    </row>
    <row r="985" ht="15.75" customHeight="1">
      <c r="B985" s="37"/>
      <c r="C985" s="37"/>
      <c r="D985" s="37"/>
    </row>
    <row r="986" ht="15.75" customHeight="1">
      <c r="B986" s="37"/>
      <c r="C986" s="37"/>
      <c r="D986" s="37"/>
    </row>
    <row r="987" ht="15.75" customHeight="1">
      <c r="B987" s="37"/>
      <c r="C987" s="37"/>
      <c r="D987" s="37"/>
    </row>
    <row r="988" ht="15.75" customHeight="1">
      <c r="B988" s="37"/>
      <c r="C988" s="37"/>
      <c r="D988" s="37"/>
    </row>
    <row r="989" ht="15.75" customHeight="1">
      <c r="B989" s="37"/>
      <c r="C989" s="37"/>
      <c r="D989" s="37"/>
    </row>
    <row r="990" ht="15.75" customHeight="1">
      <c r="B990" s="37"/>
      <c r="C990" s="37"/>
      <c r="D990" s="37"/>
    </row>
    <row r="991" ht="15.75" customHeight="1">
      <c r="B991" s="37"/>
      <c r="C991" s="37"/>
      <c r="D991" s="37"/>
    </row>
    <row r="992" ht="15.75" customHeight="1">
      <c r="B992" s="37"/>
      <c r="C992" s="37"/>
      <c r="D992" s="37"/>
    </row>
    <row r="993" ht="15.75" customHeight="1">
      <c r="B993" s="37"/>
      <c r="C993" s="37"/>
      <c r="D993" s="37"/>
    </row>
    <row r="994" ht="15.75" customHeight="1">
      <c r="B994" s="37"/>
      <c r="C994" s="37"/>
      <c r="D994" s="37"/>
    </row>
    <row r="995" ht="15.75" customHeight="1">
      <c r="B995" s="37"/>
      <c r="C995" s="37"/>
      <c r="D995" s="37"/>
    </row>
    <row r="996" ht="15.75" customHeight="1">
      <c r="B996" s="37"/>
      <c r="C996" s="37"/>
      <c r="D996" s="37"/>
    </row>
    <row r="997" ht="15.75" customHeight="1">
      <c r="B997" s="37"/>
      <c r="C997" s="37"/>
      <c r="D997" s="37"/>
    </row>
    <row r="998" ht="15.75" customHeight="1">
      <c r="B998" s="37"/>
      <c r="C998" s="37"/>
      <c r="D998" s="37"/>
    </row>
    <row r="999" ht="15.75" customHeight="1">
      <c r="B999" s="37"/>
      <c r="C999" s="37"/>
      <c r="D999" s="37"/>
    </row>
    <row r="1000" ht="15.75" customHeight="1">
      <c r="B1000" s="37"/>
      <c r="C1000" s="37"/>
      <c r="D1000" s="37"/>
    </row>
    <row r="1001" ht="15.75" customHeight="1">
      <c r="B1001" s="37"/>
      <c r="C1001" s="37"/>
      <c r="D1001" s="37"/>
    </row>
  </sheetData>
  <mergeCells count="1">
    <mergeCell ref="A1:E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workbookViewId="0"/>
  </sheetViews>
  <sheetFormatPr customHeight="1" defaultColWidth="11.22" defaultRowHeight="15.0"/>
  <cols>
    <col customWidth="1" min="1" max="1" width="41.33"/>
    <col customWidth="1" min="2" max="2" width="14.0"/>
    <col customWidth="1" min="3" max="3" width="15.0"/>
    <col customWidth="1" min="4" max="4" width="15.44"/>
    <col customWidth="1" min="5" max="5" width="19.33"/>
    <col customWidth="1" min="6" max="6" width="13.33"/>
    <col customWidth="1" min="7" max="7" width="18.67"/>
    <col customWidth="1" min="8" max="8" width="15.67"/>
    <col customWidth="1" min="9" max="26" width="8.78"/>
  </cols>
  <sheetData>
    <row r="1" ht="72.0" customHeight="1">
      <c r="A1" s="38" t="s">
        <v>59</v>
      </c>
      <c r="B1" s="39"/>
      <c r="C1" s="39"/>
      <c r="D1" s="39"/>
      <c r="E1" s="39"/>
      <c r="F1" s="39"/>
      <c r="G1" s="39"/>
      <c r="H1" s="39"/>
      <c r="I1" s="40"/>
    </row>
    <row r="2" ht="24.75" customHeight="1">
      <c r="A2" s="41" t="s">
        <v>60</v>
      </c>
      <c r="B2" s="42" t="s">
        <v>61</v>
      </c>
      <c r="C2" s="2"/>
      <c r="D2" s="2"/>
      <c r="E2" s="3"/>
      <c r="F2" s="43" t="s">
        <v>62</v>
      </c>
      <c r="G2" s="43" t="s">
        <v>63</v>
      </c>
      <c r="H2" s="44" t="s">
        <v>64</v>
      </c>
      <c r="I2" s="45" t="s">
        <v>65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33.75" customHeight="1">
      <c r="A3" s="47"/>
      <c r="B3" s="48" t="s">
        <v>66</v>
      </c>
      <c r="C3" s="3"/>
      <c r="D3" s="48" t="s">
        <v>67</v>
      </c>
      <c r="E3" s="3"/>
      <c r="F3" s="47"/>
      <c r="G3" s="47"/>
      <c r="H3" s="49"/>
      <c r="I3" s="47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27.0" customHeight="1">
      <c r="A4" s="50"/>
      <c r="B4" s="51" t="s">
        <v>68</v>
      </c>
      <c r="C4" s="51" t="s">
        <v>69</v>
      </c>
      <c r="D4" s="51" t="s">
        <v>68</v>
      </c>
      <c r="E4" s="51" t="s">
        <v>69</v>
      </c>
      <c r="F4" s="50"/>
      <c r="G4" s="50"/>
      <c r="H4" s="52"/>
      <c r="I4" s="50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53" t="s">
        <v>70</v>
      </c>
      <c r="B5" s="54">
        <v>305.0</v>
      </c>
      <c r="C5" s="54"/>
      <c r="D5" s="54">
        <v>1273.0</v>
      </c>
      <c r="E5" s="54">
        <v>3.0</v>
      </c>
      <c r="F5" s="54">
        <v>9965.0</v>
      </c>
      <c r="G5" s="54">
        <v>-380.0</v>
      </c>
      <c r="H5" s="54">
        <v>3179.0</v>
      </c>
      <c r="I5" s="55">
        <v>12767.0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56" t="s">
        <v>71</v>
      </c>
      <c r="B6" s="57"/>
      <c r="C6" s="57"/>
      <c r="D6" s="57">
        <v>17.0</v>
      </c>
      <c r="E6" s="57"/>
      <c r="F6" s="57">
        <v>924.0</v>
      </c>
      <c r="G6" s="57"/>
      <c r="H6" s="57"/>
      <c r="I6" s="58">
        <v>924.0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9" t="s">
        <v>72</v>
      </c>
      <c r="B7" s="60"/>
      <c r="C7" s="60"/>
      <c r="D7" s="60"/>
      <c r="E7" s="60"/>
      <c r="F7" s="60"/>
      <c r="G7" s="60"/>
      <c r="H7" s="60"/>
      <c r="I7" s="61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56" t="s">
        <v>73</v>
      </c>
      <c r="B8" s="57"/>
      <c r="C8" s="57"/>
      <c r="D8" s="57">
        <v>-27.0</v>
      </c>
      <c r="E8" s="57"/>
      <c r="F8" s="57">
        <v>-186.0</v>
      </c>
      <c r="G8" s="57"/>
      <c r="H8" s="57">
        <v>-3808.0</v>
      </c>
      <c r="I8" s="58">
        <v>-3994.0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59" t="s">
        <v>74</v>
      </c>
      <c r="B9" s="60"/>
      <c r="C9" s="60"/>
      <c r="D9" s="60"/>
      <c r="E9" s="60"/>
      <c r="F9" s="60"/>
      <c r="G9" s="60"/>
      <c r="H9" s="60">
        <v>-1886.0</v>
      </c>
      <c r="I9" s="61">
        <v>-1886.0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56" t="s">
        <v>75</v>
      </c>
      <c r="B10" s="57"/>
      <c r="C10" s="57"/>
      <c r="D10" s="57">
        <v>3.0</v>
      </c>
      <c r="E10" s="57"/>
      <c r="F10" s="57">
        <v>143.0</v>
      </c>
      <c r="G10" s="57">
        <v>-55.0</v>
      </c>
      <c r="H10" s="57"/>
      <c r="I10" s="58">
        <v>88.0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59" t="s">
        <v>76</v>
      </c>
      <c r="B11" s="60"/>
      <c r="C11" s="60"/>
      <c r="D11" s="60"/>
      <c r="E11" s="60"/>
      <c r="F11" s="60">
        <v>638.0</v>
      </c>
      <c r="G11" s="60"/>
      <c r="H11" s="60"/>
      <c r="I11" s="61">
        <v>638.0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56" t="s">
        <v>77</v>
      </c>
      <c r="B12" s="57"/>
      <c r="C12" s="57"/>
      <c r="D12" s="57"/>
      <c r="E12" s="57"/>
      <c r="F12" s="57"/>
      <c r="G12" s="57"/>
      <c r="H12" s="57">
        <v>6046.0</v>
      </c>
      <c r="I12" s="58">
        <v>6046.0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59" t="s">
        <v>78</v>
      </c>
      <c r="B13" s="60"/>
      <c r="C13" s="60"/>
      <c r="D13" s="60"/>
      <c r="E13" s="60"/>
      <c r="F13" s="60"/>
      <c r="G13" s="60">
        <v>698.0</v>
      </c>
      <c r="H13" s="60"/>
      <c r="I13" s="61">
        <v>698.0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62" t="s">
        <v>79</v>
      </c>
      <c r="B14" s="63">
        <v>305.0</v>
      </c>
      <c r="C14" s="63"/>
      <c r="D14" s="63">
        <v>1266.0</v>
      </c>
      <c r="E14" s="63">
        <v>3.0</v>
      </c>
      <c r="F14" s="63">
        <v>11484.0</v>
      </c>
      <c r="G14" s="63">
        <v>318.0</v>
      </c>
      <c r="H14" s="63">
        <v>3476.0</v>
      </c>
      <c r="I14" s="64">
        <v>15281.0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59" t="s">
        <v>71</v>
      </c>
      <c r="B15" s="60"/>
      <c r="C15" s="60"/>
      <c r="D15" s="60">
        <v>8.0</v>
      </c>
      <c r="E15" s="60"/>
      <c r="F15" s="60">
        <v>421.0</v>
      </c>
      <c r="G15" s="60"/>
      <c r="H15" s="60"/>
      <c r="I15" s="61">
        <v>421.0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56" t="s">
        <v>73</v>
      </c>
      <c r="B16" s="57"/>
      <c r="C16" s="57"/>
      <c r="D16" s="57">
        <v>-51.0</v>
      </c>
      <c r="E16" s="57"/>
      <c r="F16" s="57">
        <v>-378.0</v>
      </c>
      <c r="G16" s="57"/>
      <c r="H16" s="57">
        <v>-5131.0</v>
      </c>
      <c r="I16" s="58">
        <v>-5509.0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59" t="s">
        <v>74</v>
      </c>
      <c r="B17" s="60"/>
      <c r="C17" s="60"/>
      <c r="D17" s="60"/>
      <c r="E17" s="60"/>
      <c r="F17" s="60"/>
      <c r="G17" s="60"/>
      <c r="H17" s="60">
        <v>-2059.0</v>
      </c>
      <c r="I17" s="61">
        <v>-2059.0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56" t="s">
        <v>75</v>
      </c>
      <c r="B18" s="57"/>
      <c r="C18" s="57"/>
      <c r="D18" s="57">
        <v>4.0</v>
      </c>
      <c r="E18" s="57"/>
      <c r="F18" s="57">
        <v>130.0</v>
      </c>
      <c r="G18" s="57">
        <v>2.0</v>
      </c>
      <c r="H18" s="57"/>
      <c r="I18" s="58">
        <v>132.0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59" t="s">
        <v>76</v>
      </c>
      <c r="B19" s="60"/>
      <c r="C19" s="60"/>
      <c r="D19" s="60"/>
      <c r="E19" s="60"/>
      <c r="F19" s="60">
        <v>755.0</v>
      </c>
      <c r="G19" s="60"/>
      <c r="H19" s="60"/>
      <c r="I19" s="61">
        <v>755.0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56" t="s">
        <v>77</v>
      </c>
      <c r="B20" s="57"/>
      <c r="C20" s="57"/>
      <c r="D20" s="57"/>
      <c r="E20" s="57"/>
      <c r="F20" s="57"/>
      <c r="G20" s="57"/>
      <c r="H20" s="57">
        <v>5070.0</v>
      </c>
      <c r="I20" s="58">
        <v>5070.0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59" t="s">
        <v>78</v>
      </c>
      <c r="B21" s="60"/>
      <c r="C21" s="60"/>
      <c r="D21" s="60"/>
      <c r="E21" s="60"/>
      <c r="F21" s="60"/>
      <c r="G21" s="60">
        <v>-87.0</v>
      </c>
      <c r="H21" s="60"/>
      <c r="I21" s="61">
        <v>-87.0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62" t="s">
        <v>80</v>
      </c>
      <c r="B22" s="63">
        <v>305.0</v>
      </c>
      <c r="C22" s="63"/>
      <c r="D22" s="63">
        <v>1227.0</v>
      </c>
      <c r="E22" s="63">
        <v>3.0</v>
      </c>
      <c r="F22" s="63">
        <v>12412.0</v>
      </c>
      <c r="G22" s="63">
        <v>231.0</v>
      </c>
      <c r="H22" s="63">
        <v>1358.0</v>
      </c>
      <c r="I22" s="64">
        <v>14004.0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59" t="s">
        <v>71</v>
      </c>
      <c r="B23" s="60"/>
      <c r="C23" s="60"/>
      <c r="D23" s="60">
        <v>7.0</v>
      </c>
      <c r="E23" s="60"/>
      <c r="F23" s="60">
        <v>432.0</v>
      </c>
      <c r="G23" s="60"/>
      <c r="H23" s="60"/>
      <c r="I23" s="61">
        <v>432.0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56" t="s">
        <v>72</v>
      </c>
      <c r="B24" s="57">
        <v>-7.0</v>
      </c>
      <c r="C24" s="57"/>
      <c r="D24" s="57">
        <v>7.0</v>
      </c>
      <c r="E24" s="57"/>
      <c r="F24" s="57"/>
      <c r="G24" s="57"/>
      <c r="H24" s="57"/>
      <c r="I24" s="58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59" t="s">
        <v>73</v>
      </c>
      <c r="B25" s="60"/>
      <c r="C25" s="60"/>
      <c r="D25" s="60">
        <v>-41.0</v>
      </c>
      <c r="E25" s="60"/>
      <c r="F25" s="60">
        <v>-347.0</v>
      </c>
      <c r="G25" s="60"/>
      <c r="H25" s="60">
        <v>-3907.0</v>
      </c>
      <c r="I25" s="61">
        <v>-4254.0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56" t="s">
        <v>74</v>
      </c>
      <c r="B26" s="57"/>
      <c r="C26" s="57"/>
      <c r="D26" s="57"/>
      <c r="E26" s="57"/>
      <c r="F26" s="57"/>
      <c r="G26" s="57"/>
      <c r="H26" s="57">
        <v>-2203.0</v>
      </c>
      <c r="I26" s="58">
        <v>-2203.0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59" t="s">
        <v>75</v>
      </c>
      <c r="B27" s="60"/>
      <c r="C27" s="60"/>
      <c r="D27" s="60">
        <v>5.0</v>
      </c>
      <c r="E27" s="60"/>
      <c r="F27" s="60">
        <v>108.0</v>
      </c>
      <c r="G27" s="60">
        <v>17.0</v>
      </c>
      <c r="H27" s="60"/>
      <c r="I27" s="61">
        <v>125.0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56" t="s">
        <v>76</v>
      </c>
      <c r="B28" s="57"/>
      <c r="C28" s="57"/>
      <c r="D28" s="57"/>
      <c r="E28" s="57"/>
      <c r="F28" s="57">
        <v>804.0</v>
      </c>
      <c r="G28" s="57"/>
      <c r="H28" s="57"/>
      <c r="I28" s="58">
        <v>804.0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59" t="s">
        <v>77</v>
      </c>
      <c r="B29" s="60"/>
      <c r="C29" s="60"/>
      <c r="D29" s="60"/>
      <c r="E29" s="60"/>
      <c r="F29" s="60"/>
      <c r="G29" s="60"/>
      <c r="H29" s="60">
        <v>5700.0</v>
      </c>
      <c r="I29" s="61">
        <v>5700.0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56" t="s">
        <v>78</v>
      </c>
      <c r="B30" s="57"/>
      <c r="C30" s="57"/>
      <c r="D30" s="57"/>
      <c r="E30" s="57"/>
      <c r="F30" s="57"/>
      <c r="G30" s="57">
        <v>-178.0</v>
      </c>
      <c r="H30" s="57"/>
      <c r="I30" s="58">
        <v>-178.0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65" t="s">
        <v>81</v>
      </c>
      <c r="B31" s="66">
        <v>298.0</v>
      </c>
      <c r="C31" s="66"/>
      <c r="D31" s="66">
        <v>1205.0</v>
      </c>
      <c r="E31" s="66">
        <v>3.0</v>
      </c>
      <c r="F31" s="66">
        <v>13409.0</v>
      </c>
      <c r="G31" s="66">
        <v>53.0</v>
      </c>
      <c r="H31" s="66">
        <v>965.0</v>
      </c>
      <c r="I31" s="67">
        <v>14430.0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5.75" customHeight="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</sheetData>
  <mergeCells count="9">
    <mergeCell ref="B3:C3"/>
    <mergeCell ref="D3:E3"/>
    <mergeCell ref="A1:I1"/>
    <mergeCell ref="A2:A4"/>
    <mergeCell ref="B2:E2"/>
    <mergeCell ref="F2:F4"/>
    <mergeCell ref="G2:G4"/>
    <mergeCell ref="H2:H4"/>
    <mergeCell ref="I2:I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 fitToPage="1"/>
  </sheetPr>
  <sheetViews>
    <sheetView workbookViewId="0"/>
  </sheetViews>
  <sheetFormatPr customHeight="1" defaultColWidth="11.22" defaultRowHeight="15.0"/>
  <cols>
    <col customWidth="1" min="1" max="1" width="58.0"/>
    <col customWidth="1" min="2" max="26" width="10.44"/>
  </cols>
  <sheetData>
    <row r="1" ht="73.5" customHeight="1">
      <c r="A1" s="68" t="s">
        <v>82</v>
      </c>
      <c r="B1" s="39"/>
      <c r="C1" s="39"/>
      <c r="D1" s="40"/>
    </row>
    <row r="2" ht="24.75" customHeight="1">
      <c r="A2" s="69" t="s">
        <v>1</v>
      </c>
      <c r="B2" s="70">
        <v>2024.0</v>
      </c>
      <c r="C2" s="70">
        <v>2023.0</v>
      </c>
      <c r="D2" s="71">
        <v>2022.0</v>
      </c>
    </row>
    <row r="3" ht="15.75" customHeight="1">
      <c r="A3" s="72" t="s">
        <v>83</v>
      </c>
      <c r="B3" s="73"/>
      <c r="C3" s="73"/>
      <c r="D3" s="74"/>
    </row>
    <row r="4" ht="15.75" customHeight="1">
      <c r="A4" s="75" t="s">
        <v>84</v>
      </c>
      <c r="B4" s="73">
        <v>5700.0</v>
      </c>
      <c r="C4" s="73">
        <v>5070.0</v>
      </c>
      <c r="D4" s="74">
        <v>6046.0</v>
      </c>
    </row>
    <row r="5" ht="15.75" customHeight="1">
      <c r="A5" s="72" t="s">
        <v>85</v>
      </c>
      <c r="B5" s="73"/>
      <c r="C5" s="73"/>
      <c r="D5" s="74"/>
    </row>
    <row r="6" ht="15.75" customHeight="1">
      <c r="A6" s="75" t="s">
        <v>86</v>
      </c>
      <c r="B6" s="73">
        <v>796.0</v>
      </c>
      <c r="C6" s="73">
        <v>703.0</v>
      </c>
      <c r="D6" s="74">
        <v>717.0</v>
      </c>
    </row>
    <row r="7" ht="15.75" customHeight="1">
      <c r="A7" s="75" t="s">
        <v>87</v>
      </c>
      <c r="B7" s="73">
        <v>-497.0</v>
      </c>
      <c r="C7" s="73">
        <v>-117.0</v>
      </c>
      <c r="D7" s="74">
        <v>-650.0</v>
      </c>
    </row>
    <row r="8" ht="15.75" customHeight="1">
      <c r="A8" s="75" t="s">
        <v>76</v>
      </c>
      <c r="B8" s="73">
        <v>804.0</v>
      </c>
      <c r="C8" s="73">
        <v>755.0</v>
      </c>
      <c r="D8" s="74">
        <v>638.0</v>
      </c>
    </row>
    <row r="9" ht="15.75" customHeight="1">
      <c r="A9" s="75" t="s">
        <v>88</v>
      </c>
      <c r="B9" s="73">
        <v>48.0</v>
      </c>
      <c r="C9" s="73">
        <v>156.0</v>
      </c>
      <c r="D9" s="74">
        <v>123.0</v>
      </c>
    </row>
    <row r="10" ht="15.75" customHeight="1">
      <c r="A10" s="75" t="s">
        <v>89</v>
      </c>
      <c r="B10" s="73">
        <v>-138.0</v>
      </c>
      <c r="C10" s="73">
        <v>-213.0</v>
      </c>
      <c r="D10" s="74">
        <v>-26.0</v>
      </c>
    </row>
    <row r="11" ht="15.75" customHeight="1">
      <c r="A11" s="72" t="s">
        <v>90</v>
      </c>
      <c r="B11" s="73"/>
      <c r="C11" s="73"/>
      <c r="D11" s="74"/>
    </row>
    <row r="12" ht="15.75" customHeight="1">
      <c r="A12" s="75" t="s">
        <v>91</v>
      </c>
      <c r="B12" s="73">
        <v>-329.0</v>
      </c>
      <c r="C12" s="73">
        <v>489.0</v>
      </c>
      <c r="D12" s="74">
        <v>-504.0</v>
      </c>
    </row>
    <row r="13" ht="15.75" customHeight="1">
      <c r="A13" s="75" t="s">
        <v>92</v>
      </c>
      <c r="B13" s="73">
        <v>908.0</v>
      </c>
      <c r="C13" s="73">
        <v>-133.0</v>
      </c>
      <c r="D13" s="74">
        <v>-1676.0</v>
      </c>
    </row>
    <row r="14" ht="15.75" customHeight="1">
      <c r="A14" s="75" t="s">
        <v>93</v>
      </c>
      <c r="B14" s="73"/>
      <c r="C14" s="73"/>
      <c r="D14" s="74"/>
    </row>
    <row r="15" ht="15.75" customHeight="1">
      <c r="A15" s="75" t="s">
        <v>94</v>
      </c>
      <c r="B15" s="73">
        <v>-260.0</v>
      </c>
      <c r="C15" s="73">
        <v>-644.0</v>
      </c>
      <c r="D15" s="74">
        <v>-845.0</v>
      </c>
    </row>
    <row r="16" ht="15.75" customHeight="1">
      <c r="A16" s="72" t="s">
        <v>95</v>
      </c>
      <c r="B16" s="73"/>
      <c r="C16" s="73"/>
      <c r="D16" s="74"/>
    </row>
    <row r="17" ht="15.75" customHeight="1">
      <c r="A17" s="75" t="s">
        <v>96</v>
      </c>
      <c r="B17" s="73">
        <v>397.0</v>
      </c>
      <c r="C17" s="73">
        <v>-255.0</v>
      </c>
      <c r="D17" s="74">
        <v>1365.0</v>
      </c>
    </row>
    <row r="18" ht="15.75" customHeight="1">
      <c r="A18" s="75" t="s">
        <v>97</v>
      </c>
      <c r="B18" s="73">
        <v>7429.0</v>
      </c>
      <c r="C18" s="73">
        <v>5841.0</v>
      </c>
      <c r="D18" s="74">
        <v>5188.0</v>
      </c>
    </row>
    <row r="19" ht="15.75" customHeight="1">
      <c r="A19" s="75" t="s">
        <v>98</v>
      </c>
      <c r="B19" s="73"/>
      <c r="C19" s="73"/>
      <c r="D19" s="74"/>
    </row>
    <row r="20" ht="15.75" customHeight="1">
      <c r="A20" s="75" t="s">
        <v>99</v>
      </c>
      <c r="B20" s="76">
        <v>-4767.0</v>
      </c>
      <c r="C20" s="76">
        <v>-6059.0</v>
      </c>
      <c r="D20" s="77">
        <v>-12913.0</v>
      </c>
    </row>
    <row r="21" ht="15.75" customHeight="1">
      <c r="A21" s="75" t="s">
        <v>100</v>
      </c>
      <c r="B21" s="73">
        <v>2269.0</v>
      </c>
      <c r="C21" s="73">
        <v>3356.0</v>
      </c>
      <c r="D21" s="74">
        <v>8199.0</v>
      </c>
    </row>
    <row r="22" ht="15.75" customHeight="1">
      <c r="A22" s="75" t="s">
        <v>101</v>
      </c>
      <c r="B22" s="73">
        <v>4219.0</v>
      </c>
      <c r="C22" s="73">
        <v>4184.0</v>
      </c>
      <c r="D22" s="74">
        <v>3967.0</v>
      </c>
    </row>
    <row r="23" ht="15.75" customHeight="1">
      <c r="A23" s="75" t="s">
        <v>102</v>
      </c>
      <c r="B23" s="73">
        <v>-812.0</v>
      </c>
      <c r="C23" s="73">
        <v>-969.0</v>
      </c>
      <c r="D23" s="74">
        <v>-758.0</v>
      </c>
    </row>
    <row r="24" ht="15.75" customHeight="1">
      <c r="A24" s="75" t="s">
        <v>103</v>
      </c>
      <c r="B24" s="73">
        <v>-15.0</v>
      </c>
      <c r="C24" s="73">
        <v>52.0</v>
      </c>
      <c r="D24" s="74">
        <v>-19.0</v>
      </c>
    </row>
    <row r="25" ht="15.75" customHeight="1">
      <c r="A25" s="75" t="s">
        <v>104</v>
      </c>
      <c r="B25" s="73">
        <v>894.0</v>
      </c>
      <c r="C25" s="73">
        <v>564.0</v>
      </c>
      <c r="D25" s="74">
        <v>-1524.0</v>
      </c>
    </row>
    <row r="26" ht="15.75" customHeight="1">
      <c r="A26" s="72" t="s">
        <v>105</v>
      </c>
      <c r="B26" s="73"/>
      <c r="C26" s="73"/>
      <c r="D26" s="74"/>
    </row>
    <row r="27" ht="15.75" customHeight="1">
      <c r="A27" s="75" t="s">
        <v>106</v>
      </c>
      <c r="B27" s="73" t="s">
        <v>107</v>
      </c>
      <c r="C27" s="73">
        <v>-4.0</v>
      </c>
      <c r="D27" s="74">
        <v>15.0</v>
      </c>
    </row>
    <row r="28" ht="15.75" customHeight="1">
      <c r="A28" s="75" t="s">
        <v>108</v>
      </c>
      <c r="B28" s="73" t="s">
        <v>107</v>
      </c>
      <c r="C28" s="73">
        <v>-500.0</v>
      </c>
      <c r="D28" s="74" t="s">
        <v>107</v>
      </c>
    </row>
    <row r="29" ht="15.75" customHeight="1">
      <c r="A29" s="75" t="s">
        <v>109</v>
      </c>
      <c r="B29" s="73">
        <v>667.0</v>
      </c>
      <c r="C29" s="73">
        <v>651.0</v>
      </c>
      <c r="D29" s="74">
        <v>1151.0</v>
      </c>
    </row>
    <row r="30" ht="15.75" customHeight="1">
      <c r="A30" s="75" t="s">
        <v>110</v>
      </c>
      <c r="B30" s="73">
        <v>-4250.0</v>
      </c>
      <c r="C30" s="76">
        <v>-5480.0</v>
      </c>
      <c r="D30" s="74">
        <v>-4014.0</v>
      </c>
    </row>
    <row r="31" ht="15.75" customHeight="1">
      <c r="A31" s="75" t="s">
        <v>111</v>
      </c>
      <c r="B31" s="73">
        <v>-2169.0</v>
      </c>
      <c r="C31" s="73">
        <v>-2012.0</v>
      </c>
      <c r="D31" s="74">
        <v>-1837.0</v>
      </c>
    </row>
    <row r="32" ht="15.75" customHeight="1">
      <c r="A32" s="75" t="s">
        <v>112</v>
      </c>
      <c r="B32" s="73">
        <v>-136.0</v>
      </c>
      <c r="C32" s="73">
        <v>-102.0</v>
      </c>
      <c r="D32" s="74">
        <v>-151.0</v>
      </c>
    </row>
    <row r="33" ht="15.75" customHeight="1">
      <c r="A33" s="75" t="s">
        <v>113</v>
      </c>
      <c r="B33" s="73">
        <v>-5888.0</v>
      </c>
      <c r="C33" s="73">
        <v>-7447.0</v>
      </c>
      <c r="D33" s="74">
        <v>-4836.0</v>
      </c>
    </row>
    <row r="34" ht="15.75" customHeight="1">
      <c r="A34" s="75" t="s">
        <v>114</v>
      </c>
      <c r="B34" s="73">
        <v>-16.0</v>
      </c>
      <c r="C34" s="73">
        <v>-91.0</v>
      </c>
      <c r="D34" s="74">
        <v>-143.0</v>
      </c>
    </row>
    <row r="35" ht="15.75" customHeight="1">
      <c r="A35" s="75" t="s">
        <v>115</v>
      </c>
      <c r="B35" s="73">
        <v>2419.0</v>
      </c>
      <c r="C35" s="73">
        <v>-1133.0</v>
      </c>
      <c r="D35" s="74">
        <v>-1315.0</v>
      </c>
    </row>
    <row r="36" ht="15.75" customHeight="1">
      <c r="A36" s="75" t="s">
        <v>116</v>
      </c>
      <c r="B36" s="73">
        <v>7441.0</v>
      </c>
      <c r="C36" s="73">
        <v>8574.0</v>
      </c>
      <c r="D36" s="74">
        <v>9889.0</v>
      </c>
    </row>
    <row r="37" ht="15.75" customHeight="1">
      <c r="A37" s="75" t="s">
        <v>117</v>
      </c>
      <c r="B37" s="73">
        <v>9860.0</v>
      </c>
      <c r="C37" s="73">
        <v>7441.0</v>
      </c>
      <c r="D37" s="74">
        <v>8574.0</v>
      </c>
    </row>
    <row r="38" ht="15.75" customHeight="1">
      <c r="A38" s="72" t="s">
        <v>118</v>
      </c>
      <c r="B38" s="73"/>
      <c r="C38" s="73"/>
      <c r="D38" s="74"/>
    </row>
    <row r="39" ht="15.75" customHeight="1">
      <c r="A39" s="72" t="s">
        <v>119</v>
      </c>
      <c r="B39" s="73"/>
      <c r="C39" s="73"/>
      <c r="D39" s="74"/>
    </row>
    <row r="40" ht="15.75" customHeight="1">
      <c r="A40" s="75" t="s">
        <v>120</v>
      </c>
      <c r="B40" s="73">
        <v>381.0</v>
      </c>
      <c r="C40" s="73">
        <v>347.0</v>
      </c>
      <c r="D40" s="74">
        <v>290.0</v>
      </c>
    </row>
    <row r="41" ht="15.75" customHeight="1">
      <c r="A41" s="75" t="s">
        <v>121</v>
      </c>
      <c r="B41" s="73">
        <v>1299.0</v>
      </c>
      <c r="C41" s="73">
        <v>1517.0</v>
      </c>
      <c r="D41" s="74">
        <v>1231.0</v>
      </c>
    </row>
    <row r="42" ht="15.75" customHeight="1">
      <c r="A42" s="75" t="s">
        <v>122</v>
      </c>
      <c r="B42" s="73">
        <v>160.0</v>
      </c>
      <c r="C42" s="73">
        <v>211.0</v>
      </c>
      <c r="D42" s="74">
        <v>160.0</v>
      </c>
    </row>
    <row r="43" ht="15.75" customHeight="1">
      <c r="A43" s="78" t="s">
        <v>123</v>
      </c>
      <c r="B43" s="79">
        <v>558.0</v>
      </c>
      <c r="C43" s="79">
        <v>524.0</v>
      </c>
      <c r="D43" s="80">
        <v>480.0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D1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AAC"/>
    <pageSetUpPr fitToPage="1"/>
  </sheetPr>
  <sheetViews>
    <sheetView workbookViewId="0"/>
  </sheetViews>
  <sheetFormatPr customHeight="1" defaultColWidth="11.22" defaultRowHeight="15.0"/>
  <cols>
    <col customWidth="1" min="1" max="1" width="52.11"/>
    <col customWidth="1" min="2" max="2" width="17.67"/>
    <col customWidth="1" min="3" max="3" width="16.33"/>
    <col customWidth="1" min="4" max="4" width="16.0"/>
    <col customWidth="1" min="5" max="6" width="10.78"/>
    <col customWidth="1" min="7" max="26" width="10.44"/>
  </cols>
  <sheetData>
    <row r="1" ht="16.5" customHeight="1">
      <c r="A1" s="81" t="s">
        <v>124</v>
      </c>
      <c r="B1" s="82" t="s">
        <v>125</v>
      </c>
      <c r="C1" s="82" t="s">
        <v>126</v>
      </c>
      <c r="D1" s="82" t="s">
        <v>127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24.75" customHeight="1">
      <c r="A2" s="8" t="str">
        <f>Balance_Sheets!A19</f>
        <v>Current portion of long-term debt</v>
      </c>
      <c r="B2" s="84">
        <f>Balance_Sheets!B19</f>
        <v>1000</v>
      </c>
      <c r="C2" s="84" t="str">
        <f>Balance_Sheets!C19</f>
        <v/>
      </c>
      <c r="D2" s="84">
        <f>Balance_Sheets!D19</f>
        <v>500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6.5" customHeight="1">
      <c r="A3" s="8" t="str">
        <f>Balance_Sheets!A20</f>
        <v>Notes payable</v>
      </c>
      <c r="B3" s="84">
        <f>Balance_Sheets!B20</f>
        <v>6</v>
      </c>
      <c r="C3" s="84">
        <f>Balance_Sheets!C20</f>
        <v>6</v>
      </c>
      <c r="D3" s="84">
        <f>Balance_Sheets!D20</f>
        <v>10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6.5" customHeight="1">
      <c r="A4" s="8" t="str">
        <f>Balance_Sheets!A21</f>
        <v>Accounts payable</v>
      </c>
      <c r="B4" s="84">
        <f>Balance_Sheets!B21</f>
        <v>2851</v>
      </c>
      <c r="C4" s="84">
        <f>Balance_Sheets!C21</f>
        <v>2862</v>
      </c>
      <c r="D4" s="84">
        <f>Balance_Sheets!D21</f>
        <v>3358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16.5" customHeight="1">
      <c r="A5" s="8" t="str">
        <f>Balance_Sheets!A22</f>
        <v>Current portion of operating lease liabilities</v>
      </c>
      <c r="B5" s="84">
        <f>Balance_Sheets!B22</f>
        <v>477</v>
      </c>
      <c r="C5" s="84">
        <f>Balance_Sheets!C22</f>
        <v>425</v>
      </c>
      <c r="D5" s="84">
        <f>Balance_Sheets!D22</f>
        <v>420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16.5" customHeight="1">
      <c r="A6" s="8" t="str">
        <f>Balance_Sheets!A23</f>
        <v>Accrued liabilities</v>
      </c>
      <c r="B6" s="84">
        <f>Balance_Sheets!B23</f>
        <v>5725</v>
      </c>
      <c r="C6" s="84">
        <f>Balance_Sheets!C23</f>
        <v>5723</v>
      </c>
      <c r="D6" s="84">
        <f>Balance_Sheets!D23</f>
        <v>6220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16.5" customHeight="1">
      <c r="A7" s="8" t="str">
        <f>Balance_Sheets!A24</f>
        <v>Income taxes payable</v>
      </c>
      <c r="B7" s="84">
        <f>Balance_Sheets!B24</f>
        <v>534</v>
      </c>
      <c r="C7" s="84">
        <f>Balance_Sheets!C24</f>
        <v>240</v>
      </c>
      <c r="D7" s="84">
        <f>Balance_Sheets!D24</f>
        <v>222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ht="16.5" customHeight="1">
      <c r="A8" s="85" t="str">
        <f>Balance_Sheets!A25</f>
        <v>Total current liabilities</v>
      </c>
      <c r="B8" s="86">
        <f>Balance_Sheets!B25</f>
        <v>10593</v>
      </c>
      <c r="C8" s="86">
        <f>Balance_Sheets!C25</f>
        <v>9256</v>
      </c>
      <c r="D8" s="86">
        <f>Balance_Sheets!D25</f>
        <v>10730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ht="16.5" customHeight="1">
      <c r="A9" s="8" t="str">
        <f>Balance_Sheets!A26</f>
        <v>Long-term debt</v>
      </c>
      <c r="B9" s="84">
        <f>Balance_Sheets!B26</f>
        <v>7903</v>
      </c>
      <c r="C9" s="84">
        <f>Balance_Sheets!C26</f>
        <v>8927</v>
      </c>
      <c r="D9" s="84">
        <f>Balance_Sheets!D26</f>
        <v>8920</v>
      </c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ht="16.5" customHeight="1">
      <c r="A10" s="8" t="str">
        <f>Balance_Sheets!A27</f>
        <v>Operating lease liabilities</v>
      </c>
      <c r="B10" s="84">
        <f>Balance_Sheets!B27</f>
        <v>2566</v>
      </c>
      <c r="C10" s="84">
        <f>Balance_Sheets!C27</f>
        <v>2786</v>
      </c>
      <c r="D10" s="84">
        <f>Balance_Sheets!D27</f>
        <v>2777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ht="16.5" customHeight="1">
      <c r="A11" s="8" t="str">
        <f>Balance_Sheets!A28</f>
        <v>Deferred income taxes and other liabilities</v>
      </c>
      <c r="B11" s="84">
        <f>Balance_Sheets!B28</f>
        <v>2618</v>
      </c>
      <c r="C11" s="84">
        <f>Balance_Sheets!C28</f>
        <v>2558</v>
      </c>
      <c r="D11" s="84">
        <f>Balance_Sheets!D28</f>
        <v>2613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ht="16.5" customHeight="1">
      <c r="A12" s="8" t="str">
        <f>Balance_Sheets!A29</f>
        <v>Commitments and contingencies (Note 16)</v>
      </c>
      <c r="B12" s="84" t="str">
        <f>Balance_Sheets!B29</f>
        <v/>
      </c>
      <c r="C12" s="84" t="str">
        <f>Balance_Sheets!C29</f>
        <v/>
      </c>
      <c r="D12" s="84" t="str">
        <f>Balance_Sheets!D29</f>
        <v/>
      </c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ht="16.5" customHeight="1">
      <c r="A13" s="8" t="str">
        <f>Balance_Sheets!A30</f>
        <v>Redeemable preferred stock</v>
      </c>
      <c r="B13" s="84" t="str">
        <f>Balance_Sheets!B30</f>
        <v/>
      </c>
      <c r="C13" s="84" t="str">
        <f>Balance_Sheets!C30</f>
        <v/>
      </c>
      <c r="D13" s="84" t="str">
        <f>Balance_Sheets!D30</f>
        <v/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ht="15.75" customHeight="1">
      <c r="A14" s="70" t="s">
        <v>128</v>
      </c>
      <c r="B14" s="86">
        <f t="shared" ref="B14:D14" si="1">SUM(B9:B13)</f>
        <v>13087</v>
      </c>
      <c r="C14" s="86">
        <f t="shared" si="1"/>
        <v>14271</v>
      </c>
      <c r="D14" s="86">
        <f t="shared" si="1"/>
        <v>14310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ht="15.75" customHeight="1">
      <c r="A15" s="87"/>
      <c r="B15" s="88"/>
      <c r="C15" s="88"/>
      <c r="D15" s="88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ht="15.75" customHeight="1">
      <c r="A16" s="89"/>
      <c r="B16" s="90">
        <v>2024.0</v>
      </c>
      <c r="C16" s="90">
        <v>2023.0</v>
      </c>
      <c r="D16" s="91">
        <v>2022.0</v>
      </c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ht="15.75" customHeight="1">
      <c r="A17" s="92" t="s">
        <v>129</v>
      </c>
      <c r="B17" s="93">
        <f t="shared" ref="B17:D17" si="2">B8</f>
        <v>10593</v>
      </c>
      <c r="C17" s="93">
        <f t="shared" si="2"/>
        <v>9256</v>
      </c>
      <c r="D17" s="94">
        <f t="shared" si="2"/>
        <v>10730</v>
      </c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ht="15.75" customHeight="1">
      <c r="A18" s="95" t="s">
        <v>130</v>
      </c>
      <c r="B18" s="96">
        <f t="shared" ref="B18:D18" si="3">B14</f>
        <v>13087</v>
      </c>
      <c r="C18" s="96">
        <f t="shared" si="3"/>
        <v>14271</v>
      </c>
      <c r="D18" s="97">
        <f t="shared" si="3"/>
        <v>14310</v>
      </c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ht="15.75" customHeight="1">
      <c r="A19" s="83"/>
      <c r="B19" s="98"/>
      <c r="C19" s="98"/>
      <c r="D19" s="98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ht="15.75" customHeight="1">
      <c r="A20" s="83"/>
      <c r="B20" s="98"/>
      <c r="C20" s="98"/>
      <c r="D20" s="98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83"/>
      <c r="B21" s="98"/>
      <c r="C21" s="98"/>
      <c r="D21" s="98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83"/>
      <c r="B22" s="98"/>
      <c r="C22" s="98"/>
      <c r="D22" s="98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83"/>
      <c r="B23" s="98"/>
      <c r="C23" s="98"/>
      <c r="D23" s="98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83"/>
      <c r="B24" s="98"/>
      <c r="C24" s="98"/>
      <c r="D24" s="98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83"/>
      <c r="B25" s="98"/>
      <c r="C25" s="98"/>
      <c r="D25" s="98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83"/>
      <c r="B26" s="98"/>
      <c r="C26" s="98"/>
      <c r="D26" s="98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83"/>
      <c r="B27" s="98"/>
      <c r="C27" s="98"/>
      <c r="D27" s="98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83"/>
      <c r="B28" s="98"/>
      <c r="C28" s="98"/>
      <c r="D28" s="98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83"/>
      <c r="B29" s="98"/>
      <c r="C29" s="98"/>
      <c r="D29" s="98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83"/>
      <c r="B30" s="98"/>
      <c r="C30" s="98"/>
      <c r="D30" s="98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83"/>
      <c r="B31" s="98"/>
      <c r="C31" s="98"/>
      <c r="D31" s="98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83"/>
      <c r="B32" s="98"/>
      <c r="C32" s="98"/>
      <c r="D32" s="98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83"/>
      <c r="B33" s="98"/>
      <c r="C33" s="98"/>
      <c r="D33" s="98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83"/>
      <c r="B34" s="98"/>
      <c r="C34" s="98"/>
      <c r="D34" s="98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83"/>
      <c r="B35" s="98"/>
      <c r="C35" s="98"/>
      <c r="D35" s="98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83"/>
      <c r="B36" s="98"/>
      <c r="C36" s="98"/>
      <c r="D36" s="98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83"/>
      <c r="B37" s="98"/>
      <c r="C37" s="98"/>
      <c r="D37" s="98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83"/>
      <c r="B38" s="98"/>
      <c r="C38" s="98"/>
      <c r="D38" s="98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83"/>
      <c r="B39" s="98"/>
      <c r="C39" s="98"/>
      <c r="D39" s="98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83"/>
      <c r="B40" s="98"/>
      <c r="C40" s="98"/>
      <c r="D40" s="98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83"/>
      <c r="B41" s="98"/>
      <c r="C41" s="98"/>
      <c r="D41" s="98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83"/>
      <c r="B42" s="98"/>
      <c r="C42" s="98"/>
      <c r="D42" s="98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83"/>
      <c r="B43" s="98"/>
      <c r="C43" s="98"/>
      <c r="D43" s="98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83"/>
      <c r="B44" s="98"/>
      <c r="C44" s="98"/>
      <c r="D44" s="98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83"/>
      <c r="B45" s="98"/>
      <c r="C45" s="98"/>
      <c r="D45" s="98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83"/>
      <c r="B46" s="98"/>
      <c r="C46" s="98"/>
      <c r="D46" s="98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83"/>
      <c r="B47" s="98"/>
      <c r="C47" s="98"/>
      <c r="D47" s="98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83"/>
      <c r="B48" s="98"/>
      <c r="C48" s="98"/>
      <c r="D48" s="98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83"/>
      <c r="B49" s="98"/>
      <c r="C49" s="98"/>
      <c r="D49" s="98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83"/>
      <c r="B50" s="98"/>
      <c r="C50" s="98"/>
      <c r="D50" s="98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83"/>
      <c r="B51" s="98"/>
      <c r="C51" s="98"/>
      <c r="D51" s="98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83"/>
      <c r="B52" s="98"/>
      <c r="C52" s="98"/>
      <c r="D52" s="98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83"/>
      <c r="B53" s="98"/>
      <c r="C53" s="98"/>
      <c r="D53" s="98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83"/>
      <c r="B54" s="98"/>
      <c r="C54" s="98"/>
      <c r="D54" s="98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83"/>
      <c r="B55" s="98"/>
      <c r="C55" s="98"/>
      <c r="D55" s="98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83"/>
      <c r="B56" s="98"/>
      <c r="C56" s="98"/>
      <c r="D56" s="98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99" t="s">
        <v>131</v>
      </c>
      <c r="B57" s="100">
        <v>2024.0</v>
      </c>
      <c r="C57" s="100">
        <v>2023.0</v>
      </c>
      <c r="D57" s="101">
        <v>2022.0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02" t="s">
        <v>132</v>
      </c>
      <c r="B58" s="93">
        <f>Balance_Sheets!B19</f>
        <v>1000</v>
      </c>
      <c r="C58" s="93" t="str">
        <f>Balance_Sheets!C19</f>
        <v/>
      </c>
      <c r="D58" s="93">
        <f>Balance_Sheets!D19</f>
        <v>500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02" t="s">
        <v>133</v>
      </c>
      <c r="B59" s="93">
        <f>Balance_Sheets!B20</f>
        <v>6</v>
      </c>
      <c r="C59" s="93">
        <f>Balance_Sheets!C20</f>
        <v>6</v>
      </c>
      <c r="D59" s="93">
        <f>Balance_Sheets!D20</f>
        <v>10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02" t="s">
        <v>134</v>
      </c>
      <c r="B60" s="93">
        <f>Balance_Sheets!B21</f>
        <v>2851</v>
      </c>
      <c r="C60" s="93">
        <f>Balance_Sheets!C21</f>
        <v>2862</v>
      </c>
      <c r="D60" s="93">
        <f>Balance_Sheets!D21</f>
        <v>3358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02" t="s">
        <v>135</v>
      </c>
      <c r="B61" s="93">
        <f>Balance_Sheets!B22</f>
        <v>477</v>
      </c>
      <c r="C61" s="93">
        <f>Balance_Sheets!C22</f>
        <v>425</v>
      </c>
      <c r="D61" s="93">
        <f>Balance_Sheets!D22</f>
        <v>420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02" t="s">
        <v>136</v>
      </c>
      <c r="B62" s="93">
        <f>Balance_Sheets!B23</f>
        <v>5725</v>
      </c>
      <c r="C62" s="93">
        <f>Balance_Sheets!C23</f>
        <v>5723</v>
      </c>
      <c r="D62" s="93">
        <f>Balance_Sheets!D23</f>
        <v>6220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02" t="s">
        <v>137</v>
      </c>
      <c r="B63" s="93">
        <f>Balance_Sheets!B24</f>
        <v>534</v>
      </c>
      <c r="C63" s="93">
        <f>Balance_Sheets!C24</f>
        <v>240</v>
      </c>
      <c r="D63" s="93">
        <f>Balance_Sheets!D24</f>
        <v>222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03" t="s">
        <v>129</v>
      </c>
      <c r="B64" s="93">
        <f t="shared" ref="B64:D64" si="4">SUM(B58:B63)</f>
        <v>10593</v>
      </c>
      <c r="C64" s="93">
        <f t="shared" si="4"/>
        <v>9256</v>
      </c>
      <c r="D64" s="93">
        <f t="shared" si="4"/>
        <v>10730</v>
      </c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04" t="s">
        <v>138</v>
      </c>
      <c r="B65" s="105"/>
      <c r="C65" s="105"/>
      <c r="D65" s="106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02" t="s">
        <v>139</v>
      </c>
      <c r="B66" s="93">
        <f>Balance_Sheets!B26</f>
        <v>7903</v>
      </c>
      <c r="C66" s="93">
        <f>Balance_Sheets!C26</f>
        <v>8927</v>
      </c>
      <c r="D66" s="93">
        <f>Balance_Sheets!D26</f>
        <v>8920</v>
      </c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02" t="s">
        <v>140</v>
      </c>
      <c r="B67" s="93">
        <f>Balance_Sheets!B27</f>
        <v>2566</v>
      </c>
      <c r="C67" s="93">
        <f>Balance_Sheets!C27</f>
        <v>2786</v>
      </c>
      <c r="D67" s="93">
        <f>Balance_Sheets!D27</f>
        <v>2777</v>
      </c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02" t="s">
        <v>141</v>
      </c>
      <c r="B68" s="93">
        <f>Balance_Sheets!B28</f>
        <v>2618</v>
      </c>
      <c r="C68" s="93">
        <f>Balance_Sheets!C28</f>
        <v>2558</v>
      </c>
      <c r="D68" s="93">
        <f>Balance_Sheets!D28</f>
        <v>2613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8.75" customHeight="1">
      <c r="A69" s="103" t="s">
        <v>130</v>
      </c>
      <c r="B69" s="93">
        <f t="shared" ref="B69:D69" si="5">SUM(B66:B68)</f>
        <v>13087</v>
      </c>
      <c r="C69" s="93">
        <f t="shared" si="5"/>
        <v>14271</v>
      </c>
      <c r="D69" s="93">
        <f t="shared" si="5"/>
        <v>14310</v>
      </c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8.75" customHeight="1">
      <c r="A70" s="107" t="s">
        <v>142</v>
      </c>
      <c r="B70" s="108">
        <f t="shared" ref="B70:D70" si="6">B64+B69</f>
        <v>23680</v>
      </c>
      <c r="C70" s="108">
        <f t="shared" si="6"/>
        <v>23527</v>
      </c>
      <c r="D70" s="108">
        <f t="shared" si="6"/>
        <v>25040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09"/>
      <c r="B71" s="110"/>
      <c r="C71" s="111"/>
      <c r="D71" s="111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83"/>
      <c r="B72" s="98"/>
      <c r="C72" s="98"/>
      <c r="D72" s="98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83"/>
      <c r="B73" s="98"/>
      <c r="C73" s="98"/>
      <c r="D73" s="98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83"/>
      <c r="B74" s="98"/>
      <c r="C74" s="98"/>
      <c r="D74" s="98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83"/>
      <c r="B75" s="98"/>
      <c r="C75" s="98"/>
      <c r="D75" s="98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83"/>
      <c r="B76" s="98"/>
      <c r="C76" s="98"/>
      <c r="D76" s="98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83"/>
      <c r="B77" s="98"/>
      <c r="C77" s="98"/>
      <c r="D77" s="98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83"/>
      <c r="B78" s="98"/>
      <c r="C78" s="98"/>
      <c r="D78" s="98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83"/>
      <c r="B79" s="98"/>
      <c r="C79" s="98"/>
      <c r="D79" s="98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83"/>
      <c r="B80" s="98"/>
      <c r="C80" s="98"/>
      <c r="D80" s="98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83"/>
      <c r="B81" s="98"/>
      <c r="C81" s="98"/>
      <c r="D81" s="98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83"/>
      <c r="B82" s="98"/>
      <c r="C82" s="98"/>
      <c r="D82" s="98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83"/>
      <c r="B83" s="98"/>
      <c r="C83" s="98"/>
      <c r="D83" s="98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83"/>
      <c r="B84" s="98"/>
      <c r="C84" s="98"/>
      <c r="D84" s="98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83"/>
      <c r="B85" s="98"/>
      <c r="C85" s="98"/>
      <c r="D85" s="98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83"/>
      <c r="B86" s="98"/>
      <c r="C86" s="98"/>
      <c r="D86" s="98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83"/>
      <c r="B87" s="98"/>
      <c r="C87" s="98"/>
      <c r="D87" s="98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83"/>
      <c r="B88" s="98"/>
      <c r="C88" s="98"/>
      <c r="D88" s="98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83"/>
      <c r="B89" s="98"/>
      <c r="C89" s="98"/>
      <c r="D89" s="98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83"/>
      <c r="B90" s="98"/>
      <c r="C90" s="98"/>
      <c r="D90" s="98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83"/>
      <c r="B91" s="98"/>
      <c r="C91" s="98"/>
      <c r="D91" s="98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83"/>
      <c r="B92" s="98"/>
      <c r="C92" s="98"/>
      <c r="D92" s="98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83"/>
      <c r="B93" s="98"/>
      <c r="C93" s="98"/>
      <c r="D93" s="98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83"/>
      <c r="B94" s="98"/>
      <c r="C94" s="98"/>
      <c r="D94" s="98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83"/>
      <c r="B95" s="98"/>
      <c r="C95" s="98"/>
      <c r="D95" s="98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83"/>
      <c r="B96" s="98"/>
      <c r="C96" s="98"/>
      <c r="D96" s="98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83"/>
      <c r="B97" s="98"/>
      <c r="C97" s="98"/>
      <c r="D97" s="98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83"/>
      <c r="B98" s="98"/>
      <c r="C98" s="98"/>
      <c r="D98" s="98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83"/>
      <c r="B99" s="98"/>
      <c r="C99" s="98"/>
      <c r="D99" s="98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83"/>
      <c r="B100" s="98"/>
      <c r="C100" s="98"/>
      <c r="D100" s="98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83"/>
      <c r="B101" s="98"/>
      <c r="C101" s="98"/>
      <c r="D101" s="98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83"/>
      <c r="B102" s="98"/>
      <c r="C102" s="98"/>
      <c r="D102" s="98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83"/>
      <c r="B103" s="98"/>
      <c r="C103" s="98"/>
      <c r="D103" s="98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83"/>
      <c r="B104" s="98"/>
      <c r="C104" s="98"/>
      <c r="D104" s="98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83"/>
      <c r="B105" s="98"/>
      <c r="C105" s="98"/>
      <c r="D105" s="98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83"/>
      <c r="B106" s="98"/>
      <c r="C106" s="98"/>
      <c r="D106" s="98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83"/>
      <c r="B107" s="98"/>
      <c r="C107" s="98"/>
      <c r="D107" s="98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83"/>
      <c r="B108" s="98"/>
      <c r="C108" s="98"/>
      <c r="D108" s="98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83"/>
      <c r="B109" s="98"/>
      <c r="C109" s="98"/>
      <c r="D109" s="98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83"/>
      <c r="B110" s="98"/>
      <c r="C110" s="98"/>
      <c r="D110" s="98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83"/>
      <c r="B111" s="98"/>
      <c r="C111" s="98"/>
      <c r="D111" s="98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83"/>
      <c r="B112" s="98"/>
      <c r="C112" s="98"/>
      <c r="D112" s="98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83"/>
      <c r="B113" s="98"/>
      <c r="C113" s="98"/>
      <c r="D113" s="98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83"/>
      <c r="B114" s="98"/>
      <c r="C114" s="98"/>
      <c r="D114" s="98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83"/>
      <c r="B115" s="98"/>
      <c r="C115" s="98"/>
      <c r="D115" s="98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83"/>
      <c r="B116" s="98"/>
      <c r="C116" s="98"/>
      <c r="D116" s="98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83"/>
      <c r="B117" s="98"/>
      <c r="C117" s="98"/>
      <c r="D117" s="98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83"/>
      <c r="B118" s="98"/>
      <c r="C118" s="98"/>
      <c r="D118" s="98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83"/>
      <c r="B119" s="98"/>
      <c r="C119" s="98"/>
      <c r="D119" s="98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83"/>
      <c r="B120" s="98"/>
      <c r="C120" s="98"/>
      <c r="D120" s="98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83"/>
      <c r="B121" s="98"/>
      <c r="C121" s="98"/>
      <c r="D121" s="98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83"/>
      <c r="B122" s="98"/>
      <c r="C122" s="98"/>
      <c r="D122" s="98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83"/>
      <c r="B123" s="98"/>
      <c r="C123" s="98"/>
      <c r="D123" s="98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83"/>
      <c r="B124" s="98"/>
      <c r="C124" s="98"/>
      <c r="D124" s="98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83"/>
      <c r="B125" s="98"/>
      <c r="C125" s="98"/>
      <c r="D125" s="98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83"/>
      <c r="B126" s="98"/>
      <c r="C126" s="98"/>
      <c r="D126" s="98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83"/>
      <c r="B127" s="98"/>
      <c r="C127" s="98"/>
      <c r="D127" s="98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83"/>
      <c r="B128" s="98"/>
      <c r="C128" s="98"/>
      <c r="D128" s="98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83"/>
      <c r="B129" s="98"/>
      <c r="C129" s="98"/>
      <c r="D129" s="98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83"/>
      <c r="B130" s="98"/>
      <c r="C130" s="98"/>
      <c r="D130" s="98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83"/>
      <c r="B131" s="98"/>
      <c r="C131" s="98"/>
      <c r="D131" s="98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83"/>
      <c r="B132" s="98"/>
      <c r="C132" s="98"/>
      <c r="D132" s="98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83"/>
      <c r="B133" s="98"/>
      <c r="C133" s="98"/>
      <c r="D133" s="98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83"/>
      <c r="B134" s="98"/>
      <c r="C134" s="98"/>
      <c r="D134" s="98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83"/>
      <c r="B135" s="98"/>
      <c r="C135" s="98"/>
      <c r="D135" s="98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83"/>
      <c r="B136" s="98"/>
      <c r="C136" s="98"/>
      <c r="D136" s="98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83"/>
      <c r="B137" s="98"/>
      <c r="C137" s="98"/>
      <c r="D137" s="98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83"/>
      <c r="B138" s="98"/>
      <c r="C138" s="98"/>
      <c r="D138" s="98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83"/>
      <c r="B139" s="98"/>
      <c r="C139" s="98"/>
      <c r="D139" s="98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83"/>
      <c r="B140" s="98"/>
      <c r="C140" s="98"/>
      <c r="D140" s="98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83"/>
      <c r="B141" s="98"/>
      <c r="C141" s="98"/>
      <c r="D141" s="98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83"/>
      <c r="B142" s="98"/>
      <c r="C142" s="98"/>
      <c r="D142" s="98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83"/>
      <c r="B143" s="98"/>
      <c r="C143" s="98"/>
      <c r="D143" s="98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83"/>
      <c r="B144" s="98"/>
      <c r="C144" s="98"/>
      <c r="D144" s="98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83"/>
      <c r="B145" s="98"/>
      <c r="C145" s="98"/>
      <c r="D145" s="98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83"/>
      <c r="B146" s="98"/>
      <c r="C146" s="98"/>
      <c r="D146" s="98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83"/>
      <c r="B147" s="98"/>
      <c r="C147" s="98"/>
      <c r="D147" s="98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83"/>
      <c r="B148" s="98"/>
      <c r="C148" s="98"/>
      <c r="D148" s="98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83"/>
      <c r="B149" s="98"/>
      <c r="C149" s="98"/>
      <c r="D149" s="98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83"/>
      <c r="B150" s="98"/>
      <c r="C150" s="98"/>
      <c r="D150" s="98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83"/>
      <c r="B151" s="98"/>
      <c r="C151" s="98"/>
      <c r="D151" s="98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83"/>
      <c r="B152" s="98"/>
      <c r="C152" s="98"/>
      <c r="D152" s="98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83"/>
      <c r="B153" s="98"/>
      <c r="C153" s="98"/>
      <c r="D153" s="98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83"/>
      <c r="B154" s="98"/>
      <c r="C154" s="98"/>
      <c r="D154" s="98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83"/>
      <c r="B155" s="98"/>
      <c r="C155" s="98"/>
      <c r="D155" s="98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83"/>
      <c r="B156" s="98"/>
      <c r="C156" s="98"/>
      <c r="D156" s="98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83"/>
      <c r="B157" s="98"/>
      <c r="C157" s="98"/>
      <c r="D157" s="98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83"/>
      <c r="B158" s="98"/>
      <c r="C158" s="98"/>
      <c r="D158" s="98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83"/>
      <c r="B159" s="98"/>
      <c r="C159" s="98"/>
      <c r="D159" s="98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83"/>
      <c r="B160" s="98"/>
      <c r="C160" s="98"/>
      <c r="D160" s="98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83"/>
      <c r="B161" s="98"/>
      <c r="C161" s="98"/>
      <c r="D161" s="98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83"/>
      <c r="B162" s="98"/>
      <c r="C162" s="98"/>
      <c r="D162" s="98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83"/>
      <c r="B163" s="98"/>
      <c r="C163" s="98"/>
      <c r="D163" s="98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83"/>
      <c r="B164" s="98"/>
      <c r="C164" s="98"/>
      <c r="D164" s="98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83"/>
      <c r="B165" s="98"/>
      <c r="C165" s="98"/>
      <c r="D165" s="98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83"/>
      <c r="B166" s="98"/>
      <c r="C166" s="98"/>
      <c r="D166" s="98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83"/>
      <c r="B167" s="98"/>
      <c r="C167" s="98"/>
      <c r="D167" s="98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83"/>
      <c r="B168" s="98"/>
      <c r="C168" s="98"/>
      <c r="D168" s="98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83"/>
      <c r="B169" s="98"/>
      <c r="C169" s="98"/>
      <c r="D169" s="98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83"/>
      <c r="B170" s="98"/>
      <c r="C170" s="98"/>
      <c r="D170" s="98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83"/>
      <c r="B171" s="98"/>
      <c r="C171" s="98"/>
      <c r="D171" s="98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83"/>
      <c r="B172" s="98"/>
      <c r="C172" s="98"/>
      <c r="D172" s="98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83"/>
      <c r="B173" s="98"/>
      <c r="C173" s="98"/>
      <c r="D173" s="98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83"/>
      <c r="B174" s="98"/>
      <c r="C174" s="98"/>
      <c r="D174" s="98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83"/>
      <c r="B175" s="98"/>
      <c r="C175" s="98"/>
      <c r="D175" s="98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83"/>
      <c r="B176" s="98"/>
      <c r="C176" s="98"/>
      <c r="D176" s="98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83"/>
      <c r="B177" s="98"/>
      <c r="C177" s="98"/>
      <c r="D177" s="98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83"/>
      <c r="B178" s="98"/>
      <c r="C178" s="98"/>
      <c r="D178" s="98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83"/>
      <c r="B179" s="98"/>
      <c r="C179" s="98"/>
      <c r="D179" s="98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83"/>
      <c r="B180" s="98"/>
      <c r="C180" s="98"/>
      <c r="D180" s="98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83"/>
      <c r="B181" s="98"/>
      <c r="C181" s="98"/>
      <c r="D181" s="98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83"/>
      <c r="B182" s="98"/>
      <c r="C182" s="98"/>
      <c r="D182" s="98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83"/>
      <c r="B183" s="98"/>
      <c r="C183" s="98"/>
      <c r="D183" s="98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83"/>
      <c r="B184" s="98"/>
      <c r="C184" s="98"/>
      <c r="D184" s="98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83"/>
      <c r="B185" s="98"/>
      <c r="C185" s="98"/>
      <c r="D185" s="98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83"/>
      <c r="B186" s="98"/>
      <c r="C186" s="98"/>
      <c r="D186" s="98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83"/>
      <c r="B187" s="98"/>
      <c r="C187" s="98"/>
      <c r="D187" s="98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83"/>
      <c r="B188" s="98"/>
      <c r="C188" s="98"/>
      <c r="D188" s="98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83"/>
      <c r="B189" s="98"/>
      <c r="C189" s="98"/>
      <c r="D189" s="98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83"/>
      <c r="B190" s="98"/>
      <c r="C190" s="98"/>
      <c r="D190" s="98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83"/>
      <c r="B191" s="98"/>
      <c r="C191" s="98"/>
      <c r="D191" s="98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83"/>
      <c r="B192" s="98"/>
      <c r="C192" s="98"/>
      <c r="D192" s="98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83"/>
      <c r="B193" s="98"/>
      <c r="C193" s="98"/>
      <c r="D193" s="98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83"/>
      <c r="B194" s="98"/>
      <c r="C194" s="98"/>
      <c r="D194" s="98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83"/>
      <c r="B195" s="98"/>
      <c r="C195" s="98"/>
      <c r="D195" s="98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83"/>
      <c r="B196" s="98"/>
      <c r="C196" s="98"/>
      <c r="D196" s="98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83"/>
      <c r="B197" s="98"/>
      <c r="C197" s="98"/>
      <c r="D197" s="98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83"/>
      <c r="B198" s="98"/>
      <c r="C198" s="98"/>
      <c r="D198" s="98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83"/>
      <c r="B199" s="98"/>
      <c r="C199" s="98"/>
      <c r="D199" s="98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83"/>
      <c r="B200" s="98"/>
      <c r="C200" s="98"/>
      <c r="D200" s="98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83"/>
      <c r="B201" s="98"/>
      <c r="C201" s="98"/>
      <c r="D201" s="98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83"/>
      <c r="B202" s="98"/>
      <c r="C202" s="98"/>
      <c r="D202" s="98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83"/>
      <c r="B203" s="98"/>
      <c r="C203" s="98"/>
      <c r="D203" s="98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83"/>
      <c r="B204" s="98"/>
      <c r="C204" s="98"/>
      <c r="D204" s="98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83"/>
      <c r="B205" s="98"/>
      <c r="C205" s="98"/>
      <c r="D205" s="98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83"/>
      <c r="B206" s="98"/>
      <c r="C206" s="98"/>
      <c r="D206" s="98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83"/>
      <c r="B207" s="98"/>
      <c r="C207" s="98"/>
      <c r="D207" s="98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83"/>
      <c r="B208" s="98"/>
      <c r="C208" s="98"/>
      <c r="D208" s="98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83"/>
      <c r="B209" s="98"/>
      <c r="C209" s="98"/>
      <c r="D209" s="98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83"/>
      <c r="B210" s="98"/>
      <c r="C210" s="98"/>
      <c r="D210" s="98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83"/>
      <c r="B211" s="98"/>
      <c r="C211" s="98"/>
      <c r="D211" s="98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83"/>
      <c r="B212" s="98"/>
      <c r="C212" s="98"/>
      <c r="D212" s="98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83"/>
      <c r="B213" s="98"/>
      <c r="C213" s="98"/>
      <c r="D213" s="98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83"/>
      <c r="B214" s="98"/>
      <c r="C214" s="98"/>
      <c r="D214" s="98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83"/>
      <c r="B215" s="98"/>
      <c r="C215" s="98"/>
      <c r="D215" s="98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83"/>
      <c r="B216" s="98"/>
      <c r="C216" s="98"/>
      <c r="D216" s="98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83"/>
      <c r="B217" s="98"/>
      <c r="C217" s="98"/>
      <c r="D217" s="98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83"/>
      <c r="B218" s="98"/>
      <c r="C218" s="98"/>
      <c r="D218" s="98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83"/>
      <c r="B219" s="98"/>
      <c r="C219" s="98"/>
      <c r="D219" s="98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83"/>
      <c r="B220" s="98"/>
      <c r="C220" s="98"/>
      <c r="D220" s="98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83"/>
      <c r="B221" s="98"/>
      <c r="C221" s="98"/>
      <c r="D221" s="98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3"/>
      <c r="B222" s="98"/>
      <c r="C222" s="98"/>
      <c r="D222" s="98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98"/>
      <c r="C223" s="98"/>
      <c r="D223" s="98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98"/>
      <c r="C224" s="98"/>
      <c r="D224" s="98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98"/>
      <c r="C225" s="98"/>
      <c r="D225" s="98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98"/>
      <c r="C226" s="98"/>
      <c r="D226" s="98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98"/>
      <c r="C227" s="98"/>
      <c r="D227" s="98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98"/>
      <c r="C228" s="98"/>
      <c r="D228" s="98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98"/>
      <c r="C229" s="98"/>
      <c r="D229" s="98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98"/>
      <c r="C230" s="98"/>
      <c r="D230" s="98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98"/>
      <c r="C231" s="98"/>
      <c r="D231" s="98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98"/>
      <c r="C232" s="98"/>
      <c r="D232" s="98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98"/>
      <c r="C233" s="98"/>
      <c r="D233" s="98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98"/>
      <c r="C234" s="98"/>
      <c r="D234" s="98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98"/>
      <c r="C235" s="98"/>
      <c r="D235" s="98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98"/>
      <c r="C236" s="98"/>
      <c r="D236" s="98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98"/>
      <c r="C237" s="98"/>
      <c r="D237" s="98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98"/>
      <c r="C238" s="98"/>
      <c r="D238" s="98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98"/>
      <c r="C239" s="98"/>
      <c r="D239" s="98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98"/>
      <c r="C240" s="98"/>
      <c r="D240" s="98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98"/>
      <c r="C241" s="98"/>
      <c r="D241" s="98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98"/>
      <c r="C242" s="98"/>
      <c r="D242" s="98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98"/>
      <c r="C243" s="98"/>
      <c r="D243" s="98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98"/>
      <c r="C244" s="98"/>
      <c r="D244" s="98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98"/>
      <c r="C245" s="98"/>
      <c r="D245" s="98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98"/>
      <c r="C246" s="98"/>
      <c r="D246" s="98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98"/>
      <c r="C247" s="98"/>
      <c r="D247" s="98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98"/>
      <c r="C248" s="98"/>
      <c r="D248" s="98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98"/>
      <c r="C249" s="98"/>
      <c r="D249" s="98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98"/>
      <c r="C250" s="98"/>
      <c r="D250" s="98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98"/>
      <c r="C251" s="98"/>
      <c r="D251" s="98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98"/>
      <c r="C252" s="98"/>
      <c r="D252" s="98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98"/>
      <c r="C253" s="98"/>
      <c r="D253" s="98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98"/>
      <c r="C254" s="98"/>
      <c r="D254" s="98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98"/>
      <c r="C255" s="98"/>
      <c r="D255" s="98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98"/>
      <c r="C256" s="98"/>
      <c r="D256" s="98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98"/>
      <c r="C257" s="98"/>
      <c r="D257" s="98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98"/>
      <c r="C258" s="98"/>
      <c r="D258" s="98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98"/>
      <c r="C259" s="98"/>
      <c r="D259" s="98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98"/>
      <c r="C260" s="98"/>
      <c r="D260" s="98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98"/>
      <c r="C261" s="98"/>
      <c r="D261" s="98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98"/>
      <c r="C262" s="98"/>
      <c r="D262" s="98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98"/>
      <c r="C263" s="98"/>
      <c r="D263" s="98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98"/>
      <c r="C264" s="98"/>
      <c r="D264" s="98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98"/>
      <c r="C265" s="98"/>
      <c r="D265" s="98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98"/>
      <c r="C266" s="98"/>
      <c r="D266" s="98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98"/>
      <c r="C267" s="98"/>
      <c r="D267" s="98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98"/>
      <c r="C268" s="98"/>
      <c r="D268" s="98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98"/>
      <c r="C269" s="98"/>
      <c r="D269" s="98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98"/>
      <c r="C270" s="98"/>
      <c r="D270" s="98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98"/>
      <c r="C271" s="98"/>
      <c r="D271" s="98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98"/>
      <c r="C272" s="98"/>
      <c r="D272" s="98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98"/>
      <c r="C273" s="98"/>
      <c r="D273" s="98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98"/>
      <c r="C274" s="98"/>
      <c r="D274" s="98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98"/>
      <c r="C275" s="98"/>
      <c r="D275" s="98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98"/>
      <c r="C276" s="98"/>
      <c r="D276" s="98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98"/>
      <c r="C277" s="98"/>
      <c r="D277" s="98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98"/>
      <c r="C278" s="98"/>
      <c r="D278" s="98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98"/>
      <c r="C279" s="98"/>
      <c r="D279" s="98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98"/>
      <c r="C280" s="98"/>
      <c r="D280" s="98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98"/>
      <c r="C281" s="98"/>
      <c r="D281" s="98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98"/>
      <c r="C282" s="98"/>
      <c r="D282" s="98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98"/>
      <c r="C283" s="98"/>
      <c r="D283" s="98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98"/>
      <c r="C284" s="98"/>
      <c r="D284" s="98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98"/>
      <c r="C285" s="98"/>
      <c r="D285" s="98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98"/>
      <c r="C286" s="98"/>
      <c r="D286" s="98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98"/>
      <c r="C287" s="98"/>
      <c r="D287" s="98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98"/>
      <c r="C288" s="98"/>
      <c r="D288" s="98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98"/>
      <c r="C289" s="98"/>
      <c r="D289" s="98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98"/>
      <c r="C290" s="98"/>
      <c r="D290" s="98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98"/>
      <c r="C291" s="98"/>
      <c r="D291" s="98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98"/>
      <c r="C292" s="98"/>
      <c r="D292" s="98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98"/>
      <c r="C293" s="98"/>
      <c r="D293" s="98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98"/>
      <c r="C294" s="98"/>
      <c r="D294" s="98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98"/>
      <c r="C295" s="98"/>
      <c r="D295" s="98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98"/>
      <c r="C296" s="98"/>
      <c r="D296" s="98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98"/>
      <c r="C297" s="98"/>
      <c r="D297" s="98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98"/>
      <c r="C298" s="98"/>
      <c r="D298" s="98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98"/>
      <c r="C299" s="98"/>
      <c r="D299" s="98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98"/>
      <c r="C300" s="98"/>
      <c r="D300" s="98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98"/>
      <c r="C301" s="98"/>
      <c r="D301" s="98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98"/>
      <c r="C302" s="98"/>
      <c r="D302" s="98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98"/>
      <c r="C303" s="98"/>
      <c r="D303" s="98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98"/>
      <c r="C304" s="98"/>
      <c r="D304" s="98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98"/>
      <c r="C305" s="98"/>
      <c r="D305" s="98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98"/>
      <c r="C306" s="98"/>
      <c r="D306" s="98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98"/>
      <c r="C307" s="98"/>
      <c r="D307" s="98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98"/>
      <c r="C308" s="98"/>
      <c r="D308" s="98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98"/>
      <c r="C309" s="98"/>
      <c r="D309" s="98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98"/>
      <c r="C310" s="98"/>
      <c r="D310" s="98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98"/>
      <c r="C311" s="98"/>
      <c r="D311" s="98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98"/>
      <c r="C312" s="98"/>
      <c r="D312" s="98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98"/>
      <c r="C313" s="98"/>
      <c r="D313" s="98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98"/>
      <c r="C314" s="98"/>
      <c r="D314" s="98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98"/>
      <c r="C315" s="98"/>
      <c r="D315" s="98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98"/>
      <c r="C316" s="98"/>
      <c r="D316" s="98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98"/>
      <c r="C317" s="98"/>
      <c r="D317" s="98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98"/>
      <c r="C318" s="98"/>
      <c r="D318" s="98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98"/>
      <c r="C319" s="98"/>
      <c r="D319" s="98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98"/>
      <c r="C320" s="98"/>
      <c r="D320" s="98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98"/>
      <c r="C321" s="98"/>
      <c r="D321" s="98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98"/>
      <c r="C322" s="98"/>
      <c r="D322" s="98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98"/>
      <c r="C323" s="98"/>
      <c r="D323" s="98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98"/>
      <c r="C324" s="98"/>
      <c r="D324" s="98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98"/>
      <c r="C325" s="98"/>
      <c r="D325" s="98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98"/>
      <c r="C326" s="98"/>
      <c r="D326" s="98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98"/>
      <c r="C327" s="98"/>
      <c r="D327" s="98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98"/>
      <c r="C328" s="98"/>
      <c r="D328" s="98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98"/>
      <c r="C329" s="98"/>
      <c r="D329" s="98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98"/>
      <c r="C330" s="98"/>
      <c r="D330" s="98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98"/>
      <c r="C331" s="98"/>
      <c r="D331" s="98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98"/>
      <c r="C332" s="98"/>
      <c r="D332" s="98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98"/>
      <c r="C333" s="98"/>
      <c r="D333" s="98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98"/>
      <c r="C334" s="98"/>
      <c r="D334" s="98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98"/>
      <c r="C335" s="98"/>
      <c r="D335" s="98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98"/>
      <c r="C336" s="98"/>
      <c r="D336" s="98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98"/>
      <c r="C337" s="98"/>
      <c r="D337" s="98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98"/>
      <c r="C338" s="98"/>
      <c r="D338" s="98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98"/>
      <c r="C339" s="98"/>
      <c r="D339" s="98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98"/>
      <c r="C340" s="98"/>
      <c r="D340" s="98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98"/>
      <c r="C341" s="98"/>
      <c r="D341" s="98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98"/>
      <c r="C342" s="98"/>
      <c r="D342" s="98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98"/>
      <c r="C343" s="98"/>
      <c r="D343" s="98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98"/>
      <c r="C344" s="98"/>
      <c r="D344" s="98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98"/>
      <c r="C345" s="98"/>
      <c r="D345" s="98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98"/>
      <c r="C346" s="98"/>
      <c r="D346" s="98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98"/>
      <c r="C347" s="98"/>
      <c r="D347" s="98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98"/>
      <c r="C348" s="98"/>
      <c r="D348" s="98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98"/>
      <c r="C349" s="98"/>
      <c r="D349" s="98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98"/>
      <c r="C350" s="98"/>
      <c r="D350" s="98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98"/>
      <c r="C351" s="98"/>
      <c r="D351" s="98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98"/>
      <c r="C352" s="98"/>
      <c r="D352" s="98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98"/>
      <c r="C353" s="98"/>
      <c r="D353" s="98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98"/>
      <c r="C354" s="98"/>
      <c r="D354" s="98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98"/>
      <c r="C355" s="98"/>
      <c r="D355" s="98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98"/>
      <c r="C356" s="98"/>
      <c r="D356" s="98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98"/>
      <c r="C357" s="98"/>
      <c r="D357" s="98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98"/>
      <c r="C358" s="98"/>
      <c r="D358" s="98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98"/>
      <c r="C359" s="98"/>
      <c r="D359" s="98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98"/>
      <c r="C360" s="98"/>
      <c r="D360" s="98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98"/>
      <c r="C361" s="98"/>
      <c r="D361" s="98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98"/>
      <c r="C362" s="98"/>
      <c r="D362" s="98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98"/>
      <c r="C363" s="98"/>
      <c r="D363" s="98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98"/>
      <c r="C364" s="98"/>
      <c r="D364" s="98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98"/>
      <c r="C365" s="98"/>
      <c r="D365" s="98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98"/>
      <c r="C366" s="98"/>
      <c r="D366" s="98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98"/>
      <c r="C367" s="98"/>
      <c r="D367" s="98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98"/>
      <c r="C368" s="98"/>
      <c r="D368" s="98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98"/>
      <c r="C369" s="98"/>
      <c r="D369" s="98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98"/>
      <c r="C370" s="98"/>
      <c r="D370" s="98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98"/>
      <c r="C371" s="98"/>
      <c r="D371" s="98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98"/>
      <c r="C372" s="98"/>
      <c r="D372" s="98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98"/>
      <c r="C373" s="98"/>
      <c r="D373" s="98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98"/>
      <c r="C374" s="98"/>
      <c r="D374" s="98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98"/>
      <c r="C375" s="98"/>
      <c r="D375" s="98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98"/>
      <c r="C376" s="98"/>
      <c r="D376" s="98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98"/>
      <c r="C377" s="98"/>
      <c r="D377" s="98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98"/>
      <c r="C378" s="98"/>
      <c r="D378" s="98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98"/>
      <c r="C379" s="98"/>
      <c r="D379" s="98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98"/>
      <c r="C380" s="98"/>
      <c r="D380" s="98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98"/>
      <c r="C381" s="98"/>
      <c r="D381" s="98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98"/>
      <c r="C382" s="98"/>
      <c r="D382" s="98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98"/>
      <c r="C383" s="98"/>
      <c r="D383" s="98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98"/>
      <c r="C384" s="98"/>
      <c r="D384" s="98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98"/>
      <c r="C385" s="98"/>
      <c r="D385" s="98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98"/>
      <c r="C386" s="98"/>
      <c r="D386" s="98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98"/>
      <c r="C387" s="98"/>
      <c r="D387" s="98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98"/>
      <c r="C388" s="98"/>
      <c r="D388" s="98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98"/>
      <c r="C389" s="98"/>
      <c r="D389" s="98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98"/>
      <c r="C390" s="98"/>
      <c r="D390" s="98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98"/>
      <c r="C391" s="98"/>
      <c r="D391" s="98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98"/>
      <c r="C392" s="98"/>
      <c r="D392" s="98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98"/>
      <c r="C393" s="98"/>
      <c r="D393" s="98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98"/>
      <c r="C394" s="98"/>
      <c r="D394" s="98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98"/>
      <c r="C395" s="98"/>
      <c r="D395" s="98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98"/>
      <c r="C396" s="98"/>
      <c r="D396" s="98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98"/>
      <c r="C397" s="98"/>
      <c r="D397" s="98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98"/>
      <c r="C398" s="98"/>
      <c r="D398" s="98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98"/>
      <c r="C399" s="98"/>
      <c r="D399" s="98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98"/>
      <c r="C400" s="98"/>
      <c r="D400" s="98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98"/>
      <c r="C401" s="98"/>
      <c r="D401" s="98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98"/>
      <c r="C402" s="98"/>
      <c r="D402" s="98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98"/>
      <c r="C403" s="98"/>
      <c r="D403" s="98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98"/>
      <c r="C404" s="98"/>
      <c r="D404" s="98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98"/>
      <c r="C405" s="98"/>
      <c r="D405" s="98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98"/>
      <c r="C406" s="98"/>
      <c r="D406" s="98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98"/>
      <c r="C407" s="98"/>
      <c r="D407" s="98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98"/>
      <c r="C408" s="98"/>
      <c r="D408" s="98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98"/>
      <c r="C409" s="98"/>
      <c r="D409" s="98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98"/>
      <c r="C410" s="98"/>
      <c r="D410" s="98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98"/>
      <c r="C411" s="98"/>
      <c r="D411" s="98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98"/>
      <c r="C412" s="98"/>
      <c r="D412" s="98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98"/>
      <c r="C413" s="98"/>
      <c r="D413" s="98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98"/>
      <c r="C414" s="98"/>
      <c r="D414" s="98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98"/>
      <c r="C415" s="98"/>
      <c r="D415" s="98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98"/>
      <c r="C416" s="98"/>
      <c r="D416" s="98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98"/>
      <c r="C417" s="98"/>
      <c r="D417" s="98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98"/>
      <c r="C418" s="98"/>
      <c r="D418" s="98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98"/>
      <c r="C419" s="98"/>
      <c r="D419" s="98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98"/>
      <c r="C420" s="98"/>
      <c r="D420" s="98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98"/>
      <c r="C421" s="98"/>
      <c r="D421" s="98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98"/>
      <c r="C422" s="98"/>
      <c r="D422" s="98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98"/>
      <c r="C423" s="98"/>
      <c r="D423" s="98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98"/>
      <c r="C424" s="98"/>
      <c r="D424" s="98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98"/>
      <c r="C425" s="98"/>
      <c r="D425" s="98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98"/>
      <c r="C426" s="98"/>
      <c r="D426" s="98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98"/>
      <c r="C427" s="98"/>
      <c r="D427" s="98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98"/>
      <c r="C428" s="98"/>
      <c r="D428" s="98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98"/>
      <c r="C429" s="98"/>
      <c r="D429" s="98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98"/>
      <c r="C430" s="98"/>
      <c r="D430" s="98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98"/>
      <c r="C431" s="98"/>
      <c r="D431" s="98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98"/>
      <c r="C432" s="98"/>
      <c r="D432" s="98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98"/>
      <c r="C433" s="98"/>
      <c r="D433" s="98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98"/>
      <c r="C434" s="98"/>
      <c r="D434" s="98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98"/>
      <c r="C435" s="98"/>
      <c r="D435" s="98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98"/>
      <c r="C436" s="98"/>
      <c r="D436" s="98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98"/>
      <c r="C437" s="98"/>
      <c r="D437" s="98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98"/>
      <c r="C438" s="98"/>
      <c r="D438" s="98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98"/>
      <c r="C439" s="98"/>
      <c r="D439" s="98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98"/>
      <c r="C440" s="98"/>
      <c r="D440" s="98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98"/>
      <c r="C441" s="98"/>
      <c r="D441" s="98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98"/>
      <c r="C442" s="98"/>
      <c r="D442" s="98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98"/>
      <c r="C443" s="98"/>
      <c r="D443" s="98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98"/>
      <c r="C444" s="98"/>
      <c r="D444" s="98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98"/>
      <c r="C445" s="98"/>
      <c r="D445" s="98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98"/>
      <c r="C446" s="98"/>
      <c r="D446" s="98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98"/>
      <c r="C447" s="98"/>
      <c r="D447" s="98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98"/>
      <c r="C448" s="98"/>
      <c r="D448" s="98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98"/>
      <c r="C449" s="98"/>
      <c r="D449" s="98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98"/>
      <c r="C450" s="98"/>
      <c r="D450" s="98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98"/>
      <c r="C451" s="98"/>
      <c r="D451" s="98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98"/>
      <c r="C452" s="98"/>
      <c r="D452" s="98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98"/>
      <c r="C453" s="98"/>
      <c r="D453" s="98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98"/>
      <c r="C454" s="98"/>
      <c r="D454" s="98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98"/>
      <c r="C455" s="98"/>
      <c r="D455" s="98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98"/>
      <c r="C456" s="98"/>
      <c r="D456" s="98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98"/>
      <c r="C457" s="98"/>
      <c r="D457" s="98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98"/>
      <c r="C458" s="98"/>
      <c r="D458" s="98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98"/>
      <c r="C459" s="98"/>
      <c r="D459" s="98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98"/>
      <c r="C460" s="98"/>
      <c r="D460" s="98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98"/>
      <c r="C461" s="98"/>
      <c r="D461" s="98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98"/>
      <c r="C462" s="98"/>
      <c r="D462" s="98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98"/>
      <c r="C463" s="98"/>
      <c r="D463" s="98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98"/>
      <c r="C464" s="98"/>
      <c r="D464" s="98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98"/>
      <c r="C465" s="98"/>
      <c r="D465" s="98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98"/>
      <c r="C466" s="98"/>
      <c r="D466" s="98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98"/>
      <c r="C467" s="98"/>
      <c r="D467" s="98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98"/>
      <c r="C468" s="98"/>
      <c r="D468" s="98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98"/>
      <c r="C469" s="98"/>
      <c r="D469" s="98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98"/>
      <c r="C470" s="98"/>
      <c r="D470" s="98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98"/>
      <c r="C471" s="98"/>
      <c r="D471" s="98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98"/>
      <c r="C472" s="98"/>
      <c r="D472" s="98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98"/>
      <c r="C473" s="98"/>
      <c r="D473" s="98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98"/>
      <c r="C474" s="98"/>
      <c r="D474" s="98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98"/>
      <c r="C475" s="98"/>
      <c r="D475" s="98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98"/>
      <c r="C476" s="98"/>
      <c r="D476" s="98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98"/>
      <c r="C477" s="98"/>
      <c r="D477" s="98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98"/>
      <c r="C478" s="98"/>
      <c r="D478" s="98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98"/>
      <c r="C479" s="98"/>
      <c r="D479" s="98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98"/>
      <c r="C480" s="98"/>
      <c r="D480" s="98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98"/>
      <c r="C481" s="98"/>
      <c r="D481" s="98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98"/>
      <c r="C482" s="98"/>
      <c r="D482" s="98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98"/>
      <c r="C483" s="98"/>
      <c r="D483" s="98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98"/>
      <c r="C484" s="98"/>
      <c r="D484" s="98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98"/>
      <c r="C485" s="98"/>
      <c r="D485" s="98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98"/>
      <c r="C486" s="98"/>
      <c r="D486" s="98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98"/>
      <c r="C487" s="98"/>
      <c r="D487" s="98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98"/>
      <c r="C488" s="98"/>
      <c r="D488" s="98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98"/>
      <c r="C489" s="98"/>
      <c r="D489" s="98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98"/>
      <c r="C490" s="98"/>
      <c r="D490" s="98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98"/>
      <c r="C491" s="98"/>
      <c r="D491" s="98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98"/>
      <c r="C492" s="98"/>
      <c r="D492" s="98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98"/>
      <c r="C493" s="98"/>
      <c r="D493" s="98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98"/>
      <c r="C494" s="98"/>
      <c r="D494" s="98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98"/>
      <c r="C495" s="98"/>
      <c r="D495" s="98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98"/>
      <c r="C496" s="98"/>
      <c r="D496" s="98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98"/>
      <c r="C497" s="98"/>
      <c r="D497" s="98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98"/>
      <c r="C498" s="98"/>
      <c r="D498" s="98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98"/>
      <c r="C499" s="98"/>
      <c r="D499" s="98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98"/>
      <c r="C500" s="98"/>
      <c r="D500" s="98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98"/>
      <c r="C501" s="98"/>
      <c r="D501" s="98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98"/>
      <c r="C502" s="98"/>
      <c r="D502" s="98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98"/>
      <c r="C503" s="98"/>
      <c r="D503" s="98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98"/>
      <c r="C504" s="98"/>
      <c r="D504" s="98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98"/>
      <c r="C505" s="98"/>
      <c r="D505" s="98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98"/>
      <c r="C506" s="98"/>
      <c r="D506" s="98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98"/>
      <c r="C507" s="98"/>
      <c r="D507" s="98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98"/>
      <c r="C508" s="98"/>
      <c r="D508" s="98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98"/>
      <c r="C509" s="98"/>
      <c r="D509" s="98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98"/>
      <c r="C510" s="98"/>
      <c r="D510" s="98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98"/>
      <c r="C511" s="98"/>
      <c r="D511" s="98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98"/>
      <c r="C512" s="98"/>
      <c r="D512" s="98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98"/>
      <c r="C513" s="98"/>
      <c r="D513" s="98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98"/>
      <c r="C514" s="98"/>
      <c r="D514" s="98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98"/>
      <c r="C515" s="98"/>
      <c r="D515" s="98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98"/>
      <c r="C516" s="98"/>
      <c r="D516" s="98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98"/>
      <c r="C517" s="98"/>
      <c r="D517" s="98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98"/>
      <c r="C518" s="98"/>
      <c r="D518" s="98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98"/>
      <c r="C519" s="98"/>
      <c r="D519" s="98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98"/>
      <c r="C520" s="98"/>
      <c r="D520" s="98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98"/>
      <c r="C521" s="98"/>
      <c r="D521" s="98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98"/>
      <c r="C522" s="98"/>
      <c r="D522" s="98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98"/>
      <c r="C523" s="98"/>
      <c r="D523" s="98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98"/>
      <c r="C524" s="98"/>
      <c r="D524" s="98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98"/>
      <c r="C525" s="98"/>
      <c r="D525" s="98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98"/>
      <c r="C526" s="98"/>
      <c r="D526" s="98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98"/>
      <c r="C527" s="98"/>
      <c r="D527" s="98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98"/>
      <c r="C528" s="98"/>
      <c r="D528" s="98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98"/>
      <c r="C529" s="98"/>
      <c r="D529" s="98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98"/>
      <c r="C530" s="98"/>
      <c r="D530" s="98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98"/>
      <c r="C531" s="98"/>
      <c r="D531" s="98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98"/>
      <c r="C532" s="98"/>
      <c r="D532" s="98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98"/>
      <c r="C533" s="98"/>
      <c r="D533" s="98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98"/>
      <c r="C534" s="98"/>
      <c r="D534" s="98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98"/>
      <c r="C535" s="98"/>
      <c r="D535" s="98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98"/>
      <c r="C536" s="98"/>
      <c r="D536" s="98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98"/>
      <c r="C537" s="98"/>
      <c r="D537" s="98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98"/>
      <c r="C538" s="98"/>
      <c r="D538" s="98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98"/>
      <c r="C539" s="98"/>
      <c r="D539" s="98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98"/>
      <c r="C540" s="98"/>
      <c r="D540" s="98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98"/>
      <c r="C541" s="98"/>
      <c r="D541" s="98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98"/>
      <c r="C542" s="98"/>
      <c r="D542" s="98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98"/>
      <c r="C543" s="98"/>
      <c r="D543" s="98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98"/>
      <c r="C544" s="98"/>
      <c r="D544" s="98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98"/>
      <c r="C545" s="98"/>
      <c r="D545" s="98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98"/>
      <c r="C546" s="98"/>
      <c r="D546" s="98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98"/>
      <c r="C547" s="98"/>
      <c r="D547" s="98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98"/>
      <c r="C548" s="98"/>
      <c r="D548" s="98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98"/>
      <c r="C549" s="98"/>
      <c r="D549" s="98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98"/>
      <c r="C550" s="98"/>
      <c r="D550" s="98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98"/>
      <c r="C551" s="98"/>
      <c r="D551" s="98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98"/>
      <c r="C552" s="98"/>
      <c r="D552" s="98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98"/>
      <c r="C553" s="98"/>
      <c r="D553" s="98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98"/>
      <c r="C554" s="98"/>
      <c r="D554" s="98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98"/>
      <c r="C555" s="98"/>
      <c r="D555" s="98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98"/>
      <c r="C556" s="98"/>
      <c r="D556" s="98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98"/>
      <c r="C557" s="98"/>
      <c r="D557" s="98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98"/>
      <c r="C558" s="98"/>
      <c r="D558" s="98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98"/>
      <c r="C559" s="98"/>
      <c r="D559" s="98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98"/>
      <c r="C560" s="98"/>
      <c r="D560" s="98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98"/>
      <c r="C561" s="98"/>
      <c r="D561" s="98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98"/>
      <c r="C562" s="98"/>
      <c r="D562" s="98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98"/>
      <c r="C563" s="98"/>
      <c r="D563" s="98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98"/>
      <c r="C564" s="98"/>
      <c r="D564" s="98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98"/>
      <c r="C565" s="98"/>
      <c r="D565" s="98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98"/>
      <c r="C566" s="98"/>
      <c r="D566" s="98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98"/>
      <c r="C567" s="98"/>
      <c r="D567" s="98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98"/>
      <c r="C568" s="98"/>
      <c r="D568" s="98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98"/>
      <c r="C569" s="98"/>
      <c r="D569" s="98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98"/>
      <c r="C570" s="98"/>
      <c r="D570" s="98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98"/>
      <c r="C571" s="98"/>
      <c r="D571" s="98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98"/>
      <c r="C572" s="98"/>
      <c r="D572" s="98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98"/>
      <c r="C573" s="98"/>
      <c r="D573" s="98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98"/>
      <c r="C574" s="98"/>
      <c r="D574" s="98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98"/>
      <c r="C575" s="98"/>
      <c r="D575" s="98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98"/>
      <c r="C576" s="98"/>
      <c r="D576" s="98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98"/>
      <c r="C577" s="98"/>
      <c r="D577" s="98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98"/>
      <c r="C578" s="98"/>
      <c r="D578" s="98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98"/>
      <c r="C579" s="98"/>
      <c r="D579" s="98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98"/>
      <c r="C580" s="98"/>
      <c r="D580" s="98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98"/>
      <c r="C581" s="98"/>
      <c r="D581" s="98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98"/>
      <c r="C582" s="98"/>
      <c r="D582" s="98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98"/>
      <c r="C583" s="98"/>
      <c r="D583" s="98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98"/>
      <c r="C584" s="98"/>
      <c r="D584" s="98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98"/>
      <c r="C585" s="98"/>
      <c r="D585" s="98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98"/>
      <c r="C586" s="98"/>
      <c r="D586" s="98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98"/>
      <c r="C587" s="98"/>
      <c r="D587" s="98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98"/>
      <c r="C588" s="98"/>
      <c r="D588" s="98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98"/>
      <c r="C589" s="98"/>
      <c r="D589" s="98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98"/>
      <c r="C590" s="98"/>
      <c r="D590" s="98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98"/>
      <c r="C591" s="98"/>
      <c r="D591" s="98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98"/>
      <c r="C592" s="98"/>
      <c r="D592" s="98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98"/>
      <c r="C593" s="98"/>
      <c r="D593" s="98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98"/>
      <c r="C594" s="98"/>
      <c r="D594" s="98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98"/>
      <c r="C595" s="98"/>
      <c r="D595" s="98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98"/>
      <c r="C596" s="98"/>
      <c r="D596" s="98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98"/>
      <c r="C597" s="98"/>
      <c r="D597" s="98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98"/>
      <c r="C598" s="98"/>
      <c r="D598" s="98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98"/>
      <c r="C599" s="98"/>
      <c r="D599" s="98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98"/>
      <c r="C600" s="98"/>
      <c r="D600" s="98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98"/>
      <c r="C601" s="98"/>
      <c r="D601" s="98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98"/>
      <c r="C602" s="98"/>
      <c r="D602" s="98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98"/>
      <c r="C603" s="98"/>
      <c r="D603" s="98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98"/>
      <c r="C604" s="98"/>
      <c r="D604" s="98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98"/>
      <c r="C605" s="98"/>
      <c r="D605" s="98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98"/>
      <c r="C606" s="98"/>
      <c r="D606" s="98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98"/>
      <c r="C607" s="98"/>
      <c r="D607" s="98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98"/>
      <c r="C608" s="98"/>
      <c r="D608" s="98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98"/>
      <c r="C609" s="98"/>
      <c r="D609" s="98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98"/>
      <c r="C610" s="98"/>
      <c r="D610" s="98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98"/>
      <c r="C611" s="98"/>
      <c r="D611" s="98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98"/>
      <c r="C612" s="98"/>
      <c r="D612" s="98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98"/>
      <c r="C613" s="98"/>
      <c r="D613" s="98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98"/>
      <c r="C614" s="98"/>
      <c r="D614" s="98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98"/>
      <c r="C615" s="98"/>
      <c r="D615" s="98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98"/>
      <c r="C616" s="98"/>
      <c r="D616" s="98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98"/>
      <c r="C617" s="98"/>
      <c r="D617" s="98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98"/>
      <c r="C618" s="98"/>
      <c r="D618" s="98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98"/>
      <c r="C619" s="98"/>
      <c r="D619" s="98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98"/>
      <c r="C620" s="98"/>
      <c r="D620" s="98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98"/>
      <c r="C621" s="98"/>
      <c r="D621" s="98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98"/>
      <c r="C622" s="98"/>
      <c r="D622" s="98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98"/>
      <c r="C623" s="98"/>
      <c r="D623" s="98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98"/>
      <c r="C624" s="98"/>
      <c r="D624" s="98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98"/>
      <c r="C625" s="98"/>
      <c r="D625" s="98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98"/>
      <c r="C626" s="98"/>
      <c r="D626" s="98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98"/>
      <c r="C627" s="98"/>
      <c r="D627" s="98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98"/>
      <c r="C628" s="98"/>
      <c r="D628" s="98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98"/>
      <c r="C629" s="98"/>
      <c r="D629" s="98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98"/>
      <c r="C630" s="98"/>
      <c r="D630" s="98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98"/>
      <c r="C631" s="98"/>
      <c r="D631" s="98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98"/>
      <c r="C632" s="98"/>
      <c r="D632" s="98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98"/>
      <c r="C633" s="98"/>
      <c r="D633" s="98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98"/>
      <c r="C634" s="98"/>
      <c r="D634" s="98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98"/>
      <c r="C635" s="98"/>
      <c r="D635" s="98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98"/>
      <c r="C636" s="98"/>
      <c r="D636" s="98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98"/>
      <c r="C637" s="98"/>
      <c r="D637" s="98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98"/>
      <c r="C638" s="98"/>
      <c r="D638" s="98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98"/>
      <c r="C639" s="98"/>
      <c r="D639" s="98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98"/>
      <c r="C640" s="98"/>
      <c r="D640" s="98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98"/>
      <c r="C641" s="98"/>
      <c r="D641" s="98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98"/>
      <c r="C642" s="98"/>
      <c r="D642" s="98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98"/>
      <c r="C643" s="98"/>
      <c r="D643" s="98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98"/>
      <c r="C644" s="98"/>
      <c r="D644" s="98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98"/>
      <c r="C645" s="98"/>
      <c r="D645" s="98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98"/>
      <c r="C646" s="98"/>
      <c r="D646" s="98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98"/>
      <c r="C647" s="98"/>
      <c r="D647" s="98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98"/>
      <c r="C648" s="98"/>
      <c r="D648" s="98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98"/>
      <c r="C649" s="98"/>
      <c r="D649" s="98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98"/>
      <c r="C650" s="98"/>
      <c r="D650" s="98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98"/>
      <c r="C651" s="98"/>
      <c r="D651" s="98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98"/>
      <c r="C652" s="98"/>
      <c r="D652" s="98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98"/>
      <c r="C653" s="98"/>
      <c r="D653" s="98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98"/>
      <c r="C654" s="98"/>
      <c r="D654" s="98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98"/>
      <c r="C655" s="98"/>
      <c r="D655" s="98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98"/>
      <c r="C656" s="98"/>
      <c r="D656" s="98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98"/>
      <c r="C657" s="98"/>
      <c r="D657" s="98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98"/>
      <c r="C658" s="98"/>
      <c r="D658" s="98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98"/>
      <c r="C659" s="98"/>
      <c r="D659" s="98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98"/>
      <c r="C660" s="98"/>
      <c r="D660" s="98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98"/>
      <c r="C661" s="98"/>
      <c r="D661" s="98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98"/>
      <c r="C662" s="98"/>
      <c r="D662" s="98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98"/>
      <c r="C663" s="98"/>
      <c r="D663" s="98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98"/>
      <c r="C664" s="98"/>
      <c r="D664" s="98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98"/>
      <c r="C665" s="98"/>
      <c r="D665" s="98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98"/>
      <c r="C666" s="98"/>
      <c r="D666" s="98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98"/>
      <c r="C667" s="98"/>
      <c r="D667" s="98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98"/>
      <c r="C668" s="98"/>
      <c r="D668" s="98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98"/>
      <c r="C669" s="98"/>
      <c r="D669" s="98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98"/>
      <c r="C670" s="98"/>
      <c r="D670" s="98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98"/>
      <c r="C671" s="98"/>
      <c r="D671" s="98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98"/>
      <c r="C672" s="98"/>
      <c r="D672" s="98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98"/>
      <c r="C673" s="98"/>
      <c r="D673" s="98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98"/>
      <c r="C674" s="98"/>
      <c r="D674" s="98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98"/>
      <c r="C675" s="98"/>
      <c r="D675" s="98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98"/>
      <c r="C676" s="98"/>
      <c r="D676" s="98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98"/>
      <c r="C677" s="98"/>
      <c r="D677" s="98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98"/>
      <c r="C678" s="98"/>
      <c r="D678" s="98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98"/>
      <c r="C679" s="98"/>
      <c r="D679" s="98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98"/>
      <c r="C680" s="98"/>
      <c r="D680" s="98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98"/>
      <c r="C681" s="98"/>
      <c r="D681" s="98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98"/>
      <c r="C682" s="98"/>
      <c r="D682" s="98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98"/>
      <c r="C683" s="98"/>
      <c r="D683" s="98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98"/>
      <c r="C684" s="98"/>
      <c r="D684" s="98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98"/>
      <c r="C685" s="98"/>
      <c r="D685" s="98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98"/>
      <c r="C686" s="98"/>
      <c r="D686" s="98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98"/>
      <c r="C687" s="98"/>
      <c r="D687" s="98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98"/>
      <c r="C688" s="98"/>
      <c r="D688" s="98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98"/>
      <c r="C689" s="98"/>
      <c r="D689" s="98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98"/>
      <c r="C690" s="98"/>
      <c r="D690" s="98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98"/>
      <c r="C691" s="98"/>
      <c r="D691" s="98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98"/>
      <c r="C692" s="98"/>
      <c r="D692" s="98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98"/>
      <c r="C693" s="98"/>
      <c r="D693" s="98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98"/>
      <c r="C694" s="98"/>
      <c r="D694" s="98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98"/>
      <c r="C695" s="98"/>
      <c r="D695" s="98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98"/>
      <c r="C696" s="98"/>
      <c r="D696" s="98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98"/>
      <c r="C697" s="98"/>
      <c r="D697" s="98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98"/>
      <c r="C698" s="98"/>
      <c r="D698" s="98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98"/>
      <c r="C699" s="98"/>
      <c r="D699" s="98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98"/>
      <c r="C700" s="98"/>
      <c r="D700" s="98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98"/>
      <c r="C701" s="98"/>
      <c r="D701" s="98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98"/>
      <c r="C702" s="98"/>
      <c r="D702" s="98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98"/>
      <c r="C703" s="98"/>
      <c r="D703" s="98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98"/>
      <c r="C704" s="98"/>
      <c r="D704" s="98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98"/>
      <c r="C705" s="98"/>
      <c r="D705" s="98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98"/>
      <c r="C706" s="98"/>
      <c r="D706" s="98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98"/>
      <c r="C707" s="98"/>
      <c r="D707" s="98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98"/>
      <c r="C708" s="98"/>
      <c r="D708" s="98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98"/>
      <c r="C709" s="98"/>
      <c r="D709" s="98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98"/>
      <c r="C710" s="98"/>
      <c r="D710" s="98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98"/>
      <c r="C711" s="98"/>
      <c r="D711" s="98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98"/>
      <c r="C712" s="98"/>
      <c r="D712" s="98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98"/>
      <c r="C713" s="98"/>
      <c r="D713" s="98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98"/>
      <c r="C714" s="98"/>
      <c r="D714" s="98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98"/>
      <c r="C715" s="98"/>
      <c r="D715" s="98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98"/>
      <c r="C716" s="98"/>
      <c r="D716" s="98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98"/>
      <c r="C717" s="98"/>
      <c r="D717" s="98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98"/>
      <c r="C718" s="98"/>
      <c r="D718" s="98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98"/>
      <c r="C719" s="98"/>
      <c r="D719" s="98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98"/>
      <c r="C720" s="98"/>
      <c r="D720" s="98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98"/>
      <c r="C721" s="98"/>
      <c r="D721" s="98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98"/>
      <c r="C722" s="98"/>
      <c r="D722" s="98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98"/>
      <c r="C723" s="98"/>
      <c r="D723" s="98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98"/>
      <c r="C724" s="98"/>
      <c r="D724" s="98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98"/>
      <c r="C725" s="98"/>
      <c r="D725" s="98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98"/>
      <c r="C726" s="98"/>
      <c r="D726" s="98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98"/>
      <c r="C727" s="98"/>
      <c r="D727" s="98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98"/>
      <c r="C728" s="98"/>
      <c r="D728" s="98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98"/>
      <c r="C729" s="98"/>
      <c r="D729" s="98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98"/>
      <c r="C730" s="98"/>
      <c r="D730" s="98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98"/>
      <c r="C731" s="98"/>
      <c r="D731" s="98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98"/>
      <c r="C732" s="98"/>
      <c r="D732" s="98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98"/>
      <c r="C733" s="98"/>
      <c r="D733" s="98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98"/>
      <c r="C734" s="98"/>
      <c r="D734" s="98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98"/>
      <c r="C735" s="98"/>
      <c r="D735" s="98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98"/>
      <c r="C736" s="98"/>
      <c r="D736" s="98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98"/>
      <c r="C737" s="98"/>
      <c r="D737" s="98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98"/>
      <c r="C738" s="98"/>
      <c r="D738" s="98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98"/>
      <c r="C739" s="98"/>
      <c r="D739" s="98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98"/>
      <c r="C740" s="98"/>
      <c r="D740" s="98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98"/>
      <c r="C741" s="98"/>
      <c r="D741" s="98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98"/>
      <c r="C742" s="98"/>
      <c r="D742" s="98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98"/>
      <c r="C743" s="98"/>
      <c r="D743" s="98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98"/>
      <c r="C744" s="98"/>
      <c r="D744" s="98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98"/>
      <c r="C745" s="98"/>
      <c r="D745" s="98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98"/>
      <c r="C746" s="98"/>
      <c r="D746" s="98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98"/>
      <c r="C747" s="98"/>
      <c r="D747" s="98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98"/>
      <c r="C748" s="98"/>
      <c r="D748" s="98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98"/>
      <c r="C749" s="98"/>
      <c r="D749" s="98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98"/>
      <c r="C750" s="98"/>
      <c r="D750" s="98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98"/>
      <c r="C751" s="98"/>
      <c r="D751" s="98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98"/>
      <c r="C752" s="98"/>
      <c r="D752" s="98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98"/>
      <c r="C753" s="98"/>
      <c r="D753" s="98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98"/>
      <c r="C754" s="98"/>
      <c r="D754" s="98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98"/>
      <c r="C755" s="98"/>
      <c r="D755" s="98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98"/>
      <c r="C756" s="98"/>
      <c r="D756" s="98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98"/>
      <c r="C757" s="98"/>
      <c r="D757" s="98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98"/>
      <c r="C758" s="98"/>
      <c r="D758" s="98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98"/>
      <c r="C759" s="98"/>
      <c r="D759" s="98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98"/>
      <c r="C760" s="98"/>
      <c r="D760" s="98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98"/>
      <c r="C761" s="98"/>
      <c r="D761" s="98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98"/>
      <c r="C762" s="98"/>
      <c r="D762" s="98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98"/>
      <c r="C763" s="98"/>
      <c r="D763" s="98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98"/>
      <c r="C764" s="98"/>
      <c r="D764" s="98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98"/>
      <c r="C765" s="98"/>
      <c r="D765" s="98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98"/>
      <c r="C766" s="98"/>
      <c r="D766" s="98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98"/>
      <c r="C767" s="98"/>
      <c r="D767" s="98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98"/>
      <c r="C768" s="98"/>
      <c r="D768" s="98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98"/>
      <c r="C769" s="98"/>
      <c r="D769" s="98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98"/>
      <c r="C770" s="98"/>
      <c r="D770" s="98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98"/>
      <c r="C771" s="98"/>
      <c r="D771" s="98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98"/>
      <c r="C772" s="98"/>
      <c r="D772" s="98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98"/>
      <c r="C773" s="98"/>
      <c r="D773" s="98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98"/>
      <c r="C774" s="98"/>
      <c r="D774" s="98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98"/>
      <c r="C775" s="98"/>
      <c r="D775" s="98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98"/>
      <c r="C776" s="98"/>
      <c r="D776" s="98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98"/>
      <c r="C777" s="98"/>
      <c r="D777" s="98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98"/>
      <c r="C778" s="98"/>
      <c r="D778" s="98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98"/>
      <c r="C779" s="98"/>
      <c r="D779" s="98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98"/>
      <c r="C780" s="98"/>
      <c r="D780" s="98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98"/>
      <c r="C781" s="98"/>
      <c r="D781" s="98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98"/>
      <c r="C782" s="98"/>
      <c r="D782" s="98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98"/>
      <c r="C783" s="98"/>
      <c r="D783" s="98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98"/>
      <c r="C784" s="98"/>
      <c r="D784" s="98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98"/>
      <c r="C785" s="98"/>
      <c r="D785" s="98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98"/>
      <c r="C786" s="98"/>
      <c r="D786" s="98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98"/>
      <c r="C787" s="98"/>
      <c r="D787" s="98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98"/>
      <c r="C788" s="98"/>
      <c r="D788" s="98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98"/>
      <c r="C789" s="98"/>
      <c r="D789" s="98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98"/>
      <c r="C790" s="98"/>
      <c r="D790" s="98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98"/>
      <c r="C791" s="98"/>
      <c r="D791" s="98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98"/>
      <c r="C792" s="98"/>
      <c r="D792" s="98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98"/>
      <c r="C793" s="98"/>
      <c r="D793" s="98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98"/>
      <c r="C794" s="98"/>
      <c r="D794" s="98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98"/>
      <c r="C795" s="98"/>
      <c r="D795" s="98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98"/>
      <c r="C796" s="98"/>
      <c r="D796" s="98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98"/>
      <c r="C797" s="98"/>
      <c r="D797" s="98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98"/>
      <c r="C798" s="98"/>
      <c r="D798" s="98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98"/>
      <c r="C799" s="98"/>
      <c r="D799" s="98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98"/>
      <c r="C800" s="98"/>
      <c r="D800" s="98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98"/>
      <c r="C801" s="98"/>
      <c r="D801" s="98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98"/>
      <c r="C802" s="98"/>
      <c r="D802" s="98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98"/>
      <c r="C803" s="98"/>
      <c r="D803" s="98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98"/>
      <c r="C804" s="98"/>
      <c r="D804" s="98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98"/>
      <c r="C805" s="98"/>
      <c r="D805" s="98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98"/>
      <c r="C806" s="98"/>
      <c r="D806" s="98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98"/>
      <c r="C807" s="98"/>
      <c r="D807" s="98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98"/>
      <c r="C808" s="98"/>
      <c r="D808" s="98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98"/>
      <c r="C809" s="98"/>
      <c r="D809" s="98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98"/>
      <c r="C810" s="98"/>
      <c r="D810" s="98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98"/>
      <c r="C811" s="98"/>
      <c r="D811" s="98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98"/>
      <c r="C812" s="98"/>
      <c r="D812" s="98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98"/>
      <c r="C813" s="98"/>
      <c r="D813" s="98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98"/>
      <c r="C814" s="98"/>
      <c r="D814" s="98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98"/>
      <c r="C815" s="98"/>
      <c r="D815" s="98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98"/>
      <c r="C816" s="98"/>
      <c r="D816" s="98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98"/>
      <c r="C817" s="98"/>
      <c r="D817" s="98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98"/>
      <c r="C818" s="98"/>
      <c r="D818" s="98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98"/>
      <c r="C819" s="98"/>
      <c r="D819" s="98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98"/>
      <c r="C820" s="98"/>
      <c r="D820" s="98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98"/>
      <c r="C821" s="98"/>
      <c r="D821" s="98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98"/>
      <c r="C822" s="98"/>
      <c r="D822" s="98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98"/>
      <c r="C823" s="98"/>
      <c r="D823" s="98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98"/>
      <c r="C824" s="98"/>
      <c r="D824" s="98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98"/>
      <c r="C825" s="98"/>
      <c r="D825" s="98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98"/>
      <c r="C826" s="98"/>
      <c r="D826" s="98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98"/>
      <c r="C827" s="98"/>
      <c r="D827" s="98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98"/>
      <c r="C828" s="98"/>
      <c r="D828" s="98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98"/>
      <c r="C829" s="98"/>
      <c r="D829" s="98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98"/>
      <c r="C830" s="98"/>
      <c r="D830" s="98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98"/>
      <c r="C831" s="98"/>
      <c r="D831" s="98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98"/>
      <c r="C832" s="98"/>
      <c r="D832" s="98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98"/>
      <c r="C833" s="98"/>
      <c r="D833" s="98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98"/>
      <c r="C834" s="98"/>
      <c r="D834" s="98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98"/>
      <c r="C835" s="98"/>
      <c r="D835" s="98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98"/>
      <c r="C836" s="98"/>
      <c r="D836" s="98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98"/>
      <c r="C837" s="98"/>
      <c r="D837" s="98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98"/>
      <c r="C838" s="98"/>
      <c r="D838" s="98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98"/>
      <c r="C839" s="98"/>
      <c r="D839" s="98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98"/>
      <c r="C840" s="98"/>
      <c r="D840" s="98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98"/>
      <c r="C841" s="98"/>
      <c r="D841" s="98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98"/>
      <c r="C842" s="98"/>
      <c r="D842" s="98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98"/>
      <c r="C843" s="98"/>
      <c r="D843" s="98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98"/>
      <c r="C844" s="98"/>
      <c r="D844" s="98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98"/>
      <c r="C845" s="98"/>
      <c r="D845" s="98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98"/>
      <c r="C846" s="98"/>
      <c r="D846" s="98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98"/>
      <c r="C847" s="98"/>
      <c r="D847" s="98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98"/>
      <c r="C848" s="98"/>
      <c r="D848" s="98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98"/>
      <c r="C849" s="98"/>
      <c r="D849" s="98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98"/>
      <c r="C850" s="98"/>
      <c r="D850" s="98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98"/>
      <c r="C851" s="98"/>
      <c r="D851" s="98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98"/>
      <c r="C852" s="98"/>
      <c r="D852" s="98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98"/>
      <c r="C853" s="98"/>
      <c r="D853" s="98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98"/>
      <c r="C854" s="98"/>
      <c r="D854" s="98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98"/>
      <c r="C855" s="98"/>
      <c r="D855" s="98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98"/>
      <c r="C856" s="98"/>
      <c r="D856" s="98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98"/>
      <c r="C857" s="98"/>
      <c r="D857" s="98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98"/>
      <c r="C858" s="98"/>
      <c r="D858" s="98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98"/>
      <c r="C859" s="98"/>
      <c r="D859" s="98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98"/>
      <c r="C860" s="98"/>
      <c r="D860" s="98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98"/>
      <c r="C861" s="98"/>
      <c r="D861" s="98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98"/>
      <c r="C862" s="98"/>
      <c r="D862" s="98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98"/>
      <c r="C863" s="98"/>
      <c r="D863" s="98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98"/>
      <c r="C864" s="98"/>
      <c r="D864" s="98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98"/>
      <c r="C865" s="98"/>
      <c r="D865" s="98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98"/>
      <c r="C866" s="98"/>
      <c r="D866" s="98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98"/>
      <c r="C867" s="98"/>
      <c r="D867" s="98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98"/>
      <c r="C868" s="98"/>
      <c r="D868" s="98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98"/>
      <c r="C869" s="98"/>
      <c r="D869" s="98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98"/>
      <c r="C870" s="98"/>
      <c r="D870" s="98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98"/>
      <c r="C871" s="98"/>
      <c r="D871" s="98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98"/>
      <c r="C872" s="98"/>
      <c r="D872" s="98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98"/>
      <c r="C873" s="98"/>
      <c r="D873" s="98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98"/>
      <c r="C874" s="98"/>
      <c r="D874" s="98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98"/>
      <c r="C875" s="98"/>
      <c r="D875" s="98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98"/>
      <c r="C876" s="98"/>
      <c r="D876" s="98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98"/>
      <c r="C877" s="98"/>
      <c r="D877" s="98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98"/>
      <c r="C878" s="98"/>
      <c r="D878" s="98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98"/>
      <c r="C879" s="98"/>
      <c r="D879" s="98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98"/>
      <c r="C880" s="98"/>
      <c r="D880" s="98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98"/>
      <c r="C881" s="98"/>
      <c r="D881" s="98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98"/>
      <c r="C882" s="98"/>
      <c r="D882" s="98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98"/>
      <c r="C883" s="98"/>
      <c r="D883" s="98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98"/>
      <c r="C884" s="98"/>
      <c r="D884" s="98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98"/>
      <c r="C885" s="98"/>
      <c r="D885" s="98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98"/>
      <c r="C886" s="98"/>
      <c r="D886" s="98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98"/>
      <c r="C887" s="98"/>
      <c r="D887" s="98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98"/>
      <c r="C888" s="98"/>
      <c r="D888" s="98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98"/>
      <c r="C889" s="98"/>
      <c r="D889" s="98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98"/>
      <c r="C890" s="98"/>
      <c r="D890" s="98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98"/>
      <c r="C891" s="98"/>
      <c r="D891" s="98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98"/>
      <c r="C892" s="98"/>
      <c r="D892" s="98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98"/>
      <c r="C893" s="98"/>
      <c r="D893" s="98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98"/>
      <c r="C894" s="98"/>
      <c r="D894" s="98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98"/>
      <c r="C895" s="98"/>
      <c r="D895" s="98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98"/>
      <c r="C896" s="98"/>
      <c r="D896" s="98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98"/>
      <c r="C897" s="98"/>
      <c r="D897" s="98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98"/>
      <c r="C898" s="98"/>
      <c r="D898" s="98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98"/>
      <c r="C899" s="98"/>
      <c r="D899" s="98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98"/>
      <c r="C900" s="98"/>
      <c r="D900" s="98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98"/>
      <c r="C901" s="98"/>
      <c r="D901" s="98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98"/>
      <c r="C902" s="98"/>
      <c r="D902" s="98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98"/>
      <c r="C903" s="98"/>
      <c r="D903" s="98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98"/>
      <c r="C904" s="98"/>
      <c r="D904" s="98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98"/>
      <c r="C905" s="98"/>
      <c r="D905" s="98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98"/>
      <c r="C906" s="98"/>
      <c r="D906" s="98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98"/>
      <c r="C907" s="98"/>
      <c r="D907" s="98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98"/>
      <c r="C908" s="98"/>
      <c r="D908" s="98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98"/>
      <c r="C909" s="98"/>
      <c r="D909" s="98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98"/>
      <c r="C910" s="98"/>
      <c r="D910" s="98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98"/>
      <c r="C911" s="98"/>
      <c r="D911" s="98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98"/>
      <c r="C912" s="98"/>
      <c r="D912" s="98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98"/>
      <c r="C913" s="98"/>
      <c r="D913" s="98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98"/>
      <c r="C914" s="98"/>
      <c r="D914" s="98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98"/>
      <c r="C915" s="98"/>
      <c r="D915" s="98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98"/>
      <c r="C916" s="98"/>
      <c r="D916" s="98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98"/>
      <c r="C917" s="98"/>
      <c r="D917" s="98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98"/>
      <c r="C918" s="98"/>
      <c r="D918" s="98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98"/>
      <c r="C919" s="98"/>
      <c r="D919" s="98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98"/>
      <c r="C920" s="98"/>
      <c r="D920" s="98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98"/>
      <c r="C921" s="98"/>
      <c r="D921" s="98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98"/>
      <c r="C922" s="98"/>
      <c r="D922" s="98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98"/>
      <c r="C923" s="98"/>
      <c r="D923" s="98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98"/>
      <c r="C924" s="98"/>
      <c r="D924" s="98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98"/>
      <c r="C925" s="98"/>
      <c r="D925" s="98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98"/>
      <c r="C926" s="98"/>
      <c r="D926" s="98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98"/>
      <c r="C927" s="98"/>
      <c r="D927" s="98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98"/>
      <c r="C928" s="98"/>
      <c r="D928" s="98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98"/>
      <c r="C929" s="98"/>
      <c r="D929" s="98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98"/>
      <c r="C930" s="98"/>
      <c r="D930" s="98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98"/>
      <c r="C931" s="98"/>
      <c r="D931" s="98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98"/>
      <c r="C932" s="98"/>
      <c r="D932" s="98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98"/>
      <c r="C933" s="98"/>
      <c r="D933" s="98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98"/>
      <c r="C934" s="98"/>
      <c r="D934" s="98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98"/>
      <c r="C935" s="98"/>
      <c r="D935" s="98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98"/>
      <c r="C936" s="98"/>
      <c r="D936" s="98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98"/>
      <c r="C937" s="98"/>
      <c r="D937" s="98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98"/>
      <c r="C938" s="98"/>
      <c r="D938" s="98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98"/>
      <c r="C939" s="98"/>
      <c r="D939" s="98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98"/>
      <c r="C940" s="98"/>
      <c r="D940" s="98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98"/>
      <c r="C941" s="98"/>
      <c r="D941" s="98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98"/>
      <c r="C942" s="98"/>
      <c r="D942" s="98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98"/>
      <c r="C943" s="98"/>
      <c r="D943" s="98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98"/>
      <c r="C944" s="98"/>
      <c r="D944" s="98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98"/>
      <c r="C945" s="98"/>
      <c r="D945" s="98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98"/>
      <c r="C946" s="98"/>
      <c r="D946" s="98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98"/>
      <c r="C947" s="98"/>
      <c r="D947" s="98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98"/>
      <c r="C948" s="98"/>
      <c r="D948" s="98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98"/>
      <c r="C949" s="98"/>
      <c r="D949" s="98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98"/>
      <c r="C950" s="98"/>
      <c r="D950" s="98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98"/>
      <c r="C951" s="98"/>
      <c r="D951" s="98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98"/>
      <c r="C952" s="98"/>
      <c r="D952" s="98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98"/>
      <c r="C953" s="98"/>
      <c r="D953" s="98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98"/>
      <c r="C954" s="98"/>
      <c r="D954" s="98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98"/>
      <c r="C955" s="98"/>
      <c r="D955" s="98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98"/>
      <c r="C956" s="98"/>
      <c r="D956" s="98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98"/>
      <c r="C957" s="98"/>
      <c r="D957" s="98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98"/>
      <c r="C958" s="98"/>
      <c r="D958" s="98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98"/>
      <c r="C959" s="98"/>
      <c r="D959" s="98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98"/>
      <c r="C960" s="98"/>
      <c r="D960" s="98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98"/>
      <c r="C961" s="98"/>
      <c r="D961" s="98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98"/>
      <c r="C962" s="98"/>
      <c r="D962" s="98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98"/>
      <c r="C963" s="98"/>
      <c r="D963" s="98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98"/>
      <c r="C964" s="98"/>
      <c r="D964" s="98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98"/>
      <c r="C965" s="98"/>
      <c r="D965" s="98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98"/>
      <c r="C966" s="98"/>
      <c r="D966" s="98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98"/>
      <c r="C967" s="98"/>
      <c r="D967" s="98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98"/>
      <c r="C968" s="98"/>
      <c r="D968" s="98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98"/>
      <c r="C969" s="98"/>
      <c r="D969" s="98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98"/>
      <c r="C970" s="98"/>
      <c r="D970" s="98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98"/>
      <c r="C971" s="98"/>
      <c r="D971" s="98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98"/>
      <c r="C972" s="98"/>
      <c r="D972" s="98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98"/>
      <c r="C973" s="98"/>
      <c r="D973" s="98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98"/>
      <c r="C974" s="98"/>
      <c r="D974" s="98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98"/>
      <c r="C975" s="98"/>
      <c r="D975" s="98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98"/>
      <c r="C976" s="98"/>
      <c r="D976" s="98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98"/>
      <c r="C977" s="98"/>
      <c r="D977" s="98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98"/>
      <c r="C978" s="98"/>
      <c r="D978" s="98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98"/>
      <c r="C979" s="98"/>
      <c r="D979" s="98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98"/>
      <c r="C980" s="98"/>
      <c r="D980" s="98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98"/>
      <c r="C981" s="98"/>
      <c r="D981" s="98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98"/>
      <c r="C982" s="98"/>
      <c r="D982" s="98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98"/>
      <c r="C983" s="98"/>
      <c r="D983" s="98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98"/>
      <c r="C984" s="98"/>
      <c r="D984" s="98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98"/>
      <c r="C985" s="98"/>
      <c r="D985" s="98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98"/>
      <c r="C986" s="98"/>
      <c r="D986" s="98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98"/>
      <c r="C987" s="98"/>
      <c r="D987" s="98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98"/>
      <c r="C988" s="98"/>
      <c r="D988" s="98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98"/>
      <c r="C989" s="98"/>
      <c r="D989" s="98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98"/>
      <c r="C990" s="98"/>
      <c r="D990" s="98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98"/>
      <c r="C991" s="98"/>
      <c r="D991" s="98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98"/>
      <c r="C992" s="98"/>
      <c r="D992" s="98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98"/>
      <c r="C993" s="98"/>
      <c r="D993" s="98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98"/>
      <c r="C994" s="98"/>
      <c r="D994" s="98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98"/>
      <c r="C995" s="98"/>
      <c r="D995" s="98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98"/>
      <c r="C996" s="98"/>
      <c r="D996" s="98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98"/>
      <c r="C997" s="98"/>
      <c r="D997" s="98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98"/>
      <c r="C998" s="98"/>
      <c r="D998" s="98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98"/>
      <c r="C999" s="98"/>
      <c r="D999" s="98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98"/>
      <c r="C1000" s="98"/>
      <c r="D1000" s="98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ht="15.75" customHeight="1">
      <c r="A1001" s="83"/>
      <c r="B1001" s="98"/>
      <c r="C1001" s="98"/>
      <c r="D1001" s="98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 ht="15.75" customHeight="1">
      <c r="A1002" s="83"/>
      <c r="B1002" s="98"/>
      <c r="C1002" s="98"/>
      <c r="D1002" s="98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workbookViewId="0"/>
  </sheetViews>
  <sheetFormatPr customHeight="1" defaultColWidth="11.22" defaultRowHeight="15.0"/>
  <cols>
    <col customWidth="1" min="1" max="1" width="38.78"/>
    <col customWidth="1" min="2" max="2" width="11.0"/>
    <col customWidth="1" min="3" max="4" width="11.44"/>
    <col customWidth="1" min="5" max="5" width="12.33"/>
    <col customWidth="1" min="6" max="6" width="12.0"/>
    <col customWidth="1" min="7" max="7" width="10.67"/>
    <col customWidth="1" min="8" max="10" width="10.78"/>
    <col customWidth="1" min="11" max="19" width="10.44"/>
    <col customWidth="1" min="20" max="26" width="11.11"/>
  </cols>
  <sheetData>
    <row r="1" ht="55.5" customHeight="1">
      <c r="A1" s="112" t="s">
        <v>143</v>
      </c>
      <c r="B1" s="2"/>
      <c r="C1" s="2"/>
      <c r="D1" s="2"/>
      <c r="E1" s="2"/>
      <c r="F1" s="2"/>
      <c r="G1" s="3"/>
      <c r="H1" s="113"/>
      <c r="I1" s="114"/>
      <c r="J1" s="115"/>
      <c r="K1" s="114"/>
      <c r="L1" s="114"/>
      <c r="M1" s="114"/>
      <c r="N1" s="114"/>
      <c r="O1" s="114"/>
      <c r="P1" s="114"/>
      <c r="Q1" s="114"/>
      <c r="R1" s="114"/>
      <c r="S1" s="114"/>
      <c r="T1" s="116"/>
      <c r="U1" s="116"/>
      <c r="V1" s="116"/>
      <c r="W1" s="116"/>
      <c r="X1" s="116"/>
      <c r="Y1" s="116"/>
      <c r="Z1" s="116"/>
    </row>
    <row r="2" ht="24.75" customHeight="1">
      <c r="A2" s="117"/>
      <c r="B2" s="118"/>
      <c r="C2" s="118"/>
      <c r="D2" s="118"/>
      <c r="E2" s="119" t="s">
        <v>144</v>
      </c>
      <c r="F2" s="2"/>
      <c r="G2" s="3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6"/>
      <c r="U2" s="116"/>
      <c r="V2" s="116"/>
      <c r="W2" s="116"/>
      <c r="X2" s="116"/>
      <c r="Y2" s="116"/>
      <c r="Z2" s="116"/>
    </row>
    <row r="3" ht="51.75" customHeight="1">
      <c r="A3" s="120" t="s">
        <v>1</v>
      </c>
      <c r="B3" s="121" t="s">
        <v>2</v>
      </c>
      <c r="C3" s="121" t="s">
        <v>3</v>
      </c>
      <c r="D3" s="122" t="s">
        <v>145</v>
      </c>
      <c r="E3" s="123" t="s">
        <v>146</v>
      </c>
      <c r="F3" s="124" t="s">
        <v>147</v>
      </c>
      <c r="G3" s="125" t="s">
        <v>148</v>
      </c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6"/>
      <c r="U3" s="116"/>
      <c r="V3" s="116"/>
      <c r="W3" s="116"/>
      <c r="X3" s="116"/>
      <c r="Y3" s="116"/>
      <c r="Z3" s="116"/>
    </row>
    <row r="4" ht="15.75" customHeight="1">
      <c r="A4" s="126" t="s">
        <v>5</v>
      </c>
      <c r="B4" s="127">
        <f>Income_Statements!B3</f>
        <v>51362</v>
      </c>
      <c r="C4" s="127">
        <f>Income_Statements!C3</f>
        <v>51217</v>
      </c>
      <c r="D4" s="128">
        <f>Income_Statements!D3</f>
        <v>46710</v>
      </c>
      <c r="E4" s="129">
        <f t="shared" ref="E4:E14" si="1">B4/$B$4</f>
        <v>1</v>
      </c>
      <c r="F4" s="130">
        <f t="shared" ref="F4:F14" si="2">C4/$C$4</f>
        <v>1</v>
      </c>
      <c r="G4" s="131">
        <f t="shared" ref="G4:G14" si="3">D4/$D$4</f>
        <v>1</v>
      </c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6"/>
      <c r="U4" s="116"/>
      <c r="V4" s="116"/>
      <c r="W4" s="116"/>
      <c r="X4" s="116"/>
      <c r="Y4" s="116"/>
      <c r="Z4" s="116"/>
    </row>
    <row r="5" ht="15.75" customHeight="1">
      <c r="A5" s="126" t="s">
        <v>6</v>
      </c>
      <c r="B5" s="127">
        <f>Income_Statements!B4</f>
        <v>28475</v>
      </c>
      <c r="C5" s="127">
        <f>Income_Statements!C4</f>
        <v>28925</v>
      </c>
      <c r="D5" s="128">
        <f>Income_Statements!D4</f>
        <v>25231</v>
      </c>
      <c r="E5" s="129">
        <f t="shared" si="1"/>
        <v>0.5543981932</v>
      </c>
      <c r="F5" s="130">
        <f t="shared" si="2"/>
        <v>0.5647538903</v>
      </c>
      <c r="G5" s="131">
        <f t="shared" si="3"/>
        <v>0.5401627061</v>
      </c>
      <c r="H5" s="113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6"/>
      <c r="U5" s="116"/>
      <c r="V5" s="116"/>
      <c r="W5" s="116"/>
      <c r="X5" s="116"/>
      <c r="Y5" s="116"/>
      <c r="Z5" s="116"/>
    </row>
    <row r="6" ht="15.75" customHeight="1">
      <c r="A6" s="126" t="s">
        <v>7</v>
      </c>
      <c r="B6" s="127">
        <f>Income_Statements!B5</f>
        <v>22887</v>
      </c>
      <c r="C6" s="127">
        <f>Income_Statements!C5</f>
        <v>22292</v>
      </c>
      <c r="D6" s="128">
        <f>Income_Statements!D5</f>
        <v>21479</v>
      </c>
      <c r="E6" s="129">
        <f t="shared" si="1"/>
        <v>0.4456018068</v>
      </c>
      <c r="F6" s="130">
        <f t="shared" si="2"/>
        <v>0.4352461097</v>
      </c>
      <c r="G6" s="131">
        <f t="shared" si="3"/>
        <v>0.4598372939</v>
      </c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6"/>
      <c r="U6" s="116"/>
      <c r="V6" s="116"/>
      <c r="W6" s="116"/>
      <c r="X6" s="116"/>
      <c r="Y6" s="116"/>
      <c r="Z6" s="116"/>
    </row>
    <row r="7" ht="15.75" customHeight="1">
      <c r="A7" s="126" t="s">
        <v>8</v>
      </c>
      <c r="B7" s="127">
        <f>Income_Statements!B6</f>
        <v>4285</v>
      </c>
      <c r="C7" s="127">
        <f>Income_Statements!C6</f>
        <v>4060</v>
      </c>
      <c r="D7" s="128">
        <f>Income_Statements!D6</f>
        <v>3850</v>
      </c>
      <c r="E7" s="129">
        <f t="shared" si="1"/>
        <v>0.08342743663</v>
      </c>
      <c r="F7" s="130">
        <f t="shared" si="2"/>
        <v>0.0792705547</v>
      </c>
      <c r="G7" s="131">
        <f t="shared" si="3"/>
        <v>0.08242346393</v>
      </c>
      <c r="H7" s="113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6"/>
      <c r="U7" s="116"/>
      <c r="V7" s="116"/>
      <c r="W7" s="116"/>
      <c r="X7" s="116"/>
      <c r="Y7" s="116"/>
      <c r="Z7" s="116"/>
    </row>
    <row r="8" ht="15.75" customHeight="1">
      <c r="A8" s="126" t="s">
        <v>9</v>
      </c>
      <c r="B8" s="127">
        <f>Income_Statements!B7</f>
        <v>12291</v>
      </c>
      <c r="C8" s="127">
        <f>Income_Statements!C7</f>
        <v>12317</v>
      </c>
      <c r="D8" s="128">
        <f>Income_Statements!D7</f>
        <v>10954</v>
      </c>
      <c r="E8" s="129">
        <f t="shared" si="1"/>
        <v>0.2393014291</v>
      </c>
      <c r="F8" s="130">
        <f t="shared" si="2"/>
        <v>0.2404865572</v>
      </c>
      <c r="G8" s="131">
        <f t="shared" si="3"/>
        <v>0.2345108114</v>
      </c>
      <c r="H8" s="113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6"/>
      <c r="U8" s="116"/>
      <c r="V8" s="116"/>
      <c r="W8" s="116"/>
      <c r="X8" s="116"/>
      <c r="Y8" s="116"/>
      <c r="Z8" s="116"/>
    </row>
    <row r="9" ht="15.75" customHeight="1">
      <c r="A9" s="126" t="s">
        <v>10</v>
      </c>
      <c r="B9" s="127">
        <f>Income_Statements!B8</f>
        <v>16576</v>
      </c>
      <c r="C9" s="127">
        <f>Income_Statements!C8</f>
        <v>16377</v>
      </c>
      <c r="D9" s="128">
        <f>Income_Statements!D8</f>
        <v>14804</v>
      </c>
      <c r="E9" s="129">
        <f t="shared" si="1"/>
        <v>0.3227288657</v>
      </c>
      <c r="F9" s="130">
        <f t="shared" si="2"/>
        <v>0.3197571119</v>
      </c>
      <c r="G9" s="131">
        <f t="shared" si="3"/>
        <v>0.3169342753</v>
      </c>
      <c r="H9" s="113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6"/>
      <c r="U9" s="116"/>
      <c r="V9" s="116"/>
      <c r="W9" s="116"/>
      <c r="X9" s="116"/>
      <c r="Y9" s="116"/>
      <c r="Z9" s="116"/>
    </row>
    <row r="10" ht="15.75" customHeight="1">
      <c r="A10" s="126" t="s">
        <v>11</v>
      </c>
      <c r="B10" s="127">
        <f>Income_Statements!B9</f>
        <v>-161</v>
      </c>
      <c r="C10" s="127">
        <f>Income_Statements!C9</f>
        <v>-6</v>
      </c>
      <c r="D10" s="128">
        <f>Income_Statements!D9</f>
        <v>205</v>
      </c>
      <c r="E10" s="129">
        <f t="shared" si="1"/>
        <v>-0.003134613138</v>
      </c>
      <c r="F10" s="130">
        <f t="shared" si="2"/>
        <v>-0.000117148603</v>
      </c>
      <c r="G10" s="131">
        <f t="shared" si="3"/>
        <v>0.004388781845</v>
      </c>
      <c r="H10" s="113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6"/>
      <c r="U10" s="116"/>
      <c r="V10" s="116"/>
      <c r="W10" s="116"/>
      <c r="X10" s="116"/>
      <c r="Y10" s="116"/>
      <c r="Z10" s="116"/>
    </row>
    <row r="11" ht="15.75" customHeight="1">
      <c r="A11" s="126" t="s">
        <v>12</v>
      </c>
      <c r="B11" s="127">
        <f>Income_Statements!B10</f>
        <v>-228</v>
      </c>
      <c r="C11" s="127">
        <f>Income_Statements!C10</f>
        <v>-280</v>
      </c>
      <c r="D11" s="128">
        <f>Income_Statements!D10</f>
        <v>-181</v>
      </c>
      <c r="E11" s="129">
        <f t="shared" si="1"/>
        <v>-0.004439079475</v>
      </c>
      <c r="F11" s="130">
        <f t="shared" si="2"/>
        <v>-0.005466934807</v>
      </c>
      <c r="G11" s="131">
        <f t="shared" si="3"/>
        <v>-0.003874973239</v>
      </c>
      <c r="H11" s="113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6"/>
      <c r="U11" s="116"/>
      <c r="V11" s="116"/>
      <c r="W11" s="116"/>
      <c r="X11" s="116"/>
      <c r="Y11" s="116"/>
      <c r="Z11" s="116"/>
    </row>
    <row r="12" ht="15.75" customHeight="1">
      <c r="A12" s="126" t="s">
        <v>13</v>
      </c>
      <c r="B12" s="127">
        <f>Income_Statements!B11</f>
        <v>6700</v>
      </c>
      <c r="C12" s="127">
        <f>Income_Statements!C11</f>
        <v>6201</v>
      </c>
      <c r="D12" s="128">
        <f>Income_Statements!D11</f>
        <v>6651</v>
      </c>
      <c r="E12" s="129">
        <f t="shared" si="1"/>
        <v>0.1304466337</v>
      </c>
      <c r="F12" s="130">
        <f t="shared" si="2"/>
        <v>0.1210730812</v>
      </c>
      <c r="G12" s="131">
        <f t="shared" si="3"/>
        <v>0.14238921</v>
      </c>
      <c r="H12" s="113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6"/>
      <c r="U12" s="116"/>
      <c r="V12" s="116"/>
      <c r="W12" s="116"/>
      <c r="X12" s="116"/>
      <c r="Y12" s="116"/>
      <c r="Z12" s="116"/>
    </row>
    <row r="13" ht="15.75" customHeight="1">
      <c r="A13" s="126" t="s">
        <v>14</v>
      </c>
      <c r="B13" s="127">
        <f>Income_Statements!B12</f>
        <v>1000</v>
      </c>
      <c r="C13" s="127">
        <f>Income_Statements!C12</f>
        <v>1131</v>
      </c>
      <c r="D13" s="128">
        <f>Income_Statements!D12</f>
        <v>605</v>
      </c>
      <c r="E13" s="129">
        <f t="shared" si="1"/>
        <v>0.01946964682</v>
      </c>
      <c r="F13" s="130">
        <f t="shared" si="2"/>
        <v>0.02208251167</v>
      </c>
      <c r="G13" s="131">
        <f t="shared" si="3"/>
        <v>0.01295225862</v>
      </c>
      <c r="H13" s="113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6"/>
      <c r="U13" s="116"/>
      <c r="V13" s="116"/>
      <c r="W13" s="116"/>
      <c r="X13" s="116"/>
      <c r="Y13" s="116"/>
      <c r="Z13" s="116"/>
    </row>
    <row r="14" ht="15.75" customHeight="1">
      <c r="A14" s="132" t="s">
        <v>15</v>
      </c>
      <c r="B14" s="133">
        <f>Income_Statements!B13</f>
        <v>5700</v>
      </c>
      <c r="C14" s="133">
        <f>Income_Statements!C13</f>
        <v>5070</v>
      </c>
      <c r="D14" s="134">
        <f>Income_Statements!D13</f>
        <v>6046</v>
      </c>
      <c r="E14" s="135">
        <f t="shared" si="1"/>
        <v>0.1109769869</v>
      </c>
      <c r="F14" s="136">
        <f t="shared" si="2"/>
        <v>0.09899056954</v>
      </c>
      <c r="G14" s="137">
        <f t="shared" si="3"/>
        <v>0.1294369514</v>
      </c>
      <c r="H14" s="113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6"/>
      <c r="U14" s="116"/>
      <c r="V14" s="116"/>
      <c r="W14" s="116"/>
      <c r="X14" s="116"/>
      <c r="Y14" s="116"/>
      <c r="Z14" s="116"/>
    </row>
    <row r="15" ht="15.75" customHeight="1">
      <c r="A15" s="113"/>
      <c r="B15" s="113"/>
      <c r="C15" s="113"/>
      <c r="D15" s="113"/>
      <c r="E15" s="138"/>
      <c r="F15" s="139"/>
      <c r="G15" s="139"/>
      <c r="H15" s="113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6"/>
      <c r="U15" s="116"/>
      <c r="V15" s="116"/>
      <c r="W15" s="116"/>
      <c r="X15" s="116"/>
      <c r="Y15" s="116"/>
      <c r="Z15" s="116"/>
    </row>
    <row r="16" ht="15.75" customHeight="1">
      <c r="A16" s="113"/>
      <c r="B16" s="113"/>
      <c r="C16" s="113"/>
      <c r="D16" s="113"/>
      <c r="E16" s="138"/>
      <c r="F16" s="139"/>
      <c r="G16" s="139"/>
      <c r="H16" s="113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6"/>
      <c r="U16" s="116"/>
      <c r="V16" s="116"/>
      <c r="W16" s="116"/>
      <c r="X16" s="116"/>
      <c r="Y16" s="116"/>
      <c r="Z16" s="116"/>
    </row>
    <row r="17" ht="15.75" customHeight="1">
      <c r="A17" s="113"/>
      <c r="B17" s="140"/>
      <c r="C17" s="140"/>
      <c r="D17" s="140"/>
      <c r="E17" s="138"/>
      <c r="F17" s="139"/>
      <c r="G17" s="139"/>
      <c r="H17" s="113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6"/>
      <c r="U17" s="116"/>
      <c r="V17" s="116"/>
      <c r="W17" s="116"/>
      <c r="X17" s="116"/>
      <c r="Y17" s="116"/>
      <c r="Z17" s="116"/>
    </row>
    <row r="18" ht="15.75" customHeight="1">
      <c r="A18" s="113"/>
      <c r="B18" s="141"/>
      <c r="C18" s="141"/>
      <c r="D18" s="141"/>
      <c r="E18" s="138"/>
      <c r="F18" s="139"/>
      <c r="G18" s="139"/>
      <c r="H18" s="113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6"/>
      <c r="U18" s="116"/>
      <c r="V18" s="116"/>
      <c r="W18" s="116"/>
      <c r="X18" s="116"/>
      <c r="Y18" s="116"/>
      <c r="Z18" s="116"/>
    </row>
    <row r="19" ht="15.75" customHeight="1">
      <c r="A19" s="113"/>
      <c r="B19" s="141"/>
      <c r="C19" s="141"/>
      <c r="D19" s="141"/>
      <c r="E19" s="138"/>
      <c r="F19" s="139"/>
      <c r="G19" s="139"/>
      <c r="H19" s="113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6"/>
      <c r="U19" s="116"/>
      <c r="V19" s="116"/>
      <c r="W19" s="116"/>
      <c r="X19" s="116"/>
      <c r="Y19" s="116"/>
      <c r="Z19" s="116"/>
    </row>
    <row r="20" ht="15.75" customHeight="1">
      <c r="A20" s="113"/>
      <c r="B20" s="141"/>
      <c r="C20" s="141"/>
      <c r="D20" s="141"/>
      <c r="E20" s="138"/>
      <c r="F20" s="139"/>
      <c r="G20" s="139"/>
      <c r="H20" s="113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6"/>
      <c r="U20" s="116"/>
      <c r="V20" s="116"/>
      <c r="W20" s="116"/>
      <c r="X20" s="116"/>
      <c r="Y20" s="116"/>
      <c r="Z20" s="116"/>
    </row>
    <row r="21" ht="15.75" customHeight="1">
      <c r="A21" s="113"/>
      <c r="B21" s="141"/>
      <c r="C21" s="141"/>
      <c r="D21" s="141"/>
      <c r="E21" s="113"/>
      <c r="F21" s="113"/>
      <c r="G21" s="113"/>
      <c r="H21" s="113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6"/>
      <c r="U21" s="116"/>
      <c r="V21" s="116"/>
      <c r="W21" s="116"/>
      <c r="X21" s="116"/>
      <c r="Y21" s="116"/>
      <c r="Z21" s="116"/>
    </row>
    <row r="22" ht="15.75" customHeight="1">
      <c r="A22" s="113"/>
      <c r="B22" s="113"/>
      <c r="C22" s="113"/>
      <c r="D22" s="113"/>
      <c r="E22" s="113"/>
      <c r="F22" s="113"/>
      <c r="G22" s="113"/>
      <c r="H22" s="113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6"/>
      <c r="U22" s="116"/>
      <c r="V22" s="116"/>
      <c r="W22" s="116"/>
      <c r="X22" s="116"/>
      <c r="Y22" s="116"/>
      <c r="Z22" s="116"/>
    </row>
    <row r="23" ht="15.7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6"/>
      <c r="U23" s="116"/>
      <c r="V23" s="116"/>
      <c r="W23" s="116"/>
      <c r="X23" s="116"/>
      <c r="Y23" s="116"/>
      <c r="Z23" s="116"/>
    </row>
    <row r="24" ht="15.7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6"/>
      <c r="U24" s="116"/>
      <c r="V24" s="116"/>
      <c r="W24" s="116"/>
      <c r="X24" s="116"/>
      <c r="Y24" s="116"/>
      <c r="Z24" s="116"/>
    </row>
    <row r="25" ht="15.75" customHeight="1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6"/>
      <c r="U25" s="116"/>
      <c r="V25" s="116"/>
      <c r="W25" s="116"/>
      <c r="X25" s="116"/>
      <c r="Y25" s="116"/>
      <c r="Z25" s="116"/>
    </row>
    <row r="26" ht="15.75" customHeight="1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6"/>
      <c r="U26" s="116"/>
      <c r="V26" s="116"/>
      <c r="W26" s="116"/>
      <c r="X26" s="116"/>
      <c r="Y26" s="116"/>
      <c r="Z26" s="116"/>
    </row>
    <row r="27" ht="15.75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6"/>
      <c r="U27" s="116"/>
      <c r="V27" s="116"/>
      <c r="W27" s="116"/>
      <c r="X27" s="116"/>
      <c r="Y27" s="116"/>
      <c r="Z27" s="116"/>
    </row>
    <row r="28" ht="15.75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6"/>
      <c r="U28" s="116"/>
      <c r="V28" s="116"/>
      <c r="W28" s="116"/>
      <c r="X28" s="116"/>
      <c r="Y28" s="116"/>
      <c r="Z28" s="116"/>
    </row>
    <row r="29" ht="15.75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6"/>
      <c r="U29" s="116"/>
      <c r="V29" s="116"/>
      <c r="W29" s="116"/>
      <c r="X29" s="116"/>
      <c r="Y29" s="116"/>
      <c r="Z29" s="116"/>
    </row>
    <row r="30" ht="15.75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6"/>
      <c r="U30" s="116"/>
      <c r="V30" s="116"/>
      <c r="W30" s="116"/>
      <c r="X30" s="116"/>
      <c r="Y30" s="116"/>
      <c r="Z30" s="116"/>
    </row>
    <row r="31" ht="15.75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6"/>
      <c r="U31" s="116"/>
      <c r="V31" s="116"/>
      <c r="W31" s="116"/>
      <c r="X31" s="116"/>
      <c r="Y31" s="116"/>
      <c r="Z31" s="116"/>
    </row>
    <row r="32" ht="15.75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6"/>
      <c r="U32" s="116"/>
      <c r="V32" s="116"/>
      <c r="W32" s="116"/>
      <c r="X32" s="116"/>
      <c r="Y32" s="116"/>
      <c r="Z32" s="116"/>
    </row>
    <row r="33" ht="15.75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6"/>
      <c r="U33" s="116"/>
      <c r="V33" s="116"/>
      <c r="W33" s="116"/>
      <c r="X33" s="116"/>
      <c r="Y33" s="116"/>
      <c r="Z33" s="116"/>
    </row>
    <row r="34" ht="15.75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6"/>
      <c r="U34" s="116"/>
      <c r="V34" s="116"/>
      <c r="W34" s="116"/>
      <c r="X34" s="116"/>
      <c r="Y34" s="116"/>
      <c r="Z34" s="116"/>
    </row>
    <row r="35" ht="15.7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6"/>
      <c r="U35" s="116"/>
      <c r="V35" s="116"/>
      <c r="W35" s="116"/>
      <c r="X35" s="116"/>
      <c r="Y35" s="116"/>
      <c r="Z35" s="116"/>
    </row>
    <row r="36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6"/>
      <c r="U36" s="116"/>
      <c r="V36" s="116"/>
      <c r="W36" s="116"/>
      <c r="X36" s="116"/>
      <c r="Y36" s="116"/>
      <c r="Z36" s="116"/>
    </row>
    <row r="37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6"/>
      <c r="U37" s="116"/>
      <c r="V37" s="116"/>
      <c r="W37" s="116"/>
      <c r="X37" s="116"/>
      <c r="Y37" s="116"/>
      <c r="Z37" s="116"/>
    </row>
    <row r="38" ht="15.75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6"/>
      <c r="U38" s="116"/>
      <c r="V38" s="116"/>
      <c r="W38" s="116"/>
      <c r="X38" s="116"/>
      <c r="Y38" s="116"/>
      <c r="Z38" s="116"/>
    </row>
    <row r="39" ht="15.75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6"/>
      <c r="U39" s="116"/>
      <c r="V39" s="116"/>
      <c r="W39" s="116"/>
      <c r="X39" s="116"/>
      <c r="Y39" s="116"/>
      <c r="Z39" s="116"/>
    </row>
    <row r="40" ht="15.7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6"/>
      <c r="U40" s="116"/>
      <c r="V40" s="116"/>
      <c r="W40" s="116"/>
      <c r="X40" s="116"/>
      <c r="Y40" s="116"/>
      <c r="Z40" s="116"/>
    </row>
    <row r="41" ht="15.7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6"/>
      <c r="U41" s="116"/>
      <c r="V41" s="116"/>
      <c r="W41" s="116"/>
      <c r="X41" s="116"/>
      <c r="Y41" s="116"/>
      <c r="Z41" s="116"/>
    </row>
    <row r="42" ht="15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6"/>
      <c r="U42" s="116"/>
      <c r="V42" s="116"/>
      <c r="W42" s="116"/>
      <c r="X42" s="116"/>
      <c r="Y42" s="116"/>
      <c r="Z42" s="116"/>
    </row>
    <row r="43" ht="15.7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6"/>
      <c r="U43" s="116"/>
      <c r="V43" s="116"/>
      <c r="W43" s="116"/>
      <c r="X43" s="116"/>
      <c r="Y43" s="116"/>
      <c r="Z43" s="116"/>
    </row>
    <row r="44" ht="15.7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6"/>
      <c r="U44" s="116"/>
      <c r="V44" s="116"/>
      <c r="W44" s="116"/>
      <c r="X44" s="116"/>
      <c r="Y44" s="116"/>
      <c r="Z44" s="116"/>
    </row>
    <row r="45" ht="15.7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6"/>
      <c r="U45" s="116"/>
      <c r="V45" s="116"/>
      <c r="W45" s="116"/>
      <c r="X45" s="116"/>
      <c r="Y45" s="116"/>
      <c r="Z45" s="116"/>
    </row>
    <row r="46" ht="15.7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6"/>
      <c r="U46" s="116"/>
      <c r="V46" s="116"/>
      <c r="W46" s="116"/>
      <c r="X46" s="116"/>
      <c r="Y46" s="116"/>
      <c r="Z46" s="116"/>
    </row>
    <row r="47" ht="15.7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6"/>
      <c r="U47" s="116"/>
      <c r="V47" s="116"/>
      <c r="W47" s="116"/>
      <c r="X47" s="116"/>
      <c r="Y47" s="116"/>
      <c r="Z47" s="116"/>
    </row>
    <row r="48" ht="15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6"/>
      <c r="U48" s="116"/>
      <c r="V48" s="116"/>
      <c r="W48" s="116"/>
      <c r="X48" s="116"/>
      <c r="Y48" s="116"/>
      <c r="Z48" s="116"/>
    </row>
    <row r="49" ht="15.7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6"/>
      <c r="U49" s="116"/>
      <c r="V49" s="116"/>
      <c r="W49" s="116"/>
      <c r="X49" s="116"/>
      <c r="Y49" s="116"/>
      <c r="Z49" s="116"/>
    </row>
    <row r="50" ht="15.7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6"/>
      <c r="U50" s="116"/>
      <c r="V50" s="116"/>
      <c r="W50" s="116"/>
      <c r="X50" s="116"/>
      <c r="Y50" s="116"/>
      <c r="Z50" s="116"/>
    </row>
    <row r="51" ht="15.7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6"/>
      <c r="U51" s="116"/>
      <c r="V51" s="116"/>
      <c r="W51" s="116"/>
      <c r="X51" s="116"/>
      <c r="Y51" s="116"/>
      <c r="Z51" s="116"/>
    </row>
    <row r="52" ht="15.7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6"/>
      <c r="U52" s="116"/>
      <c r="V52" s="116"/>
      <c r="W52" s="116"/>
      <c r="X52" s="116"/>
      <c r="Y52" s="116"/>
      <c r="Z52" s="116"/>
    </row>
    <row r="53" ht="15.7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6"/>
      <c r="U53" s="116"/>
      <c r="V53" s="116"/>
      <c r="W53" s="116"/>
      <c r="X53" s="116"/>
      <c r="Y53" s="116"/>
      <c r="Z53" s="116"/>
    </row>
    <row r="54" ht="15.7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6"/>
      <c r="U54" s="116"/>
      <c r="V54" s="116"/>
      <c r="W54" s="116"/>
      <c r="X54" s="116"/>
      <c r="Y54" s="116"/>
      <c r="Z54" s="116"/>
    </row>
    <row r="55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6"/>
      <c r="U55" s="116"/>
      <c r="V55" s="116"/>
      <c r="W55" s="116"/>
      <c r="X55" s="116"/>
      <c r="Y55" s="116"/>
      <c r="Z55" s="116"/>
    </row>
    <row r="56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6"/>
      <c r="U56" s="116"/>
      <c r="V56" s="116"/>
      <c r="W56" s="116"/>
      <c r="X56" s="116"/>
      <c r="Y56" s="116"/>
      <c r="Z56" s="116"/>
    </row>
    <row r="57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6"/>
      <c r="U57" s="116"/>
      <c r="V57" s="116"/>
      <c r="W57" s="116"/>
      <c r="X57" s="116"/>
      <c r="Y57" s="116"/>
      <c r="Z57" s="116"/>
    </row>
    <row r="58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6"/>
      <c r="U58" s="116"/>
      <c r="V58" s="116"/>
      <c r="W58" s="116"/>
      <c r="X58" s="116"/>
      <c r="Y58" s="116"/>
      <c r="Z58" s="116"/>
    </row>
    <row r="5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6"/>
      <c r="U59" s="116"/>
      <c r="V59" s="116"/>
      <c r="W59" s="116"/>
      <c r="X59" s="116"/>
      <c r="Y59" s="116"/>
      <c r="Z59" s="116"/>
    </row>
    <row r="60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6"/>
      <c r="U60" s="116"/>
      <c r="V60" s="116"/>
      <c r="W60" s="116"/>
      <c r="X60" s="116"/>
      <c r="Y60" s="116"/>
      <c r="Z60" s="116"/>
    </row>
    <row r="61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6"/>
      <c r="U61" s="116"/>
      <c r="V61" s="116"/>
      <c r="W61" s="116"/>
      <c r="X61" s="116"/>
      <c r="Y61" s="116"/>
      <c r="Z61" s="116"/>
    </row>
    <row r="62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6"/>
      <c r="U62" s="116"/>
      <c r="V62" s="116"/>
      <c r="W62" s="116"/>
      <c r="X62" s="116"/>
      <c r="Y62" s="116"/>
      <c r="Z62" s="116"/>
    </row>
    <row r="63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6"/>
      <c r="U63" s="116"/>
      <c r="V63" s="116"/>
      <c r="W63" s="116"/>
      <c r="X63" s="116"/>
      <c r="Y63" s="116"/>
      <c r="Z63" s="116"/>
    </row>
    <row r="64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6"/>
      <c r="U64" s="116"/>
      <c r="V64" s="116"/>
      <c r="W64" s="116"/>
      <c r="X64" s="116"/>
      <c r="Y64" s="116"/>
      <c r="Z64" s="116"/>
    </row>
    <row r="65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6"/>
      <c r="U65" s="116"/>
      <c r="V65" s="116"/>
      <c r="W65" s="116"/>
      <c r="X65" s="116"/>
      <c r="Y65" s="116"/>
      <c r="Z65" s="116"/>
    </row>
    <row r="66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6"/>
      <c r="U66" s="116"/>
      <c r="V66" s="116"/>
      <c r="W66" s="116"/>
      <c r="X66" s="116"/>
      <c r="Y66" s="116"/>
      <c r="Z66" s="116"/>
    </row>
    <row r="67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6"/>
      <c r="U67" s="116"/>
      <c r="V67" s="116"/>
      <c r="W67" s="116"/>
      <c r="X67" s="116"/>
      <c r="Y67" s="116"/>
      <c r="Z67" s="116"/>
    </row>
    <row r="68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6"/>
      <c r="U68" s="116"/>
      <c r="V68" s="116"/>
      <c r="W68" s="116"/>
      <c r="X68" s="116"/>
      <c r="Y68" s="116"/>
      <c r="Z68" s="116"/>
    </row>
    <row r="6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6"/>
      <c r="U69" s="116"/>
      <c r="V69" s="116"/>
      <c r="W69" s="116"/>
      <c r="X69" s="116"/>
      <c r="Y69" s="116"/>
      <c r="Z69" s="116"/>
    </row>
    <row r="70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6"/>
      <c r="U70" s="116"/>
      <c r="V70" s="116"/>
      <c r="W70" s="116"/>
      <c r="X70" s="116"/>
      <c r="Y70" s="116"/>
      <c r="Z70" s="116"/>
    </row>
    <row r="71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6"/>
      <c r="U71" s="116"/>
      <c r="V71" s="116"/>
      <c r="W71" s="116"/>
      <c r="X71" s="116"/>
      <c r="Y71" s="116"/>
      <c r="Z71" s="116"/>
    </row>
    <row r="72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6"/>
      <c r="U72" s="116"/>
      <c r="V72" s="116"/>
      <c r="W72" s="116"/>
      <c r="X72" s="116"/>
      <c r="Y72" s="116"/>
      <c r="Z72" s="116"/>
    </row>
    <row r="73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6"/>
      <c r="U73" s="116"/>
      <c r="V73" s="116"/>
      <c r="W73" s="116"/>
      <c r="X73" s="116"/>
      <c r="Y73" s="116"/>
      <c r="Z73" s="116"/>
    </row>
    <row r="74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6"/>
      <c r="U74" s="116"/>
      <c r="V74" s="116"/>
      <c r="W74" s="116"/>
      <c r="X74" s="116"/>
      <c r="Y74" s="116"/>
      <c r="Z74" s="116"/>
    </row>
    <row r="75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6"/>
      <c r="U75" s="116"/>
      <c r="V75" s="116"/>
      <c r="W75" s="116"/>
      <c r="X75" s="116"/>
      <c r="Y75" s="116"/>
      <c r="Z75" s="116"/>
    </row>
    <row r="76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6"/>
      <c r="U76" s="116"/>
      <c r="V76" s="116"/>
      <c r="W76" s="116"/>
      <c r="X76" s="116"/>
      <c r="Y76" s="116"/>
      <c r="Z76" s="116"/>
    </row>
    <row r="77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6"/>
      <c r="U77" s="116"/>
      <c r="V77" s="116"/>
      <c r="W77" s="116"/>
      <c r="X77" s="116"/>
      <c r="Y77" s="116"/>
      <c r="Z77" s="116"/>
    </row>
    <row r="78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6"/>
      <c r="U78" s="116"/>
      <c r="V78" s="116"/>
      <c r="W78" s="116"/>
      <c r="X78" s="116"/>
      <c r="Y78" s="116"/>
      <c r="Z78" s="116"/>
    </row>
    <row r="7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6"/>
      <c r="U79" s="116"/>
      <c r="V79" s="116"/>
      <c r="W79" s="116"/>
      <c r="X79" s="116"/>
      <c r="Y79" s="116"/>
      <c r="Z79" s="116"/>
    </row>
    <row r="80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6"/>
      <c r="U80" s="116"/>
      <c r="V80" s="116"/>
      <c r="W80" s="116"/>
      <c r="X80" s="116"/>
      <c r="Y80" s="116"/>
      <c r="Z80" s="116"/>
    </row>
    <row r="81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6"/>
      <c r="U81" s="116"/>
      <c r="V81" s="116"/>
      <c r="W81" s="116"/>
      <c r="X81" s="116"/>
      <c r="Y81" s="116"/>
      <c r="Z81" s="116"/>
    </row>
    <row r="82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6"/>
      <c r="U82" s="116"/>
      <c r="V82" s="116"/>
      <c r="W82" s="116"/>
      <c r="X82" s="116"/>
      <c r="Y82" s="116"/>
      <c r="Z82" s="116"/>
    </row>
    <row r="83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6"/>
      <c r="U83" s="116"/>
      <c r="V83" s="116"/>
      <c r="W83" s="116"/>
      <c r="X83" s="116"/>
      <c r="Y83" s="116"/>
      <c r="Z83" s="116"/>
    </row>
    <row r="84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6"/>
      <c r="U84" s="116"/>
      <c r="V84" s="116"/>
      <c r="W84" s="116"/>
      <c r="X84" s="116"/>
      <c r="Y84" s="116"/>
      <c r="Z84" s="116"/>
    </row>
    <row r="85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6"/>
      <c r="U85" s="116"/>
      <c r="V85" s="116"/>
      <c r="W85" s="116"/>
      <c r="X85" s="116"/>
      <c r="Y85" s="116"/>
      <c r="Z85" s="116"/>
    </row>
    <row r="86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6"/>
      <c r="U86" s="116"/>
      <c r="V86" s="116"/>
      <c r="W86" s="116"/>
      <c r="X86" s="116"/>
      <c r="Y86" s="116"/>
      <c r="Z86" s="116"/>
    </row>
    <row r="87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6"/>
      <c r="U87" s="116"/>
      <c r="V87" s="116"/>
      <c r="W87" s="116"/>
      <c r="X87" s="116"/>
      <c r="Y87" s="116"/>
      <c r="Z87" s="116"/>
    </row>
    <row r="88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6"/>
      <c r="U88" s="116"/>
      <c r="V88" s="116"/>
      <c r="W88" s="116"/>
      <c r="X88" s="116"/>
      <c r="Y88" s="116"/>
      <c r="Z88" s="116"/>
    </row>
    <row r="8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6"/>
      <c r="U89" s="116"/>
      <c r="V89" s="116"/>
      <c r="W89" s="116"/>
      <c r="X89" s="116"/>
      <c r="Y89" s="116"/>
      <c r="Z89" s="116"/>
    </row>
    <row r="90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6"/>
      <c r="U90" s="116"/>
      <c r="V90" s="116"/>
      <c r="W90" s="116"/>
      <c r="X90" s="116"/>
      <c r="Y90" s="116"/>
      <c r="Z90" s="116"/>
    </row>
    <row r="91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6"/>
      <c r="U91" s="116"/>
      <c r="V91" s="116"/>
      <c r="W91" s="116"/>
      <c r="X91" s="116"/>
      <c r="Y91" s="116"/>
      <c r="Z91" s="116"/>
    </row>
    <row r="92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6"/>
      <c r="U92" s="116"/>
      <c r="V92" s="116"/>
      <c r="W92" s="116"/>
      <c r="X92" s="116"/>
      <c r="Y92" s="116"/>
      <c r="Z92" s="116"/>
    </row>
    <row r="93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6"/>
      <c r="U93" s="116"/>
      <c r="V93" s="116"/>
      <c r="W93" s="116"/>
      <c r="X93" s="116"/>
      <c r="Y93" s="116"/>
      <c r="Z93" s="116"/>
    </row>
    <row r="94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6"/>
      <c r="U94" s="116"/>
      <c r="V94" s="116"/>
      <c r="W94" s="116"/>
      <c r="X94" s="116"/>
      <c r="Y94" s="116"/>
      <c r="Z94" s="116"/>
    </row>
    <row r="95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6"/>
      <c r="U95" s="116"/>
      <c r="V95" s="116"/>
      <c r="W95" s="116"/>
      <c r="X95" s="116"/>
      <c r="Y95" s="116"/>
      <c r="Z95" s="116"/>
    </row>
    <row r="96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6"/>
      <c r="U96" s="116"/>
      <c r="V96" s="116"/>
      <c r="W96" s="116"/>
      <c r="X96" s="116"/>
      <c r="Y96" s="116"/>
      <c r="Z96" s="116"/>
    </row>
    <row r="97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6"/>
      <c r="U97" s="116"/>
      <c r="V97" s="116"/>
      <c r="W97" s="116"/>
      <c r="X97" s="116"/>
      <c r="Y97" s="116"/>
      <c r="Z97" s="116"/>
    </row>
    <row r="98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6"/>
      <c r="U98" s="116"/>
      <c r="V98" s="116"/>
      <c r="W98" s="116"/>
      <c r="X98" s="116"/>
      <c r="Y98" s="116"/>
      <c r="Z98" s="116"/>
    </row>
    <row r="9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6"/>
      <c r="U99" s="116"/>
      <c r="V99" s="116"/>
      <c r="W99" s="116"/>
      <c r="X99" s="116"/>
      <c r="Y99" s="116"/>
      <c r="Z99" s="116"/>
    </row>
    <row r="100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6"/>
      <c r="U100" s="116"/>
      <c r="V100" s="116"/>
      <c r="W100" s="116"/>
      <c r="X100" s="116"/>
      <c r="Y100" s="116"/>
      <c r="Z100" s="116"/>
    </row>
    <row r="10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6"/>
      <c r="U101" s="116"/>
      <c r="V101" s="116"/>
      <c r="W101" s="116"/>
      <c r="X101" s="116"/>
      <c r="Y101" s="116"/>
      <c r="Z101" s="116"/>
    </row>
    <row r="102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6"/>
      <c r="U102" s="116"/>
      <c r="V102" s="116"/>
      <c r="W102" s="116"/>
      <c r="X102" s="116"/>
      <c r="Y102" s="116"/>
      <c r="Z102" s="116"/>
    </row>
    <row r="103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6"/>
      <c r="U103" s="116"/>
      <c r="V103" s="116"/>
      <c r="W103" s="116"/>
      <c r="X103" s="116"/>
      <c r="Y103" s="116"/>
      <c r="Z103" s="116"/>
    </row>
    <row r="104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6"/>
      <c r="U104" s="116"/>
      <c r="V104" s="116"/>
      <c r="W104" s="116"/>
      <c r="X104" s="116"/>
      <c r="Y104" s="116"/>
      <c r="Z104" s="116"/>
    </row>
    <row r="105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6"/>
      <c r="U105" s="116"/>
      <c r="V105" s="116"/>
      <c r="W105" s="116"/>
      <c r="X105" s="116"/>
      <c r="Y105" s="116"/>
      <c r="Z105" s="116"/>
    </row>
    <row r="106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6"/>
      <c r="U106" s="116"/>
      <c r="V106" s="116"/>
      <c r="W106" s="116"/>
      <c r="X106" s="116"/>
      <c r="Y106" s="116"/>
      <c r="Z106" s="116"/>
    </row>
    <row r="107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6"/>
      <c r="U107" s="116"/>
      <c r="V107" s="116"/>
      <c r="W107" s="116"/>
      <c r="X107" s="116"/>
      <c r="Y107" s="116"/>
      <c r="Z107" s="116"/>
    </row>
    <row r="108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6"/>
      <c r="U108" s="116"/>
      <c r="V108" s="116"/>
      <c r="W108" s="116"/>
      <c r="X108" s="116"/>
      <c r="Y108" s="116"/>
      <c r="Z108" s="116"/>
    </row>
    <row r="10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6"/>
      <c r="U109" s="116"/>
      <c r="V109" s="116"/>
      <c r="W109" s="116"/>
      <c r="X109" s="116"/>
      <c r="Y109" s="116"/>
      <c r="Z109" s="116"/>
    </row>
    <row r="110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6"/>
      <c r="U110" s="116"/>
      <c r="V110" s="116"/>
      <c r="W110" s="116"/>
      <c r="X110" s="116"/>
      <c r="Y110" s="116"/>
      <c r="Z110" s="116"/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6"/>
      <c r="U111" s="116"/>
      <c r="V111" s="116"/>
      <c r="W111" s="116"/>
      <c r="X111" s="116"/>
      <c r="Y111" s="116"/>
      <c r="Z111" s="116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6"/>
      <c r="U112" s="116"/>
      <c r="V112" s="116"/>
      <c r="W112" s="116"/>
      <c r="X112" s="116"/>
      <c r="Y112" s="116"/>
      <c r="Z112" s="116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6"/>
      <c r="U113" s="116"/>
      <c r="V113" s="116"/>
      <c r="W113" s="116"/>
      <c r="X113" s="116"/>
      <c r="Y113" s="116"/>
      <c r="Z113" s="116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6"/>
      <c r="U114" s="116"/>
      <c r="V114" s="116"/>
      <c r="W114" s="116"/>
      <c r="X114" s="116"/>
      <c r="Y114" s="116"/>
      <c r="Z114" s="116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6"/>
      <c r="U115" s="116"/>
      <c r="V115" s="116"/>
      <c r="W115" s="116"/>
      <c r="X115" s="116"/>
      <c r="Y115" s="116"/>
      <c r="Z115" s="116"/>
    </row>
    <row r="116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6"/>
      <c r="U116" s="116"/>
      <c r="V116" s="116"/>
      <c r="W116" s="116"/>
      <c r="X116" s="116"/>
      <c r="Y116" s="116"/>
      <c r="Z116" s="116"/>
    </row>
    <row r="117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6"/>
      <c r="U117" s="116"/>
      <c r="V117" s="116"/>
      <c r="W117" s="116"/>
      <c r="X117" s="116"/>
      <c r="Y117" s="116"/>
      <c r="Z117" s="116"/>
    </row>
    <row r="118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6"/>
      <c r="U118" s="116"/>
      <c r="V118" s="116"/>
      <c r="W118" s="116"/>
      <c r="X118" s="116"/>
      <c r="Y118" s="116"/>
      <c r="Z118" s="116"/>
    </row>
    <row r="11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6"/>
      <c r="U119" s="116"/>
      <c r="V119" s="116"/>
      <c r="W119" s="116"/>
      <c r="X119" s="116"/>
      <c r="Y119" s="116"/>
      <c r="Z119" s="116"/>
    </row>
    <row r="120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6"/>
      <c r="U120" s="116"/>
      <c r="V120" s="116"/>
      <c r="W120" s="116"/>
      <c r="X120" s="116"/>
      <c r="Y120" s="116"/>
      <c r="Z120" s="116"/>
    </row>
    <row r="121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6"/>
      <c r="U121" s="116"/>
      <c r="V121" s="116"/>
      <c r="W121" s="116"/>
      <c r="X121" s="116"/>
      <c r="Y121" s="116"/>
      <c r="Z121" s="116"/>
    </row>
    <row r="122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6"/>
      <c r="U122" s="116"/>
      <c r="V122" s="116"/>
      <c r="W122" s="116"/>
      <c r="X122" s="116"/>
      <c r="Y122" s="116"/>
      <c r="Z122" s="116"/>
    </row>
    <row r="123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6"/>
      <c r="U123" s="116"/>
      <c r="V123" s="116"/>
      <c r="W123" s="116"/>
      <c r="X123" s="116"/>
      <c r="Y123" s="116"/>
      <c r="Z123" s="116"/>
    </row>
    <row r="124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6"/>
      <c r="U124" s="116"/>
      <c r="V124" s="116"/>
      <c r="W124" s="116"/>
      <c r="X124" s="116"/>
      <c r="Y124" s="116"/>
      <c r="Z124" s="116"/>
    </row>
    <row r="125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6"/>
      <c r="U125" s="116"/>
      <c r="V125" s="116"/>
      <c r="W125" s="116"/>
      <c r="X125" s="116"/>
      <c r="Y125" s="116"/>
      <c r="Z125" s="116"/>
    </row>
    <row r="126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6"/>
      <c r="U126" s="116"/>
      <c r="V126" s="116"/>
      <c r="W126" s="116"/>
      <c r="X126" s="116"/>
      <c r="Y126" s="116"/>
      <c r="Z126" s="116"/>
    </row>
    <row r="127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6"/>
      <c r="U127" s="116"/>
      <c r="V127" s="116"/>
      <c r="W127" s="116"/>
      <c r="X127" s="116"/>
      <c r="Y127" s="116"/>
      <c r="Z127" s="116"/>
    </row>
    <row r="128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6"/>
      <c r="U128" s="116"/>
      <c r="V128" s="116"/>
      <c r="W128" s="116"/>
      <c r="X128" s="116"/>
      <c r="Y128" s="116"/>
      <c r="Z128" s="116"/>
    </row>
    <row r="12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6"/>
      <c r="U129" s="116"/>
      <c r="V129" s="116"/>
      <c r="W129" s="116"/>
      <c r="X129" s="116"/>
      <c r="Y129" s="116"/>
      <c r="Z129" s="116"/>
    </row>
    <row r="130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6"/>
      <c r="U130" s="116"/>
      <c r="V130" s="116"/>
      <c r="W130" s="116"/>
      <c r="X130" s="116"/>
      <c r="Y130" s="116"/>
      <c r="Z130" s="116"/>
    </row>
    <row r="131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6"/>
      <c r="U131" s="116"/>
      <c r="V131" s="116"/>
      <c r="W131" s="116"/>
      <c r="X131" s="116"/>
      <c r="Y131" s="116"/>
      <c r="Z131" s="116"/>
    </row>
    <row r="132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6"/>
      <c r="U132" s="116"/>
      <c r="V132" s="116"/>
      <c r="W132" s="116"/>
      <c r="X132" s="116"/>
      <c r="Y132" s="116"/>
      <c r="Z132" s="116"/>
    </row>
    <row r="133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6"/>
      <c r="U133" s="116"/>
      <c r="V133" s="116"/>
      <c r="W133" s="116"/>
      <c r="X133" s="116"/>
      <c r="Y133" s="116"/>
      <c r="Z133" s="116"/>
    </row>
    <row r="134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6"/>
      <c r="U134" s="116"/>
      <c r="V134" s="116"/>
      <c r="W134" s="116"/>
      <c r="X134" s="116"/>
      <c r="Y134" s="116"/>
      <c r="Z134" s="116"/>
    </row>
    <row r="135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6"/>
      <c r="U135" s="116"/>
      <c r="V135" s="116"/>
      <c r="W135" s="116"/>
      <c r="X135" s="116"/>
      <c r="Y135" s="116"/>
      <c r="Z135" s="116"/>
    </row>
    <row r="136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6"/>
      <c r="U136" s="116"/>
      <c r="V136" s="116"/>
      <c r="W136" s="116"/>
      <c r="X136" s="116"/>
      <c r="Y136" s="116"/>
      <c r="Z136" s="116"/>
    </row>
    <row r="137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6"/>
      <c r="U137" s="116"/>
      <c r="V137" s="116"/>
      <c r="W137" s="116"/>
      <c r="X137" s="116"/>
      <c r="Y137" s="116"/>
      <c r="Z137" s="116"/>
    </row>
    <row r="138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6"/>
      <c r="U138" s="116"/>
      <c r="V138" s="116"/>
      <c r="W138" s="116"/>
      <c r="X138" s="116"/>
      <c r="Y138" s="116"/>
      <c r="Z138" s="116"/>
    </row>
    <row r="13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6"/>
      <c r="U139" s="116"/>
      <c r="V139" s="116"/>
      <c r="W139" s="116"/>
      <c r="X139" s="116"/>
      <c r="Y139" s="116"/>
      <c r="Z139" s="116"/>
    </row>
    <row r="140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6"/>
      <c r="U140" s="116"/>
      <c r="V140" s="116"/>
      <c r="W140" s="116"/>
      <c r="X140" s="116"/>
      <c r="Y140" s="116"/>
      <c r="Z140" s="116"/>
    </row>
    <row r="141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6"/>
      <c r="U141" s="116"/>
      <c r="V141" s="116"/>
      <c r="W141" s="116"/>
      <c r="X141" s="116"/>
      <c r="Y141" s="116"/>
      <c r="Z141" s="116"/>
    </row>
    <row r="142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6"/>
      <c r="U142" s="116"/>
      <c r="V142" s="116"/>
      <c r="W142" s="116"/>
      <c r="X142" s="116"/>
      <c r="Y142" s="116"/>
      <c r="Z142" s="116"/>
    </row>
    <row r="143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6"/>
      <c r="U143" s="116"/>
      <c r="V143" s="116"/>
      <c r="W143" s="116"/>
      <c r="X143" s="116"/>
      <c r="Y143" s="116"/>
      <c r="Z143" s="116"/>
    </row>
    <row r="144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6"/>
      <c r="U144" s="116"/>
      <c r="V144" s="116"/>
      <c r="W144" s="116"/>
      <c r="X144" s="116"/>
      <c r="Y144" s="116"/>
      <c r="Z144" s="116"/>
    </row>
    <row r="145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6"/>
      <c r="U145" s="116"/>
      <c r="V145" s="116"/>
      <c r="W145" s="116"/>
      <c r="X145" s="116"/>
      <c r="Y145" s="116"/>
      <c r="Z145" s="116"/>
    </row>
    <row r="146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6"/>
      <c r="U146" s="116"/>
      <c r="V146" s="116"/>
      <c r="W146" s="116"/>
      <c r="X146" s="116"/>
      <c r="Y146" s="116"/>
      <c r="Z146" s="116"/>
    </row>
    <row r="147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6"/>
      <c r="U147" s="116"/>
      <c r="V147" s="116"/>
      <c r="W147" s="116"/>
      <c r="X147" s="116"/>
      <c r="Y147" s="116"/>
      <c r="Z147" s="116"/>
    </row>
    <row r="148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6"/>
      <c r="U148" s="116"/>
      <c r="V148" s="116"/>
      <c r="W148" s="116"/>
      <c r="X148" s="116"/>
      <c r="Y148" s="116"/>
      <c r="Z148" s="116"/>
    </row>
    <row r="1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6"/>
      <c r="U149" s="116"/>
      <c r="V149" s="116"/>
      <c r="W149" s="116"/>
      <c r="X149" s="116"/>
      <c r="Y149" s="116"/>
      <c r="Z149" s="116"/>
    </row>
    <row r="150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6"/>
      <c r="U150" s="116"/>
      <c r="V150" s="116"/>
      <c r="W150" s="116"/>
      <c r="X150" s="116"/>
      <c r="Y150" s="116"/>
      <c r="Z150" s="116"/>
    </row>
    <row r="151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6"/>
      <c r="U151" s="116"/>
      <c r="V151" s="116"/>
      <c r="W151" s="116"/>
      <c r="X151" s="116"/>
      <c r="Y151" s="116"/>
      <c r="Z151" s="116"/>
    </row>
    <row r="152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6"/>
      <c r="U152" s="116"/>
      <c r="V152" s="116"/>
      <c r="W152" s="116"/>
      <c r="X152" s="116"/>
      <c r="Y152" s="116"/>
      <c r="Z152" s="116"/>
    </row>
    <row r="153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6"/>
      <c r="U153" s="116"/>
      <c r="V153" s="116"/>
      <c r="W153" s="116"/>
      <c r="X153" s="116"/>
      <c r="Y153" s="116"/>
      <c r="Z153" s="116"/>
    </row>
    <row r="154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6"/>
      <c r="U154" s="116"/>
      <c r="V154" s="116"/>
      <c r="W154" s="116"/>
      <c r="X154" s="116"/>
      <c r="Y154" s="116"/>
      <c r="Z154" s="116"/>
    </row>
    <row r="155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6"/>
      <c r="U155" s="116"/>
      <c r="V155" s="116"/>
      <c r="W155" s="116"/>
      <c r="X155" s="116"/>
      <c r="Y155" s="116"/>
      <c r="Z155" s="116"/>
    </row>
    <row r="156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6"/>
      <c r="U156" s="116"/>
      <c r="V156" s="116"/>
      <c r="W156" s="116"/>
      <c r="X156" s="116"/>
      <c r="Y156" s="116"/>
      <c r="Z156" s="116"/>
    </row>
    <row r="157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6"/>
      <c r="U157" s="116"/>
      <c r="V157" s="116"/>
      <c r="W157" s="116"/>
      <c r="X157" s="116"/>
      <c r="Y157" s="116"/>
      <c r="Z157" s="116"/>
    </row>
    <row r="158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6"/>
      <c r="U158" s="116"/>
      <c r="V158" s="116"/>
      <c r="W158" s="116"/>
      <c r="X158" s="116"/>
      <c r="Y158" s="116"/>
      <c r="Z158" s="116"/>
    </row>
    <row r="15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6"/>
      <c r="U159" s="116"/>
      <c r="V159" s="116"/>
      <c r="W159" s="116"/>
      <c r="X159" s="116"/>
      <c r="Y159" s="116"/>
      <c r="Z159" s="116"/>
    </row>
    <row r="160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6"/>
      <c r="U160" s="116"/>
      <c r="V160" s="116"/>
      <c r="W160" s="116"/>
      <c r="X160" s="116"/>
      <c r="Y160" s="116"/>
      <c r="Z160" s="116"/>
    </row>
    <row r="161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6"/>
      <c r="U161" s="116"/>
      <c r="V161" s="116"/>
      <c r="W161" s="116"/>
      <c r="X161" s="116"/>
      <c r="Y161" s="116"/>
      <c r="Z161" s="116"/>
    </row>
    <row r="162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6"/>
      <c r="U162" s="116"/>
      <c r="V162" s="116"/>
      <c r="W162" s="116"/>
      <c r="X162" s="116"/>
      <c r="Y162" s="116"/>
      <c r="Z162" s="116"/>
    </row>
    <row r="163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6"/>
      <c r="U163" s="116"/>
      <c r="V163" s="116"/>
      <c r="W163" s="116"/>
      <c r="X163" s="116"/>
      <c r="Y163" s="116"/>
      <c r="Z163" s="116"/>
    </row>
    <row r="164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6"/>
      <c r="U164" s="116"/>
      <c r="V164" s="116"/>
      <c r="W164" s="116"/>
      <c r="X164" s="116"/>
      <c r="Y164" s="116"/>
      <c r="Z164" s="116"/>
    </row>
    <row r="165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6"/>
      <c r="U165" s="116"/>
      <c r="V165" s="116"/>
      <c r="W165" s="116"/>
      <c r="X165" s="116"/>
      <c r="Y165" s="116"/>
      <c r="Z165" s="116"/>
    </row>
    <row r="166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6"/>
      <c r="U166" s="116"/>
      <c r="V166" s="116"/>
      <c r="W166" s="116"/>
      <c r="X166" s="116"/>
      <c r="Y166" s="116"/>
      <c r="Z166" s="116"/>
    </row>
    <row r="167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6"/>
      <c r="U167" s="116"/>
      <c r="V167" s="116"/>
      <c r="W167" s="116"/>
      <c r="X167" s="116"/>
      <c r="Y167" s="116"/>
      <c r="Z167" s="116"/>
    </row>
    <row r="168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6"/>
      <c r="U168" s="116"/>
      <c r="V168" s="116"/>
      <c r="W168" s="116"/>
      <c r="X168" s="116"/>
      <c r="Y168" s="116"/>
      <c r="Z168" s="116"/>
    </row>
    <row r="16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6"/>
      <c r="U169" s="116"/>
      <c r="V169" s="116"/>
      <c r="W169" s="116"/>
      <c r="X169" s="116"/>
      <c r="Y169" s="116"/>
      <c r="Z169" s="116"/>
    </row>
    <row r="170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6"/>
      <c r="U170" s="116"/>
      <c r="V170" s="116"/>
      <c r="W170" s="116"/>
      <c r="X170" s="116"/>
      <c r="Y170" s="116"/>
      <c r="Z170" s="116"/>
    </row>
    <row r="171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6"/>
      <c r="U171" s="116"/>
      <c r="V171" s="116"/>
      <c r="W171" s="116"/>
      <c r="X171" s="116"/>
      <c r="Y171" s="116"/>
      <c r="Z171" s="116"/>
    </row>
    <row r="172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6"/>
      <c r="U172" s="116"/>
      <c r="V172" s="116"/>
      <c r="W172" s="116"/>
      <c r="X172" s="116"/>
      <c r="Y172" s="116"/>
      <c r="Z172" s="116"/>
    </row>
    <row r="173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6"/>
      <c r="U173" s="116"/>
      <c r="V173" s="116"/>
      <c r="W173" s="116"/>
      <c r="X173" s="116"/>
      <c r="Y173" s="116"/>
      <c r="Z173" s="116"/>
    </row>
    <row r="174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6"/>
      <c r="U174" s="116"/>
      <c r="V174" s="116"/>
      <c r="W174" s="116"/>
      <c r="X174" s="116"/>
      <c r="Y174" s="116"/>
      <c r="Z174" s="116"/>
    </row>
    <row r="175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6"/>
      <c r="U175" s="116"/>
      <c r="V175" s="116"/>
      <c r="W175" s="116"/>
      <c r="X175" s="116"/>
      <c r="Y175" s="116"/>
      <c r="Z175" s="116"/>
    </row>
    <row r="176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6"/>
      <c r="U176" s="116"/>
      <c r="V176" s="116"/>
      <c r="W176" s="116"/>
      <c r="X176" s="116"/>
      <c r="Y176" s="116"/>
      <c r="Z176" s="116"/>
    </row>
    <row r="177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6"/>
      <c r="U177" s="116"/>
      <c r="V177" s="116"/>
      <c r="W177" s="116"/>
      <c r="X177" s="116"/>
      <c r="Y177" s="116"/>
      <c r="Z177" s="116"/>
    </row>
    <row r="178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6"/>
      <c r="U178" s="116"/>
      <c r="V178" s="116"/>
      <c r="W178" s="116"/>
      <c r="X178" s="116"/>
      <c r="Y178" s="116"/>
      <c r="Z178" s="116"/>
    </row>
    <row r="17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6"/>
      <c r="U179" s="116"/>
      <c r="V179" s="116"/>
      <c r="W179" s="116"/>
      <c r="X179" s="116"/>
      <c r="Y179" s="116"/>
      <c r="Z179" s="116"/>
    </row>
    <row r="180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6"/>
      <c r="U180" s="116"/>
      <c r="V180" s="116"/>
      <c r="W180" s="116"/>
      <c r="X180" s="116"/>
      <c r="Y180" s="116"/>
      <c r="Z180" s="116"/>
    </row>
    <row r="181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6"/>
      <c r="U181" s="116"/>
      <c r="V181" s="116"/>
      <c r="W181" s="116"/>
      <c r="X181" s="116"/>
      <c r="Y181" s="116"/>
      <c r="Z181" s="116"/>
    </row>
    <row r="182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6"/>
      <c r="U182" s="116"/>
      <c r="V182" s="116"/>
      <c r="W182" s="116"/>
      <c r="X182" s="116"/>
      <c r="Y182" s="116"/>
      <c r="Z182" s="116"/>
    </row>
    <row r="183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6"/>
      <c r="U183" s="116"/>
      <c r="V183" s="116"/>
      <c r="W183" s="116"/>
      <c r="X183" s="116"/>
      <c r="Y183" s="116"/>
      <c r="Z183" s="116"/>
    </row>
    <row r="184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6"/>
      <c r="U184" s="116"/>
      <c r="V184" s="116"/>
      <c r="W184" s="116"/>
      <c r="X184" s="116"/>
      <c r="Y184" s="116"/>
      <c r="Z184" s="116"/>
    </row>
    <row r="185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6"/>
      <c r="U185" s="116"/>
      <c r="V185" s="116"/>
      <c r="W185" s="116"/>
      <c r="X185" s="116"/>
      <c r="Y185" s="116"/>
      <c r="Z185" s="116"/>
    </row>
    <row r="186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6"/>
      <c r="U186" s="116"/>
      <c r="V186" s="116"/>
      <c r="W186" s="116"/>
      <c r="X186" s="116"/>
      <c r="Y186" s="116"/>
      <c r="Z186" s="116"/>
    </row>
    <row r="187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6"/>
      <c r="U187" s="116"/>
      <c r="V187" s="116"/>
      <c r="W187" s="116"/>
      <c r="X187" s="116"/>
      <c r="Y187" s="116"/>
      <c r="Z187" s="116"/>
    </row>
    <row r="188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6"/>
      <c r="U188" s="116"/>
      <c r="V188" s="116"/>
      <c r="W188" s="116"/>
      <c r="X188" s="116"/>
      <c r="Y188" s="116"/>
      <c r="Z188" s="116"/>
    </row>
    <row r="18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6"/>
      <c r="U189" s="116"/>
      <c r="V189" s="116"/>
      <c r="W189" s="116"/>
      <c r="X189" s="116"/>
      <c r="Y189" s="116"/>
      <c r="Z189" s="116"/>
    </row>
    <row r="190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6"/>
      <c r="U190" s="116"/>
      <c r="V190" s="116"/>
      <c r="W190" s="116"/>
      <c r="X190" s="116"/>
      <c r="Y190" s="116"/>
      <c r="Z190" s="116"/>
    </row>
    <row r="191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6"/>
      <c r="U191" s="116"/>
      <c r="V191" s="116"/>
      <c r="W191" s="116"/>
      <c r="X191" s="116"/>
      <c r="Y191" s="116"/>
      <c r="Z191" s="116"/>
    </row>
    <row r="192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6"/>
      <c r="U192" s="116"/>
      <c r="V192" s="116"/>
      <c r="W192" s="116"/>
      <c r="X192" s="116"/>
      <c r="Y192" s="116"/>
      <c r="Z192" s="116"/>
    </row>
    <row r="193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6"/>
      <c r="U193" s="116"/>
      <c r="V193" s="116"/>
      <c r="W193" s="116"/>
      <c r="X193" s="116"/>
      <c r="Y193" s="116"/>
      <c r="Z193" s="116"/>
    </row>
    <row r="194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6"/>
      <c r="U194" s="116"/>
      <c r="V194" s="116"/>
      <c r="W194" s="116"/>
      <c r="X194" s="116"/>
      <c r="Y194" s="116"/>
      <c r="Z194" s="116"/>
    </row>
    <row r="195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6"/>
      <c r="U195" s="116"/>
      <c r="V195" s="116"/>
      <c r="W195" s="116"/>
      <c r="X195" s="116"/>
      <c r="Y195" s="116"/>
      <c r="Z195" s="116"/>
    </row>
    <row r="196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6"/>
      <c r="U196" s="116"/>
      <c r="V196" s="116"/>
      <c r="W196" s="116"/>
      <c r="X196" s="116"/>
      <c r="Y196" s="116"/>
      <c r="Z196" s="116"/>
    </row>
    <row r="197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6"/>
      <c r="U197" s="116"/>
      <c r="V197" s="116"/>
      <c r="W197" s="116"/>
      <c r="X197" s="116"/>
      <c r="Y197" s="116"/>
      <c r="Z197" s="116"/>
    </row>
    <row r="198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6"/>
      <c r="U198" s="116"/>
      <c r="V198" s="116"/>
      <c r="W198" s="116"/>
      <c r="X198" s="116"/>
      <c r="Y198" s="116"/>
      <c r="Z198" s="116"/>
    </row>
    <row r="19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6"/>
      <c r="U199" s="116"/>
      <c r="V199" s="116"/>
      <c r="W199" s="116"/>
      <c r="X199" s="116"/>
      <c r="Y199" s="116"/>
      <c r="Z199" s="116"/>
    </row>
    <row r="200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6"/>
      <c r="U200" s="116"/>
      <c r="V200" s="116"/>
      <c r="W200" s="116"/>
      <c r="X200" s="116"/>
      <c r="Y200" s="116"/>
      <c r="Z200" s="116"/>
    </row>
    <row r="201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6"/>
      <c r="U201" s="116"/>
      <c r="V201" s="116"/>
      <c r="W201" s="116"/>
      <c r="X201" s="116"/>
      <c r="Y201" s="116"/>
      <c r="Z201" s="116"/>
    </row>
    <row r="202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6"/>
      <c r="U202" s="116"/>
      <c r="V202" s="116"/>
      <c r="W202" s="116"/>
      <c r="X202" s="116"/>
      <c r="Y202" s="116"/>
      <c r="Z202" s="116"/>
    </row>
    <row r="203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6"/>
      <c r="U203" s="116"/>
      <c r="V203" s="116"/>
      <c r="W203" s="116"/>
      <c r="X203" s="116"/>
      <c r="Y203" s="116"/>
      <c r="Z203" s="116"/>
    </row>
    <row r="204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6"/>
      <c r="U204" s="116"/>
      <c r="V204" s="116"/>
      <c r="W204" s="116"/>
      <c r="X204" s="116"/>
      <c r="Y204" s="116"/>
      <c r="Z204" s="116"/>
    </row>
    <row r="205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6"/>
      <c r="U205" s="116"/>
      <c r="V205" s="116"/>
      <c r="W205" s="116"/>
      <c r="X205" s="116"/>
      <c r="Y205" s="116"/>
      <c r="Z205" s="116"/>
    </row>
    <row r="206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6"/>
      <c r="U206" s="116"/>
      <c r="V206" s="116"/>
      <c r="W206" s="116"/>
      <c r="X206" s="116"/>
      <c r="Y206" s="116"/>
      <c r="Z206" s="116"/>
    </row>
    <row r="207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6"/>
      <c r="U207" s="116"/>
      <c r="V207" s="116"/>
      <c r="W207" s="116"/>
      <c r="X207" s="116"/>
      <c r="Y207" s="116"/>
      <c r="Z207" s="116"/>
    </row>
    <row r="208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6"/>
      <c r="U208" s="116"/>
      <c r="V208" s="116"/>
      <c r="W208" s="116"/>
      <c r="X208" s="116"/>
      <c r="Y208" s="116"/>
      <c r="Z208" s="116"/>
    </row>
    <row r="20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6"/>
      <c r="U209" s="116"/>
      <c r="V209" s="116"/>
      <c r="W209" s="116"/>
      <c r="X209" s="116"/>
      <c r="Y209" s="116"/>
      <c r="Z209" s="116"/>
    </row>
    <row r="210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6"/>
      <c r="U210" s="116"/>
      <c r="V210" s="116"/>
      <c r="W210" s="116"/>
      <c r="X210" s="116"/>
      <c r="Y210" s="116"/>
      <c r="Z210" s="116"/>
    </row>
    <row r="211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6"/>
      <c r="U211" s="116"/>
      <c r="V211" s="116"/>
      <c r="W211" s="116"/>
      <c r="X211" s="116"/>
      <c r="Y211" s="116"/>
      <c r="Z211" s="116"/>
    </row>
    <row r="212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6"/>
      <c r="U212" s="116"/>
      <c r="V212" s="116"/>
      <c r="W212" s="116"/>
      <c r="X212" s="116"/>
      <c r="Y212" s="116"/>
      <c r="Z212" s="116"/>
    </row>
    <row r="213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6"/>
      <c r="U213" s="116"/>
      <c r="V213" s="116"/>
      <c r="W213" s="116"/>
      <c r="X213" s="116"/>
      <c r="Y213" s="116"/>
      <c r="Z213" s="116"/>
    </row>
    <row r="214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6"/>
      <c r="U214" s="116"/>
      <c r="V214" s="116"/>
      <c r="W214" s="116"/>
      <c r="X214" s="116"/>
      <c r="Y214" s="116"/>
      <c r="Z214" s="116"/>
    </row>
    <row r="215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6"/>
      <c r="U215" s="116"/>
      <c r="V215" s="116"/>
      <c r="W215" s="116"/>
      <c r="X215" s="116"/>
      <c r="Y215" s="116"/>
      <c r="Z215" s="116"/>
    </row>
    <row r="216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6"/>
      <c r="U216" s="116"/>
      <c r="V216" s="116"/>
      <c r="W216" s="116"/>
      <c r="X216" s="116"/>
      <c r="Y216" s="116"/>
      <c r="Z216" s="116"/>
    </row>
    <row r="217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6"/>
      <c r="U217" s="116"/>
      <c r="V217" s="116"/>
      <c r="W217" s="116"/>
      <c r="X217" s="116"/>
      <c r="Y217" s="116"/>
      <c r="Z217" s="116"/>
    </row>
    <row r="218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6"/>
      <c r="U218" s="116"/>
      <c r="V218" s="116"/>
      <c r="W218" s="116"/>
      <c r="X218" s="116"/>
      <c r="Y218" s="116"/>
      <c r="Z218" s="116"/>
    </row>
    <row r="21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6"/>
      <c r="U219" s="116"/>
      <c r="V219" s="116"/>
      <c r="W219" s="116"/>
      <c r="X219" s="116"/>
      <c r="Y219" s="116"/>
      <c r="Z219" s="116"/>
    </row>
    <row r="220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6"/>
      <c r="U220" s="116"/>
      <c r="V220" s="116"/>
      <c r="W220" s="116"/>
      <c r="X220" s="116"/>
      <c r="Y220" s="116"/>
      <c r="Z220" s="116"/>
    </row>
    <row r="221" ht="15.7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5.7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5.7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5.7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5.7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5.7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5.7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5.7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5.7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5.7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5.7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5.7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5.7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5.7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5.7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5.7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5.7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5.7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5.7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5.7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5.7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5.7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5.7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5.7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5.7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5.7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5.7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A1:G1"/>
    <mergeCell ref="E2:G2"/>
  </mergeCells>
  <conditionalFormatting sqref="E5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 fitToPage="1"/>
  </sheetPr>
  <sheetViews>
    <sheetView workbookViewId="0"/>
  </sheetViews>
  <sheetFormatPr customHeight="1" defaultColWidth="11.22" defaultRowHeight="15.0"/>
  <cols>
    <col customWidth="1" min="1" max="1" width="56.78"/>
    <col customWidth="1" min="2" max="2" width="10.0"/>
    <col customWidth="1" min="3" max="3" width="11.33"/>
    <col customWidth="1" min="4" max="4" width="11.78"/>
    <col customWidth="1" min="5" max="5" width="11.33"/>
    <col customWidth="1" min="6" max="6" width="12.44"/>
    <col customWidth="1" min="7" max="7" width="13.0"/>
    <col customWidth="1" min="8" max="9" width="10.78"/>
    <col customWidth="1" min="10" max="18" width="10.44"/>
    <col customWidth="1" min="19" max="26" width="11.11"/>
  </cols>
  <sheetData>
    <row r="1" ht="72.0" customHeight="1">
      <c r="A1" s="142" t="s">
        <v>149</v>
      </c>
      <c r="B1" s="2"/>
      <c r="C1" s="2"/>
      <c r="D1" s="2"/>
      <c r="E1" s="2"/>
      <c r="F1" s="2"/>
      <c r="G1" s="3"/>
      <c r="H1" s="114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6"/>
      <c r="T1" s="116"/>
      <c r="U1" s="116"/>
      <c r="V1" s="116"/>
      <c r="W1" s="116"/>
      <c r="X1" s="116"/>
      <c r="Y1" s="116"/>
      <c r="Z1" s="116"/>
    </row>
    <row r="2" ht="31.5" customHeight="1">
      <c r="A2" s="117"/>
      <c r="B2" s="118"/>
      <c r="C2" s="118"/>
      <c r="D2" s="143"/>
      <c r="E2" s="144" t="s">
        <v>144</v>
      </c>
      <c r="F2" s="39"/>
      <c r="G2" s="40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6"/>
      <c r="T2" s="116"/>
      <c r="U2" s="116"/>
      <c r="V2" s="116"/>
      <c r="W2" s="116"/>
      <c r="X2" s="116"/>
      <c r="Y2" s="116"/>
      <c r="Z2" s="116"/>
    </row>
    <row r="3" ht="49.5" customHeight="1">
      <c r="A3" s="120" t="s">
        <v>1</v>
      </c>
      <c r="B3" s="145" t="s">
        <v>2</v>
      </c>
      <c r="C3" s="145" t="s">
        <v>3</v>
      </c>
      <c r="D3" s="146" t="s">
        <v>145</v>
      </c>
      <c r="E3" s="123" t="s">
        <v>146</v>
      </c>
      <c r="F3" s="124" t="s">
        <v>147</v>
      </c>
      <c r="G3" s="125" t="s">
        <v>148</v>
      </c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6"/>
      <c r="T3" s="116"/>
      <c r="U3" s="116"/>
      <c r="V3" s="116"/>
      <c r="W3" s="116"/>
      <c r="X3" s="116"/>
      <c r="Y3" s="116"/>
      <c r="Z3" s="116"/>
    </row>
    <row r="4" ht="15.75" customHeight="1">
      <c r="A4" s="147" t="s">
        <v>22</v>
      </c>
      <c r="B4" s="113"/>
      <c r="C4" s="113"/>
      <c r="D4" s="148"/>
      <c r="E4" s="149"/>
      <c r="F4" s="113"/>
      <c r="G4" s="148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6"/>
      <c r="T4" s="116"/>
      <c r="U4" s="116"/>
      <c r="V4" s="116"/>
      <c r="W4" s="116"/>
      <c r="X4" s="116"/>
      <c r="Y4" s="116"/>
      <c r="Z4" s="116"/>
    </row>
    <row r="5" ht="15.75" customHeight="1">
      <c r="A5" s="126" t="s">
        <v>23</v>
      </c>
      <c r="B5" s="127"/>
      <c r="C5" s="127"/>
      <c r="D5" s="148"/>
      <c r="E5" s="149"/>
      <c r="F5" s="113"/>
      <c r="G5" s="148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6"/>
      <c r="T5" s="116"/>
      <c r="U5" s="116"/>
      <c r="V5" s="116"/>
      <c r="W5" s="116"/>
      <c r="X5" s="116"/>
      <c r="Y5" s="116"/>
      <c r="Z5" s="116"/>
    </row>
    <row r="6" ht="15.75" customHeight="1">
      <c r="A6" s="126" t="s">
        <v>150</v>
      </c>
      <c r="B6" s="127">
        <f>Balance_Sheets!B5</f>
        <v>9860</v>
      </c>
      <c r="C6" s="127">
        <f>Balance_Sheets!C5</f>
        <v>7441</v>
      </c>
      <c r="D6" s="128">
        <f>Balance_Sheets!D5</f>
        <v>8574</v>
      </c>
      <c r="E6" s="129">
        <f t="shared" ref="E6:E16" si="1">B6/$B$17</f>
        <v>0.2587247442</v>
      </c>
      <c r="F6" s="130">
        <f t="shared" ref="F6:F17" si="2">C6/$C$17</f>
        <v>0.1982627694</v>
      </c>
      <c r="G6" s="131">
        <f t="shared" ref="G6:G17" si="3">D6/$D$17</f>
        <v>0.2126435356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6"/>
      <c r="T6" s="116"/>
      <c r="U6" s="116"/>
      <c r="V6" s="116"/>
      <c r="W6" s="116"/>
      <c r="X6" s="116"/>
      <c r="Y6" s="116"/>
      <c r="Z6" s="116"/>
    </row>
    <row r="7" ht="15.75" customHeight="1">
      <c r="A7" s="126" t="s">
        <v>151</v>
      </c>
      <c r="B7" s="127">
        <f>Balance_Sheets!B6</f>
        <v>1722</v>
      </c>
      <c r="C7" s="127">
        <f>Balance_Sheets!C6</f>
        <v>3234</v>
      </c>
      <c r="D7" s="128">
        <f>Balance_Sheets!D6</f>
        <v>4423</v>
      </c>
      <c r="E7" s="129">
        <f t="shared" si="1"/>
        <v>0.04518499082</v>
      </c>
      <c r="F7" s="130">
        <f t="shared" si="2"/>
        <v>0.08616876715</v>
      </c>
      <c r="G7" s="131">
        <f t="shared" si="3"/>
        <v>0.1096947</v>
      </c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6"/>
      <c r="T7" s="116"/>
      <c r="U7" s="116"/>
      <c r="V7" s="116"/>
      <c r="W7" s="116"/>
      <c r="X7" s="116"/>
      <c r="Y7" s="116"/>
      <c r="Z7" s="116"/>
    </row>
    <row r="8" ht="15.75" customHeight="1">
      <c r="A8" s="126" t="s">
        <v>152</v>
      </c>
      <c r="B8" s="127">
        <f>Balance_Sheets!B7</f>
        <v>4427</v>
      </c>
      <c r="C8" s="127">
        <f>Balance_Sheets!C7</f>
        <v>4131</v>
      </c>
      <c r="D8" s="128">
        <f>Balance_Sheets!D7</f>
        <v>4667</v>
      </c>
      <c r="E8" s="129">
        <f t="shared" si="1"/>
        <v>0.1161637366</v>
      </c>
      <c r="F8" s="130">
        <f t="shared" si="2"/>
        <v>0.1100690096</v>
      </c>
      <c r="G8" s="131">
        <f t="shared" si="3"/>
        <v>0.1157461372</v>
      </c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6"/>
      <c r="T8" s="116"/>
      <c r="U8" s="116"/>
      <c r="V8" s="116"/>
      <c r="W8" s="116"/>
      <c r="X8" s="116"/>
      <c r="Y8" s="116"/>
      <c r="Z8" s="116"/>
    </row>
    <row r="9" ht="15.75" customHeight="1">
      <c r="A9" s="126" t="s">
        <v>153</v>
      </c>
      <c r="B9" s="127">
        <f>Balance_Sheets!B8</f>
        <v>7519</v>
      </c>
      <c r="C9" s="127">
        <f>Balance_Sheets!C8</f>
        <v>8454</v>
      </c>
      <c r="D9" s="128">
        <f>Balance_Sheets!D8</f>
        <v>8420</v>
      </c>
      <c r="E9" s="129">
        <f t="shared" si="1"/>
        <v>0.1972972973</v>
      </c>
      <c r="F9" s="130">
        <f t="shared" si="2"/>
        <v>0.2252537902</v>
      </c>
      <c r="G9" s="131">
        <f t="shared" si="3"/>
        <v>0.2088241859</v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6"/>
      <c r="T9" s="116"/>
      <c r="U9" s="116"/>
      <c r="V9" s="116"/>
      <c r="W9" s="116"/>
      <c r="X9" s="116"/>
      <c r="Y9" s="116"/>
      <c r="Z9" s="116"/>
    </row>
    <row r="10" ht="15.75" customHeight="1">
      <c r="A10" s="126" t="s">
        <v>154</v>
      </c>
      <c r="B10" s="127">
        <f>Balance_Sheets!B9</f>
        <v>1854</v>
      </c>
      <c r="C10" s="127">
        <f>Balance_Sheets!C9</f>
        <v>1942</v>
      </c>
      <c r="D10" s="128">
        <f>Balance_Sheets!D9</f>
        <v>2129</v>
      </c>
      <c r="E10" s="129">
        <f t="shared" si="1"/>
        <v>0.04864864865</v>
      </c>
      <c r="F10" s="130">
        <f t="shared" si="2"/>
        <v>0.05174389172</v>
      </c>
      <c r="G10" s="131">
        <f t="shared" si="3"/>
        <v>0.05280126981</v>
      </c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6"/>
      <c r="T10" s="116"/>
      <c r="U10" s="116"/>
      <c r="V10" s="116"/>
      <c r="W10" s="116"/>
      <c r="X10" s="116"/>
      <c r="Y10" s="116"/>
      <c r="Z10" s="116"/>
    </row>
    <row r="11" ht="15.75" customHeight="1">
      <c r="A11" s="150" t="s">
        <v>29</v>
      </c>
      <c r="B11" s="127">
        <f>Balance_Sheets!B10</f>
        <v>25382</v>
      </c>
      <c r="C11" s="127">
        <f>Balance_Sheets!C10</f>
        <v>25202</v>
      </c>
      <c r="D11" s="128">
        <f>Balance_Sheets!D10</f>
        <v>28213</v>
      </c>
      <c r="E11" s="129">
        <f t="shared" si="1"/>
        <v>0.6660194175</v>
      </c>
      <c r="F11" s="130">
        <f t="shared" si="2"/>
        <v>0.6714982281</v>
      </c>
      <c r="G11" s="131">
        <f t="shared" si="3"/>
        <v>0.6997098286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6"/>
      <c r="T11" s="116"/>
      <c r="U11" s="116"/>
      <c r="V11" s="116"/>
      <c r="W11" s="116"/>
      <c r="X11" s="116"/>
      <c r="Y11" s="116"/>
      <c r="Z11" s="116"/>
    </row>
    <row r="12" ht="15.75" customHeight="1">
      <c r="A12" s="126" t="s">
        <v>155</v>
      </c>
      <c r="B12" s="127">
        <f>Balance_Sheets!B11</f>
        <v>5000</v>
      </c>
      <c r="C12" s="127">
        <f>Balance_Sheets!C11</f>
        <v>5081</v>
      </c>
      <c r="D12" s="128">
        <f>Balance_Sheets!D11</f>
        <v>4791</v>
      </c>
      <c r="E12" s="129">
        <f t="shared" si="1"/>
        <v>0.1311991603</v>
      </c>
      <c r="F12" s="130">
        <f t="shared" si="2"/>
        <v>0.135381418</v>
      </c>
      <c r="G12" s="131">
        <f t="shared" si="3"/>
        <v>0.1188214578</v>
      </c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6"/>
      <c r="T12" s="116"/>
      <c r="U12" s="116"/>
      <c r="V12" s="116"/>
      <c r="W12" s="116"/>
      <c r="X12" s="116"/>
      <c r="Y12" s="116"/>
      <c r="Z12" s="116"/>
    </row>
    <row r="13" ht="15.75" customHeight="1">
      <c r="A13" s="126" t="s">
        <v>156</v>
      </c>
      <c r="B13" s="127">
        <f>Balance_Sheets!B12</f>
        <v>2718</v>
      </c>
      <c r="C13" s="127">
        <f>Balance_Sheets!C12</f>
        <v>2923</v>
      </c>
      <c r="D13" s="128">
        <f>Balance_Sheets!D12</f>
        <v>2926</v>
      </c>
      <c r="E13" s="129">
        <f t="shared" si="1"/>
        <v>0.07131986355</v>
      </c>
      <c r="F13" s="130">
        <f t="shared" si="2"/>
        <v>0.07788228398</v>
      </c>
      <c r="G13" s="131">
        <f t="shared" si="3"/>
        <v>0.07256764465</v>
      </c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6"/>
      <c r="T13" s="116"/>
      <c r="U13" s="116"/>
      <c r="V13" s="116"/>
      <c r="W13" s="116"/>
      <c r="X13" s="116"/>
      <c r="Y13" s="116"/>
      <c r="Z13" s="116"/>
    </row>
    <row r="14" ht="15.75" customHeight="1">
      <c r="A14" s="126" t="s">
        <v>157</v>
      </c>
      <c r="B14" s="127">
        <f>Balance_Sheets!B13</f>
        <v>259</v>
      </c>
      <c r="C14" s="127">
        <f>Balance_Sheets!C13</f>
        <v>274</v>
      </c>
      <c r="D14" s="128">
        <f>Balance_Sheets!D13</f>
        <v>286</v>
      </c>
      <c r="E14" s="129">
        <f t="shared" si="1"/>
        <v>0.006796116505</v>
      </c>
      <c r="F14" s="130">
        <f t="shared" si="2"/>
        <v>0.007300631478</v>
      </c>
      <c r="G14" s="131">
        <f t="shared" si="3"/>
        <v>0.007093078049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6"/>
      <c r="T14" s="116"/>
      <c r="U14" s="116"/>
      <c r="V14" s="116"/>
      <c r="W14" s="116"/>
      <c r="X14" s="116"/>
      <c r="Y14" s="116"/>
      <c r="Z14" s="116"/>
    </row>
    <row r="15" ht="15.75" customHeight="1">
      <c r="A15" s="126" t="s">
        <v>158</v>
      </c>
      <c r="B15" s="127">
        <f>Balance_Sheets!B14</f>
        <v>240</v>
      </c>
      <c r="C15" s="127">
        <f>Balance_Sheets!C14</f>
        <v>281</v>
      </c>
      <c r="D15" s="128">
        <f>Balance_Sheets!D14</f>
        <v>284</v>
      </c>
      <c r="E15" s="129">
        <f t="shared" si="1"/>
        <v>0.006297559696</v>
      </c>
      <c r="F15" s="130">
        <f t="shared" si="2"/>
        <v>0.007487143961</v>
      </c>
      <c r="G15" s="131">
        <f t="shared" si="3"/>
        <v>0.007043476104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6"/>
      <c r="T15" s="116"/>
      <c r="U15" s="116"/>
      <c r="V15" s="116"/>
      <c r="W15" s="116"/>
      <c r="X15" s="116"/>
      <c r="Y15" s="116"/>
      <c r="Z15" s="116"/>
    </row>
    <row r="16" ht="15.75" customHeight="1">
      <c r="A16" s="126" t="s">
        <v>159</v>
      </c>
      <c r="B16" s="127">
        <f>Balance_Sheets!B15</f>
        <v>4511</v>
      </c>
      <c r="C16" s="127">
        <f>Balance_Sheets!C15</f>
        <v>3770</v>
      </c>
      <c r="D16" s="128">
        <f>Balance_Sheets!D15</f>
        <v>3821</v>
      </c>
      <c r="E16" s="129">
        <f t="shared" si="1"/>
        <v>0.1183678824</v>
      </c>
      <c r="F16" s="130">
        <f t="shared" si="2"/>
        <v>0.1004502944</v>
      </c>
      <c r="G16" s="131">
        <f t="shared" si="3"/>
        <v>0.09476451477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6"/>
      <c r="T16" s="116"/>
      <c r="U16" s="116"/>
      <c r="V16" s="116"/>
      <c r="W16" s="116"/>
      <c r="X16" s="116"/>
      <c r="Y16" s="116"/>
      <c r="Z16" s="116"/>
    </row>
    <row r="17" ht="15.75" customHeight="1">
      <c r="A17" s="132" t="s">
        <v>35</v>
      </c>
      <c r="B17" s="133">
        <f>Balance_Sheets!B16</f>
        <v>38110</v>
      </c>
      <c r="C17" s="133">
        <f>Balance_Sheets!C16</f>
        <v>37531</v>
      </c>
      <c r="D17" s="134">
        <f>Balance_Sheets!D16</f>
        <v>40321</v>
      </c>
      <c r="E17" s="151">
        <f>B17/B17</f>
        <v>1</v>
      </c>
      <c r="F17" s="152">
        <f t="shared" si="2"/>
        <v>1</v>
      </c>
      <c r="G17" s="153">
        <f t="shared" si="3"/>
        <v>1</v>
      </c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6"/>
      <c r="T17" s="116"/>
      <c r="U17" s="116"/>
      <c r="V17" s="116"/>
      <c r="W17" s="116"/>
      <c r="X17" s="116"/>
      <c r="Y17" s="116"/>
      <c r="Z17" s="116"/>
    </row>
    <row r="18" ht="15.75" customHeight="1">
      <c r="A18" s="154" t="s">
        <v>160</v>
      </c>
      <c r="B18" s="155"/>
      <c r="C18" s="156"/>
      <c r="D18" s="157"/>
      <c r="E18" s="149"/>
      <c r="F18" s="113"/>
      <c r="G18" s="148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6"/>
      <c r="T18" s="116"/>
      <c r="U18" s="116"/>
      <c r="V18" s="116"/>
      <c r="W18" s="116"/>
      <c r="X18" s="116"/>
      <c r="Y18" s="116"/>
      <c r="Z18" s="116"/>
    </row>
    <row r="19" ht="15.75" customHeight="1">
      <c r="A19" s="126" t="s">
        <v>131</v>
      </c>
      <c r="B19" s="113"/>
      <c r="C19" s="113"/>
      <c r="D19" s="148"/>
      <c r="E19" s="149"/>
      <c r="F19" s="113"/>
      <c r="G19" s="148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6"/>
      <c r="T19" s="116"/>
      <c r="U19" s="116"/>
      <c r="V19" s="116"/>
      <c r="W19" s="116"/>
      <c r="X19" s="116"/>
      <c r="Y19" s="116"/>
      <c r="Z19" s="116"/>
    </row>
    <row r="20" ht="15.75" customHeight="1">
      <c r="A20" s="126" t="s">
        <v>132</v>
      </c>
      <c r="B20" s="113">
        <f>Balance_Sheets!B19</f>
        <v>1000</v>
      </c>
      <c r="C20" s="113"/>
      <c r="D20" s="148">
        <f>Balance_Sheets!D19</f>
        <v>500</v>
      </c>
      <c r="E20" s="129">
        <f t="shared" ref="E20:E40" si="4">B20/$B$40</f>
        <v>0.02623983207</v>
      </c>
      <c r="F20" s="130">
        <f t="shared" ref="F20:F40" si="5">C20/$C$40</f>
        <v>0</v>
      </c>
      <c r="G20" s="131">
        <f t="shared" ref="G20:G40" si="6">D20/$D$40</f>
        <v>0.0124004861</v>
      </c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6"/>
      <c r="T20" s="116"/>
      <c r="U20" s="116"/>
      <c r="V20" s="116"/>
      <c r="W20" s="116"/>
      <c r="X20" s="116"/>
      <c r="Y20" s="116"/>
      <c r="Z20" s="116"/>
    </row>
    <row r="21" ht="15.75" customHeight="1">
      <c r="A21" s="126" t="s">
        <v>133</v>
      </c>
      <c r="B21" s="113">
        <f>Balance_Sheets!B20</f>
        <v>6</v>
      </c>
      <c r="C21" s="113">
        <f>Balance_Sheets!C20</f>
        <v>6</v>
      </c>
      <c r="D21" s="148">
        <f>Balance_Sheets!D20</f>
        <v>10</v>
      </c>
      <c r="E21" s="129">
        <f t="shared" si="4"/>
        <v>0.0001574389924</v>
      </c>
      <c r="F21" s="130">
        <f t="shared" si="5"/>
        <v>0.0001598678426</v>
      </c>
      <c r="G21" s="131">
        <f t="shared" si="6"/>
        <v>0.000248009722</v>
      </c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6"/>
      <c r="T21" s="116"/>
      <c r="U21" s="116"/>
      <c r="V21" s="116"/>
      <c r="W21" s="116"/>
      <c r="X21" s="116"/>
      <c r="Y21" s="116"/>
      <c r="Z21" s="116"/>
    </row>
    <row r="22" ht="15.75" customHeight="1">
      <c r="A22" s="126" t="s">
        <v>134</v>
      </c>
      <c r="B22" s="113">
        <f>Balance_Sheets!B21</f>
        <v>2851</v>
      </c>
      <c r="C22" s="113">
        <f>Balance_Sheets!C21</f>
        <v>2862</v>
      </c>
      <c r="D22" s="148">
        <f>Balance_Sheets!D21</f>
        <v>3358</v>
      </c>
      <c r="E22" s="129">
        <f t="shared" si="4"/>
        <v>0.07480976122</v>
      </c>
      <c r="F22" s="130">
        <f t="shared" si="5"/>
        <v>0.07625696091</v>
      </c>
      <c r="G22" s="131">
        <f t="shared" si="6"/>
        <v>0.08328166464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6"/>
      <c r="T22" s="116"/>
      <c r="U22" s="116"/>
      <c r="V22" s="116"/>
      <c r="W22" s="116"/>
      <c r="X22" s="116"/>
      <c r="Y22" s="116"/>
      <c r="Z22" s="116"/>
    </row>
    <row r="23" ht="15.75" customHeight="1">
      <c r="A23" s="126" t="s">
        <v>135</v>
      </c>
      <c r="B23" s="113">
        <f>Balance_Sheets!B22</f>
        <v>477</v>
      </c>
      <c r="C23" s="113">
        <f>Balance_Sheets!C22</f>
        <v>425</v>
      </c>
      <c r="D23" s="148">
        <f>Balance_Sheets!D22</f>
        <v>420</v>
      </c>
      <c r="E23" s="129">
        <f t="shared" si="4"/>
        <v>0.0125163999</v>
      </c>
      <c r="F23" s="130">
        <f t="shared" si="5"/>
        <v>0.01132397218</v>
      </c>
      <c r="G23" s="131">
        <f t="shared" si="6"/>
        <v>0.01041640832</v>
      </c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6"/>
      <c r="T23" s="116"/>
      <c r="U23" s="116"/>
      <c r="V23" s="116"/>
      <c r="W23" s="116"/>
      <c r="X23" s="116"/>
      <c r="Y23" s="116"/>
      <c r="Z23" s="116"/>
    </row>
    <row r="24" ht="15.75" customHeight="1">
      <c r="A24" s="126" t="s">
        <v>136</v>
      </c>
      <c r="B24" s="113">
        <f>Balance_Sheets!B23</f>
        <v>5725</v>
      </c>
      <c r="C24" s="113">
        <f>Balance_Sheets!C23</f>
        <v>5723</v>
      </c>
      <c r="D24" s="148">
        <f>Balance_Sheets!D23</f>
        <v>6220</v>
      </c>
      <c r="E24" s="129">
        <f t="shared" si="4"/>
        <v>0.1502230386</v>
      </c>
      <c r="F24" s="130">
        <f t="shared" si="5"/>
        <v>0.1524872772</v>
      </c>
      <c r="G24" s="131">
        <f t="shared" si="6"/>
        <v>0.1542620471</v>
      </c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6"/>
      <c r="T24" s="116"/>
      <c r="U24" s="116"/>
      <c r="V24" s="116"/>
      <c r="W24" s="116"/>
      <c r="X24" s="116"/>
      <c r="Y24" s="116"/>
      <c r="Z24" s="116"/>
    </row>
    <row r="25" ht="15.75" customHeight="1">
      <c r="A25" s="126" t="s">
        <v>137</v>
      </c>
      <c r="B25" s="113">
        <f>Balance_Sheets!B24</f>
        <v>534</v>
      </c>
      <c r="C25" s="113">
        <f>Balance_Sheets!C24</f>
        <v>240</v>
      </c>
      <c r="D25" s="148">
        <f>Balance_Sheets!D24</f>
        <v>222</v>
      </c>
      <c r="E25" s="129">
        <f t="shared" si="4"/>
        <v>0.01401207032</v>
      </c>
      <c r="F25" s="130">
        <f t="shared" si="5"/>
        <v>0.006394713703</v>
      </c>
      <c r="G25" s="131">
        <f t="shared" si="6"/>
        <v>0.005505815828</v>
      </c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6"/>
      <c r="T25" s="116"/>
      <c r="U25" s="116"/>
      <c r="V25" s="116"/>
      <c r="W25" s="116"/>
      <c r="X25" s="116"/>
      <c r="Y25" s="116"/>
      <c r="Z25" s="116"/>
    </row>
    <row r="26" ht="15.75" customHeight="1">
      <c r="A26" s="150" t="s">
        <v>44</v>
      </c>
      <c r="B26" s="127">
        <f>Balance_Sheets!B25</f>
        <v>10593</v>
      </c>
      <c r="C26" s="113">
        <f>Balance_Sheets!C25</f>
        <v>9256</v>
      </c>
      <c r="D26" s="148">
        <f>Balance_Sheets!D25</f>
        <v>10730</v>
      </c>
      <c r="E26" s="129">
        <f t="shared" si="4"/>
        <v>0.2779585411</v>
      </c>
      <c r="F26" s="130">
        <f t="shared" si="5"/>
        <v>0.2466227918</v>
      </c>
      <c r="G26" s="131">
        <f t="shared" si="6"/>
        <v>0.2661144317</v>
      </c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6"/>
      <c r="T26" s="116"/>
      <c r="U26" s="116"/>
      <c r="V26" s="116"/>
      <c r="W26" s="116"/>
      <c r="X26" s="116"/>
      <c r="Y26" s="116"/>
      <c r="Z26" s="116"/>
    </row>
    <row r="27" ht="15.75" customHeight="1">
      <c r="A27" s="126" t="s">
        <v>139</v>
      </c>
      <c r="B27" s="113">
        <f>Balance_Sheets!B26</f>
        <v>7903</v>
      </c>
      <c r="C27" s="113">
        <f>Balance_Sheets!C26</f>
        <v>8927</v>
      </c>
      <c r="D27" s="148">
        <f>Balance_Sheets!D26</f>
        <v>8920</v>
      </c>
      <c r="E27" s="129">
        <f t="shared" si="4"/>
        <v>0.2073733928</v>
      </c>
      <c r="F27" s="130">
        <f t="shared" si="5"/>
        <v>0.2378567051</v>
      </c>
      <c r="G27" s="131">
        <f t="shared" si="6"/>
        <v>0.221224672</v>
      </c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6"/>
      <c r="T27" s="116"/>
      <c r="U27" s="116"/>
      <c r="V27" s="116"/>
      <c r="W27" s="116"/>
      <c r="X27" s="116"/>
      <c r="Y27" s="116"/>
      <c r="Z27" s="116"/>
    </row>
    <row r="28" ht="15.75" customHeight="1">
      <c r="A28" s="126" t="s">
        <v>140</v>
      </c>
      <c r="B28" s="113">
        <f>Balance_Sheets!B27</f>
        <v>2566</v>
      </c>
      <c r="C28" s="113">
        <f>Balance_Sheets!C27</f>
        <v>2786</v>
      </c>
      <c r="D28" s="148">
        <f>Balance_Sheets!D27</f>
        <v>2777</v>
      </c>
      <c r="E28" s="129">
        <f t="shared" si="4"/>
        <v>0.06733140908</v>
      </c>
      <c r="F28" s="130">
        <f t="shared" si="5"/>
        <v>0.07423196824</v>
      </c>
      <c r="G28" s="131">
        <f t="shared" si="6"/>
        <v>0.06887229979</v>
      </c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6"/>
      <c r="T28" s="116"/>
      <c r="U28" s="116"/>
      <c r="V28" s="116"/>
      <c r="W28" s="116"/>
      <c r="X28" s="116"/>
      <c r="Y28" s="116"/>
      <c r="Z28" s="116"/>
    </row>
    <row r="29" ht="15.75" customHeight="1">
      <c r="A29" s="126" t="s">
        <v>141</v>
      </c>
      <c r="B29" s="113">
        <f>Balance_Sheets!B28</f>
        <v>2618</v>
      </c>
      <c r="C29" s="113">
        <f>Balance_Sheets!C28</f>
        <v>2558</v>
      </c>
      <c r="D29" s="148">
        <f>Balance_Sheets!D28</f>
        <v>2613</v>
      </c>
      <c r="E29" s="129">
        <f t="shared" si="4"/>
        <v>0.06869588035</v>
      </c>
      <c r="F29" s="130">
        <f t="shared" si="5"/>
        <v>0.06815699022</v>
      </c>
      <c r="G29" s="131">
        <f t="shared" si="6"/>
        <v>0.06480494035</v>
      </c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6"/>
      <c r="T29" s="116"/>
      <c r="U29" s="116"/>
      <c r="V29" s="116"/>
      <c r="W29" s="116"/>
      <c r="X29" s="116"/>
      <c r="Y29" s="116"/>
      <c r="Z29" s="116"/>
    </row>
    <row r="30" ht="15.75" customHeight="1">
      <c r="A30" s="126" t="s">
        <v>161</v>
      </c>
      <c r="B30" s="113" t="str">
        <f>Balance_Sheets!B29</f>
        <v/>
      </c>
      <c r="C30" s="113" t="str">
        <f>Balance_Sheets!C29</f>
        <v/>
      </c>
      <c r="D30" s="148" t="str">
        <f>Balance_Sheets!D29</f>
        <v/>
      </c>
      <c r="E30" s="129">
        <f t="shared" si="4"/>
        <v>0</v>
      </c>
      <c r="F30" s="130">
        <f t="shared" si="5"/>
        <v>0</v>
      </c>
      <c r="G30" s="131">
        <f t="shared" si="6"/>
        <v>0</v>
      </c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6"/>
      <c r="T30" s="116"/>
      <c r="U30" s="116"/>
      <c r="V30" s="116"/>
      <c r="W30" s="116"/>
      <c r="X30" s="116"/>
      <c r="Y30" s="116"/>
      <c r="Z30" s="116"/>
    </row>
    <row r="31" ht="15.75" customHeight="1">
      <c r="A31" s="126" t="s">
        <v>162</v>
      </c>
      <c r="B31" s="113" t="str">
        <f>Balance_Sheets!B30</f>
        <v/>
      </c>
      <c r="C31" s="113" t="str">
        <f>Balance_Sheets!C30</f>
        <v/>
      </c>
      <c r="D31" s="148" t="str">
        <f>Balance_Sheets!D30</f>
        <v/>
      </c>
      <c r="E31" s="129">
        <f t="shared" si="4"/>
        <v>0</v>
      </c>
      <c r="F31" s="130">
        <f t="shared" si="5"/>
        <v>0</v>
      </c>
      <c r="G31" s="131">
        <f t="shared" si="6"/>
        <v>0</v>
      </c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6"/>
      <c r="T31" s="116"/>
      <c r="U31" s="116"/>
      <c r="V31" s="116"/>
      <c r="W31" s="116"/>
      <c r="X31" s="116"/>
      <c r="Y31" s="116"/>
      <c r="Z31" s="116"/>
    </row>
    <row r="32" ht="15.75" customHeight="1">
      <c r="A32" s="126" t="s">
        <v>163</v>
      </c>
      <c r="B32" s="113" t="str">
        <f>Balance_Sheets!B31</f>
        <v/>
      </c>
      <c r="C32" s="113" t="str">
        <f>Balance_Sheets!C31</f>
        <v/>
      </c>
      <c r="D32" s="148" t="str">
        <f>Balance_Sheets!D31</f>
        <v/>
      </c>
      <c r="E32" s="129">
        <f t="shared" si="4"/>
        <v>0</v>
      </c>
      <c r="F32" s="130">
        <f t="shared" si="5"/>
        <v>0</v>
      </c>
      <c r="G32" s="131">
        <f t="shared" si="6"/>
        <v>0</v>
      </c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6"/>
      <c r="T32" s="116"/>
      <c r="U32" s="116"/>
      <c r="V32" s="116"/>
      <c r="W32" s="116"/>
      <c r="X32" s="116"/>
      <c r="Y32" s="116"/>
      <c r="Z32" s="116"/>
    </row>
    <row r="33" ht="15.75" customHeight="1">
      <c r="A33" s="126" t="s">
        <v>164</v>
      </c>
      <c r="B33" s="113" t="str">
        <f>Balance_Sheets!B32</f>
        <v/>
      </c>
      <c r="C33" s="113" t="str">
        <f>Balance_Sheets!C32</f>
        <v/>
      </c>
      <c r="D33" s="148" t="str">
        <f>Balance_Sheets!D32</f>
        <v/>
      </c>
      <c r="E33" s="129">
        <f t="shared" si="4"/>
        <v>0</v>
      </c>
      <c r="F33" s="130">
        <f t="shared" si="5"/>
        <v>0</v>
      </c>
      <c r="G33" s="131">
        <f t="shared" si="6"/>
        <v>0</v>
      </c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6"/>
      <c r="T33" s="116"/>
      <c r="U33" s="116"/>
      <c r="V33" s="116"/>
      <c r="W33" s="116"/>
      <c r="X33" s="116"/>
      <c r="Y33" s="116"/>
      <c r="Z33" s="116"/>
    </row>
    <row r="34" ht="15.75" customHeight="1">
      <c r="A34" s="126" t="s">
        <v>165</v>
      </c>
      <c r="B34" s="113" t="str">
        <f>Balance_Sheets!B33</f>
        <v/>
      </c>
      <c r="C34" s="113" t="str">
        <f>Balance_Sheets!C33</f>
        <v/>
      </c>
      <c r="D34" s="148" t="str">
        <f>Balance_Sheets!D33</f>
        <v/>
      </c>
      <c r="E34" s="129">
        <f t="shared" si="4"/>
        <v>0</v>
      </c>
      <c r="F34" s="130">
        <f t="shared" si="5"/>
        <v>0</v>
      </c>
      <c r="G34" s="131">
        <f t="shared" si="6"/>
        <v>0</v>
      </c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6"/>
      <c r="T34" s="116"/>
      <c r="U34" s="116"/>
      <c r="V34" s="116"/>
      <c r="W34" s="116"/>
      <c r="X34" s="116"/>
      <c r="Y34" s="116"/>
      <c r="Z34" s="116"/>
    </row>
    <row r="35" ht="15.75" customHeight="1">
      <c r="A35" s="126" t="s">
        <v>166</v>
      </c>
      <c r="B35" s="113">
        <f>Balance_Sheets!B34</f>
        <v>3</v>
      </c>
      <c r="C35" s="113">
        <f>Balance_Sheets!C34</f>
        <v>3</v>
      </c>
      <c r="D35" s="148">
        <f>Balance_Sheets!D34</f>
        <v>3</v>
      </c>
      <c r="E35" s="129">
        <f t="shared" si="4"/>
        <v>0.0000787194962</v>
      </c>
      <c r="F35" s="130">
        <f t="shared" si="5"/>
        <v>0.00007993392129</v>
      </c>
      <c r="G35" s="131">
        <f t="shared" si="6"/>
        <v>0.00007440291659</v>
      </c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6"/>
      <c r="T35" s="116"/>
      <c r="U35" s="116"/>
      <c r="V35" s="116"/>
      <c r="W35" s="116"/>
      <c r="X35" s="116"/>
      <c r="Y35" s="116"/>
      <c r="Z35" s="116"/>
    </row>
    <row r="36" ht="15.75" customHeight="1">
      <c r="A36" s="126" t="s">
        <v>167</v>
      </c>
      <c r="B36" s="113">
        <f>Balance_Sheets!B35</f>
        <v>13409</v>
      </c>
      <c r="C36" s="113">
        <f>Balance_Sheets!C35</f>
        <v>12412</v>
      </c>
      <c r="D36" s="148">
        <f>Balance_Sheets!D35</f>
        <v>11484</v>
      </c>
      <c r="E36" s="129">
        <f t="shared" si="4"/>
        <v>0.3518499082</v>
      </c>
      <c r="F36" s="130">
        <f t="shared" si="5"/>
        <v>0.330713277</v>
      </c>
      <c r="G36" s="131">
        <f t="shared" si="6"/>
        <v>0.2848143647</v>
      </c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6"/>
      <c r="T36" s="116"/>
      <c r="U36" s="116"/>
      <c r="V36" s="116"/>
      <c r="W36" s="116"/>
      <c r="X36" s="116"/>
      <c r="Y36" s="116"/>
      <c r="Z36" s="116"/>
    </row>
    <row r="37" ht="15.75" customHeight="1">
      <c r="A37" s="126" t="s">
        <v>168</v>
      </c>
      <c r="B37" s="113">
        <f>Balance_Sheets!B36</f>
        <v>53</v>
      </c>
      <c r="C37" s="113">
        <f>Balance_Sheets!C36</f>
        <v>231</v>
      </c>
      <c r="D37" s="148">
        <f>Balance_Sheets!D36</f>
        <v>318</v>
      </c>
      <c r="E37" s="129">
        <f t="shared" si="4"/>
        <v>0.001390711099</v>
      </c>
      <c r="F37" s="130">
        <f t="shared" si="5"/>
        <v>0.006154911939</v>
      </c>
      <c r="G37" s="131">
        <f t="shared" si="6"/>
        <v>0.007886709159</v>
      </c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6"/>
      <c r="T37" s="116"/>
      <c r="U37" s="116"/>
      <c r="V37" s="116"/>
      <c r="W37" s="116"/>
      <c r="X37" s="116"/>
      <c r="Y37" s="116"/>
      <c r="Z37" s="116"/>
    </row>
    <row r="38" ht="15.75" customHeight="1">
      <c r="A38" s="126" t="s">
        <v>169</v>
      </c>
      <c r="B38" s="113">
        <f>Balance_Sheets!B37</f>
        <v>965</v>
      </c>
      <c r="C38" s="113">
        <f>Balance_Sheets!C37</f>
        <v>1358</v>
      </c>
      <c r="D38" s="148">
        <f>Balance_Sheets!D37</f>
        <v>3476</v>
      </c>
      <c r="E38" s="129">
        <f t="shared" si="4"/>
        <v>0.02532143794</v>
      </c>
      <c r="F38" s="130">
        <f t="shared" si="5"/>
        <v>0.0361834217</v>
      </c>
      <c r="G38" s="131">
        <f t="shared" si="6"/>
        <v>0.08620817936</v>
      </c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6"/>
      <c r="T38" s="116"/>
      <c r="U38" s="116"/>
      <c r="V38" s="116"/>
      <c r="W38" s="116"/>
      <c r="X38" s="116"/>
      <c r="Y38" s="116"/>
      <c r="Z38" s="116"/>
    </row>
    <row r="39" ht="15.75" customHeight="1">
      <c r="A39" s="150" t="s">
        <v>57</v>
      </c>
      <c r="B39" s="113">
        <f>Balance_Sheets!B38</f>
        <v>14430</v>
      </c>
      <c r="C39" s="113">
        <f>Balance_Sheets!C38</f>
        <v>14004</v>
      </c>
      <c r="D39" s="148">
        <f>Balance_Sheets!D38</f>
        <v>15281</v>
      </c>
      <c r="E39" s="129">
        <f t="shared" si="4"/>
        <v>0.3786407767</v>
      </c>
      <c r="F39" s="130">
        <f t="shared" si="5"/>
        <v>0.3731315446</v>
      </c>
      <c r="G39" s="131">
        <f t="shared" si="6"/>
        <v>0.3789836562</v>
      </c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6"/>
      <c r="T39" s="116"/>
      <c r="U39" s="116"/>
      <c r="V39" s="116"/>
      <c r="W39" s="116"/>
      <c r="X39" s="116"/>
      <c r="Y39" s="116"/>
      <c r="Z39" s="116"/>
    </row>
    <row r="40" ht="15.75" customHeight="1">
      <c r="A40" s="132" t="s">
        <v>58</v>
      </c>
      <c r="B40" s="133">
        <f>Balance_Sheets!B39</f>
        <v>38110</v>
      </c>
      <c r="C40" s="133">
        <f>Balance_Sheets!C39</f>
        <v>37531</v>
      </c>
      <c r="D40" s="134">
        <f>Balance_Sheets!D39</f>
        <v>40321</v>
      </c>
      <c r="E40" s="158">
        <f t="shared" si="4"/>
        <v>1</v>
      </c>
      <c r="F40" s="152">
        <f t="shared" si="5"/>
        <v>1</v>
      </c>
      <c r="G40" s="153">
        <f t="shared" si="6"/>
        <v>1</v>
      </c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6"/>
      <c r="T40" s="116"/>
      <c r="U40" s="116"/>
      <c r="V40" s="116"/>
      <c r="W40" s="116"/>
      <c r="X40" s="116"/>
      <c r="Y40" s="116"/>
      <c r="Z40" s="116"/>
    </row>
    <row r="41" ht="15.7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6"/>
      <c r="T41" s="116"/>
      <c r="U41" s="116"/>
      <c r="V41" s="116"/>
      <c r="W41" s="116"/>
      <c r="X41" s="116"/>
      <c r="Y41" s="116"/>
      <c r="Z41" s="116"/>
    </row>
    <row r="42" ht="15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6"/>
      <c r="T42" s="116"/>
      <c r="U42" s="116"/>
      <c r="V42" s="116"/>
      <c r="W42" s="116"/>
      <c r="X42" s="116"/>
      <c r="Y42" s="116"/>
      <c r="Z42" s="116"/>
    </row>
    <row r="43" ht="15.7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6"/>
      <c r="T43" s="116"/>
      <c r="U43" s="116"/>
      <c r="V43" s="116"/>
      <c r="W43" s="116"/>
      <c r="X43" s="116"/>
      <c r="Y43" s="116"/>
      <c r="Z43" s="116"/>
    </row>
    <row r="44" ht="15.7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6"/>
      <c r="T44" s="116"/>
      <c r="U44" s="116"/>
      <c r="V44" s="116"/>
      <c r="W44" s="116"/>
      <c r="X44" s="116"/>
      <c r="Y44" s="116"/>
      <c r="Z44" s="116"/>
    </row>
    <row r="45" ht="15.7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6"/>
      <c r="T45" s="116"/>
      <c r="U45" s="116"/>
      <c r="V45" s="116"/>
      <c r="W45" s="116"/>
      <c r="X45" s="116"/>
      <c r="Y45" s="116"/>
      <c r="Z45" s="116"/>
    </row>
    <row r="46" ht="15.7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6"/>
      <c r="T46" s="116"/>
      <c r="U46" s="116"/>
      <c r="V46" s="116"/>
      <c r="W46" s="116"/>
      <c r="X46" s="116"/>
      <c r="Y46" s="116"/>
      <c r="Z46" s="116"/>
    </row>
    <row r="47" ht="15.7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6"/>
      <c r="T47" s="116"/>
      <c r="U47" s="116"/>
      <c r="V47" s="116"/>
      <c r="W47" s="116"/>
      <c r="X47" s="116"/>
      <c r="Y47" s="116"/>
      <c r="Z47" s="116"/>
    </row>
    <row r="48" ht="15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6"/>
      <c r="T48" s="116"/>
      <c r="U48" s="116"/>
      <c r="V48" s="116"/>
      <c r="W48" s="116"/>
      <c r="X48" s="116"/>
      <c r="Y48" s="116"/>
      <c r="Z48" s="116"/>
    </row>
    <row r="49" ht="15.7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6"/>
      <c r="T49" s="116"/>
      <c r="U49" s="116"/>
      <c r="V49" s="116"/>
      <c r="W49" s="116"/>
      <c r="X49" s="116"/>
      <c r="Y49" s="116"/>
      <c r="Z49" s="116"/>
    </row>
    <row r="50" ht="15.7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6"/>
      <c r="T50" s="116"/>
      <c r="U50" s="116"/>
      <c r="V50" s="116"/>
      <c r="W50" s="116"/>
      <c r="X50" s="116"/>
      <c r="Y50" s="116"/>
      <c r="Z50" s="116"/>
    </row>
    <row r="51" ht="15.7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6"/>
      <c r="T51" s="116"/>
      <c r="U51" s="116"/>
      <c r="V51" s="116"/>
      <c r="W51" s="116"/>
      <c r="X51" s="116"/>
      <c r="Y51" s="116"/>
      <c r="Z51" s="116"/>
    </row>
    <row r="52" ht="15.7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6"/>
      <c r="T52" s="116"/>
      <c r="U52" s="116"/>
      <c r="V52" s="116"/>
      <c r="W52" s="116"/>
      <c r="X52" s="116"/>
      <c r="Y52" s="116"/>
      <c r="Z52" s="116"/>
    </row>
    <row r="53" ht="15.7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6"/>
      <c r="T53" s="116"/>
      <c r="U53" s="116"/>
      <c r="V53" s="116"/>
      <c r="W53" s="116"/>
      <c r="X53" s="116"/>
      <c r="Y53" s="116"/>
      <c r="Z53" s="116"/>
    </row>
    <row r="54" ht="15.7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6"/>
      <c r="T54" s="116"/>
      <c r="U54" s="116"/>
      <c r="V54" s="116"/>
      <c r="W54" s="116"/>
      <c r="X54" s="116"/>
      <c r="Y54" s="116"/>
      <c r="Z54" s="116"/>
    </row>
    <row r="55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6"/>
      <c r="T55" s="116"/>
      <c r="U55" s="116"/>
      <c r="V55" s="116"/>
      <c r="W55" s="116"/>
      <c r="X55" s="116"/>
      <c r="Y55" s="116"/>
      <c r="Z55" s="116"/>
    </row>
    <row r="56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6"/>
      <c r="T56" s="116"/>
      <c r="U56" s="116"/>
      <c r="V56" s="116"/>
      <c r="W56" s="116"/>
      <c r="X56" s="116"/>
      <c r="Y56" s="116"/>
      <c r="Z56" s="116"/>
    </row>
    <row r="57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6"/>
      <c r="T57" s="116"/>
      <c r="U57" s="116"/>
      <c r="V57" s="116"/>
      <c r="W57" s="116"/>
      <c r="X57" s="116"/>
      <c r="Y57" s="116"/>
      <c r="Z57" s="116"/>
    </row>
    <row r="58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6"/>
      <c r="T58" s="116"/>
      <c r="U58" s="116"/>
      <c r="V58" s="116"/>
      <c r="W58" s="116"/>
      <c r="X58" s="116"/>
      <c r="Y58" s="116"/>
      <c r="Z58" s="116"/>
    </row>
    <row r="5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6"/>
      <c r="T59" s="116"/>
      <c r="U59" s="116"/>
      <c r="V59" s="116"/>
      <c r="W59" s="116"/>
      <c r="X59" s="116"/>
      <c r="Y59" s="116"/>
      <c r="Z59" s="116"/>
    </row>
    <row r="60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6"/>
      <c r="T60" s="116"/>
      <c r="U60" s="116"/>
      <c r="V60" s="116"/>
      <c r="W60" s="116"/>
      <c r="X60" s="116"/>
      <c r="Y60" s="116"/>
      <c r="Z60" s="116"/>
    </row>
    <row r="61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6"/>
      <c r="T61" s="116"/>
      <c r="U61" s="116"/>
      <c r="V61" s="116"/>
      <c r="W61" s="116"/>
      <c r="X61" s="116"/>
      <c r="Y61" s="116"/>
      <c r="Z61" s="116"/>
    </row>
    <row r="62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6"/>
      <c r="T62" s="116"/>
      <c r="U62" s="116"/>
      <c r="V62" s="116"/>
      <c r="W62" s="116"/>
      <c r="X62" s="116"/>
      <c r="Y62" s="116"/>
      <c r="Z62" s="116"/>
    </row>
    <row r="63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6"/>
      <c r="T63" s="116"/>
      <c r="U63" s="116"/>
      <c r="V63" s="116"/>
      <c r="W63" s="116"/>
      <c r="X63" s="116"/>
      <c r="Y63" s="116"/>
      <c r="Z63" s="116"/>
    </row>
    <row r="64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6"/>
      <c r="T64" s="116"/>
      <c r="U64" s="116"/>
      <c r="V64" s="116"/>
      <c r="W64" s="116"/>
      <c r="X64" s="116"/>
      <c r="Y64" s="116"/>
      <c r="Z64" s="116"/>
    </row>
    <row r="65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6"/>
      <c r="T65" s="116"/>
      <c r="U65" s="116"/>
      <c r="V65" s="116"/>
      <c r="W65" s="116"/>
      <c r="X65" s="116"/>
      <c r="Y65" s="116"/>
      <c r="Z65" s="116"/>
    </row>
    <row r="66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6"/>
      <c r="T66" s="116"/>
      <c r="U66" s="116"/>
      <c r="V66" s="116"/>
      <c r="W66" s="116"/>
      <c r="X66" s="116"/>
      <c r="Y66" s="116"/>
      <c r="Z66" s="116"/>
    </row>
    <row r="67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6"/>
      <c r="T67" s="116"/>
      <c r="U67" s="116"/>
      <c r="V67" s="116"/>
      <c r="W67" s="116"/>
      <c r="X67" s="116"/>
      <c r="Y67" s="116"/>
      <c r="Z67" s="116"/>
    </row>
    <row r="68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6"/>
      <c r="T68" s="116"/>
      <c r="U68" s="116"/>
      <c r="V68" s="116"/>
      <c r="W68" s="116"/>
      <c r="X68" s="116"/>
      <c r="Y68" s="116"/>
      <c r="Z68" s="116"/>
    </row>
    <row r="6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6"/>
      <c r="T69" s="116"/>
      <c r="U69" s="116"/>
      <c r="V69" s="116"/>
      <c r="W69" s="116"/>
      <c r="X69" s="116"/>
      <c r="Y69" s="116"/>
      <c r="Z69" s="116"/>
    </row>
    <row r="70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6"/>
      <c r="T70" s="116"/>
      <c r="U70" s="116"/>
      <c r="V70" s="116"/>
      <c r="W70" s="116"/>
      <c r="X70" s="116"/>
      <c r="Y70" s="116"/>
      <c r="Z70" s="116"/>
    </row>
    <row r="71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6"/>
      <c r="T71" s="116"/>
      <c r="U71" s="116"/>
      <c r="V71" s="116"/>
      <c r="W71" s="116"/>
      <c r="X71" s="116"/>
      <c r="Y71" s="116"/>
      <c r="Z71" s="116"/>
    </row>
    <row r="72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6"/>
      <c r="T72" s="116"/>
      <c r="U72" s="116"/>
      <c r="V72" s="116"/>
      <c r="W72" s="116"/>
      <c r="X72" s="116"/>
      <c r="Y72" s="116"/>
      <c r="Z72" s="116"/>
    </row>
    <row r="73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6"/>
      <c r="T73" s="116"/>
      <c r="U73" s="116"/>
      <c r="V73" s="116"/>
      <c r="W73" s="116"/>
      <c r="X73" s="116"/>
      <c r="Y73" s="116"/>
      <c r="Z73" s="116"/>
    </row>
    <row r="74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6"/>
      <c r="T74" s="116"/>
      <c r="U74" s="116"/>
      <c r="V74" s="116"/>
      <c r="W74" s="116"/>
      <c r="X74" s="116"/>
      <c r="Y74" s="116"/>
      <c r="Z74" s="116"/>
    </row>
    <row r="75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6"/>
      <c r="T75" s="116"/>
      <c r="U75" s="116"/>
      <c r="V75" s="116"/>
      <c r="W75" s="116"/>
      <c r="X75" s="116"/>
      <c r="Y75" s="116"/>
      <c r="Z75" s="116"/>
    </row>
    <row r="76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6"/>
      <c r="T76" s="116"/>
      <c r="U76" s="116"/>
      <c r="V76" s="116"/>
      <c r="W76" s="116"/>
      <c r="X76" s="116"/>
      <c r="Y76" s="116"/>
      <c r="Z76" s="116"/>
    </row>
    <row r="77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6"/>
      <c r="T77" s="116"/>
      <c r="U77" s="116"/>
      <c r="V77" s="116"/>
      <c r="W77" s="116"/>
      <c r="X77" s="116"/>
      <c r="Y77" s="116"/>
      <c r="Z77" s="116"/>
    </row>
    <row r="78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6"/>
      <c r="T78" s="116"/>
      <c r="U78" s="116"/>
      <c r="V78" s="116"/>
      <c r="W78" s="116"/>
      <c r="X78" s="116"/>
      <c r="Y78" s="116"/>
      <c r="Z78" s="116"/>
    </row>
    <row r="7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6"/>
      <c r="T79" s="116"/>
      <c r="U79" s="116"/>
      <c r="V79" s="116"/>
      <c r="W79" s="116"/>
      <c r="X79" s="116"/>
      <c r="Y79" s="116"/>
      <c r="Z79" s="116"/>
    </row>
    <row r="80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6"/>
      <c r="T80" s="116"/>
      <c r="U80" s="116"/>
      <c r="V80" s="116"/>
      <c r="W80" s="116"/>
      <c r="X80" s="116"/>
      <c r="Y80" s="116"/>
      <c r="Z80" s="116"/>
    </row>
    <row r="81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6"/>
      <c r="T81" s="116"/>
      <c r="U81" s="116"/>
      <c r="V81" s="116"/>
      <c r="W81" s="116"/>
      <c r="X81" s="116"/>
      <c r="Y81" s="116"/>
      <c r="Z81" s="116"/>
    </row>
    <row r="82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6"/>
      <c r="T82" s="116"/>
      <c r="U82" s="116"/>
      <c r="V82" s="116"/>
      <c r="W82" s="116"/>
      <c r="X82" s="116"/>
      <c r="Y82" s="116"/>
      <c r="Z82" s="116"/>
    </row>
    <row r="83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6"/>
      <c r="T83" s="116"/>
      <c r="U83" s="116"/>
      <c r="V83" s="116"/>
      <c r="W83" s="116"/>
      <c r="X83" s="116"/>
      <c r="Y83" s="116"/>
      <c r="Z83" s="116"/>
    </row>
    <row r="84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6"/>
      <c r="T84" s="116"/>
      <c r="U84" s="116"/>
      <c r="V84" s="116"/>
      <c r="W84" s="116"/>
      <c r="X84" s="116"/>
      <c r="Y84" s="116"/>
      <c r="Z84" s="116"/>
    </row>
    <row r="85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6"/>
      <c r="T85" s="116"/>
      <c r="U85" s="116"/>
      <c r="V85" s="116"/>
      <c r="W85" s="116"/>
      <c r="X85" s="116"/>
      <c r="Y85" s="116"/>
      <c r="Z85" s="116"/>
    </row>
    <row r="86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6"/>
      <c r="T86" s="116"/>
      <c r="U86" s="116"/>
      <c r="V86" s="116"/>
      <c r="W86" s="116"/>
      <c r="X86" s="116"/>
      <c r="Y86" s="116"/>
      <c r="Z86" s="116"/>
    </row>
    <row r="87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6"/>
      <c r="T87" s="116"/>
      <c r="U87" s="116"/>
      <c r="V87" s="116"/>
      <c r="W87" s="116"/>
      <c r="X87" s="116"/>
      <c r="Y87" s="116"/>
      <c r="Z87" s="116"/>
    </row>
    <row r="88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6"/>
      <c r="T88" s="116"/>
      <c r="U88" s="116"/>
      <c r="V88" s="116"/>
      <c r="W88" s="116"/>
      <c r="X88" s="116"/>
      <c r="Y88" s="116"/>
      <c r="Z88" s="116"/>
    </row>
    <row r="8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6"/>
      <c r="T89" s="116"/>
      <c r="U89" s="116"/>
      <c r="V89" s="116"/>
      <c r="W89" s="116"/>
      <c r="X89" s="116"/>
      <c r="Y89" s="116"/>
      <c r="Z89" s="116"/>
    </row>
    <row r="90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6"/>
      <c r="T90" s="116"/>
      <c r="U90" s="116"/>
      <c r="V90" s="116"/>
      <c r="W90" s="116"/>
      <c r="X90" s="116"/>
      <c r="Y90" s="116"/>
      <c r="Z90" s="116"/>
    </row>
    <row r="91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6"/>
      <c r="T91" s="116"/>
      <c r="U91" s="116"/>
      <c r="V91" s="116"/>
      <c r="W91" s="116"/>
      <c r="X91" s="116"/>
      <c r="Y91" s="116"/>
      <c r="Z91" s="116"/>
    </row>
    <row r="92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6"/>
      <c r="T92" s="116"/>
      <c r="U92" s="116"/>
      <c r="V92" s="116"/>
      <c r="W92" s="116"/>
      <c r="X92" s="116"/>
      <c r="Y92" s="116"/>
      <c r="Z92" s="116"/>
    </row>
    <row r="93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6"/>
      <c r="T93" s="116"/>
      <c r="U93" s="116"/>
      <c r="V93" s="116"/>
      <c r="W93" s="116"/>
      <c r="X93" s="116"/>
      <c r="Y93" s="116"/>
      <c r="Z93" s="116"/>
    </row>
    <row r="94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6"/>
      <c r="T94" s="116"/>
      <c r="U94" s="116"/>
      <c r="V94" s="116"/>
      <c r="W94" s="116"/>
      <c r="X94" s="116"/>
      <c r="Y94" s="116"/>
      <c r="Z94" s="116"/>
    </row>
    <row r="95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6"/>
      <c r="T95" s="116"/>
      <c r="U95" s="116"/>
      <c r="V95" s="116"/>
      <c r="W95" s="116"/>
      <c r="X95" s="116"/>
      <c r="Y95" s="116"/>
      <c r="Z95" s="116"/>
    </row>
    <row r="96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6"/>
      <c r="T96" s="116"/>
      <c r="U96" s="116"/>
      <c r="V96" s="116"/>
      <c r="W96" s="116"/>
      <c r="X96" s="116"/>
      <c r="Y96" s="116"/>
      <c r="Z96" s="116"/>
    </row>
    <row r="97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6"/>
      <c r="T97" s="116"/>
      <c r="U97" s="116"/>
      <c r="V97" s="116"/>
      <c r="W97" s="116"/>
      <c r="X97" s="116"/>
      <c r="Y97" s="116"/>
      <c r="Z97" s="116"/>
    </row>
    <row r="98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6"/>
      <c r="T98" s="116"/>
      <c r="U98" s="116"/>
      <c r="V98" s="116"/>
      <c r="W98" s="116"/>
      <c r="X98" s="116"/>
      <c r="Y98" s="116"/>
      <c r="Z98" s="116"/>
    </row>
    <row r="9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6"/>
      <c r="T99" s="116"/>
      <c r="U99" s="116"/>
      <c r="V99" s="116"/>
      <c r="W99" s="116"/>
      <c r="X99" s="116"/>
      <c r="Y99" s="116"/>
      <c r="Z99" s="116"/>
    </row>
    <row r="100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6"/>
      <c r="T100" s="116"/>
      <c r="U100" s="116"/>
      <c r="V100" s="116"/>
      <c r="W100" s="116"/>
      <c r="X100" s="116"/>
      <c r="Y100" s="116"/>
      <c r="Z100" s="116"/>
    </row>
    <row r="10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6"/>
      <c r="T101" s="116"/>
      <c r="U101" s="116"/>
      <c r="V101" s="116"/>
      <c r="W101" s="116"/>
      <c r="X101" s="116"/>
      <c r="Y101" s="116"/>
      <c r="Z101" s="116"/>
    </row>
    <row r="102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6"/>
      <c r="T102" s="116"/>
      <c r="U102" s="116"/>
      <c r="V102" s="116"/>
      <c r="W102" s="116"/>
      <c r="X102" s="116"/>
      <c r="Y102" s="116"/>
      <c r="Z102" s="116"/>
    </row>
    <row r="103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6"/>
      <c r="T103" s="116"/>
      <c r="U103" s="116"/>
      <c r="V103" s="116"/>
      <c r="W103" s="116"/>
      <c r="X103" s="116"/>
      <c r="Y103" s="116"/>
      <c r="Z103" s="116"/>
    </row>
    <row r="104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6"/>
      <c r="T104" s="116"/>
      <c r="U104" s="116"/>
      <c r="V104" s="116"/>
      <c r="W104" s="116"/>
      <c r="X104" s="116"/>
      <c r="Y104" s="116"/>
      <c r="Z104" s="116"/>
    </row>
    <row r="105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6"/>
      <c r="T105" s="116"/>
      <c r="U105" s="116"/>
      <c r="V105" s="116"/>
      <c r="W105" s="116"/>
      <c r="X105" s="116"/>
      <c r="Y105" s="116"/>
      <c r="Z105" s="116"/>
    </row>
    <row r="106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6"/>
      <c r="T106" s="116"/>
      <c r="U106" s="116"/>
      <c r="V106" s="116"/>
      <c r="W106" s="116"/>
      <c r="X106" s="116"/>
      <c r="Y106" s="116"/>
      <c r="Z106" s="116"/>
    </row>
    <row r="107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6"/>
      <c r="T107" s="116"/>
      <c r="U107" s="116"/>
      <c r="V107" s="116"/>
      <c r="W107" s="116"/>
      <c r="X107" s="116"/>
      <c r="Y107" s="116"/>
      <c r="Z107" s="116"/>
    </row>
    <row r="108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6"/>
      <c r="T108" s="116"/>
      <c r="U108" s="116"/>
      <c r="V108" s="116"/>
      <c r="W108" s="116"/>
      <c r="X108" s="116"/>
      <c r="Y108" s="116"/>
      <c r="Z108" s="116"/>
    </row>
    <row r="10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6"/>
      <c r="T109" s="116"/>
      <c r="U109" s="116"/>
      <c r="V109" s="116"/>
      <c r="W109" s="116"/>
      <c r="X109" s="116"/>
      <c r="Y109" s="116"/>
      <c r="Z109" s="116"/>
    </row>
    <row r="110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6"/>
      <c r="T110" s="116"/>
      <c r="U110" s="116"/>
      <c r="V110" s="116"/>
      <c r="W110" s="116"/>
      <c r="X110" s="116"/>
      <c r="Y110" s="116"/>
      <c r="Z110" s="116"/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6"/>
      <c r="T111" s="116"/>
      <c r="U111" s="116"/>
      <c r="V111" s="116"/>
      <c r="W111" s="116"/>
      <c r="X111" s="116"/>
      <c r="Y111" s="116"/>
      <c r="Z111" s="116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6"/>
      <c r="T112" s="116"/>
      <c r="U112" s="116"/>
      <c r="V112" s="116"/>
      <c r="W112" s="116"/>
      <c r="X112" s="116"/>
      <c r="Y112" s="116"/>
      <c r="Z112" s="116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6"/>
      <c r="T113" s="116"/>
      <c r="U113" s="116"/>
      <c r="V113" s="116"/>
      <c r="W113" s="116"/>
      <c r="X113" s="116"/>
      <c r="Y113" s="116"/>
      <c r="Z113" s="116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6"/>
      <c r="T114" s="116"/>
      <c r="U114" s="116"/>
      <c r="V114" s="116"/>
      <c r="W114" s="116"/>
      <c r="X114" s="116"/>
      <c r="Y114" s="116"/>
      <c r="Z114" s="116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6"/>
      <c r="T115" s="116"/>
      <c r="U115" s="116"/>
      <c r="V115" s="116"/>
      <c r="W115" s="116"/>
      <c r="X115" s="116"/>
      <c r="Y115" s="116"/>
      <c r="Z115" s="116"/>
    </row>
    <row r="116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6"/>
      <c r="T116" s="116"/>
      <c r="U116" s="116"/>
      <c r="V116" s="116"/>
      <c r="W116" s="116"/>
      <c r="X116" s="116"/>
      <c r="Y116" s="116"/>
      <c r="Z116" s="116"/>
    </row>
    <row r="117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6"/>
      <c r="T117" s="116"/>
      <c r="U117" s="116"/>
      <c r="V117" s="116"/>
      <c r="W117" s="116"/>
      <c r="X117" s="116"/>
      <c r="Y117" s="116"/>
      <c r="Z117" s="116"/>
    </row>
    <row r="118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6"/>
      <c r="T118" s="116"/>
      <c r="U118" s="116"/>
      <c r="V118" s="116"/>
      <c r="W118" s="116"/>
      <c r="X118" s="116"/>
      <c r="Y118" s="116"/>
      <c r="Z118" s="116"/>
    </row>
    <row r="11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6"/>
      <c r="T119" s="116"/>
      <c r="U119" s="116"/>
      <c r="V119" s="116"/>
      <c r="W119" s="116"/>
      <c r="X119" s="116"/>
      <c r="Y119" s="116"/>
      <c r="Z119" s="116"/>
    </row>
    <row r="120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6"/>
      <c r="T120" s="116"/>
      <c r="U120" s="116"/>
      <c r="V120" s="116"/>
      <c r="W120" s="116"/>
      <c r="X120" s="116"/>
      <c r="Y120" s="116"/>
      <c r="Z120" s="116"/>
    </row>
    <row r="121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6"/>
      <c r="T121" s="116"/>
      <c r="U121" s="116"/>
      <c r="V121" s="116"/>
      <c r="W121" s="116"/>
      <c r="X121" s="116"/>
      <c r="Y121" s="116"/>
      <c r="Z121" s="116"/>
    </row>
    <row r="122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6"/>
      <c r="T122" s="116"/>
      <c r="U122" s="116"/>
      <c r="V122" s="116"/>
      <c r="W122" s="116"/>
      <c r="X122" s="116"/>
      <c r="Y122" s="116"/>
      <c r="Z122" s="116"/>
    </row>
    <row r="123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6"/>
      <c r="T123" s="116"/>
      <c r="U123" s="116"/>
      <c r="V123" s="116"/>
      <c r="W123" s="116"/>
      <c r="X123" s="116"/>
      <c r="Y123" s="116"/>
      <c r="Z123" s="116"/>
    </row>
    <row r="124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6"/>
      <c r="T124" s="116"/>
      <c r="U124" s="116"/>
      <c r="V124" s="116"/>
      <c r="W124" s="116"/>
      <c r="X124" s="116"/>
      <c r="Y124" s="116"/>
      <c r="Z124" s="116"/>
    </row>
    <row r="125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6"/>
      <c r="T125" s="116"/>
      <c r="U125" s="116"/>
      <c r="V125" s="116"/>
      <c r="W125" s="116"/>
      <c r="X125" s="116"/>
      <c r="Y125" s="116"/>
      <c r="Z125" s="116"/>
    </row>
    <row r="126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6"/>
      <c r="T126" s="116"/>
      <c r="U126" s="116"/>
      <c r="V126" s="116"/>
      <c r="W126" s="116"/>
      <c r="X126" s="116"/>
      <c r="Y126" s="116"/>
      <c r="Z126" s="116"/>
    </row>
    <row r="127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6"/>
      <c r="T127" s="116"/>
      <c r="U127" s="116"/>
      <c r="V127" s="116"/>
      <c r="W127" s="116"/>
      <c r="X127" s="116"/>
      <c r="Y127" s="116"/>
      <c r="Z127" s="116"/>
    </row>
    <row r="128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6"/>
      <c r="T128" s="116"/>
      <c r="U128" s="116"/>
      <c r="V128" s="116"/>
      <c r="W128" s="116"/>
      <c r="X128" s="116"/>
      <c r="Y128" s="116"/>
      <c r="Z128" s="116"/>
    </row>
    <row r="12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6"/>
      <c r="T129" s="116"/>
      <c r="U129" s="116"/>
      <c r="V129" s="116"/>
      <c r="W129" s="116"/>
      <c r="X129" s="116"/>
      <c r="Y129" s="116"/>
      <c r="Z129" s="116"/>
    </row>
    <row r="130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6"/>
      <c r="T130" s="116"/>
      <c r="U130" s="116"/>
      <c r="V130" s="116"/>
      <c r="W130" s="116"/>
      <c r="X130" s="116"/>
      <c r="Y130" s="116"/>
      <c r="Z130" s="116"/>
    </row>
    <row r="131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6"/>
      <c r="T131" s="116"/>
      <c r="U131" s="116"/>
      <c r="V131" s="116"/>
      <c r="W131" s="116"/>
      <c r="X131" s="116"/>
      <c r="Y131" s="116"/>
      <c r="Z131" s="116"/>
    </row>
    <row r="132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6"/>
      <c r="T132" s="116"/>
      <c r="U132" s="116"/>
      <c r="V132" s="116"/>
      <c r="W132" s="116"/>
      <c r="X132" s="116"/>
      <c r="Y132" s="116"/>
      <c r="Z132" s="116"/>
    </row>
    <row r="133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6"/>
      <c r="T133" s="116"/>
      <c r="U133" s="116"/>
      <c r="V133" s="116"/>
      <c r="W133" s="116"/>
      <c r="X133" s="116"/>
      <c r="Y133" s="116"/>
      <c r="Z133" s="116"/>
    </row>
    <row r="134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6"/>
      <c r="T134" s="116"/>
      <c r="U134" s="116"/>
      <c r="V134" s="116"/>
      <c r="W134" s="116"/>
      <c r="X134" s="116"/>
      <c r="Y134" s="116"/>
      <c r="Z134" s="116"/>
    </row>
    <row r="135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6"/>
      <c r="T135" s="116"/>
      <c r="U135" s="116"/>
      <c r="V135" s="116"/>
      <c r="W135" s="116"/>
      <c r="X135" s="116"/>
      <c r="Y135" s="116"/>
      <c r="Z135" s="116"/>
    </row>
    <row r="136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6"/>
      <c r="T136" s="116"/>
      <c r="U136" s="116"/>
      <c r="V136" s="116"/>
      <c r="W136" s="116"/>
      <c r="X136" s="116"/>
      <c r="Y136" s="116"/>
      <c r="Z136" s="116"/>
    </row>
    <row r="137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6"/>
      <c r="T137" s="116"/>
      <c r="U137" s="116"/>
      <c r="V137" s="116"/>
      <c r="W137" s="116"/>
      <c r="X137" s="116"/>
      <c r="Y137" s="116"/>
      <c r="Z137" s="116"/>
    </row>
    <row r="138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6"/>
      <c r="T138" s="116"/>
      <c r="U138" s="116"/>
      <c r="V138" s="116"/>
      <c r="W138" s="116"/>
      <c r="X138" s="116"/>
      <c r="Y138" s="116"/>
      <c r="Z138" s="116"/>
    </row>
    <row r="13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6"/>
      <c r="T139" s="116"/>
      <c r="U139" s="116"/>
      <c r="V139" s="116"/>
      <c r="W139" s="116"/>
      <c r="X139" s="116"/>
      <c r="Y139" s="116"/>
      <c r="Z139" s="116"/>
    </row>
    <row r="140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6"/>
      <c r="T140" s="116"/>
      <c r="U140" s="116"/>
      <c r="V140" s="116"/>
      <c r="W140" s="116"/>
      <c r="X140" s="116"/>
      <c r="Y140" s="116"/>
      <c r="Z140" s="116"/>
    </row>
    <row r="141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6"/>
      <c r="T141" s="116"/>
      <c r="U141" s="116"/>
      <c r="V141" s="116"/>
      <c r="W141" s="116"/>
      <c r="X141" s="116"/>
      <c r="Y141" s="116"/>
      <c r="Z141" s="116"/>
    </row>
    <row r="142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6"/>
      <c r="T142" s="116"/>
      <c r="U142" s="116"/>
      <c r="V142" s="116"/>
      <c r="W142" s="116"/>
      <c r="X142" s="116"/>
      <c r="Y142" s="116"/>
      <c r="Z142" s="116"/>
    </row>
    <row r="143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6"/>
      <c r="T143" s="116"/>
      <c r="U143" s="116"/>
      <c r="V143" s="116"/>
      <c r="W143" s="116"/>
      <c r="X143" s="116"/>
      <c r="Y143" s="116"/>
      <c r="Z143" s="116"/>
    </row>
    <row r="144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6"/>
      <c r="T144" s="116"/>
      <c r="U144" s="116"/>
      <c r="V144" s="116"/>
      <c r="W144" s="116"/>
      <c r="X144" s="116"/>
      <c r="Y144" s="116"/>
      <c r="Z144" s="116"/>
    </row>
    <row r="145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6"/>
      <c r="T145" s="116"/>
      <c r="U145" s="116"/>
      <c r="V145" s="116"/>
      <c r="W145" s="116"/>
      <c r="X145" s="116"/>
      <c r="Y145" s="116"/>
      <c r="Z145" s="116"/>
    </row>
    <row r="146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6"/>
      <c r="T146" s="116"/>
      <c r="U146" s="116"/>
      <c r="V146" s="116"/>
      <c r="W146" s="116"/>
      <c r="X146" s="116"/>
      <c r="Y146" s="116"/>
      <c r="Z146" s="116"/>
    </row>
    <row r="147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6"/>
      <c r="T147" s="116"/>
      <c r="U147" s="116"/>
      <c r="V147" s="116"/>
      <c r="W147" s="116"/>
      <c r="X147" s="116"/>
      <c r="Y147" s="116"/>
      <c r="Z147" s="116"/>
    </row>
    <row r="148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6"/>
      <c r="T148" s="116"/>
      <c r="U148" s="116"/>
      <c r="V148" s="116"/>
      <c r="W148" s="116"/>
      <c r="X148" s="116"/>
      <c r="Y148" s="116"/>
      <c r="Z148" s="116"/>
    </row>
    <row r="1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6"/>
      <c r="T149" s="116"/>
      <c r="U149" s="116"/>
      <c r="V149" s="116"/>
      <c r="W149" s="116"/>
      <c r="X149" s="116"/>
      <c r="Y149" s="116"/>
      <c r="Z149" s="116"/>
    </row>
    <row r="150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6"/>
      <c r="T150" s="116"/>
      <c r="U150" s="116"/>
      <c r="V150" s="116"/>
      <c r="W150" s="116"/>
      <c r="X150" s="116"/>
      <c r="Y150" s="116"/>
      <c r="Z150" s="116"/>
    </row>
    <row r="151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6"/>
      <c r="T151" s="116"/>
      <c r="U151" s="116"/>
      <c r="V151" s="116"/>
      <c r="W151" s="116"/>
      <c r="X151" s="116"/>
      <c r="Y151" s="116"/>
      <c r="Z151" s="116"/>
    </row>
    <row r="152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6"/>
      <c r="T152" s="116"/>
      <c r="U152" s="116"/>
      <c r="V152" s="116"/>
      <c r="W152" s="116"/>
      <c r="X152" s="116"/>
      <c r="Y152" s="116"/>
      <c r="Z152" s="116"/>
    </row>
    <row r="153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6"/>
      <c r="T153" s="116"/>
      <c r="U153" s="116"/>
      <c r="V153" s="116"/>
      <c r="W153" s="116"/>
      <c r="X153" s="116"/>
      <c r="Y153" s="116"/>
      <c r="Z153" s="116"/>
    </row>
    <row r="154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6"/>
      <c r="T154" s="116"/>
      <c r="U154" s="116"/>
      <c r="V154" s="116"/>
      <c r="W154" s="116"/>
      <c r="X154" s="116"/>
      <c r="Y154" s="116"/>
      <c r="Z154" s="116"/>
    </row>
    <row r="155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6"/>
      <c r="T155" s="116"/>
      <c r="U155" s="116"/>
      <c r="V155" s="116"/>
      <c r="W155" s="116"/>
      <c r="X155" s="116"/>
      <c r="Y155" s="116"/>
      <c r="Z155" s="116"/>
    </row>
    <row r="156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6"/>
      <c r="T156" s="116"/>
      <c r="U156" s="116"/>
      <c r="V156" s="116"/>
      <c r="W156" s="116"/>
      <c r="X156" s="116"/>
      <c r="Y156" s="116"/>
      <c r="Z156" s="116"/>
    </row>
    <row r="157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6"/>
      <c r="T157" s="116"/>
      <c r="U157" s="116"/>
      <c r="V157" s="116"/>
      <c r="W157" s="116"/>
      <c r="X157" s="116"/>
      <c r="Y157" s="116"/>
      <c r="Z157" s="116"/>
    </row>
    <row r="158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6"/>
      <c r="T158" s="116"/>
      <c r="U158" s="116"/>
      <c r="V158" s="116"/>
      <c r="W158" s="116"/>
      <c r="X158" s="116"/>
      <c r="Y158" s="116"/>
      <c r="Z158" s="116"/>
    </row>
    <row r="15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6"/>
      <c r="T159" s="116"/>
      <c r="U159" s="116"/>
      <c r="V159" s="116"/>
      <c r="W159" s="116"/>
      <c r="X159" s="116"/>
      <c r="Y159" s="116"/>
      <c r="Z159" s="116"/>
    </row>
    <row r="160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6"/>
      <c r="T160" s="116"/>
      <c r="U160" s="116"/>
      <c r="V160" s="116"/>
      <c r="W160" s="116"/>
      <c r="X160" s="116"/>
      <c r="Y160" s="116"/>
      <c r="Z160" s="116"/>
    </row>
    <row r="161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6"/>
      <c r="T161" s="116"/>
      <c r="U161" s="116"/>
      <c r="V161" s="116"/>
      <c r="W161" s="116"/>
      <c r="X161" s="116"/>
      <c r="Y161" s="116"/>
      <c r="Z161" s="116"/>
    </row>
    <row r="162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6"/>
      <c r="T162" s="116"/>
      <c r="U162" s="116"/>
      <c r="V162" s="116"/>
      <c r="W162" s="116"/>
      <c r="X162" s="116"/>
      <c r="Y162" s="116"/>
      <c r="Z162" s="116"/>
    </row>
    <row r="163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6"/>
      <c r="T163" s="116"/>
      <c r="U163" s="116"/>
      <c r="V163" s="116"/>
      <c r="W163" s="116"/>
      <c r="X163" s="116"/>
      <c r="Y163" s="116"/>
      <c r="Z163" s="116"/>
    </row>
    <row r="164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6"/>
      <c r="T164" s="116"/>
      <c r="U164" s="116"/>
      <c r="V164" s="116"/>
      <c r="W164" s="116"/>
      <c r="X164" s="116"/>
      <c r="Y164" s="116"/>
      <c r="Z164" s="116"/>
    </row>
    <row r="165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6"/>
      <c r="T165" s="116"/>
      <c r="U165" s="116"/>
      <c r="V165" s="116"/>
      <c r="W165" s="116"/>
      <c r="X165" s="116"/>
      <c r="Y165" s="116"/>
      <c r="Z165" s="116"/>
    </row>
    <row r="166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6"/>
      <c r="T166" s="116"/>
      <c r="U166" s="116"/>
      <c r="V166" s="116"/>
      <c r="W166" s="116"/>
      <c r="X166" s="116"/>
      <c r="Y166" s="116"/>
      <c r="Z166" s="116"/>
    </row>
    <row r="167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6"/>
      <c r="T167" s="116"/>
      <c r="U167" s="116"/>
      <c r="V167" s="116"/>
      <c r="W167" s="116"/>
      <c r="X167" s="116"/>
      <c r="Y167" s="116"/>
      <c r="Z167" s="116"/>
    </row>
    <row r="168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6"/>
      <c r="T168" s="116"/>
      <c r="U168" s="116"/>
      <c r="V168" s="116"/>
      <c r="W168" s="116"/>
      <c r="X168" s="116"/>
      <c r="Y168" s="116"/>
      <c r="Z168" s="116"/>
    </row>
    <row r="16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6"/>
      <c r="T169" s="116"/>
      <c r="U169" s="116"/>
      <c r="V169" s="116"/>
      <c r="W169" s="116"/>
      <c r="X169" s="116"/>
      <c r="Y169" s="116"/>
      <c r="Z169" s="116"/>
    </row>
    <row r="170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6"/>
      <c r="T170" s="116"/>
      <c r="U170" s="116"/>
      <c r="V170" s="116"/>
      <c r="W170" s="116"/>
      <c r="X170" s="116"/>
      <c r="Y170" s="116"/>
      <c r="Z170" s="116"/>
    </row>
    <row r="171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6"/>
      <c r="T171" s="116"/>
      <c r="U171" s="116"/>
      <c r="V171" s="116"/>
      <c r="W171" s="116"/>
      <c r="X171" s="116"/>
      <c r="Y171" s="116"/>
      <c r="Z171" s="116"/>
    </row>
    <row r="172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6"/>
      <c r="T172" s="116"/>
      <c r="U172" s="116"/>
      <c r="V172" s="116"/>
      <c r="W172" s="116"/>
      <c r="X172" s="116"/>
      <c r="Y172" s="116"/>
      <c r="Z172" s="116"/>
    </row>
    <row r="173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6"/>
      <c r="T173" s="116"/>
      <c r="U173" s="116"/>
      <c r="V173" s="116"/>
      <c r="W173" s="116"/>
      <c r="X173" s="116"/>
      <c r="Y173" s="116"/>
      <c r="Z173" s="116"/>
    </row>
    <row r="174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6"/>
      <c r="T174" s="116"/>
      <c r="U174" s="116"/>
      <c r="V174" s="116"/>
      <c r="W174" s="116"/>
      <c r="X174" s="116"/>
      <c r="Y174" s="116"/>
      <c r="Z174" s="116"/>
    </row>
    <row r="175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6"/>
      <c r="T175" s="116"/>
      <c r="U175" s="116"/>
      <c r="V175" s="116"/>
      <c r="W175" s="116"/>
      <c r="X175" s="116"/>
      <c r="Y175" s="116"/>
      <c r="Z175" s="116"/>
    </row>
    <row r="176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6"/>
      <c r="T176" s="116"/>
      <c r="U176" s="116"/>
      <c r="V176" s="116"/>
      <c r="W176" s="116"/>
      <c r="X176" s="116"/>
      <c r="Y176" s="116"/>
      <c r="Z176" s="116"/>
    </row>
    <row r="177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6"/>
      <c r="T177" s="116"/>
      <c r="U177" s="116"/>
      <c r="V177" s="116"/>
      <c r="W177" s="116"/>
      <c r="X177" s="116"/>
      <c r="Y177" s="116"/>
      <c r="Z177" s="116"/>
    </row>
    <row r="178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6"/>
      <c r="T178" s="116"/>
      <c r="U178" s="116"/>
      <c r="V178" s="116"/>
      <c r="W178" s="116"/>
      <c r="X178" s="116"/>
      <c r="Y178" s="116"/>
      <c r="Z178" s="116"/>
    </row>
    <row r="17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6"/>
      <c r="T179" s="116"/>
      <c r="U179" s="116"/>
      <c r="V179" s="116"/>
      <c r="W179" s="116"/>
      <c r="X179" s="116"/>
      <c r="Y179" s="116"/>
      <c r="Z179" s="116"/>
    </row>
    <row r="180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6"/>
      <c r="T180" s="116"/>
      <c r="U180" s="116"/>
      <c r="V180" s="116"/>
      <c r="W180" s="116"/>
      <c r="X180" s="116"/>
      <c r="Y180" s="116"/>
      <c r="Z180" s="116"/>
    </row>
    <row r="181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6"/>
      <c r="T181" s="116"/>
      <c r="U181" s="116"/>
      <c r="V181" s="116"/>
      <c r="W181" s="116"/>
      <c r="X181" s="116"/>
      <c r="Y181" s="116"/>
      <c r="Z181" s="116"/>
    </row>
    <row r="182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6"/>
      <c r="T182" s="116"/>
      <c r="U182" s="116"/>
      <c r="V182" s="116"/>
      <c r="W182" s="116"/>
      <c r="X182" s="116"/>
      <c r="Y182" s="116"/>
      <c r="Z182" s="116"/>
    </row>
    <row r="183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6"/>
      <c r="T183" s="116"/>
      <c r="U183" s="116"/>
      <c r="V183" s="116"/>
      <c r="W183" s="116"/>
      <c r="X183" s="116"/>
      <c r="Y183" s="116"/>
      <c r="Z183" s="116"/>
    </row>
    <row r="184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6"/>
      <c r="T184" s="116"/>
      <c r="U184" s="116"/>
      <c r="V184" s="116"/>
      <c r="W184" s="116"/>
      <c r="X184" s="116"/>
      <c r="Y184" s="116"/>
      <c r="Z184" s="116"/>
    </row>
    <row r="185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6"/>
      <c r="T185" s="116"/>
      <c r="U185" s="116"/>
      <c r="V185" s="116"/>
      <c r="W185" s="116"/>
      <c r="X185" s="116"/>
      <c r="Y185" s="116"/>
      <c r="Z185" s="116"/>
    </row>
    <row r="186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6"/>
      <c r="T186" s="116"/>
      <c r="U186" s="116"/>
      <c r="V186" s="116"/>
      <c r="W186" s="116"/>
      <c r="X186" s="116"/>
      <c r="Y186" s="116"/>
      <c r="Z186" s="116"/>
    </row>
    <row r="187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6"/>
      <c r="T187" s="116"/>
      <c r="U187" s="116"/>
      <c r="V187" s="116"/>
      <c r="W187" s="116"/>
      <c r="X187" s="116"/>
      <c r="Y187" s="116"/>
      <c r="Z187" s="116"/>
    </row>
    <row r="188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6"/>
      <c r="T188" s="116"/>
      <c r="U188" s="116"/>
      <c r="V188" s="116"/>
      <c r="W188" s="116"/>
      <c r="X188" s="116"/>
      <c r="Y188" s="116"/>
      <c r="Z188" s="116"/>
    </row>
    <row r="18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6"/>
      <c r="T189" s="116"/>
      <c r="U189" s="116"/>
      <c r="V189" s="116"/>
      <c r="W189" s="116"/>
      <c r="X189" s="116"/>
      <c r="Y189" s="116"/>
      <c r="Z189" s="116"/>
    </row>
    <row r="190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6"/>
      <c r="T190" s="116"/>
      <c r="U190" s="116"/>
      <c r="V190" s="116"/>
      <c r="W190" s="116"/>
      <c r="X190" s="116"/>
      <c r="Y190" s="116"/>
      <c r="Z190" s="116"/>
    </row>
    <row r="191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6"/>
      <c r="T191" s="116"/>
      <c r="U191" s="116"/>
      <c r="V191" s="116"/>
      <c r="W191" s="116"/>
      <c r="X191" s="116"/>
      <c r="Y191" s="116"/>
      <c r="Z191" s="116"/>
    </row>
    <row r="192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6"/>
      <c r="T192" s="116"/>
      <c r="U192" s="116"/>
      <c r="V192" s="116"/>
      <c r="W192" s="116"/>
      <c r="X192" s="116"/>
      <c r="Y192" s="116"/>
      <c r="Z192" s="116"/>
    </row>
    <row r="193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6"/>
      <c r="T193" s="116"/>
      <c r="U193" s="116"/>
      <c r="V193" s="116"/>
      <c r="W193" s="116"/>
      <c r="X193" s="116"/>
      <c r="Y193" s="116"/>
      <c r="Z193" s="116"/>
    </row>
    <row r="194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6"/>
      <c r="T194" s="116"/>
      <c r="U194" s="116"/>
      <c r="V194" s="116"/>
      <c r="W194" s="116"/>
      <c r="X194" s="116"/>
      <c r="Y194" s="116"/>
      <c r="Z194" s="116"/>
    </row>
    <row r="195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6"/>
      <c r="T195" s="116"/>
      <c r="U195" s="116"/>
      <c r="V195" s="116"/>
      <c r="W195" s="116"/>
      <c r="X195" s="116"/>
      <c r="Y195" s="116"/>
      <c r="Z195" s="116"/>
    </row>
    <row r="196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6"/>
      <c r="T196" s="116"/>
      <c r="U196" s="116"/>
      <c r="V196" s="116"/>
      <c r="W196" s="116"/>
      <c r="X196" s="116"/>
      <c r="Y196" s="116"/>
      <c r="Z196" s="116"/>
    </row>
    <row r="197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6"/>
      <c r="T197" s="116"/>
      <c r="U197" s="116"/>
      <c r="V197" s="116"/>
      <c r="W197" s="116"/>
      <c r="X197" s="116"/>
      <c r="Y197" s="116"/>
      <c r="Z197" s="116"/>
    </row>
    <row r="198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6"/>
      <c r="T198" s="116"/>
      <c r="U198" s="116"/>
      <c r="V198" s="116"/>
      <c r="W198" s="116"/>
      <c r="X198" s="116"/>
      <c r="Y198" s="116"/>
      <c r="Z198" s="116"/>
    </row>
    <row r="19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6"/>
      <c r="T199" s="116"/>
      <c r="U199" s="116"/>
      <c r="V199" s="116"/>
      <c r="W199" s="116"/>
      <c r="X199" s="116"/>
      <c r="Y199" s="116"/>
      <c r="Z199" s="116"/>
    </row>
    <row r="200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6"/>
      <c r="T200" s="116"/>
      <c r="U200" s="116"/>
      <c r="V200" s="116"/>
      <c r="W200" s="116"/>
      <c r="X200" s="116"/>
      <c r="Y200" s="116"/>
      <c r="Z200" s="116"/>
    </row>
    <row r="201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6"/>
      <c r="T201" s="116"/>
      <c r="U201" s="116"/>
      <c r="V201" s="116"/>
      <c r="W201" s="116"/>
      <c r="X201" s="116"/>
      <c r="Y201" s="116"/>
      <c r="Z201" s="116"/>
    </row>
    <row r="202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6"/>
      <c r="T202" s="116"/>
      <c r="U202" s="116"/>
      <c r="V202" s="116"/>
      <c r="W202" s="116"/>
      <c r="X202" s="116"/>
      <c r="Y202" s="116"/>
      <c r="Z202" s="116"/>
    </row>
    <row r="203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6"/>
      <c r="T203" s="116"/>
      <c r="U203" s="116"/>
      <c r="V203" s="116"/>
      <c r="W203" s="116"/>
      <c r="X203" s="116"/>
      <c r="Y203" s="116"/>
      <c r="Z203" s="116"/>
    </row>
    <row r="204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6"/>
      <c r="T204" s="116"/>
      <c r="U204" s="116"/>
      <c r="V204" s="116"/>
      <c r="W204" s="116"/>
      <c r="X204" s="116"/>
      <c r="Y204" s="116"/>
      <c r="Z204" s="116"/>
    </row>
    <row r="205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6"/>
      <c r="T205" s="116"/>
      <c r="U205" s="116"/>
      <c r="V205" s="116"/>
      <c r="W205" s="116"/>
      <c r="X205" s="116"/>
      <c r="Y205" s="116"/>
      <c r="Z205" s="116"/>
    </row>
    <row r="206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6"/>
      <c r="T206" s="116"/>
      <c r="U206" s="116"/>
      <c r="V206" s="116"/>
      <c r="W206" s="116"/>
      <c r="X206" s="116"/>
      <c r="Y206" s="116"/>
      <c r="Z206" s="116"/>
    </row>
    <row r="207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6"/>
      <c r="T207" s="116"/>
      <c r="U207" s="116"/>
      <c r="V207" s="116"/>
      <c r="W207" s="116"/>
      <c r="X207" s="116"/>
      <c r="Y207" s="116"/>
      <c r="Z207" s="116"/>
    </row>
    <row r="208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6"/>
      <c r="T208" s="116"/>
      <c r="U208" s="116"/>
      <c r="V208" s="116"/>
      <c r="W208" s="116"/>
      <c r="X208" s="116"/>
      <c r="Y208" s="116"/>
      <c r="Z208" s="116"/>
    </row>
    <row r="20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6"/>
      <c r="T209" s="116"/>
      <c r="U209" s="116"/>
      <c r="V209" s="116"/>
      <c r="W209" s="116"/>
      <c r="X209" s="116"/>
      <c r="Y209" s="116"/>
      <c r="Z209" s="116"/>
    </row>
    <row r="210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6"/>
      <c r="T210" s="116"/>
      <c r="U210" s="116"/>
      <c r="V210" s="116"/>
      <c r="W210" s="116"/>
      <c r="X210" s="116"/>
      <c r="Y210" s="116"/>
      <c r="Z210" s="116"/>
    </row>
    <row r="211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6"/>
      <c r="T211" s="116"/>
      <c r="U211" s="116"/>
      <c r="V211" s="116"/>
      <c r="W211" s="116"/>
      <c r="X211" s="116"/>
      <c r="Y211" s="116"/>
      <c r="Z211" s="116"/>
    </row>
    <row r="212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6"/>
      <c r="T212" s="116"/>
      <c r="U212" s="116"/>
      <c r="V212" s="116"/>
      <c r="W212" s="116"/>
      <c r="X212" s="116"/>
      <c r="Y212" s="116"/>
      <c r="Z212" s="116"/>
    </row>
    <row r="213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6"/>
      <c r="T213" s="116"/>
      <c r="U213" s="116"/>
      <c r="V213" s="116"/>
      <c r="W213" s="116"/>
      <c r="X213" s="116"/>
      <c r="Y213" s="116"/>
      <c r="Z213" s="116"/>
    </row>
    <row r="214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6"/>
      <c r="T214" s="116"/>
      <c r="U214" s="116"/>
      <c r="V214" s="116"/>
      <c r="W214" s="116"/>
      <c r="X214" s="116"/>
      <c r="Y214" s="116"/>
      <c r="Z214" s="116"/>
    </row>
    <row r="215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6"/>
      <c r="T215" s="116"/>
      <c r="U215" s="116"/>
      <c r="V215" s="116"/>
      <c r="W215" s="116"/>
      <c r="X215" s="116"/>
      <c r="Y215" s="116"/>
      <c r="Z215" s="116"/>
    </row>
    <row r="216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6"/>
      <c r="T216" s="116"/>
      <c r="U216" s="116"/>
      <c r="V216" s="116"/>
      <c r="W216" s="116"/>
      <c r="X216" s="116"/>
      <c r="Y216" s="116"/>
      <c r="Z216" s="116"/>
    </row>
    <row r="217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6"/>
      <c r="T217" s="116"/>
      <c r="U217" s="116"/>
      <c r="V217" s="116"/>
      <c r="W217" s="116"/>
      <c r="X217" s="116"/>
      <c r="Y217" s="116"/>
      <c r="Z217" s="116"/>
    </row>
    <row r="218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6"/>
      <c r="T218" s="116"/>
      <c r="U218" s="116"/>
      <c r="V218" s="116"/>
      <c r="W218" s="116"/>
      <c r="X218" s="116"/>
      <c r="Y218" s="116"/>
      <c r="Z218" s="116"/>
    </row>
    <row r="21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6"/>
      <c r="T219" s="116"/>
      <c r="U219" s="116"/>
      <c r="V219" s="116"/>
      <c r="W219" s="116"/>
      <c r="X219" s="116"/>
      <c r="Y219" s="116"/>
      <c r="Z219" s="116"/>
    </row>
    <row r="220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6"/>
      <c r="T220" s="116"/>
      <c r="U220" s="116"/>
      <c r="V220" s="116"/>
      <c r="W220" s="116"/>
      <c r="X220" s="116"/>
      <c r="Y220" s="116"/>
      <c r="Z220" s="116"/>
    </row>
    <row r="221" ht="15.7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6"/>
      <c r="T221" s="116"/>
      <c r="U221" s="116"/>
      <c r="V221" s="116"/>
      <c r="W221" s="116"/>
      <c r="X221" s="116"/>
      <c r="Y221" s="116"/>
      <c r="Z221" s="116"/>
    </row>
    <row r="222" ht="15.7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6"/>
      <c r="T222" s="116"/>
      <c r="U222" s="116"/>
      <c r="V222" s="116"/>
      <c r="W222" s="116"/>
      <c r="X222" s="116"/>
      <c r="Y222" s="116"/>
      <c r="Z222" s="116"/>
    </row>
    <row r="223" ht="15.7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6"/>
      <c r="T223" s="116"/>
      <c r="U223" s="116"/>
      <c r="V223" s="116"/>
      <c r="W223" s="116"/>
      <c r="X223" s="116"/>
      <c r="Y223" s="116"/>
      <c r="Z223" s="116"/>
    </row>
    <row r="224" ht="15.7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6"/>
      <c r="T224" s="116"/>
      <c r="U224" s="116"/>
      <c r="V224" s="116"/>
      <c r="W224" s="116"/>
      <c r="X224" s="116"/>
      <c r="Y224" s="116"/>
      <c r="Z224" s="116"/>
    </row>
    <row r="225" ht="15.75" customHeigh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6"/>
      <c r="T225" s="116"/>
      <c r="U225" s="116"/>
      <c r="V225" s="116"/>
      <c r="W225" s="116"/>
      <c r="X225" s="116"/>
      <c r="Y225" s="116"/>
      <c r="Z225" s="116"/>
    </row>
    <row r="226" ht="15.75" customHeigh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6"/>
      <c r="T226" s="116"/>
      <c r="U226" s="116"/>
      <c r="V226" s="116"/>
      <c r="W226" s="116"/>
      <c r="X226" s="116"/>
      <c r="Y226" s="116"/>
      <c r="Z226" s="116"/>
    </row>
    <row r="227" ht="15.75" customHeigh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6"/>
      <c r="T227" s="116"/>
      <c r="U227" s="116"/>
      <c r="V227" s="116"/>
      <c r="W227" s="116"/>
      <c r="X227" s="116"/>
      <c r="Y227" s="116"/>
      <c r="Z227" s="116"/>
    </row>
    <row r="228" ht="15.75" customHeigh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6"/>
      <c r="T228" s="116"/>
      <c r="U228" s="116"/>
      <c r="V228" s="116"/>
      <c r="W228" s="116"/>
      <c r="X228" s="116"/>
      <c r="Y228" s="116"/>
      <c r="Z228" s="116"/>
    </row>
    <row r="229" ht="15.75" customHeigh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6"/>
      <c r="T229" s="116"/>
      <c r="U229" s="116"/>
      <c r="V229" s="116"/>
      <c r="W229" s="116"/>
      <c r="X229" s="116"/>
      <c r="Y229" s="116"/>
      <c r="Z229" s="116"/>
    </row>
    <row r="230" ht="15.75" customHeigh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6"/>
      <c r="T230" s="116"/>
      <c r="U230" s="116"/>
      <c r="V230" s="116"/>
      <c r="W230" s="116"/>
      <c r="X230" s="116"/>
      <c r="Y230" s="116"/>
      <c r="Z230" s="116"/>
    </row>
    <row r="231" ht="15.75" customHeigh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6"/>
      <c r="T231" s="116"/>
      <c r="U231" s="116"/>
      <c r="V231" s="116"/>
      <c r="W231" s="116"/>
      <c r="X231" s="116"/>
      <c r="Y231" s="116"/>
      <c r="Z231" s="116"/>
    </row>
    <row r="232" ht="15.75" customHeigh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6"/>
      <c r="T232" s="116"/>
      <c r="U232" s="116"/>
      <c r="V232" s="116"/>
      <c r="W232" s="116"/>
      <c r="X232" s="116"/>
      <c r="Y232" s="116"/>
      <c r="Z232" s="116"/>
    </row>
    <row r="233" ht="15.75" customHeigh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6"/>
      <c r="T233" s="116"/>
      <c r="U233" s="116"/>
      <c r="V233" s="116"/>
      <c r="W233" s="116"/>
      <c r="X233" s="116"/>
      <c r="Y233" s="116"/>
      <c r="Z233" s="116"/>
    </row>
    <row r="234" ht="15.75" customHeigh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6"/>
      <c r="T234" s="116"/>
      <c r="U234" s="116"/>
      <c r="V234" s="116"/>
      <c r="W234" s="116"/>
      <c r="X234" s="116"/>
      <c r="Y234" s="116"/>
      <c r="Z234" s="116"/>
    </row>
    <row r="235" ht="15.75" customHeigh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6"/>
      <c r="T235" s="116"/>
      <c r="U235" s="116"/>
      <c r="V235" s="116"/>
      <c r="W235" s="116"/>
      <c r="X235" s="116"/>
      <c r="Y235" s="116"/>
      <c r="Z235" s="116"/>
    </row>
    <row r="236" ht="15.75" customHeigh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6"/>
      <c r="T236" s="116"/>
      <c r="U236" s="116"/>
      <c r="V236" s="116"/>
      <c r="W236" s="116"/>
      <c r="X236" s="116"/>
      <c r="Y236" s="116"/>
      <c r="Z236" s="116"/>
    </row>
    <row r="237" ht="15.75" customHeigh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6"/>
      <c r="T237" s="116"/>
      <c r="U237" s="116"/>
      <c r="V237" s="116"/>
      <c r="W237" s="116"/>
      <c r="X237" s="116"/>
      <c r="Y237" s="116"/>
      <c r="Z237" s="116"/>
    </row>
    <row r="238" ht="15.75" customHeigh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6"/>
      <c r="T238" s="116"/>
      <c r="U238" s="116"/>
      <c r="V238" s="116"/>
      <c r="W238" s="116"/>
      <c r="X238" s="116"/>
      <c r="Y238" s="116"/>
      <c r="Z238" s="116"/>
    </row>
    <row r="239" ht="15.75" customHeigh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6"/>
      <c r="T239" s="116"/>
      <c r="U239" s="116"/>
      <c r="V239" s="116"/>
      <c r="W239" s="116"/>
      <c r="X239" s="116"/>
      <c r="Y239" s="116"/>
      <c r="Z239" s="116"/>
    </row>
    <row r="240" ht="15.75" customHeigh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6"/>
      <c r="T240" s="116"/>
      <c r="U240" s="116"/>
      <c r="V240" s="116"/>
      <c r="W240" s="116"/>
      <c r="X240" s="116"/>
      <c r="Y240" s="116"/>
      <c r="Z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5.7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5.7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5.7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5.7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5.7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5.7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5.7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A1:G1"/>
    <mergeCell ref="E2:G2"/>
  </mergeCells>
  <conditionalFormatting sqref="E6:G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workbookViewId="0"/>
  </sheetViews>
  <sheetFormatPr customHeight="1" defaultColWidth="11.22" defaultRowHeight="15.0"/>
  <cols>
    <col customWidth="1" min="1" max="1" width="37.78"/>
    <col customWidth="1" min="2" max="2" width="12.44"/>
    <col customWidth="1" min="3" max="4" width="12.78"/>
    <col customWidth="1" min="5" max="5" width="12.0"/>
    <col customWidth="1" min="6" max="7" width="13.44"/>
    <col customWidth="1" min="8" max="8" width="12.67"/>
    <col customWidth="1" min="9" max="11" width="10.78"/>
    <col customWidth="1" min="12" max="17" width="10.44"/>
    <col customWidth="1" min="18" max="26" width="11.11"/>
  </cols>
  <sheetData>
    <row r="1" ht="70.5" customHeight="1">
      <c r="A1" s="159" t="s">
        <v>170</v>
      </c>
      <c r="B1" s="2"/>
      <c r="C1" s="2"/>
      <c r="D1" s="2"/>
      <c r="E1" s="2"/>
      <c r="F1" s="2"/>
      <c r="G1" s="2"/>
      <c r="H1" s="3"/>
      <c r="I1" s="114"/>
      <c r="J1" s="114"/>
      <c r="K1" s="114"/>
      <c r="L1" s="114"/>
      <c r="M1" s="114"/>
      <c r="N1" s="114"/>
      <c r="O1" s="114"/>
      <c r="P1" s="114"/>
      <c r="Q1" s="114"/>
      <c r="R1" s="116"/>
      <c r="S1" s="116"/>
      <c r="T1" s="116"/>
      <c r="U1" s="116"/>
      <c r="V1" s="116"/>
      <c r="W1" s="116"/>
      <c r="X1" s="116"/>
      <c r="Y1" s="116"/>
      <c r="Z1" s="116"/>
    </row>
    <row r="2" ht="27.75" customHeight="1">
      <c r="A2" s="160"/>
      <c r="B2" s="161"/>
      <c r="C2" s="161"/>
      <c r="D2" s="161"/>
      <c r="E2" s="162"/>
      <c r="F2" s="163" t="s">
        <v>171</v>
      </c>
      <c r="G2" s="39"/>
      <c r="H2" s="40"/>
      <c r="I2" s="114"/>
      <c r="J2" s="114"/>
      <c r="K2" s="114"/>
      <c r="L2" s="114"/>
      <c r="M2" s="114"/>
      <c r="N2" s="114"/>
      <c r="O2" s="114"/>
      <c r="P2" s="114"/>
      <c r="Q2" s="114"/>
      <c r="R2" s="116"/>
      <c r="S2" s="116"/>
      <c r="T2" s="116"/>
      <c r="U2" s="116"/>
      <c r="V2" s="116"/>
      <c r="W2" s="116"/>
      <c r="X2" s="116"/>
      <c r="Y2" s="116"/>
      <c r="Z2" s="116"/>
    </row>
    <row r="3" ht="54.0" customHeight="1">
      <c r="A3" s="164" t="s">
        <v>1</v>
      </c>
      <c r="B3" s="145" t="s">
        <v>172</v>
      </c>
      <c r="C3" s="145" t="s">
        <v>173</v>
      </c>
      <c r="D3" s="145" t="s">
        <v>4</v>
      </c>
      <c r="E3" s="146" t="s">
        <v>174</v>
      </c>
      <c r="F3" s="123" t="s">
        <v>146</v>
      </c>
      <c r="G3" s="124" t="s">
        <v>147</v>
      </c>
      <c r="H3" s="125" t="s">
        <v>148</v>
      </c>
      <c r="I3" s="114"/>
      <c r="J3" s="114"/>
      <c r="K3" s="114"/>
      <c r="L3" s="114"/>
      <c r="M3" s="114"/>
      <c r="N3" s="114"/>
      <c r="O3" s="114"/>
      <c r="P3" s="114"/>
      <c r="Q3" s="114"/>
      <c r="R3" s="116"/>
      <c r="S3" s="116"/>
      <c r="T3" s="116"/>
      <c r="U3" s="116"/>
      <c r="V3" s="116"/>
      <c r="W3" s="116"/>
      <c r="X3" s="116"/>
      <c r="Y3" s="116"/>
      <c r="Z3" s="116"/>
    </row>
    <row r="4" ht="15.75" customHeight="1">
      <c r="A4" s="126" t="s">
        <v>5</v>
      </c>
      <c r="B4" s="127">
        <f>Income_Statements!B3</f>
        <v>51362</v>
      </c>
      <c r="C4" s="127">
        <f>Income_Statements!C3</f>
        <v>51217</v>
      </c>
      <c r="D4" s="127">
        <f>Income_Statements!D3</f>
        <v>46710</v>
      </c>
      <c r="E4" s="128">
        <v>44538.0</v>
      </c>
      <c r="F4" s="129">
        <f t="shared" ref="F4:H4" si="1">(B4-C4)/C4</f>
        <v>0.002831091239</v>
      </c>
      <c r="G4" s="130">
        <f t="shared" si="1"/>
        <v>0.09648897452</v>
      </c>
      <c r="H4" s="131">
        <f t="shared" si="1"/>
        <v>0.04876734474</v>
      </c>
      <c r="I4" s="114"/>
      <c r="J4" s="114"/>
      <c r="K4" s="114"/>
      <c r="L4" s="114"/>
      <c r="M4" s="114"/>
      <c r="N4" s="114"/>
      <c r="O4" s="114"/>
      <c r="P4" s="114"/>
      <c r="Q4" s="114"/>
      <c r="R4" s="116"/>
      <c r="S4" s="116"/>
      <c r="T4" s="116"/>
      <c r="U4" s="116"/>
      <c r="V4" s="116"/>
      <c r="W4" s="116"/>
      <c r="X4" s="116"/>
      <c r="Y4" s="116"/>
      <c r="Z4" s="116"/>
    </row>
    <row r="5" ht="15.75" customHeight="1">
      <c r="A5" s="126" t="s">
        <v>6</v>
      </c>
      <c r="B5" s="127">
        <f>Income_Statements!B4</f>
        <v>28475</v>
      </c>
      <c r="C5" s="127">
        <f>Income_Statements!C4</f>
        <v>28925</v>
      </c>
      <c r="D5" s="127">
        <f>Income_Statements!D4</f>
        <v>25231</v>
      </c>
      <c r="E5" s="128">
        <v>24576.0</v>
      </c>
      <c r="F5" s="129">
        <f t="shared" ref="F5:H5" si="2">(B5-C5)/C5</f>
        <v>-0.01555747623</v>
      </c>
      <c r="G5" s="130">
        <f t="shared" si="2"/>
        <v>0.1464071975</v>
      </c>
      <c r="H5" s="131">
        <f t="shared" si="2"/>
        <v>0.02665201823</v>
      </c>
      <c r="I5" s="114"/>
      <c r="J5" s="114"/>
      <c r="K5" s="114"/>
      <c r="L5" s="114"/>
      <c r="M5" s="114"/>
      <c r="N5" s="114"/>
      <c r="O5" s="114"/>
      <c r="P5" s="114"/>
      <c r="Q5" s="114"/>
      <c r="R5" s="116"/>
      <c r="S5" s="116"/>
      <c r="T5" s="116"/>
      <c r="U5" s="116"/>
      <c r="V5" s="116"/>
      <c r="W5" s="116"/>
      <c r="X5" s="116"/>
      <c r="Y5" s="116"/>
      <c r="Z5" s="116"/>
    </row>
    <row r="6" ht="15.75" customHeight="1">
      <c r="A6" s="126" t="s">
        <v>7</v>
      </c>
      <c r="B6" s="127">
        <f>Income_Statements!B5</f>
        <v>22887</v>
      </c>
      <c r="C6" s="127">
        <f>Income_Statements!C5</f>
        <v>22292</v>
      </c>
      <c r="D6" s="127">
        <f>Income_Statements!D5</f>
        <v>21479</v>
      </c>
      <c r="E6" s="128">
        <v>19962.0</v>
      </c>
      <c r="F6" s="129">
        <f t="shared" ref="F6:H6" si="3">(B6-C6)/C6</f>
        <v>0.02669118966</v>
      </c>
      <c r="G6" s="130">
        <f t="shared" si="3"/>
        <v>0.03785092416</v>
      </c>
      <c r="H6" s="131">
        <f t="shared" si="3"/>
        <v>0.07599438934</v>
      </c>
      <c r="I6" s="114"/>
      <c r="J6" s="114"/>
      <c r="K6" s="114"/>
      <c r="L6" s="114"/>
      <c r="M6" s="114"/>
      <c r="N6" s="114"/>
      <c r="O6" s="114"/>
      <c r="P6" s="114"/>
      <c r="Q6" s="114"/>
      <c r="R6" s="116"/>
      <c r="S6" s="116"/>
      <c r="T6" s="116"/>
      <c r="U6" s="116"/>
      <c r="V6" s="116"/>
      <c r="W6" s="116"/>
      <c r="X6" s="116"/>
      <c r="Y6" s="116"/>
      <c r="Z6" s="116"/>
    </row>
    <row r="7" ht="15.75" customHeight="1">
      <c r="A7" s="126" t="s">
        <v>8</v>
      </c>
      <c r="B7" s="127">
        <f>Income_Statements!B6</f>
        <v>4285</v>
      </c>
      <c r="C7" s="127">
        <f>Income_Statements!C6</f>
        <v>4060</v>
      </c>
      <c r="D7" s="127">
        <f>Income_Statements!D6</f>
        <v>3850</v>
      </c>
      <c r="E7" s="128">
        <v>3114.0</v>
      </c>
      <c r="F7" s="129">
        <f t="shared" ref="F7:H7" si="4">(B7-C7)/C7</f>
        <v>0.05541871921</v>
      </c>
      <c r="G7" s="130">
        <f t="shared" si="4"/>
        <v>0.05454545455</v>
      </c>
      <c r="H7" s="131">
        <f t="shared" si="4"/>
        <v>0.2363519589</v>
      </c>
      <c r="I7" s="114"/>
      <c r="J7" s="114"/>
      <c r="K7" s="114"/>
      <c r="L7" s="114"/>
      <c r="M7" s="114"/>
      <c r="N7" s="114"/>
      <c r="O7" s="114"/>
      <c r="P7" s="114"/>
      <c r="Q7" s="114"/>
      <c r="R7" s="116"/>
      <c r="S7" s="116"/>
      <c r="T7" s="116"/>
      <c r="U7" s="116"/>
      <c r="V7" s="116"/>
      <c r="W7" s="116"/>
      <c r="X7" s="116"/>
      <c r="Y7" s="116"/>
      <c r="Z7" s="116"/>
    </row>
    <row r="8" ht="15.75" customHeight="1">
      <c r="A8" s="126" t="s">
        <v>9</v>
      </c>
      <c r="B8" s="127">
        <f>Income_Statements!B7</f>
        <v>12291</v>
      </c>
      <c r="C8" s="127">
        <f>Income_Statements!C7</f>
        <v>12317</v>
      </c>
      <c r="D8" s="127">
        <f>Income_Statements!D7</f>
        <v>10954</v>
      </c>
      <c r="E8" s="128">
        <v>9911.0</v>
      </c>
      <c r="F8" s="129">
        <f t="shared" ref="F8:H8" si="5">(B8-C8)/C8</f>
        <v>-0.002110903629</v>
      </c>
      <c r="G8" s="130">
        <f t="shared" si="5"/>
        <v>0.1244294322</v>
      </c>
      <c r="H8" s="131">
        <f t="shared" si="5"/>
        <v>0.1052366058</v>
      </c>
      <c r="I8" s="114"/>
      <c r="J8" s="114"/>
      <c r="K8" s="114"/>
      <c r="L8" s="114"/>
      <c r="M8" s="114"/>
      <c r="N8" s="114"/>
      <c r="O8" s="114"/>
      <c r="P8" s="114"/>
      <c r="Q8" s="114"/>
      <c r="R8" s="116"/>
      <c r="S8" s="116"/>
      <c r="T8" s="116"/>
      <c r="U8" s="116"/>
      <c r="V8" s="116"/>
      <c r="W8" s="116"/>
      <c r="X8" s="116"/>
      <c r="Y8" s="116"/>
      <c r="Z8" s="116"/>
    </row>
    <row r="9" ht="15.75" customHeight="1">
      <c r="A9" s="126" t="s">
        <v>10</v>
      </c>
      <c r="B9" s="127">
        <f>Income_Statements!B8</f>
        <v>16576</v>
      </c>
      <c r="C9" s="127">
        <f>Income_Statements!C8</f>
        <v>16377</v>
      </c>
      <c r="D9" s="127">
        <f>Income_Statements!D8</f>
        <v>14804</v>
      </c>
      <c r="E9" s="128">
        <v>13025.0</v>
      </c>
      <c r="F9" s="129">
        <f t="shared" ref="F9:H9" si="6">(B9-C9)/C9</f>
        <v>0.01215118764</v>
      </c>
      <c r="G9" s="130">
        <f t="shared" si="6"/>
        <v>0.1062550662</v>
      </c>
      <c r="H9" s="131">
        <f t="shared" si="6"/>
        <v>0.1365834933</v>
      </c>
      <c r="I9" s="114"/>
      <c r="J9" s="114"/>
      <c r="K9" s="114"/>
      <c r="L9" s="114"/>
      <c r="M9" s="114"/>
      <c r="N9" s="114"/>
      <c r="O9" s="114"/>
      <c r="P9" s="114"/>
      <c r="Q9" s="114"/>
      <c r="R9" s="116"/>
      <c r="S9" s="116"/>
      <c r="T9" s="116"/>
      <c r="U9" s="116"/>
      <c r="V9" s="116"/>
      <c r="W9" s="116"/>
      <c r="X9" s="116"/>
      <c r="Y9" s="116"/>
      <c r="Z9" s="116"/>
    </row>
    <row r="10" ht="15.75" customHeight="1">
      <c r="A10" s="126" t="s">
        <v>11</v>
      </c>
      <c r="B10" s="127">
        <f>Income_Statements!B9</f>
        <v>-161</v>
      </c>
      <c r="C10" s="127">
        <f>Income_Statements!C9</f>
        <v>-6</v>
      </c>
      <c r="D10" s="127">
        <f>Income_Statements!D9</f>
        <v>205</v>
      </c>
      <c r="E10" s="128">
        <v>262.0</v>
      </c>
      <c r="F10" s="129">
        <f t="shared" ref="F10:H10" si="7">(B10-C10)/C10</f>
        <v>25.83333333</v>
      </c>
      <c r="G10" s="130">
        <f t="shared" si="7"/>
        <v>-1.029268293</v>
      </c>
      <c r="H10" s="131">
        <f t="shared" si="7"/>
        <v>-0.2175572519</v>
      </c>
      <c r="I10" s="114"/>
      <c r="J10" s="114"/>
      <c r="K10" s="114"/>
      <c r="L10" s="114"/>
      <c r="M10" s="114"/>
      <c r="N10" s="114"/>
      <c r="O10" s="114"/>
      <c r="P10" s="114"/>
      <c r="Q10" s="114"/>
      <c r="R10" s="116"/>
      <c r="S10" s="116"/>
      <c r="T10" s="116"/>
      <c r="U10" s="116"/>
      <c r="V10" s="116"/>
      <c r="W10" s="116"/>
      <c r="X10" s="116"/>
      <c r="Y10" s="116"/>
      <c r="Z10" s="116"/>
    </row>
    <row r="11" ht="15.75" customHeight="1">
      <c r="A11" s="126" t="s">
        <v>12</v>
      </c>
      <c r="B11" s="127">
        <f>Income_Statements!B10</f>
        <v>-228</v>
      </c>
      <c r="C11" s="127">
        <f>Income_Statements!C10</f>
        <v>-280</v>
      </c>
      <c r="D11" s="127">
        <f>Income_Statements!D10</f>
        <v>-181</v>
      </c>
      <c r="E11" s="128">
        <v>14.0</v>
      </c>
      <c r="F11" s="129">
        <f t="shared" ref="F11:H11" si="8">(B11-C11)/C11</f>
        <v>-0.1857142857</v>
      </c>
      <c r="G11" s="130">
        <f t="shared" si="8"/>
        <v>0.546961326</v>
      </c>
      <c r="H11" s="131">
        <f t="shared" si="8"/>
        <v>-13.92857143</v>
      </c>
      <c r="I11" s="114"/>
      <c r="J11" s="114"/>
      <c r="K11" s="114"/>
      <c r="L11" s="114"/>
      <c r="M11" s="114"/>
      <c r="N11" s="114"/>
      <c r="O11" s="114"/>
      <c r="P11" s="114"/>
      <c r="Q11" s="114"/>
      <c r="R11" s="116"/>
      <c r="S11" s="116"/>
      <c r="T11" s="116"/>
      <c r="U11" s="116"/>
      <c r="V11" s="116"/>
      <c r="W11" s="116"/>
      <c r="X11" s="116"/>
      <c r="Y11" s="116"/>
      <c r="Z11" s="116"/>
    </row>
    <row r="12" ht="15.75" customHeight="1">
      <c r="A12" s="126" t="s">
        <v>13</v>
      </c>
      <c r="B12" s="127">
        <f>Income_Statements!B11</f>
        <v>6700</v>
      </c>
      <c r="C12" s="127">
        <f>Income_Statements!C11</f>
        <v>6201</v>
      </c>
      <c r="D12" s="127">
        <f>Income_Statements!D11</f>
        <v>6651</v>
      </c>
      <c r="E12" s="128">
        <v>6661.0</v>
      </c>
      <c r="F12" s="129">
        <f t="shared" ref="F12:H12" si="9">(B12-C12)/C12</f>
        <v>0.08047089179</v>
      </c>
      <c r="G12" s="130">
        <f t="shared" si="9"/>
        <v>-0.06765899865</v>
      </c>
      <c r="H12" s="131">
        <f t="shared" si="9"/>
        <v>-0.001501276085</v>
      </c>
      <c r="I12" s="114"/>
      <c r="J12" s="114"/>
      <c r="K12" s="114"/>
      <c r="L12" s="114"/>
      <c r="M12" s="114"/>
      <c r="N12" s="114"/>
      <c r="O12" s="114"/>
      <c r="P12" s="114"/>
      <c r="Q12" s="114"/>
      <c r="R12" s="116"/>
      <c r="S12" s="116"/>
      <c r="T12" s="116"/>
      <c r="U12" s="116"/>
      <c r="V12" s="116"/>
      <c r="W12" s="116"/>
      <c r="X12" s="116"/>
      <c r="Y12" s="116"/>
      <c r="Z12" s="116"/>
    </row>
    <row r="13" ht="15.75" customHeight="1">
      <c r="A13" s="126" t="s">
        <v>14</v>
      </c>
      <c r="B13" s="127">
        <f>Income_Statements!B12</f>
        <v>1000</v>
      </c>
      <c r="C13" s="127">
        <f>Income_Statements!C12</f>
        <v>1131</v>
      </c>
      <c r="D13" s="127">
        <f>Income_Statements!D12</f>
        <v>605</v>
      </c>
      <c r="E13" s="128">
        <v>934.0</v>
      </c>
      <c r="F13" s="129">
        <f t="shared" ref="F13:H13" si="10">(B13-C13)/C13</f>
        <v>-0.115826702</v>
      </c>
      <c r="G13" s="130">
        <f t="shared" si="10"/>
        <v>0.8694214876</v>
      </c>
      <c r="H13" s="131">
        <f t="shared" si="10"/>
        <v>-0.352248394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6"/>
      <c r="S13" s="116"/>
      <c r="T13" s="116"/>
      <c r="U13" s="116"/>
      <c r="V13" s="116"/>
      <c r="W13" s="116"/>
      <c r="X13" s="116"/>
      <c r="Y13" s="116"/>
      <c r="Z13" s="116"/>
    </row>
    <row r="14" ht="15.75" customHeight="1">
      <c r="A14" s="132" t="s">
        <v>15</v>
      </c>
      <c r="B14" s="165">
        <f>Income_Statements!B13</f>
        <v>5700</v>
      </c>
      <c r="C14" s="165">
        <f>Income_Statements!C13</f>
        <v>5070</v>
      </c>
      <c r="D14" s="166">
        <f>Income_Statements!D13</f>
        <v>6046</v>
      </c>
      <c r="E14" s="134">
        <v>5727.0</v>
      </c>
      <c r="F14" s="135">
        <f t="shared" ref="F14:H14" si="11">(B14-C14)/C14</f>
        <v>0.124260355</v>
      </c>
      <c r="G14" s="136">
        <f t="shared" si="11"/>
        <v>-0.161429044</v>
      </c>
      <c r="H14" s="153">
        <f t="shared" si="11"/>
        <v>0.05570106513</v>
      </c>
      <c r="I14" s="114"/>
      <c r="J14" s="114"/>
      <c r="K14" s="114"/>
      <c r="L14" s="114"/>
      <c r="M14" s="114"/>
      <c r="N14" s="114"/>
      <c r="O14" s="114"/>
      <c r="P14" s="114"/>
      <c r="Q14" s="114"/>
      <c r="R14" s="116"/>
      <c r="S14" s="116"/>
      <c r="T14" s="116"/>
      <c r="U14" s="116"/>
      <c r="V14" s="116"/>
      <c r="W14" s="116"/>
      <c r="X14" s="116"/>
      <c r="Y14" s="116"/>
      <c r="Z14" s="116"/>
    </row>
    <row r="15" ht="15.75" customHeight="1">
      <c r="A15" s="114"/>
      <c r="B15" s="114"/>
      <c r="C15" s="114"/>
      <c r="D15" s="114"/>
      <c r="E15" s="114"/>
      <c r="F15" s="167"/>
      <c r="G15" s="168"/>
      <c r="H15" s="168"/>
      <c r="I15" s="114"/>
      <c r="J15" s="114"/>
      <c r="K15" s="114"/>
      <c r="L15" s="114"/>
      <c r="M15" s="114"/>
      <c r="N15" s="114"/>
      <c r="O15" s="114"/>
      <c r="P15" s="114"/>
      <c r="Q15" s="114"/>
      <c r="R15" s="116"/>
      <c r="S15" s="116"/>
      <c r="T15" s="116"/>
      <c r="U15" s="116"/>
      <c r="V15" s="116"/>
      <c r="W15" s="116"/>
      <c r="X15" s="116"/>
      <c r="Y15" s="116"/>
      <c r="Z15" s="116"/>
    </row>
    <row r="16" ht="15.75" customHeight="1">
      <c r="A16" s="114"/>
      <c r="B16" s="114"/>
      <c r="C16" s="114"/>
      <c r="D16" s="114"/>
      <c r="E16" s="114"/>
      <c r="F16" s="167"/>
      <c r="G16" s="168"/>
      <c r="H16" s="168"/>
      <c r="I16" s="114"/>
      <c r="J16" s="114"/>
      <c r="K16" s="114"/>
      <c r="L16" s="114"/>
      <c r="M16" s="114"/>
      <c r="N16" s="114"/>
      <c r="O16" s="114"/>
      <c r="P16" s="114"/>
      <c r="Q16" s="114"/>
      <c r="R16" s="116"/>
      <c r="S16" s="116"/>
      <c r="T16" s="116"/>
      <c r="U16" s="116"/>
      <c r="V16" s="116"/>
      <c r="W16" s="116"/>
      <c r="X16" s="116"/>
      <c r="Y16" s="116"/>
      <c r="Z16" s="116"/>
    </row>
    <row r="17" ht="15.75" customHeight="1">
      <c r="A17" s="114"/>
      <c r="B17" s="169"/>
      <c r="C17" s="169"/>
      <c r="D17" s="169"/>
      <c r="E17" s="169"/>
      <c r="F17" s="167"/>
      <c r="G17" s="168"/>
      <c r="H17" s="168"/>
      <c r="I17" s="114"/>
      <c r="J17" s="114"/>
      <c r="K17" s="114"/>
      <c r="L17" s="114"/>
      <c r="M17" s="114"/>
      <c r="N17" s="114"/>
      <c r="O17" s="114"/>
      <c r="P17" s="114"/>
      <c r="Q17" s="114"/>
      <c r="R17" s="116"/>
      <c r="S17" s="116"/>
      <c r="T17" s="116"/>
      <c r="U17" s="116"/>
      <c r="V17" s="116"/>
      <c r="W17" s="116"/>
      <c r="X17" s="116"/>
      <c r="Y17" s="116"/>
      <c r="Z17" s="116"/>
    </row>
    <row r="18" ht="15.75" customHeight="1">
      <c r="A18" s="114"/>
      <c r="B18" s="170"/>
      <c r="C18" s="170"/>
      <c r="D18" s="170"/>
      <c r="E18" s="170"/>
      <c r="F18" s="167"/>
      <c r="G18" s="168"/>
      <c r="H18" s="168"/>
      <c r="I18" s="114"/>
      <c r="J18" s="114"/>
      <c r="K18" s="114"/>
      <c r="L18" s="114"/>
      <c r="M18" s="114"/>
      <c r="N18" s="114"/>
      <c r="O18" s="114"/>
      <c r="P18" s="114"/>
      <c r="Q18" s="114"/>
      <c r="R18" s="116"/>
      <c r="S18" s="116"/>
      <c r="T18" s="116"/>
      <c r="U18" s="116"/>
      <c r="V18" s="116"/>
      <c r="W18" s="116"/>
      <c r="X18" s="116"/>
      <c r="Y18" s="116"/>
      <c r="Z18" s="116"/>
    </row>
    <row r="19" ht="15.75" customHeight="1">
      <c r="A19" s="114"/>
      <c r="B19" s="170"/>
      <c r="C19" s="170"/>
      <c r="D19" s="170"/>
      <c r="E19" s="170"/>
      <c r="F19" s="167"/>
      <c r="G19" s="168"/>
      <c r="H19" s="168"/>
      <c r="I19" s="114"/>
      <c r="J19" s="114"/>
      <c r="K19" s="114"/>
      <c r="L19" s="114"/>
      <c r="M19" s="114"/>
      <c r="N19" s="114"/>
      <c r="O19" s="114"/>
      <c r="P19" s="114"/>
      <c r="Q19" s="114"/>
      <c r="R19" s="116"/>
      <c r="S19" s="116"/>
      <c r="T19" s="116"/>
      <c r="U19" s="116"/>
      <c r="V19" s="116"/>
      <c r="W19" s="116"/>
      <c r="X19" s="116"/>
      <c r="Y19" s="116"/>
      <c r="Z19" s="116"/>
    </row>
    <row r="20" ht="15.75" customHeight="1">
      <c r="A20" s="114"/>
      <c r="B20" s="170"/>
      <c r="C20" s="170"/>
      <c r="D20" s="170"/>
      <c r="E20" s="170"/>
      <c r="F20" s="167"/>
      <c r="G20" s="168"/>
      <c r="H20" s="168"/>
      <c r="I20" s="114"/>
      <c r="J20" s="114"/>
      <c r="K20" s="114"/>
      <c r="L20" s="114"/>
      <c r="M20" s="114"/>
      <c r="N20" s="114"/>
      <c r="O20" s="114"/>
      <c r="P20" s="114"/>
      <c r="Q20" s="114"/>
      <c r="R20" s="116"/>
      <c r="S20" s="116"/>
      <c r="T20" s="116"/>
      <c r="U20" s="116"/>
      <c r="V20" s="116"/>
      <c r="W20" s="116"/>
      <c r="X20" s="116"/>
      <c r="Y20" s="116"/>
      <c r="Z20" s="116"/>
    </row>
    <row r="21" ht="15.75" customHeight="1">
      <c r="A21" s="114"/>
      <c r="B21" s="170"/>
      <c r="C21" s="170"/>
      <c r="D21" s="170"/>
      <c r="E21" s="170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6"/>
      <c r="S21" s="116"/>
      <c r="T21" s="116"/>
      <c r="U21" s="116"/>
      <c r="V21" s="116"/>
      <c r="W21" s="116"/>
      <c r="X21" s="116"/>
      <c r="Y21" s="116"/>
      <c r="Z21" s="116"/>
    </row>
    <row r="22" ht="15.75" customHeight="1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6"/>
      <c r="S22" s="116"/>
      <c r="T22" s="116"/>
      <c r="U22" s="116"/>
      <c r="V22" s="116"/>
      <c r="W22" s="116"/>
      <c r="X22" s="116"/>
      <c r="Y22" s="116"/>
      <c r="Z22" s="116"/>
    </row>
    <row r="23" ht="15.7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6"/>
      <c r="S23" s="116"/>
      <c r="T23" s="116"/>
      <c r="U23" s="116"/>
      <c r="V23" s="116"/>
      <c r="W23" s="116"/>
      <c r="X23" s="116"/>
      <c r="Y23" s="116"/>
      <c r="Z23" s="116"/>
    </row>
    <row r="24" ht="15.7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6"/>
      <c r="S24" s="116"/>
      <c r="T24" s="116"/>
      <c r="U24" s="116"/>
      <c r="V24" s="116"/>
      <c r="W24" s="116"/>
      <c r="X24" s="116"/>
      <c r="Y24" s="116"/>
      <c r="Z24" s="116"/>
    </row>
    <row r="25" ht="15.75" customHeight="1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6"/>
      <c r="S25" s="116"/>
      <c r="T25" s="116"/>
      <c r="U25" s="116"/>
      <c r="V25" s="116"/>
      <c r="W25" s="116"/>
      <c r="X25" s="116"/>
      <c r="Y25" s="116"/>
      <c r="Z25" s="116"/>
    </row>
    <row r="26" ht="15.75" customHeight="1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6"/>
      <c r="S26" s="116"/>
      <c r="T26" s="116"/>
      <c r="U26" s="116"/>
      <c r="V26" s="116"/>
      <c r="W26" s="116"/>
      <c r="X26" s="116"/>
      <c r="Y26" s="116"/>
      <c r="Z26" s="116"/>
    </row>
    <row r="27" ht="15.75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6"/>
      <c r="S27" s="116"/>
      <c r="T27" s="116"/>
      <c r="U27" s="116"/>
      <c r="V27" s="116"/>
      <c r="W27" s="116"/>
      <c r="X27" s="116"/>
      <c r="Y27" s="116"/>
      <c r="Z27" s="116"/>
    </row>
    <row r="28" ht="15.75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6"/>
      <c r="S28" s="116"/>
      <c r="T28" s="116"/>
      <c r="U28" s="116"/>
      <c r="V28" s="116"/>
      <c r="W28" s="116"/>
      <c r="X28" s="116"/>
      <c r="Y28" s="116"/>
      <c r="Z28" s="116"/>
    </row>
    <row r="29" ht="15.75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6"/>
      <c r="S29" s="116"/>
      <c r="T29" s="116"/>
      <c r="U29" s="116"/>
      <c r="V29" s="116"/>
      <c r="W29" s="116"/>
      <c r="X29" s="116"/>
      <c r="Y29" s="116"/>
      <c r="Z29" s="116"/>
    </row>
    <row r="30" ht="15.75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6"/>
      <c r="S30" s="116"/>
      <c r="T30" s="116"/>
      <c r="U30" s="116"/>
      <c r="V30" s="116"/>
      <c r="W30" s="116"/>
      <c r="X30" s="116"/>
      <c r="Y30" s="116"/>
      <c r="Z30" s="116"/>
    </row>
    <row r="31" ht="15.75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6"/>
      <c r="S31" s="116"/>
      <c r="T31" s="116"/>
      <c r="U31" s="116"/>
      <c r="V31" s="116"/>
      <c r="W31" s="116"/>
      <c r="X31" s="116"/>
      <c r="Y31" s="116"/>
      <c r="Z31" s="116"/>
    </row>
    <row r="32" ht="15.75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6"/>
      <c r="S32" s="116"/>
      <c r="T32" s="116"/>
      <c r="U32" s="116"/>
      <c r="V32" s="116"/>
      <c r="W32" s="116"/>
      <c r="X32" s="116"/>
      <c r="Y32" s="116"/>
      <c r="Z32" s="116"/>
    </row>
    <row r="33" ht="15.75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6"/>
      <c r="S33" s="116"/>
      <c r="T33" s="116"/>
      <c r="U33" s="116"/>
      <c r="V33" s="116"/>
      <c r="W33" s="116"/>
      <c r="X33" s="116"/>
      <c r="Y33" s="116"/>
      <c r="Z33" s="116"/>
    </row>
    <row r="34" ht="15.75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6"/>
      <c r="S34" s="116"/>
      <c r="T34" s="116"/>
      <c r="U34" s="116"/>
      <c r="V34" s="116"/>
      <c r="W34" s="116"/>
      <c r="X34" s="116"/>
      <c r="Y34" s="116"/>
      <c r="Z34" s="116"/>
    </row>
    <row r="35" ht="15.7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6"/>
      <c r="S35" s="116"/>
      <c r="T35" s="116"/>
      <c r="U35" s="116"/>
      <c r="V35" s="116"/>
      <c r="W35" s="116"/>
      <c r="X35" s="116"/>
      <c r="Y35" s="116"/>
      <c r="Z35" s="116"/>
    </row>
    <row r="36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6"/>
      <c r="S36" s="116"/>
      <c r="T36" s="116"/>
      <c r="U36" s="116"/>
      <c r="V36" s="116"/>
      <c r="W36" s="116"/>
      <c r="X36" s="116"/>
      <c r="Y36" s="116"/>
      <c r="Z36" s="116"/>
    </row>
    <row r="37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6"/>
      <c r="S37" s="116"/>
      <c r="T37" s="116"/>
      <c r="U37" s="116"/>
      <c r="V37" s="116"/>
      <c r="W37" s="116"/>
      <c r="X37" s="116"/>
      <c r="Y37" s="116"/>
      <c r="Z37" s="116"/>
    </row>
    <row r="38" ht="15.75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6"/>
      <c r="S38" s="116"/>
      <c r="T38" s="116"/>
      <c r="U38" s="116"/>
      <c r="V38" s="116"/>
      <c r="W38" s="116"/>
      <c r="X38" s="116"/>
      <c r="Y38" s="116"/>
      <c r="Z38" s="116"/>
    </row>
    <row r="39" ht="15.75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6"/>
      <c r="S39" s="116"/>
      <c r="T39" s="116"/>
      <c r="U39" s="116"/>
      <c r="V39" s="116"/>
      <c r="W39" s="116"/>
      <c r="X39" s="116"/>
      <c r="Y39" s="116"/>
      <c r="Z39" s="116"/>
    </row>
    <row r="40" ht="15.7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6"/>
      <c r="S40" s="116"/>
      <c r="T40" s="116"/>
      <c r="U40" s="116"/>
      <c r="V40" s="116"/>
      <c r="W40" s="116"/>
      <c r="X40" s="116"/>
      <c r="Y40" s="116"/>
      <c r="Z40" s="116"/>
    </row>
    <row r="41" ht="15.7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6"/>
      <c r="S41" s="116"/>
      <c r="T41" s="116"/>
      <c r="U41" s="116"/>
      <c r="V41" s="116"/>
      <c r="W41" s="116"/>
      <c r="X41" s="116"/>
      <c r="Y41" s="116"/>
      <c r="Z41" s="116"/>
    </row>
    <row r="42" ht="15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6"/>
      <c r="S42" s="116"/>
      <c r="T42" s="116"/>
      <c r="U42" s="116"/>
      <c r="V42" s="116"/>
      <c r="W42" s="116"/>
      <c r="X42" s="116"/>
      <c r="Y42" s="116"/>
      <c r="Z42" s="116"/>
    </row>
    <row r="43" ht="15.7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6"/>
      <c r="S43" s="116"/>
      <c r="T43" s="116"/>
      <c r="U43" s="116"/>
      <c r="V43" s="116"/>
      <c r="W43" s="116"/>
      <c r="X43" s="116"/>
      <c r="Y43" s="116"/>
      <c r="Z43" s="116"/>
    </row>
    <row r="44" ht="15.7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6"/>
      <c r="S44" s="116"/>
      <c r="T44" s="116"/>
      <c r="U44" s="116"/>
      <c r="V44" s="116"/>
      <c r="W44" s="116"/>
      <c r="X44" s="116"/>
      <c r="Y44" s="116"/>
      <c r="Z44" s="116"/>
    </row>
    <row r="45" ht="15.7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6"/>
      <c r="S45" s="116"/>
      <c r="T45" s="116"/>
      <c r="U45" s="116"/>
      <c r="V45" s="116"/>
      <c r="W45" s="116"/>
      <c r="X45" s="116"/>
      <c r="Y45" s="116"/>
      <c r="Z45" s="116"/>
    </row>
    <row r="46" ht="15.7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6"/>
      <c r="S46" s="116"/>
      <c r="T46" s="116"/>
      <c r="U46" s="116"/>
      <c r="V46" s="116"/>
      <c r="W46" s="116"/>
      <c r="X46" s="116"/>
      <c r="Y46" s="116"/>
      <c r="Z46" s="116"/>
    </row>
    <row r="47" ht="15.7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6"/>
      <c r="S47" s="116"/>
      <c r="T47" s="116"/>
      <c r="U47" s="116"/>
      <c r="V47" s="116"/>
      <c r="W47" s="116"/>
      <c r="X47" s="116"/>
      <c r="Y47" s="116"/>
      <c r="Z47" s="116"/>
    </row>
    <row r="48" ht="15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6"/>
      <c r="S48" s="116"/>
      <c r="T48" s="116"/>
      <c r="U48" s="116"/>
      <c r="V48" s="116"/>
      <c r="W48" s="116"/>
      <c r="X48" s="116"/>
      <c r="Y48" s="116"/>
      <c r="Z48" s="116"/>
    </row>
    <row r="49" ht="15.7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6"/>
      <c r="S49" s="116"/>
      <c r="T49" s="116"/>
      <c r="U49" s="116"/>
      <c r="V49" s="116"/>
      <c r="W49" s="116"/>
      <c r="X49" s="116"/>
      <c r="Y49" s="116"/>
      <c r="Z49" s="116"/>
    </row>
    <row r="50" ht="15.7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6"/>
      <c r="S50" s="116"/>
      <c r="T50" s="116"/>
      <c r="U50" s="116"/>
      <c r="V50" s="116"/>
      <c r="W50" s="116"/>
      <c r="X50" s="116"/>
      <c r="Y50" s="116"/>
      <c r="Z50" s="116"/>
    </row>
    <row r="51" ht="15.7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6"/>
      <c r="S51" s="116"/>
      <c r="T51" s="116"/>
      <c r="U51" s="116"/>
      <c r="V51" s="116"/>
      <c r="W51" s="116"/>
      <c r="X51" s="116"/>
      <c r="Y51" s="116"/>
      <c r="Z51" s="116"/>
    </row>
    <row r="52" ht="15.7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6"/>
      <c r="S52" s="116"/>
      <c r="T52" s="116"/>
      <c r="U52" s="116"/>
      <c r="V52" s="116"/>
      <c r="W52" s="116"/>
      <c r="X52" s="116"/>
      <c r="Y52" s="116"/>
      <c r="Z52" s="116"/>
    </row>
    <row r="53" ht="15.7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6"/>
      <c r="S53" s="116"/>
      <c r="T53" s="116"/>
      <c r="U53" s="116"/>
      <c r="V53" s="116"/>
      <c r="W53" s="116"/>
      <c r="X53" s="116"/>
      <c r="Y53" s="116"/>
      <c r="Z53" s="116"/>
    </row>
    <row r="54" ht="15.7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6"/>
      <c r="S54" s="116"/>
      <c r="T54" s="116"/>
      <c r="U54" s="116"/>
      <c r="V54" s="116"/>
      <c r="W54" s="116"/>
      <c r="X54" s="116"/>
      <c r="Y54" s="116"/>
      <c r="Z54" s="116"/>
    </row>
    <row r="55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6"/>
      <c r="S55" s="116"/>
      <c r="T55" s="116"/>
      <c r="U55" s="116"/>
      <c r="V55" s="116"/>
      <c r="W55" s="116"/>
      <c r="X55" s="116"/>
      <c r="Y55" s="116"/>
      <c r="Z55" s="116"/>
    </row>
    <row r="56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6"/>
      <c r="S56" s="116"/>
      <c r="T56" s="116"/>
      <c r="U56" s="116"/>
      <c r="V56" s="116"/>
      <c r="W56" s="116"/>
      <c r="X56" s="116"/>
      <c r="Y56" s="116"/>
      <c r="Z56" s="116"/>
    </row>
    <row r="57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6"/>
      <c r="S57" s="116"/>
      <c r="T57" s="116"/>
      <c r="U57" s="116"/>
      <c r="V57" s="116"/>
      <c r="W57" s="116"/>
      <c r="X57" s="116"/>
      <c r="Y57" s="116"/>
      <c r="Z57" s="116"/>
    </row>
    <row r="58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6"/>
      <c r="S58" s="116"/>
      <c r="T58" s="116"/>
      <c r="U58" s="116"/>
      <c r="V58" s="116"/>
      <c r="W58" s="116"/>
      <c r="X58" s="116"/>
      <c r="Y58" s="116"/>
      <c r="Z58" s="116"/>
    </row>
    <row r="5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6"/>
      <c r="S59" s="116"/>
      <c r="T59" s="116"/>
      <c r="U59" s="116"/>
      <c r="V59" s="116"/>
      <c r="W59" s="116"/>
      <c r="X59" s="116"/>
      <c r="Y59" s="116"/>
      <c r="Z59" s="116"/>
    </row>
    <row r="60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6"/>
      <c r="S60" s="116"/>
      <c r="T60" s="116"/>
      <c r="U60" s="116"/>
      <c r="V60" s="116"/>
      <c r="W60" s="116"/>
      <c r="X60" s="116"/>
      <c r="Y60" s="116"/>
      <c r="Z60" s="116"/>
    </row>
    <row r="61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6"/>
      <c r="S61" s="116"/>
      <c r="T61" s="116"/>
      <c r="U61" s="116"/>
      <c r="V61" s="116"/>
      <c r="W61" s="116"/>
      <c r="X61" s="116"/>
      <c r="Y61" s="116"/>
      <c r="Z61" s="116"/>
    </row>
    <row r="62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6"/>
      <c r="S62" s="116"/>
      <c r="T62" s="116"/>
      <c r="U62" s="116"/>
      <c r="V62" s="116"/>
      <c r="W62" s="116"/>
      <c r="X62" s="116"/>
      <c r="Y62" s="116"/>
      <c r="Z62" s="116"/>
    </row>
    <row r="63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6"/>
      <c r="S63" s="116"/>
      <c r="T63" s="116"/>
      <c r="U63" s="116"/>
      <c r="V63" s="116"/>
      <c r="W63" s="116"/>
      <c r="X63" s="116"/>
      <c r="Y63" s="116"/>
      <c r="Z63" s="116"/>
    </row>
    <row r="64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6"/>
      <c r="S64" s="116"/>
      <c r="T64" s="116"/>
      <c r="U64" s="116"/>
      <c r="V64" s="116"/>
      <c r="W64" s="116"/>
      <c r="X64" s="116"/>
      <c r="Y64" s="116"/>
      <c r="Z64" s="116"/>
    </row>
    <row r="65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6"/>
      <c r="S65" s="116"/>
      <c r="T65" s="116"/>
      <c r="U65" s="116"/>
      <c r="V65" s="116"/>
      <c r="W65" s="116"/>
      <c r="X65" s="116"/>
      <c r="Y65" s="116"/>
      <c r="Z65" s="116"/>
    </row>
    <row r="66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6"/>
      <c r="S66" s="116"/>
      <c r="T66" s="116"/>
      <c r="U66" s="116"/>
      <c r="V66" s="116"/>
      <c r="W66" s="116"/>
      <c r="X66" s="116"/>
      <c r="Y66" s="116"/>
      <c r="Z66" s="116"/>
    </row>
    <row r="67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6"/>
      <c r="S67" s="116"/>
      <c r="T67" s="116"/>
      <c r="U67" s="116"/>
      <c r="V67" s="116"/>
      <c r="W67" s="116"/>
      <c r="X67" s="116"/>
      <c r="Y67" s="116"/>
      <c r="Z67" s="116"/>
    </row>
    <row r="68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6"/>
      <c r="S68" s="116"/>
      <c r="T68" s="116"/>
      <c r="U68" s="116"/>
      <c r="V68" s="116"/>
      <c r="W68" s="116"/>
      <c r="X68" s="116"/>
      <c r="Y68" s="116"/>
      <c r="Z68" s="116"/>
    </row>
    <row r="6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6"/>
      <c r="S69" s="116"/>
      <c r="T69" s="116"/>
      <c r="U69" s="116"/>
      <c r="V69" s="116"/>
      <c r="W69" s="116"/>
      <c r="X69" s="116"/>
      <c r="Y69" s="116"/>
      <c r="Z69" s="116"/>
    </row>
    <row r="70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6"/>
      <c r="S70" s="116"/>
      <c r="T70" s="116"/>
      <c r="U70" s="116"/>
      <c r="V70" s="116"/>
      <c r="W70" s="116"/>
      <c r="X70" s="116"/>
      <c r="Y70" s="116"/>
      <c r="Z70" s="116"/>
    </row>
    <row r="71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6"/>
      <c r="S71" s="116"/>
      <c r="T71" s="116"/>
      <c r="U71" s="116"/>
      <c r="V71" s="116"/>
      <c r="W71" s="116"/>
      <c r="X71" s="116"/>
      <c r="Y71" s="116"/>
      <c r="Z71" s="116"/>
    </row>
    <row r="72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6"/>
      <c r="S72" s="116"/>
      <c r="T72" s="116"/>
      <c r="U72" s="116"/>
      <c r="V72" s="116"/>
      <c r="W72" s="116"/>
      <c r="X72" s="116"/>
      <c r="Y72" s="116"/>
      <c r="Z72" s="116"/>
    </row>
    <row r="73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6"/>
      <c r="S73" s="116"/>
      <c r="T73" s="116"/>
      <c r="U73" s="116"/>
      <c r="V73" s="116"/>
      <c r="W73" s="116"/>
      <c r="X73" s="116"/>
      <c r="Y73" s="116"/>
      <c r="Z73" s="116"/>
    </row>
    <row r="74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6"/>
      <c r="S74" s="116"/>
      <c r="T74" s="116"/>
      <c r="U74" s="116"/>
      <c r="V74" s="116"/>
      <c r="W74" s="116"/>
      <c r="X74" s="116"/>
      <c r="Y74" s="116"/>
      <c r="Z74" s="116"/>
    </row>
    <row r="75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6"/>
      <c r="S75" s="116"/>
      <c r="T75" s="116"/>
      <c r="U75" s="116"/>
      <c r="V75" s="116"/>
      <c r="W75" s="116"/>
      <c r="X75" s="116"/>
      <c r="Y75" s="116"/>
      <c r="Z75" s="116"/>
    </row>
    <row r="76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6"/>
      <c r="S76" s="116"/>
      <c r="T76" s="116"/>
      <c r="U76" s="116"/>
      <c r="V76" s="116"/>
      <c r="W76" s="116"/>
      <c r="X76" s="116"/>
      <c r="Y76" s="116"/>
      <c r="Z76" s="116"/>
    </row>
    <row r="77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6"/>
      <c r="S77" s="116"/>
      <c r="T77" s="116"/>
      <c r="U77" s="116"/>
      <c r="V77" s="116"/>
      <c r="W77" s="116"/>
      <c r="X77" s="116"/>
      <c r="Y77" s="116"/>
      <c r="Z77" s="116"/>
    </row>
    <row r="78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6"/>
      <c r="S78" s="116"/>
      <c r="T78" s="116"/>
      <c r="U78" s="116"/>
      <c r="V78" s="116"/>
      <c r="W78" s="116"/>
      <c r="X78" s="116"/>
      <c r="Y78" s="116"/>
      <c r="Z78" s="116"/>
    </row>
    <row r="7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6"/>
      <c r="S79" s="116"/>
      <c r="T79" s="116"/>
      <c r="U79" s="116"/>
      <c r="V79" s="116"/>
      <c r="W79" s="116"/>
      <c r="X79" s="116"/>
      <c r="Y79" s="116"/>
      <c r="Z79" s="116"/>
    </row>
    <row r="80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6"/>
      <c r="S80" s="116"/>
      <c r="T80" s="116"/>
      <c r="U80" s="116"/>
      <c r="V80" s="116"/>
      <c r="W80" s="116"/>
      <c r="X80" s="116"/>
      <c r="Y80" s="116"/>
      <c r="Z80" s="116"/>
    </row>
    <row r="81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6"/>
      <c r="S81" s="116"/>
      <c r="T81" s="116"/>
      <c r="U81" s="116"/>
      <c r="V81" s="116"/>
      <c r="W81" s="116"/>
      <c r="X81" s="116"/>
      <c r="Y81" s="116"/>
      <c r="Z81" s="116"/>
    </row>
    <row r="82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6"/>
      <c r="S82" s="116"/>
      <c r="T82" s="116"/>
      <c r="U82" s="116"/>
      <c r="V82" s="116"/>
      <c r="W82" s="116"/>
      <c r="X82" s="116"/>
      <c r="Y82" s="116"/>
      <c r="Z82" s="116"/>
    </row>
    <row r="83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6"/>
      <c r="S83" s="116"/>
      <c r="T83" s="116"/>
      <c r="U83" s="116"/>
      <c r="V83" s="116"/>
      <c r="W83" s="116"/>
      <c r="X83" s="116"/>
      <c r="Y83" s="116"/>
      <c r="Z83" s="116"/>
    </row>
    <row r="84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6"/>
      <c r="S84" s="116"/>
      <c r="T84" s="116"/>
      <c r="U84" s="116"/>
      <c r="V84" s="116"/>
      <c r="W84" s="116"/>
      <c r="X84" s="116"/>
      <c r="Y84" s="116"/>
      <c r="Z84" s="116"/>
    </row>
    <row r="85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6"/>
      <c r="S85" s="116"/>
      <c r="T85" s="116"/>
      <c r="U85" s="116"/>
      <c r="V85" s="116"/>
      <c r="W85" s="116"/>
      <c r="X85" s="116"/>
      <c r="Y85" s="116"/>
      <c r="Z85" s="116"/>
    </row>
    <row r="86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6"/>
      <c r="S86" s="116"/>
      <c r="T86" s="116"/>
      <c r="U86" s="116"/>
      <c r="V86" s="116"/>
      <c r="W86" s="116"/>
      <c r="X86" s="116"/>
      <c r="Y86" s="116"/>
      <c r="Z86" s="116"/>
    </row>
    <row r="87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6"/>
      <c r="S87" s="116"/>
      <c r="T87" s="116"/>
      <c r="U87" s="116"/>
      <c r="V87" s="116"/>
      <c r="W87" s="116"/>
      <c r="X87" s="116"/>
      <c r="Y87" s="116"/>
      <c r="Z87" s="116"/>
    </row>
    <row r="88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6"/>
      <c r="S88" s="116"/>
      <c r="T88" s="116"/>
      <c r="U88" s="116"/>
      <c r="V88" s="116"/>
      <c r="W88" s="116"/>
      <c r="X88" s="116"/>
      <c r="Y88" s="116"/>
      <c r="Z88" s="116"/>
    </row>
    <row r="8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6"/>
      <c r="S89" s="116"/>
      <c r="T89" s="116"/>
      <c r="U89" s="116"/>
      <c r="V89" s="116"/>
      <c r="W89" s="116"/>
      <c r="X89" s="116"/>
      <c r="Y89" s="116"/>
      <c r="Z89" s="116"/>
    </row>
    <row r="90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6"/>
      <c r="S90" s="116"/>
      <c r="T90" s="116"/>
      <c r="U90" s="116"/>
      <c r="V90" s="116"/>
      <c r="W90" s="116"/>
      <c r="X90" s="116"/>
      <c r="Y90" s="116"/>
      <c r="Z90" s="116"/>
    </row>
    <row r="91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6"/>
      <c r="S91" s="116"/>
      <c r="T91" s="116"/>
      <c r="U91" s="116"/>
      <c r="V91" s="116"/>
      <c r="W91" s="116"/>
      <c r="X91" s="116"/>
      <c r="Y91" s="116"/>
      <c r="Z91" s="116"/>
    </row>
    <row r="92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6"/>
      <c r="S92" s="116"/>
      <c r="T92" s="116"/>
      <c r="U92" s="116"/>
      <c r="V92" s="116"/>
      <c r="W92" s="116"/>
      <c r="X92" s="116"/>
      <c r="Y92" s="116"/>
      <c r="Z92" s="116"/>
    </row>
    <row r="93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6"/>
      <c r="S93" s="116"/>
      <c r="T93" s="116"/>
      <c r="U93" s="116"/>
      <c r="V93" s="116"/>
      <c r="W93" s="116"/>
      <c r="X93" s="116"/>
      <c r="Y93" s="116"/>
      <c r="Z93" s="116"/>
    </row>
    <row r="94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6"/>
      <c r="S94" s="116"/>
      <c r="T94" s="116"/>
      <c r="U94" s="116"/>
      <c r="V94" s="116"/>
      <c r="W94" s="116"/>
      <c r="X94" s="116"/>
      <c r="Y94" s="116"/>
      <c r="Z94" s="116"/>
    </row>
    <row r="95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6"/>
      <c r="S95" s="116"/>
      <c r="T95" s="116"/>
      <c r="U95" s="116"/>
      <c r="V95" s="116"/>
      <c r="W95" s="116"/>
      <c r="X95" s="116"/>
      <c r="Y95" s="116"/>
      <c r="Z95" s="116"/>
    </row>
    <row r="96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6"/>
      <c r="S96" s="116"/>
      <c r="T96" s="116"/>
      <c r="U96" s="116"/>
      <c r="V96" s="116"/>
      <c r="W96" s="116"/>
      <c r="X96" s="116"/>
      <c r="Y96" s="116"/>
      <c r="Z96" s="116"/>
    </row>
    <row r="97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6"/>
      <c r="S97" s="116"/>
      <c r="T97" s="116"/>
      <c r="U97" s="116"/>
      <c r="V97" s="116"/>
      <c r="W97" s="116"/>
      <c r="X97" s="116"/>
      <c r="Y97" s="116"/>
      <c r="Z97" s="116"/>
    </row>
    <row r="98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6"/>
      <c r="S98" s="116"/>
      <c r="T98" s="116"/>
      <c r="U98" s="116"/>
      <c r="V98" s="116"/>
      <c r="W98" s="116"/>
      <c r="X98" s="116"/>
      <c r="Y98" s="116"/>
      <c r="Z98" s="116"/>
    </row>
    <row r="9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6"/>
      <c r="S99" s="116"/>
      <c r="T99" s="116"/>
      <c r="U99" s="116"/>
      <c r="V99" s="116"/>
      <c r="W99" s="116"/>
      <c r="X99" s="116"/>
      <c r="Y99" s="116"/>
      <c r="Z99" s="116"/>
    </row>
    <row r="100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ht="15.7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5.7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5.7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5.7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5.7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5.7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5.7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5.7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5.7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5.7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5.7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5.7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5.7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5.7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5.7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5.7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5.7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5.7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5.7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5.7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5.7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5.7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5.7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5.7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5.7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5.7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5.7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A1:H1"/>
    <mergeCell ref="F2:H2"/>
  </mergeCells>
  <conditionalFormatting sqref="F4: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H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H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H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H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H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H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H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 fitToPage="1"/>
  </sheetPr>
  <sheetViews>
    <sheetView workbookViewId="0"/>
  </sheetViews>
  <sheetFormatPr customHeight="1" defaultColWidth="11.22" defaultRowHeight="15.0"/>
  <cols>
    <col customWidth="1" min="1" max="1" width="52.67"/>
    <col customWidth="1" min="2" max="2" width="13.44"/>
    <col customWidth="1" min="3" max="3" width="12.78"/>
    <col customWidth="1" min="4" max="4" width="13.67"/>
    <col customWidth="1" min="5" max="5" width="13.11"/>
    <col customWidth="1" min="6" max="6" width="13.0"/>
    <col customWidth="1" min="7" max="7" width="12.67"/>
    <col customWidth="1" min="8" max="8" width="13.11"/>
    <col customWidth="1" min="9" max="9" width="12.11"/>
    <col customWidth="1" min="10" max="10" width="14.11"/>
    <col customWidth="1" min="11" max="11" width="13.33"/>
    <col customWidth="1" min="12" max="13" width="10.78"/>
    <col customWidth="1" min="14" max="19" width="10.44"/>
    <col customWidth="1" min="20" max="26" width="11.11"/>
  </cols>
  <sheetData>
    <row r="1" ht="81.75" customHeight="1">
      <c r="A1" s="142" t="s">
        <v>175</v>
      </c>
      <c r="B1" s="2"/>
      <c r="C1" s="2"/>
      <c r="D1" s="2"/>
      <c r="E1" s="2"/>
      <c r="F1" s="2"/>
      <c r="G1" s="2"/>
      <c r="H1" s="2"/>
      <c r="I1" s="2"/>
      <c r="J1" s="2"/>
      <c r="K1" s="3"/>
      <c r="L1" s="114"/>
      <c r="M1" s="114"/>
      <c r="N1" s="114"/>
      <c r="O1" s="114"/>
      <c r="P1" s="114"/>
      <c r="Q1" s="114"/>
      <c r="R1" s="114"/>
      <c r="S1" s="114"/>
      <c r="T1" s="116"/>
      <c r="U1" s="116"/>
      <c r="V1" s="116"/>
      <c r="W1" s="116"/>
      <c r="X1" s="116"/>
      <c r="Y1" s="116"/>
      <c r="Z1" s="116"/>
    </row>
    <row r="2" ht="33.75" customHeight="1">
      <c r="A2" s="117"/>
      <c r="B2" s="118"/>
      <c r="C2" s="118"/>
      <c r="D2" s="118"/>
      <c r="E2" s="143"/>
      <c r="F2" s="171" t="s">
        <v>171</v>
      </c>
      <c r="G2" s="172"/>
      <c r="H2" s="172"/>
      <c r="I2" s="172"/>
      <c r="J2" s="172"/>
      <c r="K2" s="173"/>
      <c r="L2" s="114"/>
      <c r="M2" s="114"/>
      <c r="N2" s="114"/>
      <c r="O2" s="114"/>
      <c r="P2" s="114"/>
      <c r="Q2" s="114"/>
      <c r="R2" s="114"/>
      <c r="S2" s="114"/>
      <c r="T2" s="116"/>
      <c r="U2" s="116"/>
      <c r="V2" s="116"/>
      <c r="W2" s="116"/>
      <c r="X2" s="116"/>
      <c r="Y2" s="116"/>
      <c r="Z2" s="116"/>
    </row>
    <row r="3" ht="57.75" customHeight="1">
      <c r="A3" s="174" t="s">
        <v>1</v>
      </c>
      <c r="B3" s="145" t="s">
        <v>172</v>
      </c>
      <c r="C3" s="145" t="s">
        <v>173</v>
      </c>
      <c r="D3" s="145" t="s">
        <v>4</v>
      </c>
      <c r="E3" s="146" t="s">
        <v>174</v>
      </c>
      <c r="F3" s="175" t="s">
        <v>176</v>
      </c>
      <c r="G3" s="176" t="s">
        <v>146</v>
      </c>
      <c r="H3" s="145" t="s">
        <v>177</v>
      </c>
      <c r="I3" s="176" t="s">
        <v>147</v>
      </c>
      <c r="J3" s="145" t="s">
        <v>178</v>
      </c>
      <c r="K3" s="146" t="s">
        <v>148</v>
      </c>
      <c r="L3" s="115"/>
      <c r="M3" s="115"/>
      <c r="N3" s="115"/>
      <c r="O3" s="115"/>
      <c r="P3" s="115"/>
      <c r="Q3" s="115"/>
      <c r="R3" s="115"/>
      <c r="S3" s="115"/>
      <c r="T3" s="177"/>
      <c r="U3" s="177"/>
      <c r="V3" s="177"/>
      <c r="W3" s="177"/>
      <c r="X3" s="177"/>
      <c r="Y3" s="177"/>
      <c r="Z3" s="177"/>
    </row>
    <row r="4" ht="15.75" customHeight="1">
      <c r="A4" s="147" t="s">
        <v>22</v>
      </c>
      <c r="B4" s="113"/>
      <c r="C4" s="113"/>
      <c r="D4" s="113"/>
      <c r="E4" s="148"/>
      <c r="F4" s="149"/>
      <c r="G4" s="178"/>
      <c r="H4" s="113"/>
      <c r="I4" s="178"/>
      <c r="J4" s="113"/>
      <c r="K4" s="179"/>
      <c r="L4" s="114"/>
      <c r="M4" s="114"/>
      <c r="N4" s="114"/>
      <c r="O4" s="114"/>
      <c r="P4" s="114"/>
      <c r="Q4" s="114"/>
      <c r="R4" s="114"/>
      <c r="S4" s="114"/>
      <c r="T4" s="116"/>
      <c r="U4" s="116"/>
      <c r="V4" s="116"/>
      <c r="W4" s="116"/>
      <c r="X4" s="116"/>
      <c r="Y4" s="116"/>
      <c r="Z4" s="116"/>
    </row>
    <row r="5" ht="15.75" customHeight="1">
      <c r="A5" s="126" t="s">
        <v>23</v>
      </c>
      <c r="B5" s="127"/>
      <c r="C5" s="127"/>
      <c r="D5" s="113"/>
      <c r="E5" s="148"/>
      <c r="F5" s="149"/>
      <c r="G5" s="178"/>
      <c r="H5" s="113"/>
      <c r="I5" s="178"/>
      <c r="J5" s="113"/>
      <c r="K5" s="179"/>
      <c r="L5" s="114"/>
      <c r="M5" s="114"/>
      <c r="N5" s="114"/>
      <c r="O5" s="114"/>
      <c r="P5" s="114"/>
      <c r="Q5" s="114"/>
      <c r="R5" s="114"/>
      <c r="S5" s="114"/>
      <c r="T5" s="116"/>
      <c r="U5" s="116"/>
      <c r="V5" s="116"/>
      <c r="W5" s="116"/>
      <c r="X5" s="116"/>
      <c r="Y5" s="116"/>
      <c r="Z5" s="116"/>
    </row>
    <row r="6" ht="15.75" customHeight="1">
      <c r="A6" s="126" t="s">
        <v>150</v>
      </c>
      <c r="B6" s="127">
        <f>Balance_Sheets!B5</f>
        <v>9860</v>
      </c>
      <c r="C6" s="127">
        <f>Balance_Sheets!C5</f>
        <v>7441</v>
      </c>
      <c r="D6" s="127">
        <f>Balance_Sheets!D5</f>
        <v>8574</v>
      </c>
      <c r="E6" s="128">
        <v>9889.0</v>
      </c>
      <c r="F6" s="180">
        <f t="shared" ref="F6:F17" si="1">B6-C6</f>
        <v>2419</v>
      </c>
      <c r="G6" s="181">
        <f t="shared" ref="G6:G17" si="2">(B6-C6)/C6</f>
        <v>0.3250907136</v>
      </c>
      <c r="H6" s="127">
        <f t="shared" ref="H6:H17" si="3">C6-D6</f>
        <v>-1133</v>
      </c>
      <c r="I6" s="181">
        <f t="shared" ref="I6:I17" si="4">(C6-D6)/D6</f>
        <v>-0.1321436902</v>
      </c>
      <c r="J6" s="127">
        <f t="shared" ref="J6:J17" si="5">D6-E6</f>
        <v>-1315</v>
      </c>
      <c r="K6" s="131">
        <f t="shared" ref="K6:K17" si="6">(D6-E6)/D6</f>
        <v>-0.1533706555</v>
      </c>
      <c r="L6" s="114"/>
      <c r="M6" s="114"/>
      <c r="N6" s="114"/>
      <c r="O6" s="114"/>
      <c r="P6" s="114"/>
      <c r="Q6" s="114"/>
      <c r="R6" s="114"/>
      <c r="S6" s="114"/>
      <c r="T6" s="116"/>
      <c r="U6" s="116"/>
      <c r="V6" s="116"/>
      <c r="W6" s="116"/>
      <c r="X6" s="116"/>
      <c r="Y6" s="116"/>
      <c r="Z6" s="116"/>
    </row>
    <row r="7" ht="15.75" customHeight="1">
      <c r="A7" s="126" t="s">
        <v>151</v>
      </c>
      <c r="B7" s="127">
        <f>Balance_Sheets!B6</f>
        <v>1722</v>
      </c>
      <c r="C7" s="127">
        <f>Balance_Sheets!C6</f>
        <v>3234</v>
      </c>
      <c r="D7" s="127">
        <f>Balance_Sheets!D6</f>
        <v>4423</v>
      </c>
      <c r="E7" s="128">
        <v>3587.0</v>
      </c>
      <c r="F7" s="180">
        <f t="shared" si="1"/>
        <v>-1512</v>
      </c>
      <c r="G7" s="181">
        <f t="shared" si="2"/>
        <v>-0.4675324675</v>
      </c>
      <c r="H7" s="127">
        <f t="shared" si="3"/>
        <v>-1189</v>
      </c>
      <c r="I7" s="181">
        <f t="shared" si="4"/>
        <v>-0.2688220665</v>
      </c>
      <c r="J7" s="127">
        <f t="shared" si="5"/>
        <v>836</v>
      </c>
      <c r="K7" s="131">
        <f t="shared" si="6"/>
        <v>0.1890119828</v>
      </c>
      <c r="L7" s="114"/>
      <c r="M7" s="114"/>
      <c r="N7" s="114"/>
      <c r="O7" s="114"/>
      <c r="P7" s="114"/>
      <c r="Q7" s="114"/>
      <c r="R7" s="114"/>
      <c r="S7" s="114"/>
      <c r="T7" s="116"/>
      <c r="U7" s="116"/>
      <c r="V7" s="116"/>
      <c r="W7" s="116"/>
      <c r="X7" s="116"/>
      <c r="Y7" s="116"/>
      <c r="Z7" s="116"/>
    </row>
    <row r="8" ht="15.75" customHeight="1">
      <c r="A8" s="126" t="s">
        <v>152</v>
      </c>
      <c r="B8" s="127">
        <f>Balance_Sheets!B7</f>
        <v>4427</v>
      </c>
      <c r="C8" s="127">
        <f>Balance_Sheets!C7</f>
        <v>4131</v>
      </c>
      <c r="D8" s="127">
        <f>Balance_Sheets!D7</f>
        <v>4667</v>
      </c>
      <c r="E8" s="128">
        <v>4463.0</v>
      </c>
      <c r="F8" s="180">
        <f t="shared" si="1"/>
        <v>296</v>
      </c>
      <c r="G8" s="181">
        <f t="shared" si="2"/>
        <v>0.0716533527</v>
      </c>
      <c r="H8" s="127">
        <f t="shared" si="3"/>
        <v>-536</v>
      </c>
      <c r="I8" s="181">
        <f t="shared" si="4"/>
        <v>-0.1148489394</v>
      </c>
      <c r="J8" s="127">
        <f t="shared" si="5"/>
        <v>204</v>
      </c>
      <c r="K8" s="131">
        <f t="shared" si="6"/>
        <v>0.04371116349</v>
      </c>
      <c r="L8" s="114"/>
      <c r="M8" s="114"/>
      <c r="N8" s="114"/>
      <c r="O8" s="114"/>
      <c r="P8" s="114"/>
      <c r="Q8" s="114"/>
      <c r="R8" s="114"/>
      <c r="S8" s="114"/>
      <c r="T8" s="116"/>
      <c r="U8" s="116"/>
      <c r="V8" s="116"/>
      <c r="W8" s="116"/>
      <c r="X8" s="116"/>
      <c r="Y8" s="116"/>
      <c r="Z8" s="116"/>
    </row>
    <row r="9" ht="15.75" customHeight="1">
      <c r="A9" s="126" t="s">
        <v>153</v>
      </c>
      <c r="B9" s="127">
        <f>Balance_Sheets!B8</f>
        <v>7519</v>
      </c>
      <c r="C9" s="127">
        <f>Balance_Sheets!C8</f>
        <v>8454</v>
      </c>
      <c r="D9" s="127">
        <f>Balance_Sheets!D8</f>
        <v>8420</v>
      </c>
      <c r="E9" s="128">
        <v>6854.0</v>
      </c>
      <c r="F9" s="180">
        <f t="shared" si="1"/>
        <v>-935</v>
      </c>
      <c r="G9" s="181">
        <f t="shared" si="2"/>
        <v>-0.1105985332</v>
      </c>
      <c r="H9" s="127">
        <f t="shared" si="3"/>
        <v>34</v>
      </c>
      <c r="I9" s="181">
        <f t="shared" si="4"/>
        <v>0.004038004751</v>
      </c>
      <c r="J9" s="127">
        <f t="shared" si="5"/>
        <v>1566</v>
      </c>
      <c r="K9" s="131">
        <f t="shared" si="6"/>
        <v>0.1859857482</v>
      </c>
      <c r="L9" s="114"/>
      <c r="M9" s="114"/>
      <c r="N9" s="114"/>
      <c r="O9" s="114"/>
      <c r="P9" s="114"/>
      <c r="Q9" s="114"/>
      <c r="R9" s="114"/>
      <c r="S9" s="114"/>
      <c r="T9" s="116"/>
      <c r="U9" s="116"/>
      <c r="V9" s="116"/>
      <c r="W9" s="116"/>
      <c r="X9" s="116"/>
      <c r="Y9" s="116"/>
      <c r="Z9" s="116"/>
    </row>
    <row r="10" ht="15.75" customHeight="1">
      <c r="A10" s="126" t="s">
        <v>154</v>
      </c>
      <c r="B10" s="127">
        <f>Balance_Sheets!B9</f>
        <v>1854</v>
      </c>
      <c r="C10" s="127">
        <f>Balance_Sheets!C9</f>
        <v>1942</v>
      </c>
      <c r="D10" s="127">
        <f>Balance_Sheets!D9</f>
        <v>2129</v>
      </c>
      <c r="E10" s="128">
        <v>1498.0</v>
      </c>
      <c r="F10" s="180">
        <f t="shared" si="1"/>
        <v>-88</v>
      </c>
      <c r="G10" s="181">
        <f t="shared" si="2"/>
        <v>-0.04531410917</v>
      </c>
      <c r="H10" s="127">
        <f t="shared" si="3"/>
        <v>-187</v>
      </c>
      <c r="I10" s="181">
        <f t="shared" si="4"/>
        <v>-0.08783466416</v>
      </c>
      <c r="J10" s="127">
        <f t="shared" si="5"/>
        <v>631</v>
      </c>
      <c r="K10" s="131">
        <f t="shared" si="6"/>
        <v>0.2963832785</v>
      </c>
      <c r="L10" s="114"/>
      <c r="M10" s="114"/>
      <c r="N10" s="114"/>
      <c r="O10" s="114"/>
      <c r="P10" s="114"/>
      <c r="Q10" s="114"/>
      <c r="R10" s="114"/>
      <c r="S10" s="114"/>
      <c r="T10" s="116"/>
      <c r="U10" s="116"/>
      <c r="V10" s="116"/>
      <c r="W10" s="116"/>
      <c r="X10" s="116"/>
      <c r="Y10" s="116"/>
      <c r="Z10" s="116"/>
    </row>
    <row r="11" ht="15.75" customHeight="1">
      <c r="A11" s="150" t="s">
        <v>29</v>
      </c>
      <c r="B11" s="127">
        <f>Balance_Sheets!B10</f>
        <v>25382</v>
      </c>
      <c r="C11" s="127">
        <f>Balance_Sheets!C10</f>
        <v>25202</v>
      </c>
      <c r="D11" s="127">
        <f>Balance_Sheets!D10</f>
        <v>28213</v>
      </c>
      <c r="E11" s="128">
        <v>26291.0</v>
      </c>
      <c r="F11" s="180">
        <f t="shared" si="1"/>
        <v>180</v>
      </c>
      <c r="G11" s="181">
        <f t="shared" si="2"/>
        <v>0.007142290294</v>
      </c>
      <c r="H11" s="127">
        <f t="shared" si="3"/>
        <v>-3011</v>
      </c>
      <c r="I11" s="181">
        <f t="shared" si="4"/>
        <v>-0.1067238507</v>
      </c>
      <c r="J11" s="127">
        <f t="shared" si="5"/>
        <v>1922</v>
      </c>
      <c r="K11" s="131">
        <f t="shared" si="6"/>
        <v>0.0681246234</v>
      </c>
      <c r="L11" s="114"/>
      <c r="M11" s="114"/>
      <c r="N11" s="114"/>
      <c r="O11" s="114"/>
      <c r="P11" s="114"/>
      <c r="Q11" s="114"/>
      <c r="R11" s="114"/>
      <c r="S11" s="114"/>
      <c r="T11" s="116"/>
      <c r="U11" s="116"/>
      <c r="V11" s="116"/>
      <c r="W11" s="116"/>
      <c r="X11" s="116"/>
      <c r="Y11" s="116"/>
      <c r="Z11" s="116"/>
    </row>
    <row r="12" ht="15.75" customHeight="1">
      <c r="A12" s="126" t="s">
        <v>155</v>
      </c>
      <c r="B12" s="127">
        <f>Balance_Sheets!B11</f>
        <v>5000</v>
      </c>
      <c r="C12" s="127">
        <f>Balance_Sheets!C11</f>
        <v>5081</v>
      </c>
      <c r="D12" s="127">
        <f>Balance_Sheets!D11</f>
        <v>4791</v>
      </c>
      <c r="E12" s="128">
        <v>4904.0</v>
      </c>
      <c r="F12" s="180">
        <f t="shared" si="1"/>
        <v>-81</v>
      </c>
      <c r="G12" s="181">
        <f t="shared" si="2"/>
        <v>-0.01594174375</v>
      </c>
      <c r="H12" s="127">
        <f t="shared" si="3"/>
        <v>290</v>
      </c>
      <c r="I12" s="181">
        <f t="shared" si="4"/>
        <v>0.06053016072</v>
      </c>
      <c r="J12" s="127">
        <f t="shared" si="5"/>
        <v>-113</v>
      </c>
      <c r="K12" s="131">
        <f t="shared" si="6"/>
        <v>-0.02358589021</v>
      </c>
      <c r="L12" s="114"/>
      <c r="M12" s="114"/>
      <c r="N12" s="114"/>
      <c r="O12" s="114"/>
      <c r="P12" s="114"/>
      <c r="Q12" s="114"/>
      <c r="R12" s="114"/>
      <c r="S12" s="114"/>
      <c r="T12" s="116"/>
      <c r="U12" s="116"/>
      <c r="V12" s="116"/>
      <c r="W12" s="116"/>
      <c r="X12" s="116"/>
      <c r="Y12" s="116"/>
      <c r="Z12" s="116"/>
    </row>
    <row r="13" ht="15.75" customHeight="1">
      <c r="A13" s="126" t="s">
        <v>156</v>
      </c>
      <c r="B13" s="127">
        <f>Balance_Sheets!B12</f>
        <v>2718</v>
      </c>
      <c r="C13" s="127">
        <f>Balance_Sheets!C12</f>
        <v>2923</v>
      </c>
      <c r="D13" s="127">
        <f>Balance_Sheets!D12</f>
        <v>2926</v>
      </c>
      <c r="E13" s="128">
        <v>3113.0</v>
      </c>
      <c r="F13" s="180">
        <f t="shared" si="1"/>
        <v>-205</v>
      </c>
      <c r="G13" s="181">
        <f t="shared" si="2"/>
        <v>-0.07013342456</v>
      </c>
      <c r="H13" s="127">
        <f t="shared" si="3"/>
        <v>-3</v>
      </c>
      <c r="I13" s="181">
        <f t="shared" si="4"/>
        <v>-0.001025290499</v>
      </c>
      <c r="J13" s="127">
        <f t="shared" si="5"/>
        <v>-187</v>
      </c>
      <c r="K13" s="131">
        <f t="shared" si="6"/>
        <v>-0.06390977444</v>
      </c>
      <c r="L13" s="114"/>
      <c r="M13" s="114"/>
      <c r="N13" s="114"/>
      <c r="O13" s="114"/>
      <c r="P13" s="114"/>
      <c r="Q13" s="114"/>
      <c r="R13" s="114"/>
      <c r="S13" s="114"/>
      <c r="T13" s="116"/>
      <c r="U13" s="116"/>
      <c r="V13" s="116"/>
      <c r="W13" s="116"/>
      <c r="X13" s="116"/>
      <c r="Y13" s="116"/>
      <c r="Z13" s="116"/>
    </row>
    <row r="14" ht="15.75" customHeight="1">
      <c r="A14" s="126" t="s">
        <v>157</v>
      </c>
      <c r="B14" s="127">
        <f>Balance_Sheets!B13</f>
        <v>259</v>
      </c>
      <c r="C14" s="127">
        <f>Balance_Sheets!C13</f>
        <v>274</v>
      </c>
      <c r="D14" s="127">
        <f>Balance_Sheets!D13</f>
        <v>286</v>
      </c>
      <c r="E14" s="128">
        <v>269.0</v>
      </c>
      <c r="F14" s="180">
        <f t="shared" si="1"/>
        <v>-15</v>
      </c>
      <c r="G14" s="181">
        <f t="shared" si="2"/>
        <v>-0.05474452555</v>
      </c>
      <c r="H14" s="127">
        <f t="shared" si="3"/>
        <v>-12</v>
      </c>
      <c r="I14" s="181">
        <f t="shared" si="4"/>
        <v>-0.04195804196</v>
      </c>
      <c r="J14" s="127">
        <f t="shared" si="5"/>
        <v>17</v>
      </c>
      <c r="K14" s="131">
        <f t="shared" si="6"/>
        <v>0.05944055944</v>
      </c>
      <c r="L14" s="114"/>
      <c r="M14" s="114"/>
      <c r="N14" s="114"/>
      <c r="O14" s="114"/>
      <c r="P14" s="114"/>
      <c r="Q14" s="114"/>
      <c r="R14" s="114"/>
      <c r="S14" s="114"/>
      <c r="T14" s="116"/>
      <c r="U14" s="116"/>
      <c r="V14" s="116"/>
      <c r="W14" s="116"/>
      <c r="X14" s="116"/>
      <c r="Y14" s="116"/>
      <c r="Z14" s="116"/>
    </row>
    <row r="15" ht="15.75" customHeight="1">
      <c r="A15" s="126" t="s">
        <v>158</v>
      </c>
      <c r="B15" s="127">
        <f>Balance_Sheets!B14</f>
        <v>240</v>
      </c>
      <c r="C15" s="127">
        <f>Balance_Sheets!C14</f>
        <v>281</v>
      </c>
      <c r="D15" s="127">
        <f>Balance_Sheets!D14</f>
        <v>284</v>
      </c>
      <c r="E15" s="128">
        <v>242.0</v>
      </c>
      <c r="F15" s="180">
        <f t="shared" si="1"/>
        <v>-41</v>
      </c>
      <c r="G15" s="181">
        <f t="shared" si="2"/>
        <v>-0.1459074733</v>
      </c>
      <c r="H15" s="127">
        <f t="shared" si="3"/>
        <v>-3</v>
      </c>
      <c r="I15" s="181">
        <f t="shared" si="4"/>
        <v>-0.01056338028</v>
      </c>
      <c r="J15" s="127">
        <f t="shared" si="5"/>
        <v>42</v>
      </c>
      <c r="K15" s="131">
        <f t="shared" si="6"/>
        <v>0.1478873239</v>
      </c>
      <c r="L15" s="114"/>
      <c r="M15" s="114"/>
      <c r="N15" s="114"/>
      <c r="O15" s="114"/>
      <c r="P15" s="114"/>
      <c r="Q15" s="114"/>
      <c r="R15" s="114"/>
      <c r="S15" s="114"/>
      <c r="T15" s="116"/>
      <c r="U15" s="116"/>
      <c r="V15" s="116"/>
      <c r="W15" s="116"/>
      <c r="X15" s="116"/>
      <c r="Y15" s="116"/>
      <c r="Z15" s="116"/>
    </row>
    <row r="16" ht="15.75" customHeight="1">
      <c r="A16" s="126" t="s">
        <v>159</v>
      </c>
      <c r="B16" s="127">
        <f>Balance_Sheets!B15</f>
        <v>4511</v>
      </c>
      <c r="C16" s="127">
        <f>Balance_Sheets!C15</f>
        <v>3770</v>
      </c>
      <c r="D16" s="127">
        <f>Balance_Sheets!D15</f>
        <v>3821</v>
      </c>
      <c r="E16" s="128">
        <v>2921.0</v>
      </c>
      <c r="F16" s="180">
        <f t="shared" si="1"/>
        <v>741</v>
      </c>
      <c r="G16" s="181">
        <f t="shared" si="2"/>
        <v>0.1965517241</v>
      </c>
      <c r="H16" s="127">
        <f t="shared" si="3"/>
        <v>-51</v>
      </c>
      <c r="I16" s="181">
        <f t="shared" si="4"/>
        <v>-0.01334729129</v>
      </c>
      <c r="J16" s="182">
        <f t="shared" si="5"/>
        <v>900</v>
      </c>
      <c r="K16" s="131">
        <f t="shared" si="6"/>
        <v>0.2355404344</v>
      </c>
      <c r="L16" s="114"/>
      <c r="M16" s="114"/>
      <c r="N16" s="114"/>
      <c r="O16" s="114"/>
      <c r="P16" s="114"/>
      <c r="Q16" s="114"/>
      <c r="R16" s="114"/>
      <c r="S16" s="114"/>
      <c r="T16" s="116"/>
      <c r="U16" s="116"/>
      <c r="V16" s="116"/>
      <c r="W16" s="116"/>
      <c r="X16" s="116"/>
      <c r="Y16" s="116"/>
      <c r="Z16" s="116"/>
    </row>
    <row r="17" ht="15.75" customHeight="1">
      <c r="A17" s="132" t="s">
        <v>35</v>
      </c>
      <c r="B17" s="183">
        <f>Balance_Sheets!B16</f>
        <v>38110</v>
      </c>
      <c r="C17" s="183">
        <f>Balance_Sheets!C16</f>
        <v>37531</v>
      </c>
      <c r="D17" s="183">
        <f>Balance_Sheets!D16</f>
        <v>40321</v>
      </c>
      <c r="E17" s="184">
        <v>37740.0</v>
      </c>
      <c r="F17" s="185">
        <f t="shared" si="1"/>
        <v>579</v>
      </c>
      <c r="G17" s="186">
        <f t="shared" si="2"/>
        <v>0.01542724681</v>
      </c>
      <c r="H17" s="187">
        <f t="shared" si="3"/>
        <v>-2790</v>
      </c>
      <c r="I17" s="186">
        <f t="shared" si="4"/>
        <v>-0.06919471243</v>
      </c>
      <c r="J17" s="187">
        <f t="shared" si="5"/>
        <v>2581</v>
      </c>
      <c r="K17" s="153">
        <f t="shared" si="6"/>
        <v>0.06401130924</v>
      </c>
      <c r="L17" s="114"/>
      <c r="M17" s="114"/>
      <c r="N17" s="114"/>
      <c r="O17" s="114"/>
      <c r="P17" s="114"/>
      <c r="Q17" s="114"/>
      <c r="R17" s="114"/>
      <c r="S17" s="114"/>
      <c r="T17" s="116"/>
      <c r="U17" s="116"/>
      <c r="V17" s="116"/>
      <c r="W17" s="116"/>
      <c r="X17" s="116"/>
      <c r="Y17" s="116"/>
      <c r="Z17" s="116"/>
    </row>
    <row r="18" ht="15.75" customHeight="1">
      <c r="A18" s="126" t="s">
        <v>179</v>
      </c>
      <c r="B18" s="140"/>
      <c r="C18" s="113"/>
      <c r="D18" s="113"/>
      <c r="E18" s="148"/>
      <c r="F18" s="188"/>
      <c r="G18" s="181"/>
      <c r="H18" s="189"/>
      <c r="I18" s="181"/>
      <c r="J18" s="127"/>
      <c r="K18" s="190"/>
      <c r="L18" s="114"/>
      <c r="M18" s="114"/>
      <c r="N18" s="114"/>
      <c r="O18" s="114"/>
      <c r="P18" s="114"/>
      <c r="Q18" s="114"/>
      <c r="R18" s="114"/>
      <c r="S18" s="114"/>
      <c r="T18" s="116"/>
      <c r="U18" s="116"/>
      <c r="V18" s="116"/>
      <c r="W18" s="116"/>
      <c r="X18" s="116"/>
      <c r="Y18" s="116"/>
      <c r="Z18" s="116"/>
    </row>
    <row r="19" ht="15.75" customHeight="1">
      <c r="A19" s="126" t="s">
        <v>131</v>
      </c>
      <c r="B19" s="113"/>
      <c r="C19" s="113"/>
      <c r="D19" s="113"/>
      <c r="E19" s="148"/>
      <c r="F19" s="188"/>
      <c r="G19" s="181"/>
      <c r="H19" s="189"/>
      <c r="I19" s="181"/>
      <c r="J19" s="127"/>
      <c r="K19" s="190"/>
      <c r="L19" s="114"/>
      <c r="M19" s="114"/>
      <c r="N19" s="114"/>
      <c r="O19" s="114"/>
      <c r="P19" s="114"/>
      <c r="Q19" s="114"/>
      <c r="R19" s="114"/>
      <c r="S19" s="114"/>
      <c r="T19" s="116"/>
      <c r="U19" s="116"/>
      <c r="V19" s="116"/>
      <c r="W19" s="116"/>
      <c r="X19" s="116"/>
      <c r="Y19" s="116"/>
      <c r="Z19" s="116"/>
    </row>
    <row r="20" ht="15.75" customHeight="1">
      <c r="A20" s="126" t="s">
        <v>132</v>
      </c>
      <c r="B20" s="127">
        <f>Balance_Sheets!B19</f>
        <v>1000</v>
      </c>
      <c r="C20" s="127">
        <v>0.0</v>
      </c>
      <c r="D20" s="127">
        <f>Balance_Sheets!D19</f>
        <v>500</v>
      </c>
      <c r="E20" s="128">
        <v>0.0</v>
      </c>
      <c r="F20" s="180">
        <f t="shared" ref="F20:F31" si="7">B20-C20</f>
        <v>1000</v>
      </c>
      <c r="G20" s="181"/>
      <c r="H20" s="127">
        <f t="shared" ref="H20:H31" si="8">C20-D20</f>
        <v>-500</v>
      </c>
      <c r="I20" s="181">
        <f t="shared" ref="I20:I29" si="9">(C20-D20)/D20</f>
        <v>-1</v>
      </c>
      <c r="J20" s="127">
        <f t="shared" ref="J20:J31" si="10">D20-E20</f>
        <v>500</v>
      </c>
      <c r="K20" s="131">
        <f t="shared" ref="K20:K29" si="11">(D20-E20)/D20</f>
        <v>1</v>
      </c>
      <c r="L20" s="114"/>
      <c r="M20" s="114"/>
      <c r="N20" s="114"/>
      <c r="O20" s="114"/>
      <c r="P20" s="114"/>
      <c r="Q20" s="114"/>
      <c r="R20" s="114"/>
      <c r="S20" s="114"/>
      <c r="T20" s="116"/>
      <c r="U20" s="116"/>
      <c r="V20" s="116"/>
      <c r="W20" s="116"/>
      <c r="X20" s="116"/>
      <c r="Y20" s="116"/>
      <c r="Z20" s="116"/>
    </row>
    <row r="21" ht="15.75" customHeight="1">
      <c r="A21" s="126" t="s">
        <v>133</v>
      </c>
      <c r="B21" s="127">
        <f>Balance_Sheets!B20</f>
        <v>6</v>
      </c>
      <c r="C21" s="127">
        <f>Balance_Sheets!C20</f>
        <v>6</v>
      </c>
      <c r="D21" s="127">
        <f>Balance_Sheets!D20</f>
        <v>10</v>
      </c>
      <c r="E21" s="128">
        <v>2.0</v>
      </c>
      <c r="F21" s="180">
        <f t="shared" si="7"/>
        <v>0</v>
      </c>
      <c r="G21" s="181">
        <f t="shared" ref="G21:G29" si="12">(B21-C21)/C21</f>
        <v>0</v>
      </c>
      <c r="H21" s="127">
        <f t="shared" si="8"/>
        <v>-4</v>
      </c>
      <c r="I21" s="181">
        <f t="shared" si="9"/>
        <v>-0.4</v>
      </c>
      <c r="J21" s="127">
        <f t="shared" si="10"/>
        <v>8</v>
      </c>
      <c r="K21" s="131">
        <f t="shared" si="11"/>
        <v>0.8</v>
      </c>
      <c r="L21" s="114"/>
      <c r="M21" s="114"/>
      <c r="N21" s="114"/>
      <c r="O21" s="114"/>
      <c r="P21" s="114"/>
      <c r="Q21" s="114"/>
      <c r="R21" s="114"/>
      <c r="S21" s="114"/>
      <c r="T21" s="116"/>
      <c r="U21" s="116"/>
      <c r="V21" s="116"/>
      <c r="W21" s="116"/>
      <c r="X21" s="116"/>
      <c r="Y21" s="116"/>
      <c r="Z21" s="116"/>
    </row>
    <row r="22" ht="15.75" customHeight="1">
      <c r="A22" s="126" t="s">
        <v>134</v>
      </c>
      <c r="B22" s="127">
        <f>Balance_Sheets!B21</f>
        <v>2851</v>
      </c>
      <c r="C22" s="127">
        <f>Balance_Sheets!C21</f>
        <v>2862</v>
      </c>
      <c r="D22" s="127">
        <f>Balance_Sheets!D21</f>
        <v>3358</v>
      </c>
      <c r="E22" s="128">
        <v>2836.0</v>
      </c>
      <c r="F22" s="180">
        <f t="shared" si="7"/>
        <v>-11</v>
      </c>
      <c r="G22" s="181">
        <f t="shared" si="12"/>
        <v>-0.003843466108</v>
      </c>
      <c r="H22" s="127">
        <f t="shared" si="8"/>
        <v>-496</v>
      </c>
      <c r="I22" s="181">
        <f t="shared" si="9"/>
        <v>-0.1477069684</v>
      </c>
      <c r="J22" s="127">
        <f t="shared" si="10"/>
        <v>522</v>
      </c>
      <c r="K22" s="131">
        <f t="shared" si="11"/>
        <v>0.1554496724</v>
      </c>
      <c r="L22" s="114"/>
      <c r="M22" s="114"/>
      <c r="N22" s="114"/>
      <c r="O22" s="114"/>
      <c r="P22" s="114"/>
      <c r="Q22" s="114"/>
      <c r="R22" s="114"/>
      <c r="S22" s="114"/>
      <c r="T22" s="116"/>
      <c r="U22" s="116"/>
      <c r="V22" s="116"/>
      <c r="W22" s="116"/>
      <c r="X22" s="116"/>
      <c r="Y22" s="116"/>
      <c r="Z22" s="116"/>
    </row>
    <row r="23" ht="15.75" customHeight="1">
      <c r="A23" s="126" t="s">
        <v>135</v>
      </c>
      <c r="B23" s="127">
        <f>Balance_Sheets!B22</f>
        <v>477</v>
      </c>
      <c r="C23" s="127">
        <f>Balance_Sheets!C22</f>
        <v>425</v>
      </c>
      <c r="D23" s="127">
        <f>Balance_Sheets!D22</f>
        <v>420</v>
      </c>
      <c r="E23" s="128">
        <v>467.0</v>
      </c>
      <c r="F23" s="180">
        <f t="shared" si="7"/>
        <v>52</v>
      </c>
      <c r="G23" s="181">
        <f t="shared" si="12"/>
        <v>0.1223529412</v>
      </c>
      <c r="H23" s="127">
        <f t="shared" si="8"/>
        <v>5</v>
      </c>
      <c r="I23" s="181">
        <f t="shared" si="9"/>
        <v>0.0119047619</v>
      </c>
      <c r="J23" s="127">
        <f t="shared" si="10"/>
        <v>-47</v>
      </c>
      <c r="K23" s="191">
        <f t="shared" si="11"/>
        <v>-0.1119047619</v>
      </c>
      <c r="L23" s="114"/>
      <c r="M23" s="114"/>
      <c r="N23" s="114"/>
      <c r="O23" s="114"/>
      <c r="P23" s="114"/>
      <c r="Q23" s="114"/>
      <c r="R23" s="114"/>
      <c r="S23" s="114"/>
      <c r="T23" s="116"/>
      <c r="U23" s="116"/>
      <c r="V23" s="116"/>
      <c r="W23" s="116"/>
      <c r="X23" s="116"/>
      <c r="Y23" s="116"/>
      <c r="Z23" s="116"/>
    </row>
    <row r="24" ht="15.75" customHeight="1">
      <c r="A24" s="126" t="s">
        <v>136</v>
      </c>
      <c r="B24" s="127">
        <f>Balance_Sheets!B23</f>
        <v>5725</v>
      </c>
      <c r="C24" s="127">
        <f>Balance_Sheets!C23</f>
        <v>5723</v>
      </c>
      <c r="D24" s="127">
        <f>Balance_Sheets!D23</f>
        <v>6220</v>
      </c>
      <c r="E24" s="128">
        <v>6063.0</v>
      </c>
      <c r="F24" s="180">
        <f t="shared" si="7"/>
        <v>2</v>
      </c>
      <c r="G24" s="181">
        <f t="shared" si="12"/>
        <v>0.0003494670627</v>
      </c>
      <c r="H24" s="127">
        <f t="shared" si="8"/>
        <v>-497</v>
      </c>
      <c r="I24" s="181">
        <f t="shared" si="9"/>
        <v>-0.07990353698</v>
      </c>
      <c r="J24" s="127">
        <f t="shared" si="10"/>
        <v>157</v>
      </c>
      <c r="K24" s="131">
        <f t="shared" si="11"/>
        <v>0.02524115756</v>
      </c>
      <c r="L24" s="114"/>
      <c r="M24" s="114"/>
      <c r="N24" s="114"/>
      <c r="O24" s="114"/>
      <c r="P24" s="114"/>
      <c r="Q24" s="114"/>
      <c r="R24" s="114"/>
      <c r="S24" s="114"/>
      <c r="T24" s="116"/>
      <c r="U24" s="116"/>
      <c r="V24" s="116"/>
      <c r="W24" s="116"/>
      <c r="X24" s="116"/>
      <c r="Y24" s="116"/>
      <c r="Z24" s="116"/>
    </row>
    <row r="25" ht="15.75" customHeight="1">
      <c r="A25" s="126" t="s">
        <v>137</v>
      </c>
      <c r="B25" s="127">
        <f>Balance_Sheets!B24</f>
        <v>534</v>
      </c>
      <c r="C25" s="127">
        <f>Balance_Sheets!C24</f>
        <v>240</v>
      </c>
      <c r="D25" s="127">
        <f>Balance_Sheets!D24</f>
        <v>222</v>
      </c>
      <c r="E25" s="128">
        <v>306.0</v>
      </c>
      <c r="F25" s="180">
        <f t="shared" si="7"/>
        <v>294</v>
      </c>
      <c r="G25" s="181">
        <f t="shared" si="12"/>
        <v>1.225</v>
      </c>
      <c r="H25" s="127">
        <f t="shared" si="8"/>
        <v>18</v>
      </c>
      <c r="I25" s="181">
        <f t="shared" si="9"/>
        <v>0.08108108108</v>
      </c>
      <c r="J25" s="127">
        <f t="shared" si="10"/>
        <v>-84</v>
      </c>
      <c r="K25" s="131">
        <f t="shared" si="11"/>
        <v>-0.3783783784</v>
      </c>
      <c r="L25" s="114"/>
      <c r="M25" s="114"/>
      <c r="N25" s="114"/>
      <c r="O25" s="114"/>
      <c r="P25" s="114"/>
      <c r="Q25" s="114"/>
      <c r="R25" s="114"/>
      <c r="S25" s="114"/>
      <c r="T25" s="116"/>
      <c r="U25" s="116"/>
      <c r="V25" s="116"/>
      <c r="W25" s="116"/>
      <c r="X25" s="116"/>
      <c r="Y25" s="116"/>
      <c r="Z25" s="116"/>
    </row>
    <row r="26" ht="15.75" customHeight="1">
      <c r="A26" s="150" t="s">
        <v>44</v>
      </c>
      <c r="B26" s="127">
        <f>Balance_Sheets!B25</f>
        <v>10593</v>
      </c>
      <c r="C26" s="127">
        <f>Balance_Sheets!C25</f>
        <v>9256</v>
      </c>
      <c r="D26" s="127">
        <f>Balance_Sheets!D25</f>
        <v>10730</v>
      </c>
      <c r="E26" s="128">
        <v>9674.0</v>
      </c>
      <c r="F26" s="180">
        <f t="shared" si="7"/>
        <v>1337</v>
      </c>
      <c r="G26" s="181">
        <f t="shared" si="12"/>
        <v>0.1444468453</v>
      </c>
      <c r="H26" s="127">
        <f t="shared" si="8"/>
        <v>-1474</v>
      </c>
      <c r="I26" s="181">
        <f t="shared" si="9"/>
        <v>-0.1373718546</v>
      </c>
      <c r="J26" s="127">
        <f t="shared" si="10"/>
        <v>1056</v>
      </c>
      <c r="K26" s="131">
        <f t="shared" si="11"/>
        <v>0.09841565704</v>
      </c>
      <c r="L26" s="114"/>
      <c r="M26" s="114"/>
      <c r="N26" s="114"/>
      <c r="O26" s="114"/>
      <c r="P26" s="114"/>
      <c r="Q26" s="114"/>
      <c r="R26" s="114"/>
      <c r="S26" s="114"/>
      <c r="T26" s="116"/>
      <c r="U26" s="116"/>
      <c r="V26" s="116"/>
      <c r="W26" s="116"/>
      <c r="X26" s="116"/>
      <c r="Y26" s="116"/>
      <c r="Z26" s="116"/>
    </row>
    <row r="27" ht="15.75" customHeight="1">
      <c r="A27" s="126" t="s">
        <v>139</v>
      </c>
      <c r="B27" s="127">
        <f>Balance_Sheets!B26</f>
        <v>7903</v>
      </c>
      <c r="C27" s="127">
        <f>Balance_Sheets!C26</f>
        <v>8927</v>
      </c>
      <c r="D27" s="127">
        <f>Balance_Sheets!D26</f>
        <v>8920</v>
      </c>
      <c r="E27" s="128">
        <v>9413.0</v>
      </c>
      <c r="F27" s="180">
        <f t="shared" si="7"/>
        <v>-1024</v>
      </c>
      <c r="G27" s="181">
        <f t="shared" si="12"/>
        <v>-0.1147081886</v>
      </c>
      <c r="H27" s="127">
        <f t="shared" si="8"/>
        <v>7</v>
      </c>
      <c r="I27" s="181">
        <f t="shared" si="9"/>
        <v>0.0007847533632</v>
      </c>
      <c r="J27" s="127">
        <f t="shared" si="10"/>
        <v>-493</v>
      </c>
      <c r="K27" s="131">
        <f t="shared" si="11"/>
        <v>-0.0552690583</v>
      </c>
      <c r="L27" s="114"/>
      <c r="M27" s="114"/>
      <c r="N27" s="114"/>
      <c r="O27" s="114"/>
      <c r="P27" s="114"/>
      <c r="Q27" s="114"/>
      <c r="R27" s="114"/>
      <c r="S27" s="114"/>
      <c r="T27" s="116"/>
      <c r="U27" s="116"/>
      <c r="V27" s="116"/>
      <c r="W27" s="116"/>
      <c r="X27" s="116"/>
      <c r="Y27" s="116"/>
      <c r="Z27" s="116"/>
    </row>
    <row r="28" ht="15.75" customHeight="1">
      <c r="A28" s="126" t="s">
        <v>140</v>
      </c>
      <c r="B28" s="127">
        <f>Balance_Sheets!B27</f>
        <v>2566</v>
      </c>
      <c r="C28" s="127">
        <f>Balance_Sheets!C27</f>
        <v>2786</v>
      </c>
      <c r="D28" s="127">
        <f>Balance_Sheets!D27</f>
        <v>2777</v>
      </c>
      <c r="E28" s="128">
        <v>2931.0</v>
      </c>
      <c r="F28" s="180">
        <f t="shared" si="7"/>
        <v>-220</v>
      </c>
      <c r="G28" s="181">
        <f t="shared" si="12"/>
        <v>-0.07896625987</v>
      </c>
      <c r="H28" s="127">
        <f t="shared" si="8"/>
        <v>9</v>
      </c>
      <c r="I28" s="181">
        <f t="shared" si="9"/>
        <v>0.003240907454</v>
      </c>
      <c r="J28" s="127">
        <f t="shared" si="10"/>
        <v>-154</v>
      </c>
      <c r="K28" s="131">
        <f t="shared" si="11"/>
        <v>-0.05545552755</v>
      </c>
      <c r="L28" s="114"/>
      <c r="M28" s="114"/>
      <c r="N28" s="114"/>
      <c r="O28" s="114"/>
      <c r="P28" s="114"/>
      <c r="Q28" s="114"/>
      <c r="R28" s="114"/>
      <c r="S28" s="114"/>
      <c r="T28" s="116"/>
      <c r="U28" s="116"/>
      <c r="V28" s="116"/>
      <c r="W28" s="116"/>
      <c r="X28" s="116"/>
      <c r="Y28" s="116"/>
      <c r="Z28" s="116"/>
    </row>
    <row r="29" ht="15.75" customHeight="1">
      <c r="A29" s="126" t="s">
        <v>141</v>
      </c>
      <c r="B29" s="127">
        <f>Balance_Sheets!B28</f>
        <v>2618</v>
      </c>
      <c r="C29" s="127">
        <f>Balance_Sheets!C28</f>
        <v>2558</v>
      </c>
      <c r="D29" s="127">
        <f>Balance_Sheets!D28</f>
        <v>2613</v>
      </c>
      <c r="E29" s="128">
        <v>2955.0</v>
      </c>
      <c r="F29" s="180">
        <f t="shared" si="7"/>
        <v>60</v>
      </c>
      <c r="G29" s="181">
        <f t="shared" si="12"/>
        <v>0.02345582486</v>
      </c>
      <c r="H29" s="127">
        <f t="shared" si="8"/>
        <v>-55</v>
      </c>
      <c r="I29" s="181">
        <f t="shared" si="9"/>
        <v>-0.02104860314</v>
      </c>
      <c r="J29" s="127">
        <f t="shared" si="10"/>
        <v>-342</v>
      </c>
      <c r="K29" s="131">
        <f t="shared" si="11"/>
        <v>-0.1308840413</v>
      </c>
      <c r="L29" s="114"/>
      <c r="M29" s="114"/>
      <c r="N29" s="114"/>
      <c r="O29" s="114"/>
      <c r="P29" s="114"/>
      <c r="Q29" s="114"/>
      <c r="R29" s="114"/>
      <c r="S29" s="114"/>
      <c r="T29" s="116"/>
      <c r="U29" s="116"/>
      <c r="V29" s="116"/>
      <c r="W29" s="116"/>
      <c r="X29" s="116"/>
      <c r="Y29" s="116"/>
      <c r="Z29" s="116"/>
    </row>
    <row r="30" ht="15.75" customHeight="1">
      <c r="A30" s="126" t="s">
        <v>161</v>
      </c>
      <c r="B30" s="127" t="str">
        <f>Balance_Sheets!B29</f>
        <v/>
      </c>
      <c r="C30" s="127" t="str">
        <f>Balance_Sheets!C29</f>
        <v/>
      </c>
      <c r="D30" s="127" t="str">
        <f>Balance_Sheets!D29</f>
        <v/>
      </c>
      <c r="E30" s="128">
        <v>0.0</v>
      </c>
      <c r="F30" s="180">
        <f t="shared" si="7"/>
        <v>0</v>
      </c>
      <c r="G30" s="181">
        <v>0.0</v>
      </c>
      <c r="H30" s="127">
        <f t="shared" si="8"/>
        <v>0</v>
      </c>
      <c r="I30" s="181">
        <v>0.0</v>
      </c>
      <c r="J30" s="127">
        <f t="shared" si="10"/>
        <v>0</v>
      </c>
      <c r="K30" s="131">
        <v>0.0</v>
      </c>
      <c r="L30" s="114"/>
      <c r="M30" s="114"/>
      <c r="N30" s="114"/>
      <c r="O30" s="114"/>
      <c r="P30" s="114"/>
      <c r="Q30" s="114"/>
      <c r="R30" s="114"/>
      <c r="S30" s="114"/>
      <c r="T30" s="116"/>
      <c r="U30" s="116"/>
      <c r="V30" s="116"/>
      <c r="W30" s="116"/>
      <c r="X30" s="116"/>
      <c r="Y30" s="116"/>
      <c r="Z30" s="116"/>
    </row>
    <row r="31" ht="15.75" customHeight="1">
      <c r="A31" s="126" t="s">
        <v>162</v>
      </c>
      <c r="B31" s="127" t="str">
        <f>Balance_Sheets!B30</f>
        <v/>
      </c>
      <c r="C31" s="127" t="str">
        <f>Balance_Sheets!C30</f>
        <v/>
      </c>
      <c r="D31" s="127" t="str">
        <f>Balance_Sheets!D30</f>
        <v/>
      </c>
      <c r="E31" s="128">
        <v>0.0</v>
      </c>
      <c r="F31" s="180">
        <f t="shared" si="7"/>
        <v>0</v>
      </c>
      <c r="G31" s="181">
        <v>0.0</v>
      </c>
      <c r="H31" s="127">
        <f t="shared" si="8"/>
        <v>0</v>
      </c>
      <c r="I31" s="181">
        <v>0.0</v>
      </c>
      <c r="J31" s="127">
        <f t="shared" si="10"/>
        <v>0</v>
      </c>
      <c r="K31" s="131">
        <v>0.0</v>
      </c>
      <c r="L31" s="114"/>
      <c r="M31" s="114"/>
      <c r="N31" s="114"/>
      <c r="O31" s="114"/>
      <c r="P31" s="114"/>
      <c r="Q31" s="114"/>
      <c r="R31" s="114"/>
      <c r="S31" s="114"/>
      <c r="T31" s="116"/>
      <c r="U31" s="116"/>
      <c r="V31" s="116"/>
      <c r="W31" s="116"/>
      <c r="X31" s="116"/>
      <c r="Y31" s="116"/>
      <c r="Z31" s="116"/>
    </row>
    <row r="32" ht="15.75" customHeight="1">
      <c r="A32" s="126" t="s">
        <v>163</v>
      </c>
      <c r="B32" s="127" t="str">
        <f>Balance_Sheets!B31</f>
        <v/>
      </c>
      <c r="C32" s="127" t="str">
        <f>Balance_Sheets!C31</f>
        <v/>
      </c>
      <c r="D32" s="127" t="str">
        <f>Balance_Sheets!D31</f>
        <v/>
      </c>
      <c r="E32" s="128">
        <v>0.0</v>
      </c>
      <c r="F32" s="180"/>
      <c r="G32" s="181"/>
      <c r="H32" s="127"/>
      <c r="I32" s="181"/>
      <c r="J32" s="127"/>
      <c r="K32" s="131"/>
      <c r="L32" s="114"/>
      <c r="M32" s="114"/>
      <c r="N32" s="114"/>
      <c r="O32" s="114"/>
      <c r="P32" s="114"/>
      <c r="Q32" s="114"/>
      <c r="R32" s="114"/>
      <c r="S32" s="114"/>
      <c r="T32" s="116"/>
      <c r="U32" s="116"/>
      <c r="V32" s="116"/>
      <c r="W32" s="116"/>
      <c r="X32" s="116"/>
      <c r="Y32" s="116"/>
      <c r="Z32" s="116"/>
    </row>
    <row r="33" ht="15.75" customHeight="1">
      <c r="A33" s="126" t="s">
        <v>164</v>
      </c>
      <c r="B33" s="127" t="str">
        <f>Balance_Sheets!B32</f>
        <v/>
      </c>
      <c r="C33" s="127" t="str">
        <f>Balance_Sheets!C32</f>
        <v/>
      </c>
      <c r="D33" s="127" t="str">
        <f>Balance_Sheets!D32</f>
        <v/>
      </c>
      <c r="E33" s="128">
        <v>0.0</v>
      </c>
      <c r="F33" s="180"/>
      <c r="G33" s="181"/>
      <c r="H33" s="127"/>
      <c r="I33" s="181"/>
      <c r="J33" s="127"/>
      <c r="K33" s="131"/>
      <c r="L33" s="114"/>
      <c r="M33" s="114"/>
      <c r="N33" s="114"/>
      <c r="O33" s="114"/>
      <c r="P33" s="114"/>
      <c r="Q33" s="114"/>
      <c r="R33" s="114"/>
      <c r="S33" s="114"/>
      <c r="T33" s="116"/>
      <c r="U33" s="116"/>
      <c r="V33" s="116"/>
      <c r="W33" s="116"/>
      <c r="X33" s="116"/>
      <c r="Y33" s="116"/>
      <c r="Z33" s="116"/>
    </row>
    <row r="34" ht="15.75" customHeight="1">
      <c r="A34" s="126" t="s">
        <v>165</v>
      </c>
      <c r="B34" s="127" t="str">
        <f>Balance_Sheets!B33</f>
        <v/>
      </c>
      <c r="C34" s="127" t="str">
        <f>Balance_Sheets!C33</f>
        <v/>
      </c>
      <c r="D34" s="127" t="str">
        <f>Balance_Sheets!D33</f>
        <v/>
      </c>
      <c r="E34" s="128">
        <v>0.0</v>
      </c>
      <c r="F34" s="180">
        <f t="shared" ref="F34:F40" si="13">B34-C34</f>
        <v>0</v>
      </c>
      <c r="G34" s="181">
        <v>0.0</v>
      </c>
      <c r="H34" s="127">
        <f t="shared" ref="H34:H40" si="14">C34-D34</f>
        <v>0</v>
      </c>
      <c r="I34" s="181">
        <v>0.0</v>
      </c>
      <c r="J34" s="127">
        <f t="shared" ref="J34:J40" si="15">D34-E34</f>
        <v>0</v>
      </c>
      <c r="K34" s="191">
        <v>0.0</v>
      </c>
      <c r="L34" s="114"/>
      <c r="M34" s="114"/>
      <c r="N34" s="114"/>
      <c r="O34" s="114"/>
      <c r="P34" s="114"/>
      <c r="Q34" s="114"/>
      <c r="R34" s="114"/>
      <c r="S34" s="114"/>
      <c r="T34" s="116"/>
      <c r="U34" s="116"/>
      <c r="V34" s="116"/>
      <c r="W34" s="116"/>
      <c r="X34" s="116"/>
      <c r="Y34" s="116"/>
      <c r="Z34" s="116"/>
    </row>
    <row r="35" ht="15.75" customHeight="1">
      <c r="A35" s="126" t="s">
        <v>166</v>
      </c>
      <c r="B35" s="127">
        <f>Balance_Sheets!B34</f>
        <v>3</v>
      </c>
      <c r="C35" s="127">
        <f>Balance_Sheets!C34</f>
        <v>3</v>
      </c>
      <c r="D35" s="127">
        <f>Balance_Sheets!D34</f>
        <v>3</v>
      </c>
      <c r="E35" s="128">
        <v>3.0</v>
      </c>
      <c r="F35" s="180">
        <f t="shared" si="13"/>
        <v>0</v>
      </c>
      <c r="G35" s="181">
        <f t="shared" ref="G35:G40" si="16">(B35-C35)/C35</f>
        <v>0</v>
      </c>
      <c r="H35" s="127">
        <f t="shared" si="14"/>
        <v>0</v>
      </c>
      <c r="I35" s="181">
        <f t="shared" ref="I35:I40" si="17">(C35-D35)/D35</f>
        <v>0</v>
      </c>
      <c r="J35" s="127">
        <f t="shared" si="15"/>
        <v>0</v>
      </c>
      <c r="K35" s="131">
        <f t="shared" ref="K35:K40" si="18">(D35-E35)/D35</f>
        <v>0</v>
      </c>
      <c r="L35" s="114"/>
      <c r="M35" s="114"/>
      <c r="N35" s="114"/>
      <c r="O35" s="114"/>
      <c r="P35" s="114"/>
      <c r="Q35" s="114"/>
      <c r="R35" s="114"/>
      <c r="S35" s="114"/>
      <c r="T35" s="116"/>
      <c r="U35" s="116"/>
      <c r="V35" s="116"/>
      <c r="W35" s="116"/>
      <c r="X35" s="116"/>
      <c r="Y35" s="116"/>
      <c r="Z35" s="116"/>
    </row>
    <row r="36" ht="15.75" customHeight="1">
      <c r="A36" s="126" t="s">
        <v>167</v>
      </c>
      <c r="B36" s="127">
        <f>Balance_Sheets!B35</f>
        <v>13409</v>
      </c>
      <c r="C36" s="127">
        <f>Balance_Sheets!C35</f>
        <v>12412</v>
      </c>
      <c r="D36" s="127">
        <f>Balance_Sheets!D35</f>
        <v>11484</v>
      </c>
      <c r="E36" s="128">
        <v>9965.0</v>
      </c>
      <c r="F36" s="180">
        <f t="shared" si="13"/>
        <v>997</v>
      </c>
      <c r="G36" s="181">
        <f t="shared" si="16"/>
        <v>0.08032549146</v>
      </c>
      <c r="H36" s="127">
        <f t="shared" si="14"/>
        <v>928</v>
      </c>
      <c r="I36" s="181">
        <f t="shared" si="17"/>
        <v>0.08080808081</v>
      </c>
      <c r="J36" s="127">
        <f t="shared" si="15"/>
        <v>1519</v>
      </c>
      <c r="K36" s="131">
        <f t="shared" si="18"/>
        <v>0.1322709857</v>
      </c>
      <c r="L36" s="114"/>
      <c r="M36" s="114"/>
      <c r="N36" s="114"/>
      <c r="O36" s="114"/>
      <c r="P36" s="114"/>
      <c r="Q36" s="114"/>
      <c r="R36" s="114"/>
      <c r="S36" s="114"/>
      <c r="T36" s="116"/>
      <c r="U36" s="116"/>
      <c r="V36" s="116"/>
      <c r="W36" s="116"/>
      <c r="X36" s="116"/>
      <c r="Y36" s="116"/>
      <c r="Z36" s="116"/>
    </row>
    <row r="37" ht="15.75" customHeight="1">
      <c r="A37" s="126" t="s">
        <v>168</v>
      </c>
      <c r="B37" s="127">
        <f>Balance_Sheets!B36</f>
        <v>53</v>
      </c>
      <c r="C37" s="127">
        <f>Balance_Sheets!C36</f>
        <v>231</v>
      </c>
      <c r="D37" s="127">
        <f>Balance_Sheets!D36</f>
        <v>318</v>
      </c>
      <c r="E37" s="128">
        <v>-380.0</v>
      </c>
      <c r="F37" s="180">
        <f t="shared" si="13"/>
        <v>-178</v>
      </c>
      <c r="G37" s="181">
        <f t="shared" si="16"/>
        <v>-0.7705627706</v>
      </c>
      <c r="H37" s="127">
        <f t="shared" si="14"/>
        <v>-87</v>
      </c>
      <c r="I37" s="181">
        <f t="shared" si="17"/>
        <v>-0.2735849057</v>
      </c>
      <c r="J37" s="127">
        <f t="shared" si="15"/>
        <v>698</v>
      </c>
      <c r="K37" s="191">
        <f t="shared" si="18"/>
        <v>2.194968553</v>
      </c>
      <c r="L37" s="114"/>
      <c r="M37" s="114"/>
      <c r="N37" s="114"/>
      <c r="O37" s="114"/>
      <c r="P37" s="114"/>
      <c r="Q37" s="114"/>
      <c r="R37" s="114"/>
      <c r="S37" s="114"/>
      <c r="T37" s="116"/>
      <c r="U37" s="116"/>
      <c r="V37" s="116"/>
      <c r="W37" s="116"/>
      <c r="X37" s="116"/>
      <c r="Y37" s="116"/>
      <c r="Z37" s="116"/>
    </row>
    <row r="38" ht="15.75" customHeight="1">
      <c r="A38" s="126" t="s">
        <v>169</v>
      </c>
      <c r="B38" s="127">
        <f>Balance_Sheets!B37</f>
        <v>965</v>
      </c>
      <c r="C38" s="127">
        <f>Balance_Sheets!C37</f>
        <v>1358</v>
      </c>
      <c r="D38" s="127">
        <f>Balance_Sheets!D37</f>
        <v>3476</v>
      </c>
      <c r="E38" s="128">
        <v>3179.0</v>
      </c>
      <c r="F38" s="180">
        <f t="shared" si="13"/>
        <v>-393</v>
      </c>
      <c r="G38" s="181">
        <f t="shared" si="16"/>
        <v>-0.2893961708</v>
      </c>
      <c r="H38" s="127">
        <f t="shared" si="14"/>
        <v>-2118</v>
      </c>
      <c r="I38" s="181">
        <f t="shared" si="17"/>
        <v>-0.6093210587</v>
      </c>
      <c r="J38" s="127">
        <f t="shared" si="15"/>
        <v>297</v>
      </c>
      <c r="K38" s="131">
        <f t="shared" si="18"/>
        <v>0.08544303797</v>
      </c>
      <c r="L38" s="114"/>
      <c r="M38" s="114"/>
      <c r="N38" s="114"/>
      <c r="O38" s="114"/>
      <c r="P38" s="114"/>
      <c r="Q38" s="114"/>
      <c r="R38" s="114"/>
      <c r="S38" s="114"/>
      <c r="T38" s="116"/>
      <c r="U38" s="116"/>
      <c r="V38" s="116"/>
      <c r="W38" s="116"/>
      <c r="X38" s="116"/>
      <c r="Y38" s="116"/>
      <c r="Z38" s="116"/>
    </row>
    <row r="39" ht="15.75" customHeight="1">
      <c r="A39" s="150" t="s">
        <v>57</v>
      </c>
      <c r="B39" s="127">
        <f>Balance_Sheets!B38</f>
        <v>14430</v>
      </c>
      <c r="C39" s="127">
        <f>Balance_Sheets!C38</f>
        <v>14004</v>
      </c>
      <c r="D39" s="127">
        <f>Balance_Sheets!D38</f>
        <v>15281</v>
      </c>
      <c r="E39" s="128">
        <v>12767.0</v>
      </c>
      <c r="F39" s="180">
        <f t="shared" si="13"/>
        <v>426</v>
      </c>
      <c r="G39" s="181">
        <f t="shared" si="16"/>
        <v>0.03041988003</v>
      </c>
      <c r="H39" s="127">
        <f t="shared" si="14"/>
        <v>-1277</v>
      </c>
      <c r="I39" s="181">
        <f t="shared" si="17"/>
        <v>-0.08356782933</v>
      </c>
      <c r="J39" s="127">
        <f t="shared" si="15"/>
        <v>2514</v>
      </c>
      <c r="K39" s="131">
        <f t="shared" si="18"/>
        <v>0.1645180289</v>
      </c>
      <c r="L39" s="114"/>
      <c r="M39" s="114"/>
      <c r="N39" s="114"/>
      <c r="O39" s="114"/>
      <c r="P39" s="114"/>
      <c r="Q39" s="114"/>
      <c r="R39" s="114"/>
      <c r="S39" s="114"/>
      <c r="T39" s="116"/>
      <c r="U39" s="116"/>
      <c r="V39" s="116"/>
      <c r="W39" s="116"/>
      <c r="X39" s="116"/>
      <c r="Y39" s="116"/>
      <c r="Z39" s="116"/>
    </row>
    <row r="40" ht="15.75" customHeight="1">
      <c r="A40" s="132" t="s">
        <v>58</v>
      </c>
      <c r="B40" s="183">
        <f>Balance_Sheets!B39</f>
        <v>38110</v>
      </c>
      <c r="C40" s="183">
        <f>Balance_Sheets!C39</f>
        <v>37531</v>
      </c>
      <c r="D40" s="183">
        <f>Balance_Sheets!D39</f>
        <v>40321</v>
      </c>
      <c r="E40" s="184">
        <v>37740.0</v>
      </c>
      <c r="F40" s="192">
        <f t="shared" si="13"/>
        <v>579</v>
      </c>
      <c r="G40" s="186">
        <f t="shared" si="16"/>
        <v>0.01542724681</v>
      </c>
      <c r="H40" s="193">
        <f t="shared" si="14"/>
        <v>-2790</v>
      </c>
      <c r="I40" s="186">
        <f t="shared" si="17"/>
        <v>-0.06919471243</v>
      </c>
      <c r="J40" s="193">
        <f t="shared" si="15"/>
        <v>2581</v>
      </c>
      <c r="K40" s="153">
        <f t="shared" si="18"/>
        <v>0.06401130924</v>
      </c>
      <c r="L40" s="114"/>
      <c r="M40" s="114"/>
      <c r="N40" s="114"/>
      <c r="O40" s="114"/>
      <c r="P40" s="114"/>
      <c r="Q40" s="114"/>
      <c r="R40" s="114"/>
      <c r="S40" s="114"/>
      <c r="T40" s="116"/>
      <c r="U40" s="116"/>
      <c r="V40" s="116"/>
      <c r="W40" s="116"/>
      <c r="X40" s="116"/>
      <c r="Y40" s="116"/>
      <c r="Z40" s="116"/>
    </row>
    <row r="41" ht="15.7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6"/>
      <c r="U41" s="116"/>
      <c r="V41" s="116"/>
      <c r="W41" s="116"/>
      <c r="X41" s="116"/>
      <c r="Y41" s="116"/>
      <c r="Z41" s="116"/>
    </row>
    <row r="42" ht="15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6"/>
      <c r="U42" s="116"/>
      <c r="V42" s="116"/>
      <c r="W42" s="116"/>
      <c r="X42" s="116"/>
      <c r="Y42" s="116"/>
      <c r="Z42" s="116"/>
    </row>
    <row r="43" ht="15.7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6"/>
      <c r="U43" s="116"/>
      <c r="V43" s="116"/>
      <c r="W43" s="116"/>
      <c r="X43" s="116"/>
      <c r="Y43" s="116"/>
      <c r="Z43" s="116"/>
    </row>
    <row r="44" ht="15.7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6"/>
      <c r="U44" s="116"/>
      <c r="V44" s="116"/>
      <c r="W44" s="116"/>
      <c r="X44" s="116"/>
      <c r="Y44" s="116"/>
      <c r="Z44" s="116"/>
    </row>
    <row r="45" ht="15.7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6"/>
      <c r="U45" s="116"/>
      <c r="V45" s="116"/>
      <c r="W45" s="116"/>
      <c r="X45" s="116"/>
      <c r="Y45" s="116"/>
      <c r="Z45" s="116"/>
    </row>
    <row r="46" ht="15.7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6"/>
      <c r="U46" s="116"/>
      <c r="V46" s="116"/>
      <c r="W46" s="116"/>
      <c r="X46" s="116"/>
      <c r="Y46" s="116"/>
      <c r="Z46" s="116"/>
    </row>
    <row r="47" ht="15.7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6"/>
      <c r="U47" s="116"/>
      <c r="V47" s="116"/>
      <c r="W47" s="116"/>
      <c r="X47" s="116"/>
      <c r="Y47" s="116"/>
      <c r="Z47" s="116"/>
    </row>
    <row r="48" ht="15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6"/>
      <c r="U48" s="116"/>
      <c r="V48" s="116"/>
      <c r="W48" s="116"/>
      <c r="X48" s="116"/>
      <c r="Y48" s="116"/>
      <c r="Z48" s="116"/>
    </row>
    <row r="49" ht="15.7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6"/>
      <c r="U49" s="116"/>
      <c r="V49" s="116"/>
      <c r="W49" s="116"/>
      <c r="X49" s="116"/>
      <c r="Y49" s="116"/>
      <c r="Z49" s="116"/>
    </row>
    <row r="50" ht="15.7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6"/>
      <c r="U50" s="116"/>
      <c r="V50" s="116"/>
      <c r="W50" s="116"/>
      <c r="X50" s="116"/>
      <c r="Y50" s="116"/>
      <c r="Z50" s="116"/>
    </row>
    <row r="51" ht="15.7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6"/>
      <c r="U51" s="116"/>
      <c r="V51" s="116"/>
      <c r="W51" s="116"/>
      <c r="X51" s="116"/>
      <c r="Y51" s="116"/>
      <c r="Z51" s="116"/>
    </row>
    <row r="52" ht="15.7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6"/>
      <c r="U52" s="116"/>
      <c r="V52" s="116"/>
      <c r="W52" s="116"/>
      <c r="X52" s="116"/>
      <c r="Y52" s="116"/>
      <c r="Z52" s="116"/>
    </row>
    <row r="53" ht="15.7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6"/>
      <c r="U53" s="116"/>
      <c r="V53" s="116"/>
      <c r="W53" s="116"/>
      <c r="X53" s="116"/>
      <c r="Y53" s="116"/>
      <c r="Z53" s="116"/>
    </row>
    <row r="54" ht="15.7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6"/>
      <c r="U54" s="116"/>
      <c r="V54" s="116"/>
      <c r="W54" s="116"/>
      <c r="X54" s="116"/>
      <c r="Y54" s="116"/>
      <c r="Z54" s="116"/>
    </row>
    <row r="55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6"/>
      <c r="U55" s="116"/>
      <c r="V55" s="116"/>
      <c r="W55" s="116"/>
      <c r="X55" s="116"/>
      <c r="Y55" s="116"/>
      <c r="Z55" s="116"/>
    </row>
    <row r="56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6"/>
      <c r="U56" s="116"/>
      <c r="V56" s="116"/>
      <c r="W56" s="116"/>
      <c r="X56" s="116"/>
      <c r="Y56" s="116"/>
      <c r="Z56" s="116"/>
    </row>
    <row r="57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6"/>
      <c r="U57" s="116"/>
      <c r="V57" s="116"/>
      <c r="W57" s="116"/>
      <c r="X57" s="116"/>
      <c r="Y57" s="116"/>
      <c r="Z57" s="116"/>
    </row>
    <row r="58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6"/>
      <c r="U58" s="116"/>
      <c r="V58" s="116"/>
      <c r="W58" s="116"/>
      <c r="X58" s="116"/>
      <c r="Y58" s="116"/>
      <c r="Z58" s="116"/>
    </row>
    <row r="5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6"/>
      <c r="U59" s="116"/>
      <c r="V59" s="116"/>
      <c r="W59" s="116"/>
      <c r="X59" s="116"/>
      <c r="Y59" s="116"/>
      <c r="Z59" s="116"/>
    </row>
    <row r="60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6"/>
      <c r="U60" s="116"/>
      <c r="V60" s="116"/>
      <c r="W60" s="116"/>
      <c r="X60" s="116"/>
      <c r="Y60" s="116"/>
      <c r="Z60" s="116"/>
    </row>
    <row r="61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6"/>
      <c r="U61" s="116"/>
      <c r="V61" s="116"/>
      <c r="W61" s="116"/>
      <c r="X61" s="116"/>
      <c r="Y61" s="116"/>
      <c r="Z61" s="116"/>
    </row>
    <row r="62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6"/>
      <c r="U62" s="116"/>
      <c r="V62" s="116"/>
      <c r="W62" s="116"/>
      <c r="X62" s="116"/>
      <c r="Y62" s="116"/>
      <c r="Z62" s="116"/>
    </row>
    <row r="63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6"/>
      <c r="U63" s="116"/>
      <c r="V63" s="116"/>
      <c r="W63" s="116"/>
      <c r="X63" s="116"/>
      <c r="Y63" s="116"/>
      <c r="Z63" s="116"/>
    </row>
    <row r="64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6"/>
      <c r="U64" s="116"/>
      <c r="V64" s="116"/>
      <c r="W64" s="116"/>
      <c r="X64" s="116"/>
      <c r="Y64" s="116"/>
      <c r="Z64" s="116"/>
    </row>
    <row r="65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6"/>
      <c r="U65" s="116"/>
      <c r="V65" s="116"/>
      <c r="W65" s="116"/>
      <c r="X65" s="116"/>
      <c r="Y65" s="116"/>
      <c r="Z65" s="116"/>
    </row>
    <row r="66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6"/>
      <c r="U66" s="116"/>
      <c r="V66" s="116"/>
      <c r="W66" s="116"/>
      <c r="X66" s="116"/>
      <c r="Y66" s="116"/>
      <c r="Z66" s="116"/>
    </row>
    <row r="67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6"/>
      <c r="U67" s="116"/>
      <c r="V67" s="116"/>
      <c r="W67" s="116"/>
      <c r="X67" s="116"/>
      <c r="Y67" s="116"/>
      <c r="Z67" s="116"/>
    </row>
    <row r="68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6"/>
      <c r="U68" s="116"/>
      <c r="V68" s="116"/>
      <c r="W68" s="116"/>
      <c r="X68" s="116"/>
      <c r="Y68" s="116"/>
      <c r="Z68" s="116"/>
    </row>
    <row r="6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6"/>
      <c r="U69" s="116"/>
      <c r="V69" s="116"/>
      <c r="W69" s="116"/>
      <c r="X69" s="116"/>
      <c r="Y69" s="116"/>
      <c r="Z69" s="116"/>
    </row>
    <row r="70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6"/>
      <c r="U70" s="116"/>
      <c r="V70" s="116"/>
      <c r="W70" s="116"/>
      <c r="X70" s="116"/>
      <c r="Y70" s="116"/>
      <c r="Z70" s="116"/>
    </row>
    <row r="71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6"/>
      <c r="U71" s="116"/>
      <c r="V71" s="116"/>
      <c r="W71" s="116"/>
      <c r="X71" s="116"/>
      <c r="Y71" s="116"/>
      <c r="Z71" s="116"/>
    </row>
    <row r="72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6"/>
      <c r="U72" s="116"/>
      <c r="V72" s="116"/>
      <c r="W72" s="116"/>
      <c r="X72" s="116"/>
      <c r="Y72" s="116"/>
      <c r="Z72" s="116"/>
    </row>
    <row r="73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6"/>
      <c r="U73" s="116"/>
      <c r="V73" s="116"/>
      <c r="W73" s="116"/>
      <c r="X73" s="116"/>
      <c r="Y73" s="116"/>
      <c r="Z73" s="116"/>
    </row>
    <row r="74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6"/>
      <c r="U74" s="116"/>
      <c r="V74" s="116"/>
      <c r="W74" s="116"/>
      <c r="X74" s="116"/>
      <c r="Y74" s="116"/>
      <c r="Z74" s="116"/>
    </row>
    <row r="75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6"/>
      <c r="U75" s="116"/>
      <c r="V75" s="116"/>
      <c r="W75" s="116"/>
      <c r="X75" s="116"/>
      <c r="Y75" s="116"/>
      <c r="Z75" s="116"/>
    </row>
    <row r="76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6"/>
      <c r="U76" s="116"/>
      <c r="V76" s="116"/>
      <c r="W76" s="116"/>
      <c r="X76" s="116"/>
      <c r="Y76" s="116"/>
      <c r="Z76" s="116"/>
    </row>
    <row r="77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6"/>
      <c r="U77" s="116"/>
      <c r="V77" s="116"/>
      <c r="W77" s="116"/>
      <c r="X77" s="116"/>
      <c r="Y77" s="116"/>
      <c r="Z77" s="116"/>
    </row>
    <row r="78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6"/>
      <c r="U78" s="116"/>
      <c r="V78" s="116"/>
      <c r="W78" s="116"/>
      <c r="X78" s="116"/>
      <c r="Y78" s="116"/>
      <c r="Z78" s="116"/>
    </row>
    <row r="7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6"/>
      <c r="U79" s="116"/>
      <c r="V79" s="116"/>
      <c r="W79" s="116"/>
      <c r="X79" s="116"/>
      <c r="Y79" s="116"/>
      <c r="Z79" s="116"/>
    </row>
    <row r="80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6"/>
      <c r="U80" s="116"/>
      <c r="V80" s="116"/>
      <c r="W80" s="116"/>
      <c r="X80" s="116"/>
      <c r="Y80" s="116"/>
      <c r="Z80" s="116"/>
    </row>
    <row r="81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6"/>
      <c r="U81" s="116"/>
      <c r="V81" s="116"/>
      <c r="W81" s="116"/>
      <c r="X81" s="116"/>
      <c r="Y81" s="116"/>
      <c r="Z81" s="116"/>
    </row>
    <row r="82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6"/>
      <c r="U82" s="116"/>
      <c r="V82" s="116"/>
      <c r="W82" s="116"/>
      <c r="X82" s="116"/>
      <c r="Y82" s="116"/>
      <c r="Z82" s="116"/>
    </row>
    <row r="83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6"/>
      <c r="U83" s="116"/>
      <c r="V83" s="116"/>
      <c r="W83" s="116"/>
      <c r="X83" s="116"/>
      <c r="Y83" s="116"/>
      <c r="Z83" s="116"/>
    </row>
    <row r="84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6"/>
      <c r="U84" s="116"/>
      <c r="V84" s="116"/>
      <c r="W84" s="116"/>
      <c r="X84" s="116"/>
      <c r="Y84" s="116"/>
      <c r="Z84" s="116"/>
    </row>
    <row r="85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6"/>
      <c r="U85" s="116"/>
      <c r="V85" s="116"/>
      <c r="W85" s="116"/>
      <c r="X85" s="116"/>
      <c r="Y85" s="116"/>
      <c r="Z85" s="116"/>
    </row>
    <row r="86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6"/>
      <c r="U86" s="116"/>
      <c r="V86" s="116"/>
      <c r="W86" s="116"/>
      <c r="X86" s="116"/>
      <c r="Y86" s="116"/>
      <c r="Z86" s="116"/>
    </row>
    <row r="87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6"/>
      <c r="U87" s="116"/>
      <c r="V87" s="116"/>
      <c r="W87" s="116"/>
      <c r="X87" s="116"/>
      <c r="Y87" s="116"/>
      <c r="Z87" s="116"/>
    </row>
    <row r="88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6"/>
      <c r="U88" s="116"/>
      <c r="V88" s="116"/>
      <c r="W88" s="116"/>
      <c r="X88" s="116"/>
      <c r="Y88" s="116"/>
      <c r="Z88" s="116"/>
    </row>
    <row r="8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6"/>
      <c r="U89" s="116"/>
      <c r="V89" s="116"/>
      <c r="W89" s="116"/>
      <c r="X89" s="116"/>
      <c r="Y89" s="116"/>
      <c r="Z89" s="116"/>
    </row>
    <row r="90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6"/>
      <c r="U90" s="116"/>
      <c r="V90" s="116"/>
      <c r="W90" s="116"/>
      <c r="X90" s="116"/>
      <c r="Y90" s="116"/>
      <c r="Z90" s="116"/>
    </row>
    <row r="91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6"/>
      <c r="U91" s="116"/>
      <c r="V91" s="116"/>
      <c r="W91" s="116"/>
      <c r="X91" s="116"/>
      <c r="Y91" s="116"/>
      <c r="Z91" s="116"/>
    </row>
    <row r="92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6"/>
      <c r="U92" s="116"/>
      <c r="V92" s="116"/>
      <c r="W92" s="116"/>
      <c r="X92" s="116"/>
      <c r="Y92" s="116"/>
      <c r="Z92" s="116"/>
    </row>
    <row r="93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6"/>
      <c r="U93" s="116"/>
      <c r="V93" s="116"/>
      <c r="W93" s="116"/>
      <c r="X93" s="116"/>
      <c r="Y93" s="116"/>
      <c r="Z93" s="116"/>
    </row>
    <row r="94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6"/>
      <c r="U94" s="116"/>
      <c r="V94" s="116"/>
      <c r="W94" s="116"/>
      <c r="X94" s="116"/>
      <c r="Y94" s="116"/>
      <c r="Z94" s="116"/>
    </row>
    <row r="95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6"/>
      <c r="U95" s="116"/>
      <c r="V95" s="116"/>
      <c r="W95" s="116"/>
      <c r="X95" s="116"/>
      <c r="Y95" s="116"/>
      <c r="Z95" s="116"/>
    </row>
    <row r="96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6"/>
      <c r="U96" s="116"/>
      <c r="V96" s="116"/>
      <c r="W96" s="116"/>
      <c r="X96" s="116"/>
      <c r="Y96" s="116"/>
      <c r="Z96" s="116"/>
    </row>
    <row r="97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6"/>
      <c r="U97" s="116"/>
      <c r="V97" s="116"/>
      <c r="W97" s="116"/>
      <c r="X97" s="116"/>
      <c r="Y97" s="116"/>
      <c r="Z97" s="116"/>
    </row>
    <row r="98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6"/>
      <c r="U98" s="116"/>
      <c r="V98" s="116"/>
      <c r="W98" s="116"/>
      <c r="X98" s="116"/>
      <c r="Y98" s="116"/>
      <c r="Z98" s="116"/>
    </row>
    <row r="9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6"/>
      <c r="U99" s="116"/>
      <c r="V99" s="116"/>
      <c r="W99" s="116"/>
      <c r="X99" s="116"/>
      <c r="Y99" s="116"/>
      <c r="Z99" s="116"/>
    </row>
    <row r="100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6"/>
      <c r="U100" s="116"/>
      <c r="V100" s="116"/>
      <c r="W100" s="116"/>
      <c r="X100" s="116"/>
      <c r="Y100" s="116"/>
      <c r="Z100" s="116"/>
    </row>
    <row r="10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6"/>
      <c r="U101" s="116"/>
      <c r="V101" s="116"/>
      <c r="W101" s="116"/>
      <c r="X101" s="116"/>
      <c r="Y101" s="116"/>
      <c r="Z101" s="116"/>
    </row>
    <row r="102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6"/>
      <c r="U102" s="116"/>
      <c r="V102" s="116"/>
      <c r="W102" s="116"/>
      <c r="X102" s="116"/>
      <c r="Y102" s="116"/>
      <c r="Z102" s="116"/>
    </row>
    <row r="103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6"/>
      <c r="U103" s="116"/>
      <c r="V103" s="116"/>
      <c r="W103" s="116"/>
      <c r="X103" s="116"/>
      <c r="Y103" s="116"/>
      <c r="Z103" s="116"/>
    </row>
    <row r="104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6"/>
      <c r="U104" s="116"/>
      <c r="V104" s="116"/>
      <c r="W104" s="116"/>
      <c r="X104" s="116"/>
      <c r="Y104" s="116"/>
      <c r="Z104" s="116"/>
    </row>
    <row r="105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6"/>
      <c r="U105" s="116"/>
      <c r="V105" s="116"/>
      <c r="W105" s="116"/>
      <c r="X105" s="116"/>
      <c r="Y105" s="116"/>
      <c r="Z105" s="116"/>
    </row>
    <row r="106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6"/>
      <c r="U106" s="116"/>
      <c r="V106" s="116"/>
      <c r="W106" s="116"/>
      <c r="X106" s="116"/>
      <c r="Y106" s="116"/>
      <c r="Z106" s="116"/>
    </row>
    <row r="107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6"/>
      <c r="U107" s="116"/>
      <c r="V107" s="116"/>
      <c r="W107" s="116"/>
      <c r="X107" s="116"/>
      <c r="Y107" s="116"/>
      <c r="Z107" s="116"/>
    </row>
    <row r="108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6"/>
      <c r="U108" s="116"/>
      <c r="V108" s="116"/>
      <c r="W108" s="116"/>
      <c r="X108" s="116"/>
      <c r="Y108" s="116"/>
      <c r="Z108" s="116"/>
    </row>
    <row r="10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6"/>
      <c r="U109" s="116"/>
      <c r="V109" s="116"/>
      <c r="W109" s="116"/>
      <c r="X109" s="116"/>
      <c r="Y109" s="116"/>
      <c r="Z109" s="116"/>
    </row>
    <row r="110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6"/>
      <c r="U110" s="116"/>
      <c r="V110" s="116"/>
      <c r="W110" s="116"/>
      <c r="X110" s="116"/>
      <c r="Y110" s="116"/>
      <c r="Z110" s="116"/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6"/>
      <c r="U111" s="116"/>
      <c r="V111" s="116"/>
      <c r="W111" s="116"/>
      <c r="X111" s="116"/>
      <c r="Y111" s="116"/>
      <c r="Z111" s="116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6"/>
      <c r="U112" s="116"/>
      <c r="V112" s="116"/>
      <c r="W112" s="116"/>
      <c r="X112" s="116"/>
      <c r="Y112" s="116"/>
      <c r="Z112" s="116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6"/>
      <c r="U113" s="116"/>
      <c r="V113" s="116"/>
      <c r="W113" s="116"/>
      <c r="X113" s="116"/>
      <c r="Y113" s="116"/>
      <c r="Z113" s="116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6"/>
      <c r="U114" s="116"/>
      <c r="V114" s="116"/>
      <c r="W114" s="116"/>
      <c r="X114" s="116"/>
      <c r="Y114" s="116"/>
      <c r="Z114" s="116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6"/>
      <c r="U115" s="116"/>
      <c r="V115" s="116"/>
      <c r="W115" s="116"/>
      <c r="X115" s="116"/>
      <c r="Y115" s="116"/>
      <c r="Z115" s="116"/>
    </row>
    <row r="116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6"/>
      <c r="U116" s="116"/>
      <c r="V116" s="116"/>
      <c r="W116" s="116"/>
      <c r="X116" s="116"/>
      <c r="Y116" s="116"/>
      <c r="Z116" s="116"/>
    </row>
    <row r="117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6"/>
      <c r="U117" s="116"/>
      <c r="V117" s="116"/>
      <c r="W117" s="116"/>
      <c r="X117" s="116"/>
      <c r="Y117" s="116"/>
      <c r="Z117" s="116"/>
    </row>
    <row r="118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6"/>
      <c r="U118" s="116"/>
      <c r="V118" s="116"/>
      <c r="W118" s="116"/>
      <c r="X118" s="116"/>
      <c r="Y118" s="116"/>
      <c r="Z118" s="116"/>
    </row>
    <row r="11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6"/>
      <c r="U119" s="116"/>
      <c r="V119" s="116"/>
      <c r="W119" s="116"/>
      <c r="X119" s="116"/>
      <c r="Y119" s="116"/>
      <c r="Z119" s="116"/>
    </row>
    <row r="120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6"/>
      <c r="U120" s="116"/>
      <c r="V120" s="116"/>
      <c r="W120" s="116"/>
      <c r="X120" s="116"/>
      <c r="Y120" s="116"/>
      <c r="Z120" s="116"/>
    </row>
    <row r="121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6"/>
      <c r="U121" s="116"/>
      <c r="V121" s="116"/>
      <c r="W121" s="116"/>
      <c r="X121" s="116"/>
      <c r="Y121" s="116"/>
      <c r="Z121" s="116"/>
    </row>
    <row r="122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6"/>
      <c r="U122" s="116"/>
      <c r="V122" s="116"/>
      <c r="W122" s="116"/>
      <c r="X122" s="116"/>
      <c r="Y122" s="116"/>
      <c r="Z122" s="116"/>
    </row>
    <row r="123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6"/>
      <c r="U123" s="116"/>
      <c r="V123" s="116"/>
      <c r="W123" s="116"/>
      <c r="X123" s="116"/>
      <c r="Y123" s="116"/>
      <c r="Z123" s="116"/>
    </row>
    <row r="124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6"/>
      <c r="U124" s="116"/>
      <c r="V124" s="116"/>
      <c r="W124" s="116"/>
      <c r="X124" s="116"/>
      <c r="Y124" s="116"/>
      <c r="Z124" s="116"/>
    </row>
    <row r="125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6"/>
      <c r="U125" s="116"/>
      <c r="V125" s="116"/>
      <c r="W125" s="116"/>
      <c r="X125" s="116"/>
      <c r="Y125" s="116"/>
      <c r="Z125" s="116"/>
    </row>
    <row r="126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6"/>
      <c r="U126" s="116"/>
      <c r="V126" s="116"/>
      <c r="W126" s="116"/>
      <c r="X126" s="116"/>
      <c r="Y126" s="116"/>
      <c r="Z126" s="116"/>
    </row>
    <row r="127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6"/>
      <c r="U127" s="116"/>
      <c r="V127" s="116"/>
      <c r="W127" s="116"/>
      <c r="X127" s="116"/>
      <c r="Y127" s="116"/>
      <c r="Z127" s="116"/>
    </row>
    <row r="128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6"/>
      <c r="U128" s="116"/>
      <c r="V128" s="116"/>
      <c r="W128" s="116"/>
      <c r="X128" s="116"/>
      <c r="Y128" s="116"/>
      <c r="Z128" s="116"/>
    </row>
    <row r="12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6"/>
      <c r="U129" s="116"/>
      <c r="V129" s="116"/>
      <c r="W129" s="116"/>
      <c r="X129" s="116"/>
      <c r="Y129" s="116"/>
      <c r="Z129" s="116"/>
    </row>
    <row r="130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6"/>
      <c r="U130" s="116"/>
      <c r="V130" s="116"/>
      <c r="W130" s="116"/>
      <c r="X130" s="116"/>
      <c r="Y130" s="116"/>
      <c r="Z130" s="116"/>
    </row>
    <row r="131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6"/>
      <c r="U131" s="116"/>
      <c r="V131" s="116"/>
      <c r="W131" s="116"/>
      <c r="X131" s="116"/>
      <c r="Y131" s="116"/>
      <c r="Z131" s="116"/>
    </row>
    <row r="132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6"/>
      <c r="U132" s="116"/>
      <c r="V132" s="116"/>
      <c r="W132" s="116"/>
      <c r="X132" s="116"/>
      <c r="Y132" s="116"/>
      <c r="Z132" s="116"/>
    </row>
    <row r="133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6"/>
      <c r="U133" s="116"/>
      <c r="V133" s="116"/>
      <c r="W133" s="116"/>
      <c r="X133" s="116"/>
      <c r="Y133" s="116"/>
      <c r="Z133" s="116"/>
    </row>
    <row r="134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6"/>
      <c r="U134" s="116"/>
      <c r="V134" s="116"/>
      <c r="W134" s="116"/>
      <c r="X134" s="116"/>
      <c r="Y134" s="116"/>
      <c r="Z134" s="116"/>
    </row>
    <row r="135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6"/>
      <c r="U135" s="116"/>
      <c r="V135" s="116"/>
      <c r="W135" s="116"/>
      <c r="X135" s="116"/>
      <c r="Y135" s="116"/>
      <c r="Z135" s="116"/>
    </row>
    <row r="136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6"/>
      <c r="U136" s="116"/>
      <c r="V136" s="116"/>
      <c r="W136" s="116"/>
      <c r="X136" s="116"/>
      <c r="Y136" s="116"/>
      <c r="Z136" s="116"/>
    </row>
    <row r="137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6"/>
      <c r="U137" s="116"/>
      <c r="V137" s="116"/>
      <c r="W137" s="116"/>
      <c r="X137" s="116"/>
      <c r="Y137" s="116"/>
      <c r="Z137" s="116"/>
    </row>
    <row r="138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6"/>
      <c r="U138" s="116"/>
      <c r="V138" s="116"/>
      <c r="W138" s="116"/>
      <c r="X138" s="116"/>
      <c r="Y138" s="116"/>
      <c r="Z138" s="116"/>
    </row>
    <row r="13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6"/>
      <c r="U139" s="116"/>
      <c r="V139" s="116"/>
      <c r="W139" s="116"/>
      <c r="X139" s="116"/>
      <c r="Y139" s="116"/>
      <c r="Z139" s="116"/>
    </row>
    <row r="140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6"/>
      <c r="U140" s="116"/>
      <c r="V140" s="116"/>
      <c r="W140" s="116"/>
      <c r="X140" s="116"/>
      <c r="Y140" s="116"/>
      <c r="Z140" s="116"/>
    </row>
    <row r="141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6"/>
      <c r="U141" s="116"/>
      <c r="V141" s="116"/>
      <c r="W141" s="116"/>
      <c r="X141" s="116"/>
      <c r="Y141" s="116"/>
      <c r="Z141" s="116"/>
    </row>
    <row r="142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6"/>
      <c r="U142" s="116"/>
      <c r="V142" s="116"/>
      <c r="W142" s="116"/>
      <c r="X142" s="116"/>
      <c r="Y142" s="116"/>
      <c r="Z142" s="116"/>
    </row>
    <row r="143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6"/>
      <c r="U143" s="116"/>
      <c r="V143" s="116"/>
      <c r="W143" s="116"/>
      <c r="X143" s="116"/>
      <c r="Y143" s="116"/>
      <c r="Z143" s="116"/>
    </row>
    <row r="144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6"/>
      <c r="U144" s="116"/>
      <c r="V144" s="116"/>
      <c r="W144" s="116"/>
      <c r="X144" s="116"/>
      <c r="Y144" s="116"/>
      <c r="Z144" s="116"/>
    </row>
    <row r="145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6"/>
      <c r="U145" s="116"/>
      <c r="V145" s="116"/>
      <c r="W145" s="116"/>
      <c r="X145" s="116"/>
      <c r="Y145" s="116"/>
      <c r="Z145" s="116"/>
    </row>
    <row r="146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6"/>
      <c r="U146" s="116"/>
      <c r="V146" s="116"/>
      <c r="W146" s="116"/>
      <c r="X146" s="116"/>
      <c r="Y146" s="116"/>
      <c r="Z146" s="116"/>
    </row>
    <row r="147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6"/>
      <c r="U147" s="116"/>
      <c r="V147" s="116"/>
      <c r="W147" s="116"/>
      <c r="X147" s="116"/>
      <c r="Y147" s="116"/>
      <c r="Z147" s="116"/>
    </row>
    <row r="148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6"/>
      <c r="U148" s="116"/>
      <c r="V148" s="116"/>
      <c r="W148" s="116"/>
      <c r="X148" s="116"/>
      <c r="Y148" s="116"/>
      <c r="Z148" s="116"/>
    </row>
    <row r="1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6"/>
      <c r="U149" s="116"/>
      <c r="V149" s="116"/>
      <c r="W149" s="116"/>
      <c r="X149" s="116"/>
      <c r="Y149" s="116"/>
      <c r="Z149" s="116"/>
    </row>
    <row r="150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6"/>
      <c r="U150" s="116"/>
      <c r="V150" s="116"/>
      <c r="W150" s="116"/>
      <c r="X150" s="116"/>
      <c r="Y150" s="116"/>
      <c r="Z150" s="116"/>
    </row>
    <row r="151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6"/>
      <c r="U151" s="116"/>
      <c r="V151" s="116"/>
      <c r="W151" s="116"/>
      <c r="X151" s="116"/>
      <c r="Y151" s="116"/>
      <c r="Z151" s="116"/>
    </row>
    <row r="152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6"/>
      <c r="U152" s="116"/>
      <c r="V152" s="116"/>
      <c r="W152" s="116"/>
      <c r="X152" s="116"/>
      <c r="Y152" s="116"/>
      <c r="Z152" s="116"/>
    </row>
    <row r="153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6"/>
      <c r="U153" s="116"/>
      <c r="V153" s="116"/>
      <c r="W153" s="116"/>
      <c r="X153" s="116"/>
      <c r="Y153" s="116"/>
      <c r="Z153" s="116"/>
    </row>
    <row r="154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6"/>
      <c r="U154" s="116"/>
      <c r="V154" s="116"/>
      <c r="W154" s="116"/>
      <c r="X154" s="116"/>
      <c r="Y154" s="116"/>
      <c r="Z154" s="116"/>
    </row>
    <row r="155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6"/>
      <c r="U155" s="116"/>
      <c r="V155" s="116"/>
      <c r="W155" s="116"/>
      <c r="X155" s="116"/>
      <c r="Y155" s="116"/>
      <c r="Z155" s="116"/>
    </row>
    <row r="156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6"/>
      <c r="U156" s="116"/>
      <c r="V156" s="116"/>
      <c r="W156" s="116"/>
      <c r="X156" s="116"/>
      <c r="Y156" s="116"/>
      <c r="Z156" s="116"/>
    </row>
    <row r="157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6"/>
      <c r="U157" s="116"/>
      <c r="V157" s="116"/>
      <c r="W157" s="116"/>
      <c r="X157" s="116"/>
      <c r="Y157" s="116"/>
      <c r="Z157" s="116"/>
    </row>
    <row r="158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6"/>
      <c r="U158" s="116"/>
      <c r="V158" s="116"/>
      <c r="W158" s="116"/>
      <c r="X158" s="116"/>
      <c r="Y158" s="116"/>
      <c r="Z158" s="116"/>
    </row>
    <row r="15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6"/>
      <c r="U159" s="116"/>
      <c r="V159" s="116"/>
      <c r="W159" s="116"/>
      <c r="X159" s="116"/>
      <c r="Y159" s="116"/>
      <c r="Z159" s="116"/>
    </row>
    <row r="160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6"/>
      <c r="U160" s="116"/>
      <c r="V160" s="116"/>
      <c r="W160" s="116"/>
      <c r="X160" s="116"/>
      <c r="Y160" s="116"/>
      <c r="Z160" s="116"/>
    </row>
    <row r="161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6"/>
      <c r="U161" s="116"/>
      <c r="V161" s="116"/>
      <c r="W161" s="116"/>
      <c r="X161" s="116"/>
      <c r="Y161" s="116"/>
      <c r="Z161" s="116"/>
    </row>
    <row r="162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6"/>
      <c r="U162" s="116"/>
      <c r="V162" s="116"/>
      <c r="W162" s="116"/>
      <c r="X162" s="116"/>
      <c r="Y162" s="116"/>
      <c r="Z162" s="116"/>
    </row>
    <row r="163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6"/>
      <c r="U163" s="116"/>
      <c r="V163" s="116"/>
      <c r="W163" s="116"/>
      <c r="X163" s="116"/>
      <c r="Y163" s="116"/>
      <c r="Z163" s="116"/>
    </row>
    <row r="164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6"/>
      <c r="U164" s="116"/>
      <c r="V164" s="116"/>
      <c r="W164" s="116"/>
      <c r="X164" s="116"/>
      <c r="Y164" s="116"/>
      <c r="Z164" s="116"/>
    </row>
    <row r="165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6"/>
      <c r="U165" s="116"/>
      <c r="V165" s="116"/>
      <c r="W165" s="116"/>
      <c r="X165" s="116"/>
      <c r="Y165" s="116"/>
      <c r="Z165" s="116"/>
    </row>
    <row r="166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6"/>
      <c r="U166" s="116"/>
      <c r="V166" s="116"/>
      <c r="W166" s="116"/>
      <c r="X166" s="116"/>
      <c r="Y166" s="116"/>
      <c r="Z166" s="116"/>
    </row>
    <row r="167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6"/>
      <c r="U167" s="116"/>
      <c r="V167" s="116"/>
      <c r="W167" s="116"/>
      <c r="X167" s="116"/>
      <c r="Y167" s="116"/>
      <c r="Z167" s="116"/>
    </row>
    <row r="168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6"/>
      <c r="U168" s="116"/>
      <c r="V168" s="116"/>
      <c r="W168" s="116"/>
      <c r="X168" s="116"/>
      <c r="Y168" s="116"/>
      <c r="Z168" s="116"/>
    </row>
    <row r="16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6"/>
      <c r="U169" s="116"/>
      <c r="V169" s="116"/>
      <c r="W169" s="116"/>
      <c r="X169" s="116"/>
      <c r="Y169" s="116"/>
      <c r="Z169" s="116"/>
    </row>
    <row r="170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6"/>
      <c r="U170" s="116"/>
      <c r="V170" s="116"/>
      <c r="W170" s="116"/>
      <c r="X170" s="116"/>
      <c r="Y170" s="116"/>
      <c r="Z170" s="116"/>
    </row>
    <row r="171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6"/>
      <c r="U171" s="116"/>
      <c r="V171" s="116"/>
      <c r="W171" s="116"/>
      <c r="X171" s="116"/>
      <c r="Y171" s="116"/>
      <c r="Z171" s="116"/>
    </row>
    <row r="172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6"/>
      <c r="U172" s="116"/>
      <c r="V172" s="116"/>
      <c r="W172" s="116"/>
      <c r="X172" s="116"/>
      <c r="Y172" s="116"/>
      <c r="Z172" s="116"/>
    </row>
    <row r="173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6"/>
      <c r="U173" s="116"/>
      <c r="V173" s="116"/>
      <c r="W173" s="116"/>
      <c r="X173" s="116"/>
      <c r="Y173" s="116"/>
      <c r="Z173" s="116"/>
    </row>
    <row r="174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6"/>
      <c r="U174" s="116"/>
      <c r="V174" s="116"/>
      <c r="W174" s="116"/>
      <c r="X174" s="116"/>
      <c r="Y174" s="116"/>
      <c r="Z174" s="116"/>
    </row>
    <row r="175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6"/>
      <c r="U175" s="116"/>
      <c r="V175" s="116"/>
      <c r="W175" s="116"/>
      <c r="X175" s="116"/>
      <c r="Y175" s="116"/>
      <c r="Z175" s="116"/>
    </row>
    <row r="176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6"/>
      <c r="U176" s="116"/>
      <c r="V176" s="116"/>
      <c r="W176" s="116"/>
      <c r="X176" s="116"/>
      <c r="Y176" s="116"/>
      <c r="Z176" s="116"/>
    </row>
    <row r="177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6"/>
      <c r="U177" s="116"/>
      <c r="V177" s="116"/>
      <c r="W177" s="116"/>
      <c r="X177" s="116"/>
      <c r="Y177" s="116"/>
      <c r="Z177" s="116"/>
    </row>
    <row r="178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6"/>
      <c r="U178" s="116"/>
      <c r="V178" s="116"/>
      <c r="W178" s="116"/>
      <c r="X178" s="116"/>
      <c r="Y178" s="116"/>
      <c r="Z178" s="116"/>
    </row>
    <row r="17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6"/>
      <c r="U179" s="116"/>
      <c r="V179" s="116"/>
      <c r="W179" s="116"/>
      <c r="X179" s="116"/>
      <c r="Y179" s="116"/>
      <c r="Z179" s="116"/>
    </row>
    <row r="180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6"/>
      <c r="U180" s="116"/>
      <c r="V180" s="116"/>
      <c r="W180" s="116"/>
      <c r="X180" s="116"/>
      <c r="Y180" s="116"/>
      <c r="Z180" s="116"/>
    </row>
    <row r="181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6"/>
      <c r="U181" s="116"/>
      <c r="V181" s="116"/>
      <c r="W181" s="116"/>
      <c r="X181" s="116"/>
      <c r="Y181" s="116"/>
      <c r="Z181" s="116"/>
    </row>
    <row r="182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6"/>
      <c r="U182" s="116"/>
      <c r="V182" s="116"/>
      <c r="W182" s="116"/>
      <c r="X182" s="116"/>
      <c r="Y182" s="116"/>
      <c r="Z182" s="116"/>
    </row>
    <row r="183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6"/>
      <c r="U183" s="116"/>
      <c r="V183" s="116"/>
      <c r="W183" s="116"/>
      <c r="X183" s="116"/>
      <c r="Y183" s="116"/>
      <c r="Z183" s="116"/>
    </row>
    <row r="184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6"/>
      <c r="U184" s="116"/>
      <c r="V184" s="116"/>
      <c r="W184" s="116"/>
      <c r="X184" s="116"/>
      <c r="Y184" s="116"/>
      <c r="Z184" s="116"/>
    </row>
    <row r="185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6"/>
      <c r="U185" s="116"/>
      <c r="V185" s="116"/>
      <c r="W185" s="116"/>
      <c r="X185" s="116"/>
      <c r="Y185" s="116"/>
      <c r="Z185" s="116"/>
    </row>
    <row r="186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6"/>
      <c r="U186" s="116"/>
      <c r="V186" s="116"/>
      <c r="W186" s="116"/>
      <c r="X186" s="116"/>
      <c r="Y186" s="116"/>
      <c r="Z186" s="116"/>
    </row>
    <row r="187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6"/>
      <c r="U187" s="116"/>
      <c r="V187" s="116"/>
      <c r="W187" s="116"/>
      <c r="X187" s="116"/>
      <c r="Y187" s="116"/>
      <c r="Z187" s="116"/>
    </row>
    <row r="188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6"/>
      <c r="U188" s="116"/>
      <c r="V188" s="116"/>
      <c r="W188" s="116"/>
      <c r="X188" s="116"/>
      <c r="Y188" s="116"/>
      <c r="Z188" s="116"/>
    </row>
    <row r="18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6"/>
      <c r="U189" s="116"/>
      <c r="V189" s="116"/>
      <c r="W189" s="116"/>
      <c r="X189" s="116"/>
      <c r="Y189" s="116"/>
      <c r="Z189" s="116"/>
    </row>
    <row r="190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6"/>
      <c r="U190" s="116"/>
      <c r="V190" s="116"/>
      <c r="W190" s="116"/>
      <c r="X190" s="116"/>
      <c r="Y190" s="116"/>
      <c r="Z190" s="116"/>
    </row>
    <row r="191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6"/>
      <c r="U191" s="116"/>
      <c r="V191" s="116"/>
      <c r="W191" s="116"/>
      <c r="X191" s="116"/>
      <c r="Y191" s="116"/>
      <c r="Z191" s="116"/>
    </row>
    <row r="192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6"/>
      <c r="U192" s="116"/>
      <c r="V192" s="116"/>
      <c r="W192" s="116"/>
      <c r="X192" s="116"/>
      <c r="Y192" s="116"/>
      <c r="Z192" s="116"/>
    </row>
    <row r="193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6"/>
      <c r="U193" s="116"/>
      <c r="V193" s="116"/>
      <c r="W193" s="116"/>
      <c r="X193" s="116"/>
      <c r="Y193" s="116"/>
      <c r="Z193" s="116"/>
    </row>
    <row r="194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6"/>
      <c r="U194" s="116"/>
      <c r="V194" s="116"/>
      <c r="W194" s="116"/>
      <c r="X194" s="116"/>
      <c r="Y194" s="116"/>
      <c r="Z194" s="116"/>
    </row>
    <row r="195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6"/>
      <c r="U195" s="116"/>
      <c r="V195" s="116"/>
      <c r="W195" s="116"/>
      <c r="X195" s="116"/>
      <c r="Y195" s="116"/>
      <c r="Z195" s="116"/>
    </row>
    <row r="196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6"/>
      <c r="U196" s="116"/>
      <c r="V196" s="116"/>
      <c r="W196" s="116"/>
      <c r="X196" s="116"/>
      <c r="Y196" s="116"/>
      <c r="Z196" s="116"/>
    </row>
    <row r="197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6"/>
      <c r="U197" s="116"/>
      <c r="V197" s="116"/>
      <c r="W197" s="116"/>
      <c r="X197" s="116"/>
      <c r="Y197" s="116"/>
      <c r="Z197" s="116"/>
    </row>
    <row r="198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6"/>
      <c r="U198" s="116"/>
      <c r="V198" s="116"/>
      <c r="W198" s="116"/>
      <c r="X198" s="116"/>
      <c r="Y198" s="116"/>
      <c r="Z198" s="116"/>
    </row>
    <row r="19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6"/>
      <c r="U199" s="116"/>
      <c r="V199" s="116"/>
      <c r="W199" s="116"/>
      <c r="X199" s="116"/>
      <c r="Y199" s="116"/>
      <c r="Z199" s="116"/>
    </row>
    <row r="200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6"/>
      <c r="U200" s="116"/>
      <c r="V200" s="116"/>
      <c r="W200" s="116"/>
      <c r="X200" s="116"/>
      <c r="Y200" s="116"/>
      <c r="Z200" s="116"/>
    </row>
    <row r="201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6"/>
      <c r="U201" s="116"/>
      <c r="V201" s="116"/>
      <c r="W201" s="116"/>
      <c r="X201" s="116"/>
      <c r="Y201" s="116"/>
      <c r="Z201" s="116"/>
    </row>
    <row r="202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6"/>
      <c r="U202" s="116"/>
      <c r="V202" s="116"/>
      <c r="W202" s="116"/>
      <c r="X202" s="116"/>
      <c r="Y202" s="116"/>
      <c r="Z202" s="116"/>
    </row>
    <row r="203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6"/>
      <c r="U203" s="116"/>
      <c r="V203" s="116"/>
      <c r="W203" s="116"/>
      <c r="X203" s="116"/>
      <c r="Y203" s="116"/>
      <c r="Z203" s="116"/>
    </row>
    <row r="204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6"/>
      <c r="U204" s="116"/>
      <c r="V204" s="116"/>
      <c r="W204" s="116"/>
      <c r="X204" s="116"/>
      <c r="Y204" s="116"/>
      <c r="Z204" s="116"/>
    </row>
    <row r="205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6"/>
      <c r="U205" s="116"/>
      <c r="V205" s="116"/>
      <c r="W205" s="116"/>
      <c r="X205" s="116"/>
      <c r="Y205" s="116"/>
      <c r="Z205" s="116"/>
    </row>
    <row r="206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6"/>
      <c r="U206" s="116"/>
      <c r="V206" s="116"/>
      <c r="W206" s="116"/>
      <c r="X206" s="116"/>
      <c r="Y206" s="116"/>
      <c r="Z206" s="116"/>
    </row>
    <row r="207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6"/>
      <c r="U207" s="116"/>
      <c r="V207" s="116"/>
      <c r="W207" s="116"/>
      <c r="X207" s="116"/>
      <c r="Y207" s="116"/>
      <c r="Z207" s="116"/>
    </row>
    <row r="208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6"/>
      <c r="U208" s="116"/>
      <c r="V208" s="116"/>
      <c r="W208" s="116"/>
      <c r="X208" s="116"/>
      <c r="Y208" s="116"/>
      <c r="Z208" s="116"/>
    </row>
    <row r="20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6"/>
      <c r="U209" s="116"/>
      <c r="V209" s="116"/>
      <c r="W209" s="116"/>
      <c r="X209" s="116"/>
      <c r="Y209" s="116"/>
      <c r="Z209" s="116"/>
    </row>
    <row r="210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6"/>
      <c r="U210" s="116"/>
      <c r="V210" s="116"/>
      <c r="W210" s="116"/>
      <c r="X210" s="116"/>
      <c r="Y210" s="116"/>
      <c r="Z210" s="116"/>
    </row>
    <row r="211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6"/>
      <c r="U211" s="116"/>
      <c r="V211" s="116"/>
      <c r="W211" s="116"/>
      <c r="X211" s="116"/>
      <c r="Y211" s="116"/>
      <c r="Z211" s="116"/>
    </row>
    <row r="212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6"/>
      <c r="U212" s="116"/>
      <c r="V212" s="116"/>
      <c r="W212" s="116"/>
      <c r="X212" s="116"/>
      <c r="Y212" s="116"/>
      <c r="Z212" s="116"/>
    </row>
    <row r="213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6"/>
      <c r="U213" s="116"/>
      <c r="V213" s="116"/>
      <c r="W213" s="116"/>
      <c r="X213" s="116"/>
      <c r="Y213" s="116"/>
      <c r="Z213" s="116"/>
    </row>
    <row r="214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6"/>
      <c r="U214" s="116"/>
      <c r="V214" s="116"/>
      <c r="W214" s="116"/>
      <c r="X214" s="116"/>
      <c r="Y214" s="116"/>
      <c r="Z214" s="116"/>
    </row>
    <row r="215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6"/>
      <c r="U215" s="116"/>
      <c r="V215" s="116"/>
      <c r="W215" s="116"/>
      <c r="X215" s="116"/>
      <c r="Y215" s="116"/>
      <c r="Z215" s="116"/>
    </row>
    <row r="216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6"/>
      <c r="U216" s="116"/>
      <c r="V216" s="116"/>
      <c r="W216" s="116"/>
      <c r="X216" s="116"/>
      <c r="Y216" s="116"/>
      <c r="Z216" s="116"/>
    </row>
    <row r="217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6"/>
      <c r="U217" s="116"/>
      <c r="V217" s="116"/>
      <c r="W217" s="116"/>
      <c r="X217" s="116"/>
      <c r="Y217" s="116"/>
      <c r="Z217" s="116"/>
    </row>
    <row r="218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6"/>
      <c r="U218" s="116"/>
      <c r="V218" s="116"/>
      <c r="W218" s="116"/>
      <c r="X218" s="116"/>
      <c r="Y218" s="116"/>
      <c r="Z218" s="116"/>
    </row>
    <row r="21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6"/>
      <c r="U219" s="116"/>
      <c r="V219" s="116"/>
      <c r="W219" s="116"/>
      <c r="X219" s="116"/>
      <c r="Y219" s="116"/>
      <c r="Z219" s="116"/>
    </row>
    <row r="220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6"/>
      <c r="U220" s="116"/>
      <c r="V220" s="116"/>
      <c r="W220" s="116"/>
      <c r="X220" s="116"/>
      <c r="Y220" s="116"/>
      <c r="Z220" s="116"/>
    </row>
    <row r="221" ht="15.7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6"/>
      <c r="U221" s="116"/>
      <c r="V221" s="116"/>
      <c r="W221" s="116"/>
      <c r="X221" s="116"/>
      <c r="Y221" s="116"/>
      <c r="Z221" s="116"/>
    </row>
    <row r="222" ht="15.7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6"/>
      <c r="U222" s="116"/>
      <c r="V222" s="116"/>
      <c r="W222" s="116"/>
      <c r="X222" s="116"/>
      <c r="Y222" s="116"/>
      <c r="Z222" s="116"/>
    </row>
    <row r="223" ht="15.7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6"/>
      <c r="U223" s="116"/>
      <c r="V223" s="116"/>
      <c r="W223" s="116"/>
      <c r="X223" s="116"/>
      <c r="Y223" s="116"/>
      <c r="Z223" s="116"/>
    </row>
    <row r="224" ht="15.7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6"/>
      <c r="U224" s="116"/>
      <c r="V224" s="116"/>
      <c r="W224" s="116"/>
      <c r="X224" s="116"/>
      <c r="Y224" s="116"/>
      <c r="Z224" s="116"/>
    </row>
    <row r="225" ht="15.75" customHeigh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6"/>
      <c r="U225" s="116"/>
      <c r="V225" s="116"/>
      <c r="W225" s="116"/>
      <c r="X225" s="116"/>
      <c r="Y225" s="116"/>
      <c r="Z225" s="116"/>
    </row>
    <row r="226" ht="15.75" customHeigh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6"/>
      <c r="U226" s="116"/>
      <c r="V226" s="116"/>
      <c r="W226" s="116"/>
      <c r="X226" s="116"/>
      <c r="Y226" s="116"/>
      <c r="Z226" s="116"/>
    </row>
    <row r="227" ht="15.75" customHeigh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6"/>
      <c r="U227" s="116"/>
      <c r="V227" s="116"/>
      <c r="W227" s="116"/>
      <c r="X227" s="116"/>
      <c r="Y227" s="116"/>
      <c r="Z227" s="116"/>
    </row>
    <row r="228" ht="15.75" customHeigh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6"/>
      <c r="U228" s="116"/>
      <c r="V228" s="116"/>
      <c r="W228" s="116"/>
      <c r="X228" s="116"/>
      <c r="Y228" s="116"/>
      <c r="Z228" s="116"/>
    </row>
    <row r="229" ht="15.75" customHeigh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6"/>
      <c r="U229" s="116"/>
      <c r="V229" s="116"/>
      <c r="W229" s="116"/>
      <c r="X229" s="116"/>
      <c r="Y229" s="116"/>
      <c r="Z229" s="116"/>
    </row>
    <row r="230" ht="15.75" customHeigh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6"/>
      <c r="U230" s="116"/>
      <c r="V230" s="116"/>
      <c r="W230" s="116"/>
      <c r="X230" s="116"/>
      <c r="Y230" s="116"/>
      <c r="Z230" s="116"/>
    </row>
    <row r="231" ht="15.75" customHeigh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6"/>
      <c r="U231" s="116"/>
      <c r="V231" s="116"/>
      <c r="W231" s="116"/>
      <c r="X231" s="116"/>
      <c r="Y231" s="116"/>
      <c r="Z231" s="116"/>
    </row>
    <row r="232" ht="15.75" customHeigh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6"/>
      <c r="U232" s="116"/>
      <c r="V232" s="116"/>
      <c r="W232" s="116"/>
      <c r="X232" s="116"/>
      <c r="Y232" s="116"/>
      <c r="Z232" s="116"/>
    </row>
    <row r="233" ht="15.75" customHeigh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6"/>
      <c r="U233" s="116"/>
      <c r="V233" s="116"/>
      <c r="W233" s="116"/>
      <c r="X233" s="116"/>
      <c r="Y233" s="116"/>
      <c r="Z233" s="116"/>
    </row>
    <row r="234" ht="15.75" customHeigh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6"/>
      <c r="U234" s="116"/>
      <c r="V234" s="116"/>
      <c r="W234" s="116"/>
      <c r="X234" s="116"/>
      <c r="Y234" s="116"/>
      <c r="Z234" s="116"/>
    </row>
    <row r="235" ht="15.75" customHeigh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6"/>
      <c r="U235" s="116"/>
      <c r="V235" s="116"/>
      <c r="W235" s="116"/>
      <c r="X235" s="116"/>
      <c r="Y235" s="116"/>
      <c r="Z235" s="116"/>
    </row>
    <row r="236" ht="15.75" customHeigh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6"/>
      <c r="U236" s="116"/>
      <c r="V236" s="116"/>
      <c r="W236" s="116"/>
      <c r="X236" s="116"/>
      <c r="Y236" s="116"/>
      <c r="Z236" s="116"/>
    </row>
    <row r="237" ht="15.75" customHeigh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6"/>
      <c r="U237" s="116"/>
      <c r="V237" s="116"/>
      <c r="W237" s="116"/>
      <c r="X237" s="116"/>
      <c r="Y237" s="116"/>
      <c r="Z237" s="116"/>
    </row>
    <row r="238" ht="15.75" customHeigh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6"/>
      <c r="U238" s="116"/>
      <c r="V238" s="116"/>
      <c r="W238" s="116"/>
      <c r="X238" s="116"/>
      <c r="Y238" s="116"/>
      <c r="Z238" s="116"/>
    </row>
    <row r="239" ht="15.75" customHeigh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6"/>
      <c r="U239" s="116"/>
      <c r="V239" s="116"/>
      <c r="W239" s="116"/>
      <c r="X239" s="116"/>
      <c r="Y239" s="116"/>
      <c r="Z239" s="116"/>
    </row>
    <row r="240" ht="15.75" customHeigh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6"/>
      <c r="U240" s="116"/>
      <c r="V240" s="116"/>
      <c r="W240" s="116"/>
      <c r="X240" s="116"/>
      <c r="Y240" s="116"/>
      <c r="Z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5.7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5.7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5.7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5.7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5.7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5.7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5.7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A1:K1"/>
    <mergeCell ref="F2:K2"/>
  </mergeCells>
  <conditionalFormatting sqref="F6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K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K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K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K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K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K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K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K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K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K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K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K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K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K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K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K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K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K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K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K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K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K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K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K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2020-10-18T23:56:32Z</dcterms:created>
  <dc:creator>Microsoft Office User</dc:creator>
</cp:coreProperties>
</file>