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Equipo\Downloads\"/>
    </mc:Choice>
  </mc:AlternateContent>
  <xr:revisionPtr revIDLastSave="0" documentId="13_ncr:1_{6542E775-84DB-41C0-A036-E8AABC40175A}" xr6:coauthVersionLast="47" xr6:coauthVersionMax="47" xr10:uidLastSave="{00000000-0000-0000-0000-000000000000}"/>
  <bookViews>
    <workbookView xWindow="-108" yWindow="-108" windowWidth="23256" windowHeight="13176" xr2:uid="{5EA15DE8-0429-4D68-8FBB-9D76048744B3}"/>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16" i="1" l="1" a="1"/>
  <c r="G116" i="1" s="1"/>
  <c r="G117" i="1" a="1"/>
  <c r="G117" i="1" s="1"/>
  <c r="G118" i="1" a="1"/>
  <c r="G118" i="1" s="1"/>
  <c r="G119" i="1" a="1"/>
  <c r="G119" i="1" s="1"/>
  <c r="G120" i="1" a="1"/>
  <c r="G120" i="1" s="1"/>
  <c r="G121" i="1" a="1"/>
  <c r="G121" i="1" s="1"/>
  <c r="G122" i="1" a="1"/>
  <c r="G122" i="1" s="1"/>
  <c r="A116" i="1"/>
  <c r="A117" i="1" s="1"/>
  <c r="A118" i="1" s="1"/>
  <c r="A119" i="1" s="1"/>
  <c r="A120" i="1" s="1"/>
  <c r="A121" i="1" s="1"/>
  <c r="A122" i="1" s="1"/>
  <c r="G112" i="1" a="1"/>
  <c r="G112" i="1" s="1"/>
  <c r="G113" i="1" a="1"/>
  <c r="G113" i="1" s="1"/>
  <c r="G114" i="1" a="1"/>
  <c r="G114" i="1" s="1"/>
  <c r="G115" i="1" a="1"/>
  <c r="G115" i="1" s="1"/>
  <c r="G111" i="1" a="1"/>
  <c r="G111" i="1" s="1"/>
  <c r="G105" i="1" a="1"/>
  <c r="G105" i="1" s="1"/>
  <c r="G106" i="1" a="1"/>
  <c r="G106" i="1" s="1"/>
  <c r="G107" i="1" a="1"/>
  <c r="G107" i="1" s="1"/>
  <c r="G108" i="1" a="1"/>
  <c r="G108" i="1" s="1"/>
  <c r="G109" i="1" a="1"/>
  <c r="G109" i="1" s="1"/>
  <c r="G110" i="1" a="1"/>
  <c r="G110" i="1" s="1"/>
  <c r="G103" i="1" a="1"/>
  <c r="G103" i="1" s="1"/>
  <c r="G104" i="1" a="1"/>
  <c r="G104" i="1" s="1"/>
  <c r="H69" i="1"/>
  <c r="H70" i="1"/>
  <c r="H71" i="1"/>
  <c r="H72" i="1"/>
  <c r="H73" i="1"/>
  <c r="H74" i="1"/>
  <c r="H75" i="1"/>
  <c r="H68" i="1"/>
  <c r="H63" i="1"/>
  <c r="H64" i="1"/>
  <c r="H65" i="1"/>
  <c r="H66" i="1"/>
  <c r="H67" i="1"/>
  <c r="H58" i="1"/>
  <c r="H59" i="1"/>
  <c r="H60" i="1"/>
  <c r="H61" i="1"/>
  <c r="H62" i="1"/>
  <c r="H57" i="1"/>
  <c r="H54" i="1"/>
  <c r="H55" i="1"/>
  <c r="H56" i="1"/>
  <c r="H50" i="1"/>
  <c r="H51" i="1"/>
  <c r="H52" i="1"/>
  <c r="H53" i="1"/>
  <c r="H48" i="1"/>
  <c r="H49" i="1"/>
  <c r="H47" i="1"/>
  <c r="G101" i="1" a="1"/>
  <c r="G101" i="1" s="1"/>
  <c r="G102" i="1" a="1"/>
  <c r="G102" i="1" s="1"/>
  <c r="G100" i="1" a="1"/>
  <c r="G100" i="1" s="1"/>
  <c r="G88" i="1" a="1"/>
  <c r="G88" i="1" s="1"/>
  <c r="G89" i="1" a="1"/>
  <c r="G89" i="1" s="1"/>
  <c r="G90" i="1" a="1"/>
  <c r="G90" i="1" s="1"/>
  <c r="G91" i="1" a="1"/>
  <c r="G91" i="1" s="1"/>
  <c r="G92" i="1" a="1"/>
  <c r="G92" i="1" s="1"/>
  <c r="G93" i="1" a="1"/>
  <c r="G93" i="1" s="1"/>
  <c r="G94" i="1" a="1"/>
  <c r="G94" i="1" s="1"/>
  <c r="G95" i="1" a="1"/>
  <c r="G95" i="1" s="1"/>
  <c r="G96" i="1" a="1"/>
  <c r="G96" i="1" s="1"/>
  <c r="G97" i="1" a="1"/>
  <c r="G97" i="1" s="1"/>
  <c r="G98" i="1" a="1"/>
  <c r="G98" i="1" s="1"/>
  <c r="G99" i="1" a="1"/>
  <c r="G99" i="1" s="1"/>
  <c r="H46" i="1"/>
  <c r="G87" i="1" a="1"/>
  <c r="G87" i="1" s="1"/>
  <c r="G86" i="1" a="1"/>
  <c r="G86" i="1" s="1"/>
  <c r="G84" i="1" a="1"/>
  <c r="G84" i="1" s="1"/>
  <c r="G85" i="1" a="1"/>
  <c r="G85" i="1" s="1"/>
  <c r="G83" i="1" a="1"/>
  <c r="G83" i="1" s="1"/>
  <c r="G3" i="1" a="1"/>
  <c r="G3" i="1" s="1"/>
  <c r="G4" i="1" a="1"/>
  <c r="G4" i="1" s="1"/>
  <c r="G5" i="1" a="1"/>
  <c r="G5" i="1" s="1"/>
  <c r="G6" i="1" a="1"/>
  <c r="G6" i="1" s="1"/>
  <c r="G7" i="1" a="1"/>
  <c r="G7" i="1" s="1"/>
  <c r="G8" i="1" a="1"/>
  <c r="G8" i="1" s="1"/>
  <c r="G9" i="1" a="1"/>
  <c r="G9" i="1" s="1"/>
  <c r="G10" i="1" a="1"/>
  <c r="G10" i="1" s="1"/>
  <c r="G11" i="1" a="1"/>
  <c r="G11" i="1" s="1"/>
  <c r="G12" i="1" a="1"/>
  <c r="G12" i="1" s="1"/>
  <c r="G13" i="1" a="1"/>
  <c r="G13" i="1" s="1"/>
  <c r="G14" i="1" a="1"/>
  <c r="G14" i="1" s="1"/>
  <c r="G15" i="1" a="1"/>
  <c r="G15" i="1" s="1"/>
  <c r="G16" i="1" a="1"/>
  <c r="G16" i="1" s="1"/>
  <c r="G17" i="1" a="1"/>
  <c r="G17" i="1" s="1"/>
  <c r="G18" i="1" a="1"/>
  <c r="G18" i="1" s="1"/>
  <c r="G19" i="1" a="1"/>
  <c r="G19" i="1" s="1"/>
  <c r="G20" i="1" a="1"/>
  <c r="G20" i="1" s="1"/>
  <c r="G21" i="1" a="1"/>
  <c r="G21" i="1" s="1"/>
  <c r="G22" i="1" a="1"/>
  <c r="G22" i="1" s="1"/>
  <c r="G23" i="1" a="1"/>
  <c r="G23" i="1" s="1"/>
  <c r="G24" i="1" a="1"/>
  <c r="G24" i="1" s="1"/>
  <c r="G25" i="1" a="1"/>
  <c r="G25" i="1" s="1"/>
  <c r="G26" i="1" a="1"/>
  <c r="G26" i="1" s="1"/>
  <c r="G27" i="1" a="1"/>
  <c r="G27" i="1" s="1"/>
  <c r="G28" i="1" a="1"/>
  <c r="G28" i="1" s="1"/>
  <c r="G29" i="1" a="1"/>
  <c r="G29" i="1" s="1"/>
  <c r="G30" i="1" a="1"/>
  <c r="G30" i="1" s="1"/>
  <c r="G31" i="1" a="1"/>
  <c r="G31" i="1" s="1"/>
  <c r="G32" i="1" a="1"/>
  <c r="G32" i="1" s="1"/>
  <c r="G33" i="1" a="1"/>
  <c r="G33" i="1" s="1"/>
  <c r="G34" i="1" a="1"/>
  <c r="G34" i="1" s="1"/>
  <c r="G35" i="1" a="1"/>
  <c r="G35" i="1" s="1"/>
  <c r="G36" i="1" a="1"/>
  <c r="G36" i="1" s="1"/>
  <c r="G37" i="1" a="1"/>
  <c r="G37" i="1" s="1"/>
  <c r="G38" i="1" a="1"/>
  <c r="G38" i="1" s="1"/>
  <c r="G39" i="1" a="1"/>
  <c r="G39" i="1" s="1"/>
  <c r="G40" i="1" a="1"/>
  <c r="G40" i="1" s="1"/>
  <c r="G41" i="1" a="1"/>
  <c r="G41" i="1" s="1"/>
  <c r="G42" i="1" a="1"/>
  <c r="G42" i="1" s="1"/>
  <c r="G43" i="1" a="1"/>
  <c r="G43" i="1" s="1"/>
  <c r="G44" i="1" a="1"/>
  <c r="G44" i="1" s="1"/>
  <c r="G45" i="1" a="1"/>
  <c r="G45" i="1" s="1"/>
  <c r="G46" i="1" a="1"/>
  <c r="G46" i="1" s="1"/>
  <c r="G47" i="1" a="1"/>
  <c r="G47" i="1" s="1"/>
  <c r="G48" i="1" a="1"/>
  <c r="G48" i="1" s="1"/>
  <c r="G49" i="1" a="1"/>
  <c r="G49" i="1" s="1"/>
  <c r="G50" i="1" a="1"/>
  <c r="G50" i="1" s="1"/>
  <c r="G51" i="1" a="1"/>
  <c r="G51" i="1" s="1"/>
  <c r="G52" i="1" a="1"/>
  <c r="G52" i="1" s="1"/>
  <c r="G53" i="1" a="1"/>
  <c r="G53" i="1" s="1"/>
  <c r="G54" i="1" a="1"/>
  <c r="G54" i="1" s="1"/>
  <c r="G55" i="1" a="1"/>
  <c r="G55" i="1" s="1"/>
  <c r="G56" i="1" a="1"/>
  <c r="G56" i="1" s="1"/>
  <c r="G57" i="1" a="1"/>
  <c r="G57" i="1" s="1"/>
  <c r="G58" i="1" a="1"/>
  <c r="G58" i="1" s="1"/>
  <c r="G59" i="1" a="1"/>
  <c r="G59" i="1" s="1"/>
  <c r="G60" i="1" a="1"/>
  <c r="G60" i="1" s="1"/>
  <c r="G61" i="1" a="1"/>
  <c r="G61" i="1" s="1"/>
  <c r="G62" i="1" a="1"/>
  <c r="G62" i="1" s="1"/>
  <c r="G63" i="1" a="1"/>
  <c r="G63" i="1" s="1"/>
  <c r="G64" i="1" a="1"/>
  <c r="G64" i="1" s="1"/>
  <c r="G65" i="1" a="1"/>
  <c r="G65" i="1" s="1"/>
  <c r="G66" i="1" a="1"/>
  <c r="G66" i="1" s="1"/>
  <c r="G67" i="1" a="1"/>
  <c r="G67" i="1" s="1"/>
  <c r="G68" i="1" a="1"/>
  <c r="G68" i="1" s="1"/>
  <c r="G69" i="1" a="1"/>
  <c r="G69" i="1" s="1"/>
  <c r="G70" i="1" a="1"/>
  <c r="G70" i="1" s="1"/>
  <c r="G71" i="1" a="1"/>
  <c r="G71" i="1" s="1"/>
  <c r="G72" i="1" a="1"/>
  <c r="G72" i="1" s="1"/>
  <c r="G73" i="1" a="1"/>
  <c r="G73" i="1" s="1"/>
  <c r="G74" i="1" a="1"/>
  <c r="G74" i="1" s="1"/>
  <c r="G75" i="1" a="1"/>
  <c r="G75" i="1" s="1"/>
  <c r="G76" i="1" a="1"/>
  <c r="G76" i="1" s="1"/>
  <c r="G77" i="1" a="1"/>
  <c r="G77" i="1" s="1"/>
  <c r="G78" i="1" a="1"/>
  <c r="G78" i="1" s="1"/>
  <c r="G79" i="1" a="1"/>
  <c r="G79" i="1" s="1"/>
  <c r="G80" i="1" a="1"/>
  <c r="G80" i="1" s="1"/>
  <c r="G81" i="1" a="1"/>
  <c r="G81" i="1" s="1"/>
  <c r="G82" i="1" a="1"/>
  <c r="G82" i="1" s="1"/>
  <c r="G2" i="1" a="1"/>
  <c r="G2" i="1" s="1"/>
  <c r="A46" i="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A102" i="1" s="1"/>
  <c r="A103" i="1" s="1"/>
  <c r="A104" i="1" s="1"/>
  <c r="A105" i="1" s="1"/>
  <c r="A106" i="1" s="1"/>
  <c r="A107" i="1" s="1"/>
  <c r="A108" i="1" s="1"/>
  <c r="A109" i="1" s="1"/>
  <c r="A110" i="1" s="1"/>
  <c r="A111" i="1" s="1"/>
  <c r="A112" i="1" s="1"/>
  <c r="A113" i="1" s="1"/>
  <c r="A114" i="1" s="1"/>
  <c r="A115" i="1" s="1"/>
  <c r="H40" i="1"/>
  <c r="H41" i="1"/>
  <c r="H42" i="1"/>
  <c r="H43" i="1"/>
  <c r="H44" i="1"/>
  <c r="H45" i="1"/>
  <c r="H39" i="1"/>
  <c r="H38" i="1"/>
  <c r="H37" i="1"/>
  <c r="H36" i="1"/>
  <c r="H35" i="1"/>
  <c r="H34" i="1"/>
  <c r="H33" i="1"/>
  <c r="H32" i="1"/>
  <c r="H31" i="1"/>
  <c r="H30" i="1"/>
  <c r="H29" i="1"/>
  <c r="H28" i="1"/>
  <c r="H27" i="1"/>
  <c r="H26" i="1"/>
  <c r="H25" i="1"/>
  <c r="H24" i="1"/>
  <c r="H23" i="1"/>
  <c r="H22" i="1"/>
  <c r="H21" i="1"/>
  <c r="H20" i="1"/>
  <c r="H19" i="1"/>
  <c r="H18" i="1"/>
  <c r="H17" i="1"/>
  <c r="H16" i="1"/>
  <c r="H15" i="1"/>
  <c r="H14" i="1"/>
  <c r="H13" i="1"/>
  <c r="H12" i="1"/>
  <c r="H11" i="1"/>
  <c r="H10" i="1"/>
  <c r="H9" i="1"/>
  <c r="H8" i="1"/>
  <c r="H7" i="1"/>
  <c r="H6" i="1"/>
  <c r="H5" i="1"/>
  <c r="H4" i="1"/>
  <c r="H3" i="1"/>
  <c r="H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<sst xmlns="http://schemas.openxmlformats.org/spreadsheetml/2006/main" count="694" uniqueCount="446">
  <si>
    <t>CDA</t>
  </si>
  <si>
    <t>ID</t>
  </si>
  <si>
    <t>Tarea / Historia de usuario</t>
  </si>
  <si>
    <t>Crear tareas con título y descripción</t>
  </si>
  <si>
    <t>Agregar fechas límite</t>
  </si>
  <si>
    <t>Tareas recurrentes (diarias/semanales)</t>
  </si>
  <si>
    <t>Categorizar tareas con etiquetas</t>
  </si>
  <si>
    <t>Agrupar tareas en listas/proyectos</t>
  </si>
  <si>
    <t>Marcar tareas como completadas</t>
  </si>
  <si>
    <t>Buscar tareas por nombre o etiqueta</t>
  </si>
  <si>
    <t>Editar tareas existentes</t>
  </si>
  <si>
    <t>Eliminar tareas (con papelera)</t>
  </si>
  <si>
    <t>Notificaciones de vencimiento</t>
  </si>
  <si>
    <t>Crear subtareas</t>
  </si>
  <si>
    <t>Iniciar sesión/registrarse (con sincronización)</t>
  </si>
  <si>
    <t>Personalizar tema (claro/oscuro)</t>
  </si>
  <si>
    <t>Exportar tareas (CSV/JSON)</t>
  </si>
  <si>
    <t>Duplicar tareas</t>
  </si>
  <si>
    <t>Agrupar tareas en proyectos</t>
  </si>
  <si>
    <t>Establecer prioridades (alta/media/baja)</t>
  </si>
  <si>
    <t>Historial de cambios en tareas</t>
  </si>
  <si>
    <t>Agregar notas/comentarios a tareas</t>
  </si>
  <si>
    <t>Filtrar tareas por fecha de creación</t>
  </si>
  <si>
    <t>Copia de seguridad de la BD (PDF)</t>
  </si>
  <si>
    <t>Copia de seguridad de cuenta (PDF)</t>
  </si>
  <si>
    <t>Cambiar a vista de calendario</t>
  </si>
  <si>
    <t>Exportar tareas seleccionadas (PDF)</t>
  </si>
  <si>
    <t>Adjuntar fotos a tareas</t>
  </si>
  <si>
    <t>Estadísticas de productividad</t>
  </si>
  <si>
    <t>Restaurar tareas eliminadas</t>
  </si>
  <si>
    <t>Crear plantillas de tareas</t>
  </si>
  <si>
    <t>Filtrar por fecha de creación</t>
  </si>
  <si>
    <t>Filtrar por fecha de finalización</t>
  </si>
  <si>
    <t>Filtrar por etiquetas</t>
  </si>
  <si>
    <t>Filtrar por prioridad</t>
  </si>
  <si>
    <t>Asignar tareas a otros usuarios</t>
  </si>
  <si>
    <t>Integrar con Google Calendar</t>
  </si>
  <si>
    <t>Recordatorios con alarma</t>
  </si>
  <si>
    <t>Ocultar tareas completadas</t>
  </si>
  <si>
    <t>Agrupar tareas por color</t>
  </si>
  <si>
    <t>Adjuntar documentos PDF</t>
  </si>
  <si>
    <t>Modo offline</t>
  </si>
  <si>
    <t>Historial de actividad del equipo</t>
  </si>
  <si>
    <t>Traducir tareas a otro idioma</t>
  </si>
  <si>
    <t>Temporizador integrado en tareas</t>
  </si>
  <si>
    <t>Anclar tareas importantes</t>
  </si>
  <si>
    <t>Tareas privadas con autenticación biométrica.</t>
  </si>
  <si>
    <t>Prioridad</t>
  </si>
  <si>
    <t>Estado</t>
  </si>
  <si>
    <t>Responsable</t>
  </si>
  <si>
    <t>Fecha límite</t>
  </si>
  <si>
    <t>Notas / Recomendaciones</t>
  </si>
  <si>
    <t>Alta</t>
  </si>
  <si>
    <t>Finalizada</t>
  </si>
  <si>
    <t>Permitir campos obligatorios (título) y opcionales (descripción). Optimizar para entrada rápida en móvil.</t>
  </si>
  <si>
    <t>Soportar selección con calendario emergente. Validar que no se asignen fechas pasadas.</t>
  </si>
  <si>
    <t>Media</t>
  </si>
  <si>
    <t>Incluir opciones flexibles para repetir por día, semana, mes. Ideal para empresas con procesos repetitivos.</t>
  </si>
  <si>
    <t>Permitir crear etiquetas personalizadas. Mostrar colores distintivos para cada etiqueta.</t>
  </si>
  <si>
    <t>Importante para equipos que manejan varios proyectos simultáneamente. Permitir mover tareas entre listas.</t>
  </si>
  <si>
    <t>Permitir "deshacer" para errores. Opcional: animación o feedback visual para reforzar logro.</t>
  </si>
  <si>
    <t>Implementar búsqueda en tiempo real. Soportar búsqueda parcial (autocomplete).</t>
  </si>
  <si>
    <t>Mantener historial de cambios básicos (para empresas es útil auditar modificaciones).</t>
  </si>
  <si>
    <t>Añadir papelera con retención de 30 días antes de borrado permanente.</t>
  </si>
  <si>
    <t>Permitir configurar recordatorios por horas o días antes. Importante para deadlines empresariales.</t>
  </si>
  <si>
    <t>Soportar mínimo 2 niveles (tarea &gt; subtarea). Ideal para dividir tareas grandes en pasos pequeños.</t>
  </si>
  <si>
    <t>Ofrecer inicio con Google y Microsoft. Guardar datos en la nube para sincronización entre dispositivos.</t>
  </si>
  <si>
    <t>Baja</t>
  </si>
  <si>
    <t>Fundamental para uso prolongado, especialmente en entornos de desarrollo.</t>
  </si>
  <si>
    <t>Útil para reportes en empresas o integración con otras apps. Ofrecer selección de campos a exportar.</t>
  </si>
  <si>
    <t>Incluir opción para duplicar con o sin subtareas y fecha.</t>
  </si>
  <si>
    <t>Mostrar resumen del proyecto: número de tareas, completadas, pendientes.</t>
  </si>
  <si>
    <t>Usar colores para diferenciar prioridades. Permitir ordenar lista por prioridad.</t>
  </si>
  <si>
    <t>Guardar quién, cuándo y qué cambió (para empresas es clave en gestión de equipos).</t>
  </si>
  <si>
    <t>Soportar menciones (@usuario) y notificaciones. Útil para colaboración en equipo.</t>
  </si>
  <si>
    <t>Incluir rangos (hoy, esta semana, este mes).</t>
  </si>
  <si>
    <t>Permitir generar reporte en PDF con resumen de tareas. Enfocado a usuarios empresariales.</t>
  </si>
  <si>
    <t>Incluir toda la información asociada al usuario (tareas, etiquetas, proyectos).</t>
  </si>
  <si>
    <t>Mostrar tareas según fecha límite. Importante para planificación visual.</t>
  </si>
  <si>
    <t>Permitir seleccionar tareas específicas y agruparlas en reporte PDF.</t>
  </si>
  <si>
    <t>Limitar tamaño máximo por archivo para rendimiento móvil. Soporte para cámara directa.</t>
  </si>
  <si>
    <t>Mostrar gráfico de tareas completadas por día/semana. Importante para equipos y estudiantes que miden progreso.</t>
  </si>
  <si>
    <t>Vinculado con papelera. Ofrecer opción de restaurar todas o seleccionadas.</t>
  </si>
  <si>
    <t>Ideal para empresas y desarrolladores que repiten flujos (ejemplo: "Publicar campaña", "Lanzar sprint").</t>
  </si>
  <si>
    <t>Unificar con otros filtros de fecha para experiencia consistente.</t>
  </si>
  <si>
    <t>Útil para revisar entregas de un periodo específico (ejemplo: semana laboral).</t>
  </si>
  <si>
    <t>Soportar selección múltiple de etiquetas.</t>
  </si>
  <si>
    <t>Mostrar primero las tareas de prioridad alta si no se indica otro orden.</t>
  </si>
  <si>
    <t>Necesita sistema de usuarios y roles. Notificar al asignado.</t>
  </si>
  <si>
    <t>Permitir exportar fechas límite como eventos en Google Calendar.</t>
  </si>
  <si>
    <t>Usar notificaciones push en móviles. Permitir configuración personalizada por usuario.</t>
  </si>
  <si>
    <t>Ofrecer opción en filtros o configuración general.</t>
  </si>
  <si>
    <t>Similar a etiquetas, pero más visual. Útil para estudiantes que categorizan por materia.</t>
  </si>
  <si>
    <t>Limitar tamaño. Soportar visualización previa dentro de la app.</t>
  </si>
  <si>
    <t>Crucial para estudiantes y desarrolladores que trabajan sin conexión. Sincronizar cambios al volver online.</t>
  </si>
  <si>
    <t>Mostrar cambios por usuario. Fundamental para equipos empresariales.</t>
  </si>
  <si>
    <t>Usar API externa (Google Translate o DeepL). Útil para equipos multiculturales.</t>
  </si>
  <si>
    <t>Ideal para técnica Pomodoro. Mostrar contador en primer plano.</t>
  </si>
  <si>
    <t>Mostrar tareas ancladas siempre arriba o en sección especial.</t>
  </si>
  <si>
    <t>Usar huella dactilar o Face ID para acceso a tareas sensibles.</t>
  </si>
  <si>
    <t xml:space="preserve">Pérez Ibarra Manuel Sebastián  </t>
  </si>
  <si>
    <t xml:space="preserve">Gutiérrez Sánchez César Axel  </t>
  </si>
  <si>
    <t xml:space="preserve">Flores Manzano Luis  </t>
  </si>
  <si>
    <t>Ibarra Lima Julio Jair</t>
  </si>
  <si>
    <t>Rodríguez Brenes Adriel</t>
  </si>
  <si>
    <t>Descripción</t>
  </si>
  <si>
    <t>Como usuario, necesito crear tareas con un título y una descripción, para organizar y detallar mis pendientes o actividades.</t>
  </si>
  <si>
    <t>Como usuario, necesito asignar una fecha y hora límite a una tarea, para saber cuándo debo completarla.</t>
  </si>
  <si>
    <t>Como usuario, necesito establecer que una tarea se repita diariamente o semanalmente, para no tener que crearla manualmente cada vez.</t>
  </si>
  <si>
    <t>Como usuario, necesito asignar etiquetas o categorías a mis tareas, para poder clasificarlas según su tipo o prioridad.</t>
  </si>
  <si>
    <t>El título es obligatorio al momento de guardar una tarea.
La descripción es opcional.
La tarea nueva aparece en la lista de tareas tras guardarse.</t>
  </si>
  <si>
    <t>El usuario Seleccionara fecha y hora desde un selector de calendario.
La fecha límite se muestra visualmente en la vista de tarea.
Las tareas vencidas se indican con un estilo distinto (ej. color rojo o ícono).</t>
  </si>
  <si>
    <t>Se muestra una opción para marcar la tarea como recurrente.
La frecuencia puede configurarse (diaria, semanal o personalizada).
Nuevas instancias de la tarea aparecen automáticamente según la configuración elegida.</t>
  </si>
  <si>
    <t>Las etiquetas se crean y  se personalizan (nombre y color).
Las etiquetas asignadas se muestran junto al nombre de la tarea.
Las tareas pueden filtrarse por una o más etiquetas desde la interfaz de búsqueda.</t>
  </si>
  <si>
    <t>Es posible crear listas o proyectos desde el menú de organización.
Cada tarea puede asignarse a una lista específica.
Se muestra un resumen con las tareas agrupadas dentro de cada lista o proyecto.</t>
  </si>
  <si>
    <t>La tarea se marca con un ícono o estilo distinto al completarse.
Las tareas completadas se agrupan o se muestran al final de la lista.
Las tareas completadas pueden ocultarse o visualizarse desde un filtro.</t>
  </si>
  <si>
    <t xml:space="preserve">La barra de búsqueda permite filtrar por texto coincidente.
Al escribir, la lista de tareas se actualiza en tiempo real.
Las etiquetas incluidas en la búsqueda se interpretan como filtros automáticos.
</t>
  </si>
  <si>
    <t>Al seleccionar una tarea, se abre su vista de edición.
Los cambios realizados se reflejan inmediatamente en la lista.
La tarea mantiene su historial o estado tras editarse.</t>
  </si>
  <si>
    <t xml:space="preserve">Las tareas eliminadas se mueven a una sección de papelera.
Desde la papelera es posible restaurarlas o eliminarlas permanentemente.
Las tareas permanecen en la papelera por un tiempo limitado (ej. 7 días).
</t>
  </si>
  <si>
    <t>Se  configura  el momento del aviso (ej. 10 minutos antes).
Las notificaciones aparecen en el sistema del dispositivo.
Las notificaciones funcionan tanto con conexión como sin conexión a internet.</t>
  </si>
  <si>
    <t>Como usuario, necesito agrupar mis tareas dentro de listas o proyectos, para organizar mejor mis actividades por contexto o tema.</t>
  </si>
  <si>
    <t>Como usuario, necesito marcar las tareas como completadas, para llevar un control visual de lo que ya terminé.</t>
  </si>
  <si>
    <t>Como usuario, necesito buscar tareas por su nombre o etiquetas, para encontrar rápidamente lo que necesito gestionar.</t>
  </si>
  <si>
    <t>Como usuario, necesito poder editar una tarea ya creada, para corregir o actualizar su información cuando sea necesario.</t>
  </si>
  <si>
    <t>Como usuario, necesito eliminar tareas sin perderlas de forma inmediata, para poder recuperarlas en caso de error.</t>
  </si>
  <si>
    <t>Como usuario, necesito recibir notificaciones cuando una tarea esté por vencer, para no olvidar realizarla a tiempo.</t>
  </si>
  <si>
    <t>Como usuario, necesito agregar subtareas dentro de una tarea principal, para dividir acciones complejas en pasos más manejables.</t>
  </si>
  <si>
    <t>Cada tarea permite agregar una o más subtareas.
Las subtareas aparecen jerárquicamente debajo de la tarea principal.
Las subtareas pueden marcarse como completadas de forma independiente.</t>
  </si>
  <si>
    <t>Como usuario, necesito crear una cuenta e iniciar sesión, para sincronizar mis tareas y acceder desde diferentes dispositivos.</t>
  </si>
  <si>
    <t>El formulario permite registrarse con correo y contraseña.
Al iniciar sesión, se cargan automáticamente las tareas sincronizadas.
Las tareas creadas sin sesión se sincronizan al ingresar a la cuenta.</t>
  </si>
  <si>
    <t>Como usuario, necesito cambiar entre modo claro y oscuro, para ajustar la visualización según mis preferencias o entorno.</t>
  </si>
  <si>
    <t>El cambio de tema se aplica en toda la interfaz.
La selección del tema se guarda entre sesiones.
El sistema puede seguir el tema del dispositivo automáticamente.</t>
  </si>
  <si>
    <t>Como usuario, necesito exportar mis tareas en formatos CSV o JSON, para guardarlas, analizarlas o compartirlas fácilmente.</t>
  </si>
  <si>
    <t>El usuario puede seleccionar el formato deseado (CSV o JSON).
El archivo generado incluye todas las tareas y sus propiedades.
La descarga inicia correctamente desde el dispositivo o se guarda en una ubicación accesible.</t>
  </si>
  <si>
    <t>Como usuario, necesito duplicar una tarea existente, para crear una nueva con información similar sin reescribirla.</t>
  </si>
  <si>
    <t xml:space="preserve">La opción de duplicar aparece en el menú contextual de cada tarea.
La tarea duplicada conserva título, descripción, etiquetas, etc.
La nueva tarea se guarda como pendiente, sin marcar como completada.
</t>
  </si>
  <si>
    <t>Como usuario, necesito agrupar tareas dentro de proyectos definidos, para gestionar objetivos amplios de forma estructurada.</t>
  </si>
  <si>
    <t>Es posible crear proyectos con nombre y color distintivo.
Las tareas pueden asignarse a un proyecto específico.
La vista de proyecto muestra un resumen de progreso según tareas completadas.</t>
  </si>
  <si>
    <t>Cada tarea puede tener prioridad alta, media o baja.
El nivel de prioridad se refleja visualmente (colores o íconos).
Las tareas pueden ordenarse por prioridad en la lista.</t>
  </si>
  <si>
    <t>Como usuario, necesito consultar los cambios realizados en una tarea, para seguir el rastro de modificaciones importantes.</t>
  </si>
  <si>
    <t>Cada edición importante (título, fecha, estado) se registra con fecha y hora.
El historial se visualiza desde la vista de detalles de la tarea.
El historial no se puede modificar manualmente.</t>
  </si>
  <si>
    <t>Como usuario, necesito añadir notas o comentarios a mis tareas, para complementar la información o registrar avances.</t>
  </si>
  <si>
    <t xml:space="preserve">Las notas se muestran dentro de la tarea, en orden cronológico.
Es posible escribir múltiples notas por tarea.
Cada nota muestra su fecha de creación.
</t>
  </si>
  <si>
    <t>Como usuario, necesito filtrar mis tareas según su fecha de creación, para consultar actividades recientes o antiguas con rapidez.</t>
  </si>
  <si>
    <t>El sistema permite establecer un rango de fechas.
La lista se actualiza mostrando solo las tareas creadas en ese periodo.
El filtro puede combinarse con otros criterios (etiquetas, estado, etc.).</t>
  </si>
  <si>
    <t>Como usuario, necesito generar una copia de seguridad de mis tareas en formato PDF, para conservar un respaldo legible fuera de la aplicación.</t>
  </si>
  <si>
    <t xml:space="preserve">Se genera un archivo PDF con el listado de tareas y sus detalles.
El diseño del PDF incluye estructura clara y ordenada (por fecha, proyecto o prioridad).
El archivo puede descargarse o compartirse desde la app.
</t>
  </si>
  <si>
    <t>Como usuario, necesito generar una copia de seguridad completa de mi cuenta en formato PDF, para guardar un respaldo general de todas mis tareas, proyectos y datos.</t>
  </si>
  <si>
    <t>El archivo PDF incluye tareas, proyectos, fechas, etiquetas y notas.
La copia contiene datos agrupados y estructurados de forma clara.
Es posible descargar el archivo directamente desde la app.</t>
  </si>
  <si>
    <t>Como usuario, necesito ver mis tareas en formato calendario, para visualizar de forma cronológica mis actividades.</t>
  </si>
  <si>
    <t>Las tareas con fecha aparecen distribuidas en una vista mensual o semanal.
Al seleccionar una fecha, se muestran las tareas correspondientes.
Es posible alternar entre la vista de lista y la vista de calendario.</t>
  </si>
  <si>
    <t>Como usuario, necesito exportar solo ciertas tareas en PDF, para compartir o conservar información específica.</t>
  </si>
  <si>
    <t>Se permite seleccionar múltiples tareas desde la lista.
Al exportar, el PDF incluye solo las tareas seleccionadas.
El archivo puede descargarse o compartirse.</t>
  </si>
  <si>
    <t>Como usuario, necesito adjuntar imágenes a mis tareas, para documentar información visual importante.</t>
  </si>
  <si>
    <t>Las imágenes pueden subirse desde la galería o tomar una nueva con la cámara.
Cada imagen se muestra dentro de la vista detallada de la tarea.
Es posible eliminar imágenes adjuntas posteriormente.</t>
  </si>
  <si>
    <t>Como usuario, necesito consultar estadísticas sobre mis tareas completadas y pendientes, para evaluar mi productividad.</t>
  </si>
  <si>
    <t>Se muestra un resumen visual de tareas completadas por día, semana o mes.
El panel incluye gráficos de productividad, porcentajes y tendencias.
La información se actualiza automáticamente al completar tareas.</t>
  </si>
  <si>
    <t>Como usuario, necesito restaurar tareas desde la papelera, para recuperarlas en caso de eliminarlas por error.</t>
  </si>
  <si>
    <t>Las tareas eliminadas se visualizan en la papelera.
Cada tarea muestra una opción de restauración.
Al restaurarse, la tarea vuelve a su estado anterior (lista, proyecto, etc.).</t>
  </si>
  <si>
    <t>Como usuario, necesito guardar tareas como plantillas, para reutilizar su estructura en nuevas tareas similares.</t>
  </si>
  <si>
    <t>Una tarea puede guardarse como plantilla con sus campos llenados.
Al crear una nueva tarea, se puede seleccionar una plantilla existente.
Las plantillas pueden editarse o eliminarse desde una sección específica.</t>
  </si>
  <si>
    <t>Como usuario, necesito filtrar tareas por la fecha en que fueron creadas, para consultar qué tareas añadí recientemente.</t>
  </si>
  <si>
    <t>El filtro muestra solo las tareas creadas dentro del rango seleccionado.
La fecha de creación está visible en los detalles de la tarea.
El filtro puede combinarse con otras opciones (etiquetas, prioridad, etc.).</t>
  </si>
  <si>
    <t>Como usuario, necesito filtrar tareas por la fecha en que fueron completadas, para revisar mi actividad en un periodo específico.</t>
  </si>
  <si>
    <t xml:space="preserve">El filtro permite seleccionar un rango de fechas de finalización.
La lista se actualiza con tareas completadas en ese periodo.
La fecha de finalización se muestra en el detalle de la tarea.
</t>
  </si>
  <si>
    <t>Como usuario, necesito filtrar mis tareas por etiquetas, para ver solo las que pertenecen a una categoría específica.</t>
  </si>
  <si>
    <t xml:space="preserve">El filtro muestra todas las etiquetas disponibles.
Al seleccionar una o varias, la lista muestra solo las tareas que las contienen.
Las etiquetas activas se destacan en la interfaz.
</t>
  </si>
  <si>
    <t>Como usuario, necesito ver solo las tareas de cierta prioridad, para enfocarme en lo más urgente o importante.</t>
  </si>
  <si>
    <t xml:space="preserve">El filtro permite seleccionar una o varias prioridades (alta, media, baja).
Solo se muestran tareas que coinciden con el criterio.
El filtro se puede combinar con otros como fechas o etiquetas.
</t>
  </si>
  <si>
    <t>Como usuario, necesito asignar tareas a otros usuarios registrados, para organizar el trabajo en equipo y distribuir responsabilidades.</t>
  </si>
  <si>
    <t>Es posible seleccionar un usuario desde una lista o buscador.
La tarea asignada muestra el nombre o avatar del responsable.
Los usuarios asignados reciben una notificación o aviso.</t>
  </si>
  <si>
    <t>Como usuario, necesito sincronizar mis tareas con Google Calendar, para ver mis actividades desde otras plataformas y recibir alertas externas.</t>
  </si>
  <si>
    <t xml:space="preserve">Las tareas con fecha se muestran como eventos en Google Calendar.
Los cambios en la app se reflejan en el calendario y viceversa.
La integración se activa mediante autenticación con cuenta Google.
</t>
  </si>
  <si>
    <t>Como usuario, necesito recibir alertas tipo alarma antes del vencimiento de una tarea, para recordar a tiempo mis pendientes más urgentes.</t>
  </si>
  <si>
    <t>El usuario puede establecer un tiempo previo para la alarma (ej. 10 minutos antes).
La alerta suena y aparece incluso con la app cerrada.
El recordatorio se configura individualmente por tarea.</t>
  </si>
  <si>
    <t>Como usuario, necesito ocultar tareas que ya terminé, para mantener mi espacio de trabajo más limpio y enfocado.</t>
  </si>
  <si>
    <t>Las tareas completadas se pueden ocultar desde la configuración o el menú de vista.
Al ocultarlas, la lista muestra solo las tareas activas.
Es posible volver a mostrar las tareas completadas cuando se desee.</t>
  </si>
  <si>
    <t>Como usuario, necesito agrupar tareas según colores asignados, para identificar visualmente diferentes categorías o prioridades.</t>
  </si>
  <si>
    <t>Cada tarea puede tener un color asignado.
La agrupación organiza las tareas por color en secciones visuales.
Los colores están disponibles en una paleta predefinida o personalizada.</t>
  </si>
  <si>
    <t>Como usuario, necesito adjuntar archivos PDF a una tarea, para conservar documentos importantes relacionados con mis actividades.</t>
  </si>
  <si>
    <t>Los archivos se seleccionan desde el almacenamiento del dispositivo.
Cada tarea muestra una lista de archivos adjuntos.
Los documentos pueden visualizarse directamente desde la app.</t>
  </si>
  <si>
    <t>Como usuario, necesito seguir trabajando sin conexión a internet, para no perder acceso ni funcionalidades clave cuando no tengo red.</t>
  </si>
  <si>
    <t xml:space="preserve">La app permite crear, editar y ver tareas sin conexión.
Los cambios se sincronizan automáticamente al reconectarse.
La app indica visualmente si se está en modo offline.
</t>
  </si>
  <si>
    <t>Como usuario colaborador, necesito ver un registro de las acciones realizadas por el equipo, para dar seguimiento al avance de las tareas compartidas.</t>
  </si>
  <si>
    <t>Cada cambio importante (crear, editar, completar) se registra con usuario, acción y fecha.
El historial es accesible desde cada tarea colaborativa.
Las entradas se ordenan cronológicamente.</t>
  </si>
  <si>
    <t>Como usuario, necesito traducir el contenido de una tarea a otro idioma, para entender o compartir información con personas que no hablan mi idioma.</t>
  </si>
  <si>
    <t>Se puede seleccionar un idioma de destino desde una lista.
La traducción se muestra en una vista secundaria o expandida.
Las traducciones no afectan el texto original.</t>
  </si>
  <si>
    <t xml:space="preserve">Como usuario, necesito usar un temporizador dentro de una tarea, para concentrarme durante lapsos de tiempo definidos </t>
  </si>
  <si>
    <t xml:space="preserve">El temporizador se activa desde la vista de la tarea.
Se pueden establecer lapsos de tiempo personalizados.
Al finalizar el tiempo, se recibe una alerta o vibración.
</t>
  </si>
  <si>
    <t>Como usuario, necesito fijar tareas prioritarias en la parte superior de la lista, para acceder fácilmente a lo más relevante.</t>
  </si>
  <si>
    <t>Las tareas ancladas se mantienen visibles arriba sin importar el orden general.
La opción de anclar está disponible en el menú de cada tarea.
Las tareas ancladas se distinguen visualmente con un ícono o color.</t>
  </si>
  <si>
    <t>Como usuario, necesito proteger tareas confidenciales con huella digital o reconocimiento facial, para mantener la privacidad de información sensible.</t>
  </si>
  <si>
    <t xml:space="preserve">Las tareas privadas muestran un candado o marca especial.
Al intentar acceder, se solicita autenticación biométrica.
La protección se activa por tarea individual.
</t>
  </si>
  <si>
    <t>Personalizar colores de interfaz</t>
  </si>
  <si>
    <t>Como usuario, necesito personalizar los colores de la interfaz, para adaptar la app a mis preferencias visuales o necesidades de accesibilidad.</t>
  </si>
  <si>
    <t xml:space="preserve">Hay una sección de personalización con selección de color principal y de fondo.
La selección se aplica en toda la interfaz de forma coherente.
La configuración se guarda para futuras sesiones.
</t>
  </si>
  <si>
    <t>Cambiar tamaño de fuente</t>
  </si>
  <si>
    <t>Como usuario, necesito ajustar el tamaño de fuente en la aplicación, para mejorar la lectura según mi comodidad visual.</t>
  </si>
  <si>
    <t>Hay al menos tres tamaños predefinidos: pequeño, mediano, grande.
El cambio se refleja instantáneamente en listas, menús y detalles.
La selección se guarda incluso tras cerrar la app.</t>
  </si>
  <si>
    <t>Modo automático claro/oscuro por sistema</t>
  </si>
  <si>
    <t>Como usuario, necesito que el tema claro u oscuro se adapte automáticamente al modo de mi dispositivo, para mantener la coherencia visual y cuidar la vista.</t>
  </si>
  <si>
    <t>La app detecta el modo actual del sistema operativo.
Al cambiar el modo del dispositivo, la app lo refleja automáticamente.
Hay opción de dejarlo en modo manual o automático.</t>
  </si>
  <si>
    <t>Diseño modular de páginas personalizadas</t>
  </si>
  <si>
    <t>Como usuario, necesito crear páginas con diseño modular (listas, notas, recordatorios, imágenes), para organizar visualmente mis tareas de manera flexible.</t>
  </si>
  <si>
    <t>Se permite arrastrar y soltar módulos dentro de la página.
Cada módulo tiene estilo visual consistente con el tema.
Las páginas personalizadas se pueden nombrar y reorganizar.</t>
  </si>
  <si>
    <t>Como usuario de dispositivos pequeños, necesito una interfaz optimizada para pantallas reducidas, para navegar cómodamente sin perder funcionalidad.</t>
  </si>
  <si>
    <t>Diseño adaptativo en pantallas pequeñas</t>
  </si>
  <si>
    <t>Los elementos se reorganizan automáticamente en vertical.
Los botones e íconos son accesibles con una sola mano.
No se presentan desbordes ni solapamientos visuales.</t>
  </si>
  <si>
    <t>Diseño optimizado para tablets</t>
  </si>
  <si>
    <t>Como usuario de tablet, necesito una interfaz adaptada a pantallas grandes, para aprovechar mejor el espacio disponible.</t>
  </si>
  <si>
    <t>Se utiliza diseño en columnas o paneles laterales.
Las vistas múltiples permiten trabajar en más de una tarea a la vez.
Los elementos visuales se escalan correctamente.</t>
  </si>
  <si>
    <t>Animaciones suaves de transición</t>
  </si>
  <si>
    <t>Como usuario, necesito ver transiciones suaves al navegar entre pantallas o abrir tareas, para mejorar la experiencia visual y la sensación de fluidez.</t>
  </si>
  <si>
    <t>Las transiciones usan animaciones discretas (fade, slide, expand).
La duración es corta y no interfiere con el rendimiento.
Las animaciones se aplican en navegación, apertura y cierre de tareas.</t>
  </si>
  <si>
    <t>Temas visuales predefinidos</t>
  </si>
  <si>
    <t>Como usuario, necesito elegir entre varios temas visuales ya diseñados, para darle estilo personal a la app sin configurarlo manualmente.</t>
  </si>
  <si>
    <t>Hay al menos 3 temas predefinidos (ej. minimalista, colorido, elegante).
Al elegir un tema, se actualizan colores, fondos e íconos.
El tema seleccionado se puede cambiar en cualquier momento.</t>
  </si>
  <si>
    <t>Modo de alto contraste</t>
  </si>
  <si>
    <t>Como usuario con necesidades visuales especiales, necesito activar un modo de alto contraste, para leer y usar la app con mayor facilidad.</t>
  </si>
  <si>
    <t>El modo de alto contraste invierte colores y usa fondos oscuros con texto claro.
Los íconos y botones mantienen buena visibilidad.
Se puede activar desde la configuración de accesibilidad.</t>
  </si>
  <si>
    <t>Íconos intuitivos y consistentes</t>
  </si>
  <si>
    <t>Como usuario, necesito que los íconos sean claros, consistentes y fáciles de interpretar, para navegar y usar funciones sin depender solo del texto.</t>
  </si>
  <si>
    <t>Cada función tiene un ícono representativo claro.
El estilo de los íconos es uniforme en toda la app.
Los íconos aparecen acompañados de texto en menús principales.</t>
  </si>
  <si>
    <t>Navegación simple e intuitiva</t>
  </si>
  <si>
    <t>Como usuario, necesito moverme fácilmente entre secciones principales de la app, para acceder rápidamente a las funciones sin confusión.</t>
  </si>
  <si>
    <t>El menú principal es visible y accesible desde cualquier pantalla.
Los iconos y etiquetas del menú indican claramente su función.
La navegación no requiere más de tres toques para llegar a funciones clave</t>
  </si>
  <si>
    <t>Confirmación visual al completar tareas</t>
  </si>
  <si>
    <t>Como usuario, necesito ver una animación o cambio visual al completar una tarea, para sentir satisfacción y tener certeza del cambio realizado.</t>
  </si>
  <si>
    <t>Al marcar una tarea como completada, se muestra una animación sutil o cambio de estilo.
El nuevo estado se refleja inmediatamente en la lista.
La retroalimentación es clara pero no intrusiva.</t>
  </si>
  <si>
    <t>Sugerencias inteligentes de etiquetas</t>
  </si>
  <si>
    <t>Como usuario, necesito recibir sugerencias de etiquetas mientras escribo, para organizar mis tareas de forma rápida y consistente.</t>
  </si>
  <si>
    <t>Al escribir en el campo de etiquetas, se muestran coincidencias existentes.
Las sugerencias se ordenan por frecuencia de uso o relevancia.
Las etiquetas nuevas se pueden agregar fácilmente si no existen.</t>
  </si>
  <si>
    <t>Acciones rápidas desde la lista de tareas</t>
  </si>
  <si>
    <t>Como usuario, necesito acceder a acciones comunes directamente desde la lista de tareas, para ahorrar tiempo al gestionar mis pendientes.</t>
  </si>
  <si>
    <t xml:space="preserve">Cada tarea muestra accesos rápidos como completar, editar o eliminar.
Las acciones rápidas están accesibles con deslizamiento o toque prolongado.
No se requiere abrir la tarea completa para estas acciones.
</t>
  </si>
  <si>
    <t>Notificaciones claras y configurables</t>
  </si>
  <si>
    <t>Como usuario, necesito recibir notificaciones claras y personalizables, para mantenerme informado sin sentirme saturado.</t>
  </si>
  <si>
    <t>Las notificaciones muestran título, hora y acción relacionada.
Se puede activar o desactivar por tipo (vencimiento, recordatorio, colaboración).
Las notificaciones llevan al usuario directamente a la tarea correspondiente.</t>
  </si>
  <si>
    <t>Guardado automático de cambios</t>
  </si>
  <si>
    <t>Como usuario, necesito que mis cambios se guarden automáticamente, para evitar perder información por cerrar la app o interrupciones.</t>
  </si>
  <si>
    <t>Al modificar campos en una tarea, los cambios se registran sin pulsar un botón "Guardar".
La app muestra una indicación sutil de guardado exitoso.
Al salir de la tarea, los datos modificados permanecen intactos.</t>
  </si>
  <si>
    <t>Botón de deshacer recientes</t>
  </si>
  <si>
    <t>Como usuario, necesito deshacer una acción reciente como eliminar o completar una tarea, para corregir errores sin afectar mi progreso.</t>
  </si>
  <si>
    <t xml:space="preserve">Después de una acción, aparece una notificación con opción para deshacer.
El deshacer restaura el estado anterior de la tarea.
La opción está disponible por tiempo limitado tras la acción.
</t>
  </si>
  <si>
    <t>Consistencia visual en todos los módulos</t>
  </si>
  <si>
    <t>Como usuario, necesito una interfaz coherente en estilo y estructura, para no confundirme al cambiar entre secciones de la app.</t>
  </si>
  <si>
    <t>Las pantallas comparten un mismo estilo visual: tipografía, colores, botones.
Los componentes mantienen una disposición similar entre secciones.
El diseño responde al mismo sistema de navegación.</t>
  </si>
  <si>
    <t xml:space="preserve"> Accesibilidad para lectores de pantalla</t>
  </si>
  <si>
    <t>Como usuario con discapacidad visual, necesito usar la app con lectores de pantalla, para acceder a todas las funciones sin barreras.</t>
  </si>
  <si>
    <t>Cada botón, campo y sección tiene una etiqueta accesible.
La navegación por teclado o lector de pantalla es fluida.
Los elementos interactivos indican claramente su función.</t>
  </si>
  <si>
    <t>Reanudación rápida de tareas recientes</t>
  </si>
  <si>
    <t>Como usuario, necesito acceder rápidamente a mis tareas recientes, para retomar mi trabajo sin buscar entre todas las listas.</t>
  </si>
  <si>
    <t>La pantalla principal muestra una sección con tareas vistas o editadas recientemente.
Al tocar una tarea reciente, se abre directamente en modo edición o visualización.
La sección se actualiza automáticamente con la actividad del usuario.</t>
  </si>
  <si>
    <t>Compartir tareas con otros usuarios</t>
  </si>
  <si>
    <t>Como usuario, necesito compartir tareas con otros colaboradores, para trabajar en equipo de forma coordinada.</t>
  </si>
  <si>
    <t>Se puede invitar a usuarios mediante correo electrónico o código.
Las tareas compartidas se actualizan en tiempo real.
Se puede definir si el otro usuario edita o solo visualiza</t>
  </si>
  <si>
    <t>Iniciar sesión con autenticación biométrica</t>
  </si>
  <si>
    <t>Como usuario, necesito acceder con huella digital o rostro, para entrar de forma segura y rápida sin escribir contraseña.</t>
  </si>
  <si>
    <t>La autenticación biométrica se activa desde la configuración.
Funciona si el dispositivo tiene biometría disponible.
Es compatible con el inicio de sesión normal.</t>
  </si>
  <si>
    <t>Sincronizar datos automáticamente con la nube</t>
  </si>
  <si>
    <t>Como usuario, necesito sincronizar mis datos con la nube en segundo plano, para asegurar respaldo constante de mi información.</t>
  </si>
  <si>
    <t>La sincronización se realiza cuando hay conexión estable.
No interrumpe el uso de la app ni ralentiza funciones.
Se informa al usuario si hay errores de sincronización.</t>
  </si>
  <si>
    <t>Integrar tareas con Google Calendar</t>
  </si>
  <si>
    <t>Como usuario, necesito sincronizar mis tareas con Google Calendar, para verlas en mi agenda personal sin duplicar esfuerzos.</t>
  </si>
  <si>
    <t>La integración requiere autorización del usuario.
Las tareas aparecen como eventos en la fecha correspondiente.
Los cambios se reflejan en ambos sistemas.</t>
  </si>
  <si>
    <t>Hacer respaldo completo de la cuenta</t>
  </si>
  <si>
    <t>Como usuario, necesito crear una copia de seguridad de todos mis datos, para resguardarlos y restaurarlos en caso de pérdida.</t>
  </si>
  <si>
    <t>El respaldo incluye tareas, etiquetas, notas, imágenes y configuración.
Se puede guardar como archivo PDF o JSON.
Se indica fecha y hora del último respaldo.</t>
  </si>
  <si>
    <t>Silenciar notificaciones por periodos definidos</t>
  </si>
  <si>
    <t>Como usuario, necesito silenciar notificaciones durante ciertos horarios, para no recibir interrupciones en momentos importantes.</t>
  </si>
  <si>
    <t>Se configura una franja horaria desde ajustes.
Las notificaciones se desactivan sin afectar alarmas importantes.
Se indica visualmente cuando está activo el modo silencio.</t>
  </si>
  <si>
    <t>Acceso offline con sincronización posterior</t>
  </si>
  <si>
    <t>Como usuario, necesito trabajar sin internet y sincronizar al reconectarme, para mantener la productividad en cualquier lugar.</t>
  </si>
  <si>
    <t>Las tareas creadas o modificadas sin conexión se almacenan localmente.
Al reconectarse, se sincronizan automáticamente con la nube.
Se notifica al usuario si hay conflictos.</t>
  </si>
  <si>
    <t>Repetir tareas con configuración automática</t>
  </si>
  <si>
    <t>Como usuario, necesito programar tareas que se repitan automáticamente, para no tener que crearlas de nuevo manualmente.Como usuario, necesito programar tareas que se repitan automáticamente, para no tener que crearlas de nuevo manualmente.</t>
  </si>
  <si>
    <t>Se permite configurar recurrencia diaria, semanal, mensual.
Cada instancia se crea con misma configuración base.
Se puede editar o cancelar una repetición sin afectar las otras.</t>
  </si>
  <si>
    <t>Como colaborador, necesito agregar comentarios a tareas compartidas, para comunicarme con otros sin salir de la app.</t>
  </si>
  <si>
    <t>Adjuntar comentarios a tareas compartidas</t>
  </si>
  <si>
    <t xml:space="preserve">Cada tarea compartida tiene una sección de comentarios.
Los mensajes muestran nombre, fecha y hora.
Se notifican los nuevos comentarios a los participantes.
</t>
  </si>
  <si>
    <t>Vista de calendario para ver tareas por día</t>
  </si>
  <si>
    <t>Como usuario, necesito visualizar mis tareas en formato calendario, para tener una visión clara de mi agenda por fechas.</t>
  </si>
  <si>
    <t>Las tareas aparecen organizadas por día.
Se puede navegar por semana o mes.
Al seleccionar un día, se listan las tareas asociadas.</t>
  </si>
  <si>
    <t>Fijar tareas importantes en la parte superior</t>
  </si>
  <si>
    <t>Como usuario, necesito anclar tareas clave en la parte superior de la lista, para acceder fácilmente a lo prioritario.</t>
  </si>
  <si>
    <t>Las tareas ancladas se mantienen fijas hasta desanclarlas.
Se pueden anclar múltiples tareas.
No dependen de su fecha o estado.</t>
  </si>
  <si>
    <t>Buscar tareas por múltiples criterios</t>
  </si>
  <si>
    <t>Como usuario, necesito buscar tareas por nombre, fecha, prioridad o etiqueta, para encontrarlas rápidamente según diferentes filtros.</t>
  </si>
  <si>
    <t>Hay una barra de búsqueda con filtros combinables.
Los resultados se actualizan al escribir.
Se permite limpiar la búsqueda y volver a la vista general.</t>
  </si>
  <si>
    <t>Marcar tareas como privadas</t>
  </si>
  <si>
    <t>Como usuario, necesito proteger ciertas tareas con autenticación biométrica o PIN, para mantener su contenido confidencial.</t>
  </si>
  <si>
    <t>Las tareas privadas requieren verificación para abrirse.
No aparecen en búsquedas públicas.
Se indica visualmente que son privadas.</t>
  </si>
  <si>
    <t>raducir tareas a otro idioma</t>
  </si>
  <si>
    <t>Como usuario multilingüe, necesito traducir mis tareas a otros idiomas, para compartirlas con personas que no hablan el mío.</t>
  </si>
  <si>
    <t>Hay una opción para traducir automáticamente el contenido.
Se puede seleccionar el idioma de destino.
La traducción mantiene el formato original.</t>
  </si>
  <si>
    <t>Temporizador para tareas cronometradas</t>
  </si>
  <si>
    <t>Como usuario, necesito usar un temporizador dentro de las tareas, para medir el tiempo que dedico a cada una.</t>
  </si>
  <si>
    <t>Se puede iniciar, pausar y reiniciar el temporizador desde la tarea.
El tiempo total se guarda junto con la tarea.
Se puede ver un resumen del tiempo invertido.</t>
  </si>
  <si>
    <t>Sincronizar con apps de terceros (Zapier, Notion)</t>
  </si>
  <si>
    <t>Como usuario avanzado, necesito conectar WADI con otras herramientas como Zapier o Notion, para automatizar flujos y consolidar información.</t>
  </si>
  <si>
    <t xml:space="preserve">Hay una sección de integraciones externas.
Las tareas pueden disparar acciones en otras plataformas.
La sincronización es configurable por el usuario.
</t>
  </si>
  <si>
    <t>Exportar grupo de tareas a PDF</t>
  </si>
  <si>
    <t xml:space="preserve">Como usuario, necesito exportar una selección de tareas a PDF, para compartir o respaldar mis pendientes impresos o digitales.
</t>
  </si>
  <si>
    <t>Se pueden seleccionar varias tareas de diferentes listas.
El PDF mantiene el formato y orden definidos.
El archivo se puede guardar o compartir desde la app.</t>
  </si>
  <si>
    <t>Miguel Alarcon Adrian Manuel</t>
  </si>
  <si>
    <t xml:space="preserve"> Controlar el crecimiento del número de usuarios</t>
  </si>
  <si>
    <t>Como cliente, necesito ver la evolución del número de usuarios registrados, para analizar el impacto y adopción de la app a lo largo del tiempo.</t>
  </si>
  <si>
    <t>Se visualizan estadísticas de usuarios activos por día, semana y mes.
Se puede exportar el historial como archivo CSV.
Los datos se muestran en gráficos interactivos</t>
  </si>
  <si>
    <t>Ver qué funciones usan más los usuarios</t>
  </si>
  <si>
    <t>Como cliente, necesito monitorear qué funciones de la app son más utilizadas, para priorizar mejoras y tomar decisiones informadas.</t>
  </si>
  <si>
    <t>Se generan métricas por función (tareas, recordatorios, notas, etc.).
Los datos pueden filtrarse por periodo.
Se exportan como informes visuales y en tabla.</t>
  </si>
  <si>
    <t xml:space="preserve"> Ejecutar pruebas automáticas en cada actualización</t>
  </si>
  <si>
    <t>Como cliente, necesito validar que las funciones clave sigan operando correctamente tras cada actualización, para garantizar calidad y evitar errores en producción.</t>
  </si>
  <si>
    <t>El sistema ejecuta pruebas automatizadas antes del despliegue.
Se informa si alguna prueba falla.
Los resultados se almacenan para análisis posterior.</t>
  </si>
  <si>
    <t>Obtener actualizaciones periódicas del estado del proyecto</t>
  </si>
  <si>
    <t>Como cliente, necesito recibir reportes de avance del desarrollo, para supervisar el progreso y cumplimiento de los entregables.</t>
  </si>
  <si>
    <t>Los reportes incluyen funcionalidades entregadas, pendientes y problemas.
Se entregan semanal o quincenalmente por correo o panel web.
Se incluye un resumen visual de avance general.</t>
  </si>
  <si>
    <t>Administrar planes de suscripción dentro de la app</t>
  </si>
  <si>
    <t>Como cliente, necesito gestionar diferentes planes de suscripción para usuarios, para monetizar funciones premium de forma escalable.</t>
  </si>
  <si>
    <t>La app ofrece planes gratuitos y de pago con funciones diferenciadas.
Los usuarios pueden cambiar de plan desde la configuración.
Los pagos se gestionan con pasarelas integradas (Google/Apple Pay).</t>
  </si>
  <si>
    <t>Escalar la aplicación sin perder rendimiento</t>
  </si>
  <si>
    <t>Como cliente, necesito que la app escale sin degradar su rendimiento, para garantizar una experiencia fluida incluso con muchos usuarios.</t>
  </si>
  <si>
    <t>La infraestructura está basada en servicios escalables (ej. Supabase, Firebase).
Se realiza monitoreo de carga y alertas ante picos de uso.
La respuesta de la app se mantiene estable en pruebas de carga.</t>
  </si>
  <si>
    <t xml:space="preserve"> Asegurar la privacidad de los datos del usuario</t>
  </si>
  <si>
    <t>Como cliente, necesito que los datos de los usuarios estén protegidos, para cumplir con normas legales y generar confianza</t>
  </si>
  <si>
    <t>La app cumple con regulaciones como GDPR y/o la LFPDPPP.
Se usan protocolos de cifrado en tránsito y en reposo.
Se informa al usuario sobre política de privacidad y uso de datos.</t>
  </si>
  <si>
    <t>Ofrecer la app en varios idiomas</t>
  </si>
  <si>
    <t>Como cliente, necesito que la app esté disponible en diferentes idiomas, para expandir el alcance a mercados internacionales.</t>
  </si>
  <si>
    <t>La app detecta el idioma del dispositivo o permite cambiarlo.
Las traducciones están completas para todos los módulos.
Las cadenas de texto están organizadas en archivos multilenguaje.</t>
  </si>
  <si>
    <t>Tener un historial de reportes de errores y sugerencias</t>
  </si>
  <si>
    <t>Como cliente, necesito consultar los errores más reportados por usuarios y sus sugerencias, para mejorar continuamente la aplicación.</t>
  </si>
  <si>
    <t>Los usuarios pueden enviar reportes desde la app.
Los reportes se almacenan en un panel administrativo.
Se puede filtrar por tipo, frecuencia y estado de resolución.</t>
  </si>
  <si>
    <t>Activar modo enfoque para trabajar sin distracciones</t>
  </si>
  <si>
    <t>Como usuario, necesito activar un modo enfoque que oculte tareas no prioritarias, para concentrarme únicamente en lo urgente o importante.</t>
  </si>
  <si>
    <t>Se activa desde un botón visible en la interfaz.
Solo se muestran tareas marcadas como prioritarias o ancladas.
Se indica visualmente que el modo está activo.</t>
  </si>
  <si>
    <t>Acceder a un tutorial interactivo al iniciar por primera vez</t>
  </si>
  <si>
    <t>Como usuario nuevo, necesito recorrer un tutorial que me explique las funciones principales, para entender rápidamente cómo usar la app.</t>
  </si>
  <si>
    <t>El tutorial aparece en el primer inicio.
Se puede omitir o revisar más tarde desde configuración.
Incluye ejemplos visuales y toques interactivos.</t>
  </si>
  <si>
    <t>Cambiar el ícono de la app desde configuración</t>
  </si>
  <si>
    <t>Como usuario, necesito personalizar el ícono de la app en mi dispositivo, para hacerla visualmente más afín a mi estilo.</t>
  </si>
  <si>
    <t xml:space="preserve">Se ofrecen varios íconos alternativos (colores o estilos).
El cambio se refleja en la pantalla de inicio del sistema.
Está disponible en Android y iOS (donde sea posible).
</t>
  </si>
  <si>
    <t xml:space="preserve"> Reorganizar tareas mediante arrastrar y soltar</t>
  </si>
  <si>
    <t>Como usuario, necesito cambiar el orden de mis tareas arrastrándolas, para organizarlas manualmente según mis prioridades.</t>
  </si>
  <si>
    <t>El orden se guarda automáticamente al soltar una tarea.
Funciona dentro de listas y proyectos.
Se muestra animación de movimiento suave.</t>
  </si>
  <si>
    <t>Ver una línea de tiempo con todas mis tareas</t>
  </si>
  <si>
    <t>Como usuario, necesito visualizar mis tareas en una línea temporal continua, para tener una visión cronológica clara de mi carga de trabajo.</t>
  </si>
  <si>
    <t>Las tareas se distribuyen en una línea del tiempo scrollable.
Se puede filtrar por tipo, estado o proyecto.
Incluye marcadores de hoy y fechas clave.</t>
  </si>
  <si>
    <t>Limpiar tareas antiguas automáticamente</t>
  </si>
  <si>
    <t>Como usuario, necesito archivar o eliminar tareas completadas con más de 30 días, para mantener mi espacio organizado sin esfuerzo manual.</t>
  </si>
  <si>
    <t>La limpieza se puede activar o desactivar desde ajustes.
Se notifica al usuario antes de eliminar contenido.
Las tareas archivadas se pueden recuperar.</t>
  </si>
  <si>
    <t xml:space="preserve"> Programar tareas para que aparezcan en el futuro</t>
  </si>
  <si>
    <t>Como usuario, necesito crear tareas que se muestren a partir de una fecha específica, para no saturar mi lista actual con cosas que aún no debo hacer.</t>
  </si>
  <si>
    <t xml:space="preserve">Las tareas ocultas se muestran automáticamente al llegar su fecha.
Se puede configurar con calendario y hora.
Se indica que es una tarea “programada”.
</t>
  </si>
  <si>
    <t>Recibir consejos de productividad dentro de la app</t>
  </si>
  <si>
    <t>Como usuario, necesito ver frases motivacionales o tips de organización, para mantenerme enfocado y mejorar mi gestión del tiempo.</t>
  </si>
  <si>
    <t>Aparecen de forma discreta al iniciar o completar tareas.
Se pueden activar o desactivar desde configuración.
Se seleccionan aleatoriamente de una base de datos.</t>
  </si>
  <si>
    <t>Posponer tareas con un solo toque</t>
  </si>
  <si>
    <t>Como usuario, necesito posponer tareas rápidamente por un periodo corto, para reorganizarme sin tener que editar manualmente cada tarea.</t>
  </si>
  <si>
    <t>Se ofrecen opciones rápidas como "posponer 1h", "mañana", "próxima semana".
El cambio de fecha se aplica al instante.
Se puede personalizar la duración predeterminada.</t>
  </si>
  <si>
    <t>Bloquear listas o tareas sensibles con PIN</t>
  </si>
  <si>
    <t>Como usuario, necesito proteger tareas específicas con un PIN, para mantener información privada o confidencial dentro de la app.</t>
  </si>
  <si>
    <t>El acceso a listas bloqueadas requiere introducir un código.
El PIN se configura desde ajustes.
Las tareas protegidas se ocultan hasta ser desbloqueadas.</t>
  </si>
  <si>
    <t>Vincular enlaces externos a tareas</t>
  </si>
  <si>
    <t>Como usuario, necesito adjuntar enlaces web a mis tareas, para acceder fácilmente a recursos, artículos o referencias relacionadas.</t>
  </si>
  <si>
    <t>Se pueden añadir múltiples enlaces por tarea.
Los enlaces son clicables y abren en el navegador.
Se puede editar o eliminar cada enlace fácilmente.</t>
  </si>
  <si>
    <t>N/A</t>
  </si>
  <si>
    <t>Crear recordatorios basados en ubicación</t>
  </si>
  <si>
    <t>Como usuario, necesito crear recordatorios basados en ubicación para mejorar la organización de mis actividades.</t>
  </si>
  <si>
    <t>Funcionalidad disponible desde la interfaz principal.
Interacción intuitiva.
Se guarda y sincroniza correctamente.</t>
  </si>
  <si>
    <t>Funcionalidad nueva propuesta para mayor usabilidad.</t>
  </si>
  <si>
    <t>Sincronizar tareas con calendario Outlook</t>
  </si>
  <si>
    <t>Como usuario, necesito sincronizar tareas con calendario Outlook para mejorar la organización de mis actividades.</t>
  </si>
  <si>
    <t>Se ofrece opción para conectar cuenta Outlook.
Eventos sincronizados bidireccionalmente.
Cambios reflejados en ambos sistemas.</t>
  </si>
  <si>
    <t>Mejora compatibilidad con herramientas externas.</t>
  </si>
  <si>
    <t>Mejora accesibilidad y velocidad de entrada.</t>
  </si>
  <si>
    <t>Agregar tareas por comando de voz</t>
  </si>
  <si>
    <t>Como usuario, necesito agregar tareas por comando de voz para crear tareas sin escribir.</t>
  </si>
  <si>
    <t>Función accesible desde pantalla principal.
Reconocimiento preciso de voz.
Tarea se guarda correctamente.</t>
  </si>
  <si>
    <t>Detectar duplicados automáticamente</t>
  </si>
  <si>
    <t>Como usuario, necesito que se detecten tareas duplicadas para evitar confusión.</t>
  </si>
  <si>
    <t>Al crear tarea se notifica si ya existe una similar.
Opción para fusionar o cancelar.
Funciona por texto y fecha.</t>
  </si>
  <si>
    <t>Previene errores por tareas repetidas.</t>
  </si>
  <si>
    <t>Configurar notificaciones por canal (email, push)</t>
  </si>
  <si>
    <t>Como usuario, necesito elegir cómo recibir notificaciones para personalizarlas según mi preferencia.</t>
  </si>
  <si>
    <t>Ajuste disponible en configuración.
Canales activos se reflejan al enviar notificación.
Se puede silenciar por canal.</t>
  </si>
  <si>
    <t>Aumenta flexibilidad en recordatorios.</t>
  </si>
  <si>
    <t>Ver tareas completadas por semana</t>
  </si>
  <si>
    <t>omo usuario, necesito ver qué tareas completé en la semana para revisar mi avance.</t>
  </si>
  <si>
    <t>Vista semanal disponible desde el menú.
Agrupación por día de finalización.
Total de tareas mostradas por semana.</t>
  </si>
  <si>
    <t>Útil para autoevaluación.</t>
  </si>
  <si>
    <t>Recomendar tareas según frecuencia</t>
  </si>
  <si>
    <t>Como usuario, quiero recibir sugerencias de tareas frecuentes para no olvidarlas.</t>
  </si>
  <si>
    <t>Se muestran sugerencias basadas en historial.
El usuario puede aceptar o rechazar sugerencias.
Configurable en preferencias.</t>
  </si>
  <si>
    <t>Aporta valor predictivo.</t>
  </si>
  <si>
    <t>Establecer relaciones de dependencia entre tareas</t>
  </si>
  <si>
    <t>Como usuario, necesito vincular tareas dependientes para mantener un orden lógico.</t>
  </si>
  <si>
    <t>Se puede definir tarea padre e hija.
No se puede marcar como completada si la dependiente está pendiente.
Visualización en lista o Gantt.</t>
  </si>
  <si>
    <t>Útil para planificación compleja.</t>
  </si>
  <si>
    <t>Ver resumen diario al iniciar app</t>
  </si>
  <si>
    <t>Como usuario, quiero ver un resumen diario al abrir la app para saber mis prioridades.</t>
  </si>
  <si>
    <t>Pop-up diario al iniciar con resumen de tareas.
Se puede desactivar desde configuración.
Se agrupan por prioridad.</t>
  </si>
  <si>
    <t>Mejora experiencia inicial.</t>
  </si>
  <si>
    <t>Asignar colores a proyectos</t>
  </si>
  <si>
    <t xml:space="preserve"> Como usuario, necesito diferenciar proyectos por color para identificar fácilmente sus tareas.</t>
  </si>
  <si>
    <t>Cada proyecto tiene selector de color.
El color se aplica a sus tareas.
Compatible con tema oscuro.</t>
  </si>
  <si>
    <t>Mejora visual de la organización.</t>
  </si>
  <si>
    <t>Recibir notificación de resumen semanal por email</t>
  </si>
  <si>
    <t>Como usuario, necesito recibir un resumen semanal por correo para revisar mi progreso.</t>
  </si>
  <si>
    <t>Email con listado de tareas completadas y pendientes.
Se puede activar o desactivar.
Incluye enlaces a tareas.</t>
  </si>
  <si>
    <t>Favorece seguimiento sin abrir la app.</t>
  </si>
  <si>
    <t>Generar enlace público para compartir tareas</t>
  </si>
  <si>
    <t>Como usuario, quiero compartir una tarea con otros sin que tengan cuenta.</t>
  </si>
  <si>
    <t>Enlace único por tarea.
Expira según configuración.
Solo lectura desde web.</t>
  </si>
  <si>
    <t>Mejora colaboración externa.</t>
  </si>
  <si>
    <t>Archivar tareas viejas automáticamente</t>
  </si>
  <si>
    <t>Como usuario, quiero que las tareas viejas se archiven para no saturar mi vista principal.</t>
  </si>
  <si>
    <t>Opción en configuración con rango de días.
Tareas se mueven a sección de archivo.
Permite restaurar si se desea.</t>
  </si>
  <si>
    <t>Mantiene interfaz limpia.</t>
  </si>
  <si>
    <t>Ver tareas en formato Kanban</t>
  </si>
  <si>
    <t>Como usuario, quiero visualizar tareas en columnas por estado para gestionar mejor mis flujos.</t>
  </si>
  <si>
    <t>Vista alterna con columnas: pendiente, en progreso, finalizada.
Se puede arrastrar y soltar.
Cambios se guardan al instante.</t>
  </si>
  <si>
    <t>Ideal para proyectos con fases.</t>
  </si>
  <si>
    <t>Ver historial de sesiones iniciadas</t>
  </si>
  <si>
    <t>Como usuario, quiero ver desde qué dispositivos accedí a mi cuenta para mayor seguridad.</t>
  </si>
  <si>
    <t>Lista con fechas y dispositivos.
Opción para cerrar sesión remotamente.
Se actualiza en tiempo real.</t>
  </si>
  <si>
    <t>Mejora seguridad de la cuenta.</t>
  </si>
  <si>
    <t>Agendar eventos únicos (no tareas)</t>
  </si>
  <si>
    <t>Como usuario, necesito poder agendar eventos personales que no son tareas para tener todo integrado.</t>
  </si>
  <si>
    <t>Entrada distinta de una tarea.
Se muestra en calendario.
No requiere estado de completado.</t>
  </si>
  <si>
    <t>Aumenta utilidad de la app como organizador.</t>
  </si>
  <si>
    <t>Añadir reacciones a comentarios en tareas compartidas</t>
  </si>
  <si>
    <t>Como usuario, quiero reaccionar a comentarios en tareas compartidas para comunicarme rápido.</t>
  </si>
  <si>
    <t>Emojis básicos disponibles.
Solo uno por usuario.
Se actualiza en tiempo real.</t>
  </si>
  <si>
    <t>Mejora comunicación en equipo.</t>
  </si>
  <si>
    <t>Mostrar progreso de proyectos en porcentaje</t>
  </si>
  <si>
    <t>Como usuario, quiero ver el avance de cada proyecto en porcentaje.</t>
  </si>
  <si>
    <t>Se calcula por tareas completadas / totales.
Se muestra barra de progreso.
Actualización automática.</t>
  </si>
  <si>
    <t>Visualiza avance rápidamente.</t>
  </si>
  <si>
    <t>Habilitar autenticación en dos pasos</t>
  </si>
  <si>
    <t>Como usuario, quiero usar autenticación en dos pasos para proteger mi cuenta.</t>
  </si>
  <si>
    <t>Activación desde configuración.
Compatible con apps como Authy o Google Authenticator.
Código obligatorio al iniciar sesión.</t>
  </si>
  <si>
    <t>Mejora seguridad en cuentas personales.</t>
  </si>
  <si>
    <t>Cambiar sonidos de notificación</t>
  </si>
  <si>
    <t>Como usuario, quiero elegir el sonido de mis notificaciones para personalizar mi experiencia.</t>
  </si>
  <si>
    <t>Biblioteca de sonidos predeterminados.
Se puede seleccionar desde ajustes.
Cambios reflejados en todas las alertas.</t>
  </si>
  <si>
    <t>Mejora la personalización del usuario.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</si>
</sst>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11"/>
      <color theme="0"/>
      <name val="Aptos Narrow"/>
      <family val="2"/>
      <scheme val="minor"/>
    </font>
  </fonts>
  <fills count="9">
    <fill>
      <patternFill patternType="none"/>
    </fill>
    <fill>
      <patternFill patternType="gray125"/>
    </fill>
    <fill>
      <patternFill patternType="solid">
        <fgColor rgb="FF1565C0"/>
        <bgColor indexed="64"/>
      </patternFill>
    </fill>
    <fill>
      <patternFill patternType="solid">
        <fgColor rgb="FF00796B"/>
        <bgColor indexed="64"/>
      </patternFill>
    </fill>
    <fill>
      <patternFill patternType="solid">
        <fgColor rgb="FFFFE0B2"/>
        <bgColor indexed="64"/>
      </patternFill>
    </fill>
    <fill>
      <patternFill patternType="solid">
        <fgColor theme="6"/>
        <bgColor indexed="64"/>
      </patternFill>
    </fill>
    <fill>
      <patternFill patternType="solid">
        <fgColor rgb="FFFFFF00"/>
        <bgColor indexed="64"/>
      </patternFill>
    </fill>
    <fill>
      <patternFill patternType="solid">
        <fgColor rgb="FFE3F2FD"/>
        <bgColor indexed="64"/>
      </patternFill>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horizontal="center" vertical="center" wrapText="1"/>
    </xf>
    <xf numFmtId="0" fontId="2" fillId="0" borderId="0" xfId="0" applyFont="1"/>
    <xf numFmtId="0" fontId="0" fillId="0" borderId="0" xfId="0" applyAlignment="1">
      <alignment vertical="top" wrapText="1"/>
    </xf>
    <xf numFmtId="0" fontId="0" fillId="0" borderId="0" xfId="0" applyAlignment="1">
      <alignment vertical="top"/>
    </xf>
    <xf numFmtId="0" fontId="1" fillId="2" borderId="1" xfId="0" applyFont="1" applyFill="1" applyBorder="1" applyAlignment="1">
      <alignment horizontal="center" vertical="center" wrapText="1"/>
    </xf>
    <xf numFmtId="0" fontId="0" fillId="3" borderId="0" xfId="0" applyFill="1" applyAlignment="1">
      <alignment horizontal="center" vertical="center" wrapText="1"/>
    </xf>
    <xf numFmtId="0" fontId="0" fillId="4" borderId="0" xfId="0" applyFill="1" applyAlignment="1">
      <alignment horizontal="center" vertical="center" wrapText="1"/>
    </xf>
    <xf numFmtId="0" fontId="0" fillId="5" borderId="0" xfId="0" applyFill="1" applyAlignment="1">
      <alignment horizontal="center" vertical="center" wrapText="1"/>
    </xf>
    <xf numFmtId="14" fontId="0" fillId="6" borderId="0" xfId="0" applyNumberFormat="1" applyFill="1" applyAlignment="1">
      <alignment horizontal="center" vertical="center" wrapText="1"/>
    </xf>
    <xf numFmtId="0" fontId="0" fillId="7" borderId="0" xfId="0" applyFill="1" applyAlignment="1">
      <alignment vertical="center" wrapText="1"/>
    </xf>
    <xf numFmtId="0" fontId="0" fillId="7" borderId="0" xfId="0" applyFill="1" applyAlignment="1">
      <alignment wrapText="1"/>
    </xf>
    <xf numFmtId="0" fontId="0" fillId="3" borderId="0" xfId="0" applyFill="1" applyAlignment="1">
      <alignment horizontal="center" vertical="top" wrapText="1"/>
    </xf>
    <xf numFmtId="0" fontId="0" fillId="8" borderId="0" xfId="0" applyFill="1" applyAlignment="1">
      <alignment vertical="top"/>
    </xf>
  </cellXfs>
  <cellStyles count="1">
    <cellStyle name="Normal" xfId="0" builtinId="0"/>
  </cellStyles>
  <dxfs count="6">
    <dxf>
      <fill>
        <patternFill>
          <bgColor rgb="FFFF9999"/>
        </patternFill>
      </fill>
    </dxf>
    <dxf>
      <fill>
        <patternFill>
          <bgColor rgb="FFFFF799"/>
        </patternFill>
      </fill>
    </dxf>
    <dxf>
      <fill>
        <patternFill>
          <bgColor rgb="FF00B050"/>
        </patternFill>
      </fill>
    </dxf>
    <dxf>
      <fill>
        <patternFill>
          <bgColor rgb="FFFF9999"/>
        </patternFill>
      </fill>
    </dxf>
    <dxf>
      <fill>
        <patternFill>
          <bgColor rgb="FFFFF799"/>
        </patternFill>
      </fill>
    </dxf>
    <dxf>
      <fill>
        <patternFill>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9E137F-59E6-4BB1-BBC3-280178ED0CBA}">
  <dimension ref="A1:K201"/>
  <sheetViews>
    <sheetView tabSelected="1" topLeftCell="A113" zoomScale="33" zoomScaleNormal="29" workbookViewId="0">
      <selection activeCell="C126" sqref="C126"/>
    </sheetView>
  </sheetViews>
  <sheetFormatPr baseColWidth="10" defaultRowHeight="14.4" x14ac:dyDescent="0.3"/>
  <cols>
    <col min="1" max="1" width="40.44140625" customWidth="1"/>
    <col min="2" max="2" width="38.33203125" customWidth="1"/>
    <col min="3" max="3" width="64.21875" customWidth="1"/>
    <col min="4" max="4" width="73.109375" customWidth="1"/>
    <col min="5" max="5" width="40" customWidth="1"/>
    <col min="6" max="6" width="47.44140625" customWidth="1"/>
    <col min="7" max="7" width="48.6640625" customWidth="1"/>
    <col min="8" max="8" width="119.5546875" customWidth="1"/>
    <col min="9" max="9" width="118.109375" customWidth="1"/>
  </cols>
  <sheetData>
    <row r="1" spans="1:11" ht="40.049999999999997" customHeight="1" x14ac:dyDescent="0.3">
      <c r="A1" s="5" t="s">
        <v>1</v>
      </c>
      <c r="B1" s="5" t="s">
        <v>2</v>
      </c>
      <c r="C1" s="5" t="s">
        <v>105</v>
      </c>
      <c r="D1" s="5" t="s">
        <v>0</v>
      </c>
      <c r="E1" s="5" t="s">
        <v>47</v>
      </c>
      <c r="F1" s="5" t="s">
        <v>48</v>
      </c>
      <c r="G1" s="5" t="s">
        <v>49</v>
      </c>
      <c r="H1" s="5" t="s">
        <v>50</v>
      </c>
      <c r="I1" s="5" t="s">
        <v>51</v>
      </c>
      <c r="J1" s="2" t="s">
        <v>100</v>
      </c>
    </row>
    <row r="2" spans="1:11" ht="119.4" customHeight="1" x14ac:dyDescent="0.3">
      <c r="A2" s="6">
        <v>1</v>
      </c>
      <c r="B2" s="7" t="s">
        <v>3</v>
      </c>
      <c r="C2" s="7" t="s">
        <v>106</v>
      </c>
      <c r="D2" s="3" t="s">
        <v>110</v>
      </c>
      <c r="E2" s="1" t="s">
        <v>52</v>
      </c>
      <c r="F2" s="8" t="s">
        <v>53</v>
      </c>
      <c r="G2" s="1" t="str" cm="1">
        <f t="array" aca="1" ref="G2" ca="1">INDEX($J$1:$J$6, RANDBETWEEN(1,6))</f>
        <v xml:space="preserve">Gutiérrez Sánchez César Axel  </v>
      </c>
      <c r="H2" s="9">
        <f>DATE(2025,2,27)</f>
        <v>45715</v>
      </c>
      <c r="I2" s="10" t="s">
        <v>54</v>
      </c>
      <c r="J2" s="2" t="s">
        <v>101</v>
      </c>
      <c r="K2" s="2"/>
    </row>
    <row r="3" spans="1:11" ht="132" customHeight="1" x14ac:dyDescent="0.3">
      <c r="A3" s="6">
        <v>2</v>
      </c>
      <c r="B3" s="7" t="s">
        <v>4</v>
      </c>
      <c r="C3" s="7" t="s">
        <v>107</v>
      </c>
      <c r="D3" s="3" t="s">
        <v>111</v>
      </c>
      <c r="E3" s="1" t="s">
        <v>52</v>
      </c>
      <c r="F3" s="8" t="s">
        <v>53</v>
      </c>
      <c r="G3" s="1" t="str" cm="1">
        <f t="array" aca="1" ref="G3" ca="1">INDEX($J$1:$J$6, RANDBETWEEN(1,6))</f>
        <v>Miguel Alarcon Adrian Manuel</v>
      </c>
      <c r="H3" s="9">
        <f>DATE(2025,2,27)</f>
        <v>45715</v>
      </c>
      <c r="I3" s="10" t="s">
        <v>55</v>
      </c>
      <c r="J3" s="2" t="s">
        <v>102</v>
      </c>
      <c r="K3" s="2"/>
    </row>
    <row r="4" spans="1:11" ht="144" customHeight="1" x14ac:dyDescent="0.3">
      <c r="A4" s="6">
        <v>3</v>
      </c>
      <c r="B4" s="7" t="s">
        <v>5</v>
      </c>
      <c r="C4" s="7" t="s">
        <v>108</v>
      </c>
      <c r="D4" s="3" t="s">
        <v>112</v>
      </c>
      <c r="E4" s="1" t="s">
        <v>56</v>
      </c>
      <c r="F4" s="8" t="s">
        <v>53</v>
      </c>
      <c r="G4" s="1" t="str" cm="1">
        <f t="array" aca="1" ref="G4" ca="1">INDEX($J$1:$J$6, RANDBETWEEN(1,6))</f>
        <v>Ibarra Lima Julio Jair</v>
      </c>
      <c r="H4" s="9">
        <f>DATE(2025,3,1)</f>
        <v>45717</v>
      </c>
      <c r="I4" s="10" t="s">
        <v>57</v>
      </c>
      <c r="J4" s="2" t="s">
        <v>103</v>
      </c>
      <c r="K4" s="2"/>
    </row>
    <row r="5" spans="1:11" ht="113.4" customHeight="1" x14ac:dyDescent="0.3">
      <c r="A5" s="6">
        <v>4</v>
      </c>
      <c r="B5" s="7" t="s">
        <v>6</v>
      </c>
      <c r="C5" s="7" t="s">
        <v>109</v>
      </c>
      <c r="D5" s="3" t="s">
        <v>113</v>
      </c>
      <c r="E5" s="1" t="s">
        <v>56</v>
      </c>
      <c r="F5" s="8" t="s">
        <v>53</v>
      </c>
      <c r="G5" s="1" t="str" cm="1">
        <f t="array" aca="1" ref="G5" ca="1">INDEX($J$1:$J$6, RANDBETWEEN(1,6))</f>
        <v>Ibarra Lima Julio Jair</v>
      </c>
      <c r="H5" s="9">
        <f>DATE(2025,3,1)</f>
        <v>45717</v>
      </c>
      <c r="I5" s="10" t="s">
        <v>58</v>
      </c>
      <c r="J5" s="2" t="s">
        <v>104</v>
      </c>
      <c r="K5" s="2"/>
    </row>
    <row r="6" spans="1:11" ht="91.2" customHeight="1" x14ac:dyDescent="0.3">
      <c r="A6" s="6">
        <v>5</v>
      </c>
      <c r="B6" s="7" t="s">
        <v>7</v>
      </c>
      <c r="C6" s="7" t="s">
        <v>120</v>
      </c>
      <c r="D6" s="3" t="s">
        <v>114</v>
      </c>
      <c r="E6" s="1" t="s">
        <v>56</v>
      </c>
      <c r="F6" s="8" t="s">
        <v>53</v>
      </c>
      <c r="G6" s="1" t="str" cm="1">
        <f t="array" aca="1" ref="G6" ca="1">INDEX($J$1:$J$6, RANDBETWEEN(1,6))</f>
        <v>Ibarra Lima Julio Jair</v>
      </c>
      <c r="H6" s="9">
        <f>DATE(2025,3,5)</f>
        <v>45721</v>
      </c>
      <c r="I6" s="11" t="s">
        <v>59</v>
      </c>
      <c r="J6" s="2" t="s">
        <v>304</v>
      </c>
    </row>
    <row r="7" spans="1:11" ht="110.4" customHeight="1" x14ac:dyDescent="0.3">
      <c r="A7" s="6">
        <v>6</v>
      </c>
      <c r="B7" s="7" t="s">
        <v>8</v>
      </c>
      <c r="C7" s="7" t="s">
        <v>121</v>
      </c>
      <c r="D7" s="3" t="s">
        <v>115</v>
      </c>
      <c r="E7" s="1" t="s">
        <v>52</v>
      </c>
      <c r="F7" s="8" t="s">
        <v>53</v>
      </c>
      <c r="G7" s="1" t="str" cm="1">
        <f t="array" aca="1" ref="G7" ca="1">INDEX($J$1:$J$6, RANDBETWEEN(1,6))</f>
        <v xml:space="preserve">Gutiérrez Sánchez César Axel  </v>
      </c>
      <c r="H7" s="9">
        <f>DATE(2025,3,5)</f>
        <v>45721</v>
      </c>
      <c r="I7" s="10" t="s">
        <v>60</v>
      </c>
    </row>
    <row r="8" spans="1:11" ht="108.6" customHeight="1" x14ac:dyDescent="0.3">
      <c r="A8" s="6">
        <v>7</v>
      </c>
      <c r="B8" s="7" t="s">
        <v>9</v>
      </c>
      <c r="C8" s="7" t="s">
        <v>122</v>
      </c>
      <c r="D8" s="3" t="s">
        <v>116</v>
      </c>
      <c r="E8" s="1" t="s">
        <v>56</v>
      </c>
      <c r="F8" s="8" t="s">
        <v>53</v>
      </c>
      <c r="G8" s="1" t="str" cm="1">
        <f t="array" aca="1" ref="G8" ca="1">INDEX($J$1:$J$6, RANDBETWEEN(1,6))</f>
        <v>Rodríguez Brenes Adriel</v>
      </c>
      <c r="H8" s="9">
        <f>DATE(2025,3,8)</f>
        <v>45724</v>
      </c>
      <c r="I8" s="10" t="s">
        <v>61</v>
      </c>
    </row>
    <row r="9" spans="1:11" ht="131.4" customHeight="1" x14ac:dyDescent="0.3">
      <c r="A9" s="6">
        <v>8</v>
      </c>
      <c r="B9" s="7" t="s">
        <v>10</v>
      </c>
      <c r="C9" s="7" t="s">
        <v>123</v>
      </c>
      <c r="D9" s="3" t="s">
        <v>117</v>
      </c>
      <c r="E9" s="1" t="s">
        <v>52</v>
      </c>
      <c r="F9" s="8" t="s">
        <v>53</v>
      </c>
      <c r="G9" s="1" t="str" cm="1">
        <f t="array" aca="1" ref="G9" ca="1">INDEX($J$1:$J$6, RANDBETWEEN(1,6))</f>
        <v>Miguel Alarcon Adrian Manuel</v>
      </c>
      <c r="H9" s="9">
        <f>DATE(2025,3,8)</f>
        <v>45724</v>
      </c>
      <c r="I9" s="10" t="s">
        <v>62</v>
      </c>
    </row>
    <row r="10" spans="1:11" ht="112.8" customHeight="1" x14ac:dyDescent="0.3">
      <c r="A10" s="6">
        <v>9</v>
      </c>
      <c r="B10" s="7" t="s">
        <v>11</v>
      </c>
      <c r="C10" s="7" t="s">
        <v>124</v>
      </c>
      <c r="D10" s="3" t="s">
        <v>118</v>
      </c>
      <c r="E10" s="1" t="s">
        <v>56</v>
      </c>
      <c r="F10" s="8" t="s">
        <v>53</v>
      </c>
      <c r="G10" s="1" t="str" cm="1">
        <f t="array" aca="1" ref="G10" ca="1">INDEX($J$1:$J$6, RANDBETWEEN(1,6))</f>
        <v xml:space="preserve">Flores Manzano Luis  </v>
      </c>
      <c r="H10" s="9">
        <f>DATE(2025,3,9)</f>
        <v>45725</v>
      </c>
      <c r="I10" s="10" t="s">
        <v>63</v>
      </c>
    </row>
    <row r="11" spans="1:11" ht="140.4" customHeight="1" x14ac:dyDescent="0.3">
      <c r="A11" s="6">
        <v>10</v>
      </c>
      <c r="B11" s="7" t="s">
        <v>12</v>
      </c>
      <c r="C11" s="7" t="s">
        <v>125</v>
      </c>
      <c r="D11" s="3" t="s">
        <v>119</v>
      </c>
      <c r="E11" s="1" t="s">
        <v>52</v>
      </c>
      <c r="F11" s="8" t="s">
        <v>53</v>
      </c>
      <c r="G11" s="1" t="str" cm="1">
        <f t="array" aca="1" ref="G11" ca="1">INDEX($J$1:$J$6, RANDBETWEEN(1,6))</f>
        <v>Rodríguez Brenes Adriel</v>
      </c>
      <c r="H11" s="9">
        <f>DATE(2025,3,12)</f>
        <v>45728</v>
      </c>
      <c r="I11" s="10" t="s">
        <v>64</v>
      </c>
    </row>
    <row r="12" spans="1:11" ht="107.4" customHeight="1" x14ac:dyDescent="0.3">
      <c r="A12" s="6">
        <v>11</v>
      </c>
      <c r="B12" s="7" t="s">
        <v>13</v>
      </c>
      <c r="C12" s="7" t="s">
        <v>126</v>
      </c>
      <c r="D12" s="3" t="s">
        <v>127</v>
      </c>
      <c r="E12" s="1" t="s">
        <v>56</v>
      </c>
      <c r="F12" s="8" t="s">
        <v>53</v>
      </c>
      <c r="G12" s="1" t="str" cm="1">
        <f t="array" aca="1" ref="G12" ca="1">INDEX($J$1:$J$6, RANDBETWEEN(1,6))</f>
        <v>Rodríguez Brenes Adriel</v>
      </c>
      <c r="H12" s="9">
        <f>DATE(2025,3,12)</f>
        <v>45728</v>
      </c>
      <c r="I12" s="10" t="s">
        <v>65</v>
      </c>
    </row>
    <row r="13" spans="1:11" ht="124.2" customHeight="1" x14ac:dyDescent="0.3">
      <c r="A13" s="6">
        <v>12</v>
      </c>
      <c r="B13" s="7" t="s">
        <v>14</v>
      </c>
      <c r="C13" s="7" t="s">
        <v>128</v>
      </c>
      <c r="D13" s="3" t="s">
        <v>129</v>
      </c>
      <c r="E13" s="1" t="s">
        <v>52</v>
      </c>
      <c r="F13" s="8" t="s">
        <v>53</v>
      </c>
      <c r="G13" s="1" t="str" cm="1">
        <f t="array" aca="1" ref="G13" ca="1">INDEX($J$1:$J$6, RANDBETWEEN(1,6))</f>
        <v>Ibarra Lima Julio Jair</v>
      </c>
      <c r="H13" s="9">
        <f>DATE(2025,3,15)</f>
        <v>45731</v>
      </c>
      <c r="I13" s="10" t="s">
        <v>66</v>
      </c>
    </row>
    <row r="14" spans="1:11" ht="109.8" customHeight="1" x14ac:dyDescent="0.3">
      <c r="A14" s="6">
        <v>13</v>
      </c>
      <c r="B14" s="7" t="s">
        <v>15</v>
      </c>
      <c r="C14" s="7" t="s">
        <v>130</v>
      </c>
      <c r="D14" s="3" t="s">
        <v>131</v>
      </c>
      <c r="E14" s="1" t="s">
        <v>67</v>
      </c>
      <c r="F14" s="8" t="s">
        <v>53</v>
      </c>
      <c r="G14" s="1" t="str" cm="1">
        <f t="array" aca="1" ref="G14" ca="1">INDEX($J$1:$J$6, RANDBETWEEN(1,6))</f>
        <v xml:space="preserve">Flores Manzano Luis  </v>
      </c>
      <c r="H14" s="9">
        <f>DATE(2025,3,19)</f>
        <v>45735</v>
      </c>
      <c r="I14" s="10" t="s">
        <v>68</v>
      </c>
    </row>
    <row r="15" spans="1:11" ht="115.2" customHeight="1" x14ac:dyDescent="0.3">
      <c r="A15" s="6">
        <v>14</v>
      </c>
      <c r="B15" s="7" t="s">
        <v>16</v>
      </c>
      <c r="C15" s="7" t="s">
        <v>132</v>
      </c>
      <c r="D15" s="3" t="s">
        <v>133</v>
      </c>
      <c r="E15" s="1" t="s">
        <v>56</v>
      </c>
      <c r="F15" s="8" t="s">
        <v>53</v>
      </c>
      <c r="G15" s="1" t="str" cm="1">
        <f t="array" aca="1" ref="G15" ca="1">INDEX($J$1:$J$6, RANDBETWEEN(1,6))</f>
        <v>Miguel Alarcon Adrian Manuel</v>
      </c>
      <c r="H15" s="9">
        <f>DATE(2025,3,19)</f>
        <v>45735</v>
      </c>
      <c r="I15" s="10" t="s">
        <v>69</v>
      </c>
    </row>
    <row r="16" spans="1:11" ht="108.6" customHeight="1" x14ac:dyDescent="0.3">
      <c r="A16" s="6">
        <v>15</v>
      </c>
      <c r="B16" s="7" t="s">
        <v>17</v>
      </c>
      <c r="C16" s="7" t="s">
        <v>134</v>
      </c>
      <c r="D16" s="3" t="s">
        <v>135</v>
      </c>
      <c r="E16" s="1" t="s">
        <v>56</v>
      </c>
      <c r="F16" s="8" t="s">
        <v>53</v>
      </c>
      <c r="G16" s="1" t="str" cm="1">
        <f t="array" aca="1" ref="G16" ca="1">INDEX($J$1:$J$6, RANDBETWEEN(1,6))</f>
        <v>Ibarra Lima Julio Jair</v>
      </c>
      <c r="H16" s="9">
        <f>DATE(2025,3,19)</f>
        <v>45735</v>
      </c>
      <c r="I16" s="10" t="s">
        <v>70</v>
      </c>
    </row>
    <row r="17" spans="1:9" ht="144.6" customHeight="1" x14ac:dyDescent="0.3">
      <c r="A17" s="6">
        <v>16</v>
      </c>
      <c r="B17" s="7" t="s">
        <v>18</v>
      </c>
      <c r="C17" s="7" t="s">
        <v>136</v>
      </c>
      <c r="D17" s="3" t="s">
        <v>137</v>
      </c>
      <c r="E17" s="1" t="s">
        <v>56</v>
      </c>
      <c r="F17" s="8" t="s">
        <v>53</v>
      </c>
      <c r="G17" s="1" t="str" cm="1">
        <f t="array" aca="1" ref="G17" ca="1">INDEX($J$1:$J$6, RANDBETWEEN(1,6))</f>
        <v xml:space="preserve">Pérez Ibarra Manuel Sebastián  </v>
      </c>
      <c r="H17" s="9">
        <f>DATE(2025,3,22)</f>
        <v>45738</v>
      </c>
      <c r="I17" s="10" t="s">
        <v>71</v>
      </c>
    </row>
    <row r="18" spans="1:9" ht="144.6" customHeight="1" x14ac:dyDescent="0.3">
      <c r="A18" s="6">
        <v>17</v>
      </c>
      <c r="B18" s="7" t="s">
        <v>19</v>
      </c>
      <c r="C18" s="7" t="s">
        <v>19</v>
      </c>
      <c r="D18" s="3" t="s">
        <v>138</v>
      </c>
      <c r="E18" s="1" t="s">
        <v>52</v>
      </c>
      <c r="F18" s="8" t="s">
        <v>53</v>
      </c>
      <c r="G18" s="1" t="str" cm="1">
        <f t="array" aca="1" ref="G18" ca="1">INDEX($J$1:$J$6, RANDBETWEEN(1,6))</f>
        <v>Rodríguez Brenes Adriel</v>
      </c>
      <c r="H18" s="9">
        <f>DATE(2025,3,22)</f>
        <v>45738</v>
      </c>
      <c r="I18" s="10" t="s">
        <v>72</v>
      </c>
    </row>
    <row r="19" spans="1:9" ht="144.6" customHeight="1" x14ac:dyDescent="0.3">
      <c r="A19" s="6">
        <v>18</v>
      </c>
      <c r="B19" s="7" t="s">
        <v>20</v>
      </c>
      <c r="C19" s="7" t="s">
        <v>139</v>
      </c>
      <c r="D19" s="3" t="s">
        <v>140</v>
      </c>
      <c r="E19" s="1" t="s">
        <v>67</v>
      </c>
      <c r="F19" s="8" t="s">
        <v>53</v>
      </c>
      <c r="G19" s="1" t="str" cm="1">
        <f t="array" aca="1" ref="G19" ca="1">INDEX($J$1:$J$6, RANDBETWEEN(1,6))</f>
        <v>Ibarra Lima Julio Jair</v>
      </c>
      <c r="H19" s="9">
        <f>DATE(2025,4,2)</f>
        <v>45749</v>
      </c>
      <c r="I19" s="10" t="s">
        <v>73</v>
      </c>
    </row>
    <row r="20" spans="1:9" ht="144.6" customHeight="1" x14ac:dyDescent="0.3">
      <c r="A20" s="6">
        <v>19</v>
      </c>
      <c r="B20" s="7" t="s">
        <v>21</v>
      </c>
      <c r="C20" s="7" t="s">
        <v>141</v>
      </c>
      <c r="D20" s="3" t="s">
        <v>142</v>
      </c>
      <c r="E20" s="1" t="s">
        <v>56</v>
      </c>
      <c r="F20" s="8" t="s">
        <v>53</v>
      </c>
      <c r="G20" s="1" t="str" cm="1">
        <f t="array" aca="1" ref="G20" ca="1">INDEX($J$1:$J$6, RANDBETWEEN(1,6))</f>
        <v>Ibarra Lima Julio Jair</v>
      </c>
      <c r="H20" s="9">
        <f>DATE(2025,4,2)</f>
        <v>45749</v>
      </c>
      <c r="I20" s="10" t="s">
        <v>74</v>
      </c>
    </row>
    <row r="21" spans="1:9" ht="144.6" customHeight="1" x14ac:dyDescent="0.3">
      <c r="A21" s="6">
        <v>20</v>
      </c>
      <c r="B21" s="7" t="s">
        <v>22</v>
      </c>
      <c r="C21" s="7" t="s">
        <v>143</v>
      </c>
      <c r="D21" s="3" t="s">
        <v>144</v>
      </c>
      <c r="E21" s="1" t="s">
        <v>56</v>
      </c>
      <c r="F21" s="8" t="s">
        <v>53</v>
      </c>
      <c r="G21" s="1" t="str" cm="1">
        <f t="array" aca="1" ref="G21" ca="1">INDEX($J$1:$J$6, RANDBETWEEN(1,6))</f>
        <v>Rodríguez Brenes Adriel</v>
      </c>
      <c r="H21" s="9">
        <f>DATE(2025,4,5)</f>
        <v>45752</v>
      </c>
      <c r="I21" s="10" t="s">
        <v>75</v>
      </c>
    </row>
    <row r="22" spans="1:9" ht="144.6" customHeight="1" x14ac:dyDescent="0.3">
      <c r="A22" s="6">
        <v>21</v>
      </c>
      <c r="B22" s="7" t="s">
        <v>23</v>
      </c>
      <c r="C22" s="7" t="s">
        <v>145</v>
      </c>
      <c r="D22" s="3" t="s">
        <v>146</v>
      </c>
      <c r="E22" s="1" t="s">
        <v>67</v>
      </c>
      <c r="F22" s="8" t="s">
        <v>53</v>
      </c>
      <c r="G22" s="1" t="str" cm="1">
        <f t="array" aca="1" ref="G22" ca="1">INDEX($J$1:$J$6, RANDBETWEEN(1,6))</f>
        <v xml:space="preserve">Pérez Ibarra Manuel Sebastián  </v>
      </c>
      <c r="H22" s="9">
        <f>DATE(2025,4,5)</f>
        <v>45752</v>
      </c>
      <c r="I22" s="10" t="s">
        <v>76</v>
      </c>
    </row>
    <row r="23" spans="1:9" ht="144.6" customHeight="1" x14ac:dyDescent="0.3">
      <c r="A23" s="6">
        <v>22</v>
      </c>
      <c r="B23" s="7" t="s">
        <v>24</v>
      </c>
      <c r="C23" s="7" t="s">
        <v>147</v>
      </c>
      <c r="D23" s="3" t="s">
        <v>148</v>
      </c>
      <c r="E23" s="1" t="s">
        <v>67</v>
      </c>
      <c r="F23" s="8" t="s">
        <v>53</v>
      </c>
      <c r="G23" s="1" t="str" cm="1">
        <f t="array" aca="1" ref="G23" ca="1">INDEX($J$1:$J$6, RANDBETWEEN(1,6))</f>
        <v>Ibarra Lima Julio Jair</v>
      </c>
      <c r="H23" s="9">
        <f>DATE(2025,4,5)</f>
        <v>45752</v>
      </c>
      <c r="I23" s="10" t="s">
        <v>77</v>
      </c>
    </row>
    <row r="24" spans="1:9" ht="144.6" customHeight="1" x14ac:dyDescent="0.3">
      <c r="A24" s="6">
        <v>23</v>
      </c>
      <c r="B24" s="7" t="s">
        <v>25</v>
      </c>
      <c r="C24" s="7" t="s">
        <v>149</v>
      </c>
      <c r="D24" s="3" t="s">
        <v>150</v>
      </c>
      <c r="E24" s="1" t="s">
        <v>56</v>
      </c>
      <c r="F24" s="8" t="s">
        <v>53</v>
      </c>
      <c r="G24" s="1" t="str" cm="1">
        <f t="array" aca="1" ref="G24" ca="1">INDEX($J$1:$J$6, RANDBETWEEN(1,6))</f>
        <v>Rodríguez Brenes Adriel</v>
      </c>
      <c r="H24" s="9">
        <f>DATE(2025,4,9)</f>
        <v>45756</v>
      </c>
      <c r="I24" s="10" t="s">
        <v>78</v>
      </c>
    </row>
    <row r="25" spans="1:9" ht="144.6" customHeight="1" x14ac:dyDescent="0.3">
      <c r="A25" s="6">
        <v>24</v>
      </c>
      <c r="B25" s="7" t="s">
        <v>26</v>
      </c>
      <c r="C25" s="7" t="s">
        <v>151</v>
      </c>
      <c r="D25" s="3" t="s">
        <v>152</v>
      </c>
      <c r="E25" s="1" t="s">
        <v>56</v>
      </c>
      <c r="F25" s="8" t="s">
        <v>53</v>
      </c>
      <c r="G25" s="1" t="str" cm="1">
        <f t="array" aca="1" ref="G25" ca="1">INDEX($J$1:$J$6, RANDBETWEEN(1,6))</f>
        <v>Miguel Alarcon Adrian Manuel</v>
      </c>
      <c r="H25" s="9">
        <f>DATE(2025,4,9)</f>
        <v>45756</v>
      </c>
      <c r="I25" s="10" t="s">
        <v>79</v>
      </c>
    </row>
    <row r="26" spans="1:9" ht="144.6" customHeight="1" x14ac:dyDescent="0.3">
      <c r="A26" s="6">
        <v>25</v>
      </c>
      <c r="B26" s="7" t="s">
        <v>27</v>
      </c>
      <c r="C26" s="7" t="s">
        <v>153</v>
      </c>
      <c r="D26" s="3" t="s">
        <v>154</v>
      </c>
      <c r="E26" s="1" t="s">
        <v>56</v>
      </c>
      <c r="F26" s="8" t="s">
        <v>53</v>
      </c>
      <c r="G26" s="1" t="str" cm="1">
        <f t="array" aca="1" ref="G26" ca="1">INDEX($J$1:$J$6, RANDBETWEEN(1,6))</f>
        <v>Rodríguez Brenes Adriel</v>
      </c>
      <c r="H26" s="9">
        <f>DATE(2025,4,9)</f>
        <v>45756</v>
      </c>
      <c r="I26" s="10" t="s">
        <v>80</v>
      </c>
    </row>
    <row r="27" spans="1:9" ht="144.6" customHeight="1" x14ac:dyDescent="0.3">
      <c r="A27" s="6">
        <v>26</v>
      </c>
      <c r="B27" s="7" t="s">
        <v>28</v>
      </c>
      <c r="C27" s="7" t="s">
        <v>155</v>
      </c>
      <c r="D27" s="3" t="s">
        <v>156</v>
      </c>
      <c r="E27" s="1" t="s">
        <v>56</v>
      </c>
      <c r="F27" s="8" t="s">
        <v>53</v>
      </c>
      <c r="G27" s="1" t="str" cm="1">
        <f t="array" aca="1" ref="G27" ca="1">INDEX($J$1:$J$6, RANDBETWEEN(1,6))</f>
        <v>Miguel Alarcon Adrian Manuel</v>
      </c>
      <c r="H27" s="9">
        <f>DATE(2025,4,12)</f>
        <v>45759</v>
      </c>
      <c r="I27" s="10" t="s">
        <v>81</v>
      </c>
    </row>
    <row r="28" spans="1:9" ht="144.6" customHeight="1" x14ac:dyDescent="0.3">
      <c r="A28" s="6">
        <v>27</v>
      </c>
      <c r="B28" s="7" t="s">
        <v>29</v>
      </c>
      <c r="C28" s="7" t="s">
        <v>157</v>
      </c>
      <c r="D28" s="3" t="s">
        <v>158</v>
      </c>
      <c r="E28" s="1" t="s">
        <v>56</v>
      </c>
      <c r="F28" s="8" t="s">
        <v>53</v>
      </c>
      <c r="G28" s="1" t="str" cm="1">
        <f t="array" aca="1" ref="G28" ca="1">INDEX($J$1:$J$6, RANDBETWEEN(1,6))</f>
        <v>Ibarra Lima Julio Jair</v>
      </c>
      <c r="H28" s="9">
        <f>DATE(2025,4,12)</f>
        <v>45759</v>
      </c>
      <c r="I28" s="10" t="s">
        <v>82</v>
      </c>
    </row>
    <row r="29" spans="1:9" ht="144.6" customHeight="1" x14ac:dyDescent="0.3">
      <c r="A29" s="6">
        <v>28</v>
      </c>
      <c r="B29" s="7" t="s">
        <v>30</v>
      </c>
      <c r="C29" s="7" t="s">
        <v>159</v>
      </c>
      <c r="D29" s="3" t="s">
        <v>160</v>
      </c>
      <c r="E29" s="1" t="s">
        <v>56</v>
      </c>
      <c r="F29" s="8" t="s">
        <v>53</v>
      </c>
      <c r="G29" s="1" t="str" cm="1">
        <f t="array" aca="1" ref="G29" ca="1">INDEX($J$1:$J$6, RANDBETWEEN(1,6))</f>
        <v xml:space="preserve">Flores Manzano Luis  </v>
      </c>
      <c r="H29" s="9">
        <f>DATE(2025,4,12)</f>
        <v>45759</v>
      </c>
      <c r="I29" s="10" t="s">
        <v>83</v>
      </c>
    </row>
    <row r="30" spans="1:9" ht="144.6" customHeight="1" x14ac:dyDescent="0.3">
      <c r="A30" s="6">
        <v>29</v>
      </c>
      <c r="B30" s="7" t="s">
        <v>31</v>
      </c>
      <c r="C30" s="7" t="s">
        <v>161</v>
      </c>
      <c r="D30" s="3" t="s">
        <v>162</v>
      </c>
      <c r="E30" s="1" t="s">
        <v>56</v>
      </c>
      <c r="F30" s="8" t="s">
        <v>53</v>
      </c>
      <c r="G30" s="1" t="str" cm="1">
        <f t="array" aca="1" ref="G30" ca="1">INDEX($J$1:$J$6, RANDBETWEEN(1,6))</f>
        <v xml:space="preserve">Gutiérrez Sánchez César Axel  </v>
      </c>
      <c r="H30" s="9">
        <f>DATE(2025,4,16)</f>
        <v>45763</v>
      </c>
      <c r="I30" s="10" t="s">
        <v>84</v>
      </c>
    </row>
    <row r="31" spans="1:9" ht="144.6" customHeight="1" x14ac:dyDescent="0.3">
      <c r="A31" s="6">
        <v>30</v>
      </c>
      <c r="B31" s="7" t="s">
        <v>32</v>
      </c>
      <c r="C31" s="7" t="s">
        <v>163</v>
      </c>
      <c r="D31" s="3" t="s">
        <v>164</v>
      </c>
      <c r="E31" s="1" t="s">
        <v>56</v>
      </c>
      <c r="F31" s="8" t="s">
        <v>53</v>
      </c>
      <c r="G31" s="1" t="str" cm="1">
        <f t="array" aca="1" ref="G31" ca="1">INDEX($J$1:$J$6, RANDBETWEEN(1,6))</f>
        <v>Miguel Alarcon Adrian Manuel</v>
      </c>
      <c r="H31" s="9">
        <f>DATE(2025,4,16)</f>
        <v>45763</v>
      </c>
      <c r="I31" s="10" t="s">
        <v>85</v>
      </c>
    </row>
    <row r="32" spans="1:9" ht="144.6" customHeight="1" x14ac:dyDescent="0.3">
      <c r="A32" s="6">
        <v>31</v>
      </c>
      <c r="B32" s="7" t="s">
        <v>33</v>
      </c>
      <c r="C32" s="7" t="s">
        <v>165</v>
      </c>
      <c r="D32" s="3" t="s">
        <v>166</v>
      </c>
      <c r="E32" s="1" t="s">
        <v>56</v>
      </c>
      <c r="F32" s="8" t="s">
        <v>53</v>
      </c>
      <c r="G32" s="1" t="str" cm="1">
        <f t="array" aca="1" ref="G32" ca="1">INDEX($J$1:$J$6, RANDBETWEEN(1,6))</f>
        <v>Miguel Alarcon Adrian Manuel</v>
      </c>
      <c r="H32" s="9">
        <f>DATE(2025,4,19)</f>
        <v>45766</v>
      </c>
      <c r="I32" s="10" t="s">
        <v>86</v>
      </c>
    </row>
    <row r="33" spans="1:9" ht="144.6" customHeight="1" x14ac:dyDescent="0.3">
      <c r="A33" s="6">
        <v>32</v>
      </c>
      <c r="B33" s="7" t="s">
        <v>34</v>
      </c>
      <c r="C33" s="7" t="s">
        <v>167</v>
      </c>
      <c r="D33" s="3" t="s">
        <v>168</v>
      </c>
      <c r="E33" s="1" t="s">
        <v>56</v>
      </c>
      <c r="F33" s="8" t="s">
        <v>53</v>
      </c>
      <c r="G33" s="1" t="str" cm="1">
        <f t="array" aca="1" ref="G33" ca="1">INDEX($J$1:$J$6, RANDBETWEEN(1,6))</f>
        <v>Ibarra Lima Julio Jair</v>
      </c>
      <c r="H33" s="9">
        <f>DATE(2025,4,19)</f>
        <v>45766</v>
      </c>
      <c r="I33" s="10" t="s">
        <v>87</v>
      </c>
    </row>
    <row r="34" spans="1:9" ht="144.6" customHeight="1" x14ac:dyDescent="0.3">
      <c r="A34" s="6">
        <v>33</v>
      </c>
      <c r="B34" s="7" t="s">
        <v>35</v>
      </c>
      <c r="C34" s="7" t="s">
        <v>169</v>
      </c>
      <c r="D34" s="3" t="s">
        <v>170</v>
      </c>
      <c r="E34" s="1" t="s">
        <v>56</v>
      </c>
      <c r="F34" s="8" t="s">
        <v>53</v>
      </c>
      <c r="G34" s="1" t="str" cm="1">
        <f t="array" aca="1" ref="G34" ca="1">INDEX($J$1:$J$6, RANDBETWEEN(1,6))</f>
        <v>Ibarra Lima Julio Jair</v>
      </c>
      <c r="H34" s="9">
        <f>DATE(2025,4,23)</f>
        <v>45770</v>
      </c>
      <c r="I34" s="10" t="s">
        <v>88</v>
      </c>
    </row>
    <row r="35" spans="1:9" ht="144.6" customHeight="1" x14ac:dyDescent="0.3">
      <c r="A35" s="6">
        <v>34</v>
      </c>
      <c r="B35" s="7" t="s">
        <v>36</v>
      </c>
      <c r="C35" s="7" t="s">
        <v>171</v>
      </c>
      <c r="D35" s="3" t="s">
        <v>172</v>
      </c>
      <c r="E35" s="1" t="s">
        <v>56</v>
      </c>
      <c r="F35" s="8" t="s">
        <v>53</v>
      </c>
      <c r="G35" s="1" t="str" cm="1">
        <f t="array" aca="1" ref="G35" ca="1">INDEX($J$1:$J$6, RANDBETWEEN(1,6))</f>
        <v>Rodríguez Brenes Adriel</v>
      </c>
      <c r="H35" s="9">
        <f>DATE(2025,4,23)</f>
        <v>45770</v>
      </c>
      <c r="I35" s="10" t="s">
        <v>89</v>
      </c>
    </row>
    <row r="36" spans="1:9" ht="144.6" customHeight="1" x14ac:dyDescent="0.3">
      <c r="A36" s="6">
        <v>35</v>
      </c>
      <c r="B36" s="7" t="s">
        <v>37</v>
      </c>
      <c r="C36" s="7" t="s">
        <v>173</v>
      </c>
      <c r="D36" s="3" t="s">
        <v>174</v>
      </c>
      <c r="E36" s="1" t="s">
        <v>52</v>
      </c>
      <c r="F36" s="8" t="s">
        <v>53</v>
      </c>
      <c r="G36" s="1" t="str" cm="1">
        <f t="array" aca="1" ref="G36" ca="1">INDEX($J$1:$J$6, RANDBETWEEN(1,6))</f>
        <v xml:space="preserve">Gutiérrez Sánchez César Axel  </v>
      </c>
      <c r="H36" s="9">
        <f>DATE(2025,4,26)</f>
        <v>45773</v>
      </c>
      <c r="I36" s="10" t="s">
        <v>90</v>
      </c>
    </row>
    <row r="37" spans="1:9" ht="144.6" customHeight="1" x14ac:dyDescent="0.3">
      <c r="A37" s="6">
        <v>36</v>
      </c>
      <c r="B37" s="7" t="s">
        <v>38</v>
      </c>
      <c r="C37" s="7" t="s">
        <v>175</v>
      </c>
      <c r="D37" s="3" t="s">
        <v>176</v>
      </c>
      <c r="E37" s="1" t="s">
        <v>56</v>
      </c>
      <c r="F37" s="8" t="s">
        <v>53</v>
      </c>
      <c r="G37" s="1" t="str" cm="1">
        <f t="array" aca="1" ref="G37" ca="1">INDEX($J$1:$J$6, RANDBETWEEN(1,6))</f>
        <v>Miguel Alarcon Adrian Manuel</v>
      </c>
      <c r="H37" s="9">
        <f>DATE(2025,4,26)</f>
        <v>45773</v>
      </c>
      <c r="I37" s="10" t="s">
        <v>91</v>
      </c>
    </row>
    <row r="38" spans="1:9" ht="144.6" customHeight="1" x14ac:dyDescent="0.3">
      <c r="A38" s="6">
        <v>37</v>
      </c>
      <c r="B38" s="7" t="s">
        <v>39</v>
      </c>
      <c r="C38" s="7" t="s">
        <v>177</v>
      </c>
      <c r="D38" s="3" t="s">
        <v>178</v>
      </c>
      <c r="E38" s="1" t="s">
        <v>67</v>
      </c>
      <c r="F38" s="8" t="s">
        <v>53</v>
      </c>
      <c r="G38" s="1" t="str" cm="1">
        <f t="array" aca="1" ref="G38" ca="1">INDEX($J$1:$J$6, RANDBETWEEN(1,6))</f>
        <v xml:space="preserve">Flores Manzano Luis  </v>
      </c>
      <c r="H38" s="9">
        <f>DATE(2025,4,30)</f>
        <v>45777</v>
      </c>
      <c r="I38" s="10" t="s">
        <v>92</v>
      </c>
    </row>
    <row r="39" spans="1:9" ht="144.6" customHeight="1" x14ac:dyDescent="0.3">
      <c r="A39" s="6">
        <v>38</v>
      </c>
      <c r="B39" s="7" t="s">
        <v>40</v>
      </c>
      <c r="C39" s="7" t="s">
        <v>179</v>
      </c>
      <c r="D39" s="3" t="s">
        <v>180</v>
      </c>
      <c r="E39" s="1" t="s">
        <v>56</v>
      </c>
      <c r="F39" s="8" t="s">
        <v>53</v>
      </c>
      <c r="G39" s="1" t="str" cm="1">
        <f t="array" aca="1" ref="G39" ca="1">INDEX($J$1:$J$6, RANDBETWEEN(1,6))</f>
        <v xml:space="preserve">Flores Manzano Luis  </v>
      </c>
      <c r="H39" s="9">
        <f>DATE(2025,4,30)</f>
        <v>45777</v>
      </c>
      <c r="I39" s="10" t="s">
        <v>93</v>
      </c>
    </row>
    <row r="40" spans="1:9" ht="144.6" customHeight="1" x14ac:dyDescent="0.3">
      <c r="A40" s="6">
        <v>39</v>
      </c>
      <c r="B40" s="7" t="s">
        <v>41</v>
      </c>
      <c r="C40" s="7" t="s">
        <v>181</v>
      </c>
      <c r="D40" s="3" t="s">
        <v>182</v>
      </c>
      <c r="E40" s="1" t="s">
        <v>56</v>
      </c>
      <c r="F40" s="8" t="s">
        <v>53</v>
      </c>
      <c r="G40" s="1" t="str" cm="1">
        <f t="array" aca="1" ref="G40" ca="1">INDEX($J$1:$J$6, RANDBETWEEN(1,6))</f>
        <v xml:space="preserve">Flores Manzano Luis  </v>
      </c>
      <c r="H40" s="9">
        <f>DATE(2025,5,7)</f>
        <v>45784</v>
      </c>
      <c r="I40" s="10" t="s">
        <v>94</v>
      </c>
    </row>
    <row r="41" spans="1:9" ht="144.6" customHeight="1" x14ac:dyDescent="0.3">
      <c r="A41" s="6">
        <v>40</v>
      </c>
      <c r="B41" s="7" t="s">
        <v>42</v>
      </c>
      <c r="C41" s="7" t="s">
        <v>183</v>
      </c>
      <c r="D41" s="3" t="s">
        <v>184</v>
      </c>
      <c r="E41" s="1" t="s">
        <v>56</v>
      </c>
      <c r="F41" s="8" t="s">
        <v>53</v>
      </c>
      <c r="G41" s="1" t="str" cm="1">
        <f t="array" aca="1" ref="G41" ca="1">INDEX($J$1:$J$6, RANDBETWEEN(1,6))</f>
        <v>Ibarra Lima Julio Jair</v>
      </c>
      <c r="H41" s="9">
        <f>DATE(2025,5,10)</f>
        <v>45787</v>
      </c>
      <c r="I41" s="10" t="s">
        <v>95</v>
      </c>
    </row>
    <row r="42" spans="1:9" ht="144.6" customHeight="1" x14ac:dyDescent="0.3">
      <c r="A42" s="6">
        <v>41</v>
      </c>
      <c r="B42" s="7" t="s">
        <v>43</v>
      </c>
      <c r="C42" s="7" t="s">
        <v>185</v>
      </c>
      <c r="D42" s="3" t="s">
        <v>186</v>
      </c>
      <c r="E42" s="1" t="s">
        <v>56</v>
      </c>
      <c r="F42" s="8" t="s">
        <v>53</v>
      </c>
      <c r="G42" s="1" t="str" cm="1">
        <f t="array" aca="1" ref="G42" ca="1">INDEX($J$1:$J$6, RANDBETWEEN(1,6))</f>
        <v>Ibarra Lima Julio Jair</v>
      </c>
      <c r="H42" s="9">
        <f t="shared" ref="H42" si="0">DATE(2025,5,3)</f>
        <v>45780</v>
      </c>
      <c r="I42" s="10" t="s">
        <v>96</v>
      </c>
    </row>
    <row r="43" spans="1:9" ht="144.6" customHeight="1" x14ac:dyDescent="0.3">
      <c r="A43" s="6">
        <v>42</v>
      </c>
      <c r="B43" s="7" t="s">
        <v>44</v>
      </c>
      <c r="C43" s="7" t="s">
        <v>187</v>
      </c>
      <c r="D43" s="3" t="s">
        <v>188</v>
      </c>
      <c r="E43" s="1" t="s">
        <v>56</v>
      </c>
      <c r="F43" s="8" t="s">
        <v>53</v>
      </c>
      <c r="G43" s="1" t="str" cm="1">
        <f t="array" aca="1" ref="G43" ca="1">INDEX($J$1:$J$6, RANDBETWEEN(1,6))</f>
        <v xml:space="preserve">Gutiérrez Sánchez César Axel  </v>
      </c>
      <c r="H43" s="9">
        <f>DATE(2025,6,4)</f>
        <v>45812</v>
      </c>
      <c r="I43" s="10" t="s">
        <v>97</v>
      </c>
    </row>
    <row r="44" spans="1:9" ht="144.6" customHeight="1" x14ac:dyDescent="0.3">
      <c r="A44" s="6">
        <v>43</v>
      </c>
      <c r="B44" s="7" t="s">
        <v>45</v>
      </c>
      <c r="C44" s="7" t="s">
        <v>189</v>
      </c>
      <c r="D44" s="3" t="s">
        <v>190</v>
      </c>
      <c r="E44" s="1" t="s">
        <v>56</v>
      </c>
      <c r="F44" s="8" t="s">
        <v>53</v>
      </c>
      <c r="G44" s="1" t="str" cm="1">
        <f t="array" aca="1" ref="G44" ca="1">INDEX($J$1:$J$6, RANDBETWEEN(1,6))</f>
        <v>Miguel Alarcon Adrian Manuel</v>
      </c>
      <c r="H44" s="9">
        <f>DATE(2025,6,4)</f>
        <v>45812</v>
      </c>
      <c r="I44" s="10" t="s">
        <v>98</v>
      </c>
    </row>
    <row r="45" spans="1:9" ht="144.6" customHeight="1" x14ac:dyDescent="0.3">
      <c r="A45" s="6">
        <v>44</v>
      </c>
      <c r="B45" s="7" t="s">
        <v>46</v>
      </c>
      <c r="C45" s="7" t="s">
        <v>191</v>
      </c>
      <c r="D45" s="3" t="s">
        <v>192</v>
      </c>
      <c r="E45" s="1" t="s">
        <v>52</v>
      </c>
      <c r="F45" s="8" t="s">
        <v>53</v>
      </c>
      <c r="G45" s="1" t="str" cm="1">
        <f t="array" aca="1" ref="G45" ca="1">INDEX($J$1:$J$6, RANDBETWEEN(1,6))</f>
        <v xml:space="preserve">Gutiérrez Sánchez César Axel  </v>
      </c>
      <c r="H45" s="9">
        <f>DATE(2025,6,5)</f>
        <v>45813</v>
      </c>
      <c r="I45" s="10" t="s">
        <v>99</v>
      </c>
    </row>
    <row r="46" spans="1:9" ht="132" customHeight="1" x14ac:dyDescent="0.3">
      <c r="A46" s="12">
        <f>A45+1</f>
        <v>45</v>
      </c>
      <c r="B46" s="7" t="s">
        <v>193</v>
      </c>
      <c r="C46" s="7" t="s">
        <v>194</v>
      </c>
      <c r="D46" s="3" t="s">
        <v>195</v>
      </c>
      <c r="E46" s="1" t="s">
        <v>56</v>
      </c>
      <c r="F46" s="13"/>
      <c r="G46" s="1" t="str" cm="1">
        <f t="array" aca="1" ref="G46" ca="1">INDEX($J$1:$J$6, RANDBETWEEN(1,6))</f>
        <v xml:space="preserve">Gutiérrez Sánchez César Axel  </v>
      </c>
      <c r="H46" s="9">
        <f t="shared" ref="H46:H53" si="1">DATE(2025,6,5+1)</f>
        <v>45814</v>
      </c>
      <c r="I46" s="10" t="s">
        <v>365</v>
      </c>
    </row>
    <row r="47" spans="1:9" ht="105.6" customHeight="1" x14ac:dyDescent="0.3">
      <c r="A47" s="12">
        <f t="shared" ref="A47:A111" si="2">A46+1</f>
        <v>46</v>
      </c>
      <c r="B47" s="7" t="s">
        <v>196</v>
      </c>
      <c r="C47" s="7" t="s">
        <v>197</v>
      </c>
      <c r="D47" s="3" t="s">
        <v>198</v>
      </c>
      <c r="E47" s="1" t="s">
        <v>56</v>
      </c>
      <c r="F47" s="13"/>
      <c r="G47" s="1" t="str" cm="1">
        <f t="array" aca="1" ref="G47" ca="1">INDEX($J$1:$J$6, RANDBETWEEN(1,6))</f>
        <v>Rodríguez Brenes Adriel</v>
      </c>
      <c r="H47" s="9">
        <f t="shared" si="1"/>
        <v>45814</v>
      </c>
      <c r="I47" s="10" t="s">
        <v>365</v>
      </c>
    </row>
    <row r="48" spans="1:9" ht="105.6" customHeight="1" x14ac:dyDescent="0.3">
      <c r="A48" s="12">
        <f t="shared" si="2"/>
        <v>47</v>
      </c>
      <c r="B48" s="7" t="s">
        <v>199</v>
      </c>
      <c r="C48" s="7" t="s">
        <v>200</v>
      </c>
      <c r="D48" s="3" t="s">
        <v>201</v>
      </c>
      <c r="E48" s="1" t="s">
        <v>56</v>
      </c>
      <c r="F48" s="13"/>
      <c r="G48" s="1" t="str" cm="1">
        <f t="array" aca="1" ref="G48" ca="1">INDEX($J$1:$J$6, RANDBETWEEN(1,6))</f>
        <v xml:space="preserve">Flores Manzano Luis  </v>
      </c>
      <c r="H48" s="9">
        <f t="shared" si="1"/>
        <v>45814</v>
      </c>
      <c r="I48" s="10" t="s">
        <v>365</v>
      </c>
    </row>
    <row r="49" spans="1:9" ht="105.6" customHeight="1" x14ac:dyDescent="0.3">
      <c r="A49" s="12">
        <f t="shared" si="2"/>
        <v>48</v>
      </c>
      <c r="B49" s="7" t="s">
        <v>202</v>
      </c>
      <c r="C49" s="7" t="s">
        <v>203</v>
      </c>
      <c r="D49" s="3" t="s">
        <v>204</v>
      </c>
      <c r="E49" s="1" t="s">
        <v>56</v>
      </c>
      <c r="F49" s="8" t="s">
        <v>53</v>
      </c>
      <c r="G49" s="1" t="str" cm="1">
        <f t="array" aca="1" ref="G49" ca="1">INDEX($J$1:$J$6, RANDBETWEEN(1,6))</f>
        <v xml:space="preserve">Gutiérrez Sánchez César Axel  </v>
      </c>
      <c r="H49" s="9">
        <f t="shared" si="1"/>
        <v>45814</v>
      </c>
      <c r="I49" s="10" t="s">
        <v>365</v>
      </c>
    </row>
    <row r="50" spans="1:9" ht="105.6" customHeight="1" x14ac:dyDescent="0.3">
      <c r="A50" s="12">
        <f t="shared" si="2"/>
        <v>49</v>
      </c>
      <c r="B50" s="7" t="s">
        <v>206</v>
      </c>
      <c r="C50" s="7" t="s">
        <v>205</v>
      </c>
      <c r="D50" s="3" t="s">
        <v>207</v>
      </c>
      <c r="E50" s="1" t="s">
        <v>56</v>
      </c>
      <c r="F50" s="8" t="s">
        <v>53</v>
      </c>
      <c r="G50" s="1" t="str" cm="1">
        <f t="array" aca="1" ref="G50" ca="1">INDEX($J$1:$J$6, RANDBETWEEN(1,6))</f>
        <v xml:space="preserve">Flores Manzano Luis  </v>
      </c>
      <c r="H50" s="9">
        <f t="shared" si="1"/>
        <v>45814</v>
      </c>
      <c r="I50" s="10" t="s">
        <v>365</v>
      </c>
    </row>
    <row r="51" spans="1:9" ht="105.6" customHeight="1" x14ac:dyDescent="0.3">
      <c r="A51" s="12">
        <f t="shared" si="2"/>
        <v>50</v>
      </c>
      <c r="B51" s="7" t="s">
        <v>208</v>
      </c>
      <c r="C51" s="7" t="s">
        <v>209</v>
      </c>
      <c r="D51" s="3" t="s">
        <v>210</v>
      </c>
      <c r="E51" s="1" t="s">
        <v>56</v>
      </c>
      <c r="F51" s="8" t="s">
        <v>53</v>
      </c>
      <c r="G51" s="1" t="str" cm="1">
        <f t="array" aca="1" ref="G51" ca="1">INDEX($J$1:$J$6, RANDBETWEEN(1,6))</f>
        <v xml:space="preserve">Gutiérrez Sánchez César Axel  </v>
      </c>
      <c r="H51" s="9">
        <f t="shared" si="1"/>
        <v>45814</v>
      </c>
      <c r="I51" s="10" t="s">
        <v>365</v>
      </c>
    </row>
    <row r="52" spans="1:9" ht="105.6" customHeight="1" x14ac:dyDescent="0.3">
      <c r="A52" s="12">
        <f t="shared" si="2"/>
        <v>51</v>
      </c>
      <c r="B52" s="7" t="s">
        <v>211</v>
      </c>
      <c r="C52" s="7" t="s">
        <v>212</v>
      </c>
      <c r="D52" s="3" t="s">
        <v>213</v>
      </c>
      <c r="E52" s="1" t="s">
        <v>56</v>
      </c>
      <c r="F52" s="8" t="s">
        <v>53</v>
      </c>
      <c r="G52" s="1" t="str" cm="1">
        <f t="array" aca="1" ref="G52" ca="1">INDEX($J$1:$J$6, RANDBETWEEN(1,6))</f>
        <v xml:space="preserve">Gutiérrez Sánchez César Axel  </v>
      </c>
      <c r="H52" s="9">
        <f t="shared" si="1"/>
        <v>45814</v>
      </c>
      <c r="I52" s="10" t="s">
        <v>365</v>
      </c>
    </row>
    <row r="53" spans="1:9" ht="105.6" customHeight="1" x14ac:dyDescent="0.3">
      <c r="A53" s="12">
        <f t="shared" si="2"/>
        <v>52</v>
      </c>
      <c r="B53" s="7" t="s">
        <v>214</v>
      </c>
      <c r="C53" s="7" t="s">
        <v>215</v>
      </c>
      <c r="D53" s="3" t="s">
        <v>216</v>
      </c>
      <c r="E53" s="1" t="s">
        <v>56</v>
      </c>
      <c r="F53" s="8" t="s">
        <v>53</v>
      </c>
      <c r="G53" s="1" t="str" cm="1">
        <f t="array" aca="1" ref="G53" ca="1">INDEX($J$1:$J$6, RANDBETWEEN(1,6))</f>
        <v>Ibarra Lima Julio Jair</v>
      </c>
      <c r="H53" s="9">
        <f t="shared" si="1"/>
        <v>45814</v>
      </c>
      <c r="I53" s="10" t="s">
        <v>365</v>
      </c>
    </row>
    <row r="54" spans="1:9" ht="105.6" customHeight="1" x14ac:dyDescent="0.3">
      <c r="A54" s="12">
        <f t="shared" si="2"/>
        <v>53</v>
      </c>
      <c r="B54" s="7" t="s">
        <v>217</v>
      </c>
      <c r="C54" s="7" t="s">
        <v>218</v>
      </c>
      <c r="D54" s="3" t="s">
        <v>219</v>
      </c>
      <c r="E54" s="1" t="s">
        <v>56</v>
      </c>
      <c r="F54" s="8" t="s">
        <v>53</v>
      </c>
      <c r="G54" s="1" t="str" cm="1">
        <f t="array" aca="1" ref="G54" ca="1">INDEX($J$1:$J$6, RANDBETWEEN(1,6))</f>
        <v xml:space="preserve">Gutiérrez Sánchez César Axel  </v>
      </c>
      <c r="H54" s="9">
        <f t="shared" ref="H54:H56" si="3">DATE(2025,6,5+1)</f>
        <v>45814</v>
      </c>
      <c r="I54" s="10" t="s">
        <v>365</v>
      </c>
    </row>
    <row r="55" spans="1:9" ht="105.6" customHeight="1" x14ac:dyDescent="0.3">
      <c r="A55" s="12">
        <f t="shared" si="2"/>
        <v>54</v>
      </c>
      <c r="B55" s="7" t="s">
        <v>220</v>
      </c>
      <c r="C55" s="7" t="s">
        <v>221</v>
      </c>
      <c r="D55" s="3" t="s">
        <v>222</v>
      </c>
      <c r="E55" s="1" t="s">
        <v>52</v>
      </c>
      <c r="F55" s="8" t="s">
        <v>53</v>
      </c>
      <c r="G55" s="1" t="str" cm="1">
        <f t="array" aca="1" ref="G55" ca="1">INDEX($J$1:$J$6, RANDBETWEEN(1,6))</f>
        <v xml:space="preserve">Pérez Ibarra Manuel Sebastián  </v>
      </c>
      <c r="H55" s="9">
        <f t="shared" si="3"/>
        <v>45814</v>
      </c>
      <c r="I55" s="10" t="s">
        <v>365</v>
      </c>
    </row>
    <row r="56" spans="1:9" ht="105.6" customHeight="1" x14ac:dyDescent="0.3">
      <c r="A56" s="12">
        <f t="shared" si="2"/>
        <v>55</v>
      </c>
      <c r="B56" s="7" t="s">
        <v>223</v>
      </c>
      <c r="C56" s="7" t="s">
        <v>224</v>
      </c>
      <c r="D56" s="3" t="s">
        <v>225</v>
      </c>
      <c r="E56" s="1" t="s">
        <v>52</v>
      </c>
      <c r="F56" s="8" t="s">
        <v>53</v>
      </c>
      <c r="G56" s="1" t="str" cm="1">
        <f t="array" aca="1" ref="G56" ca="1">INDEX($J$1:$J$6, RANDBETWEEN(1,6))</f>
        <v xml:space="preserve">Gutiérrez Sánchez César Axel  </v>
      </c>
      <c r="H56" s="9">
        <f t="shared" si="3"/>
        <v>45814</v>
      </c>
      <c r="I56" s="10" t="s">
        <v>365</v>
      </c>
    </row>
    <row r="57" spans="1:9" ht="105.6" customHeight="1" x14ac:dyDescent="0.3">
      <c r="A57" s="12">
        <f t="shared" si="2"/>
        <v>56</v>
      </c>
      <c r="B57" s="7" t="s">
        <v>226</v>
      </c>
      <c r="C57" s="7" t="s">
        <v>227</v>
      </c>
      <c r="D57" s="3" t="s">
        <v>228</v>
      </c>
      <c r="E57" s="1" t="s">
        <v>52</v>
      </c>
      <c r="F57" s="8" t="s">
        <v>53</v>
      </c>
      <c r="G57" s="1" t="str" cm="1">
        <f t="array" aca="1" ref="G57" ca="1">INDEX($J$1:$J$6, RANDBETWEEN(1,6))</f>
        <v>Miguel Alarcon Adrian Manuel</v>
      </c>
      <c r="H57" s="9">
        <f>DATE(2025,6,5+2)</f>
        <v>45815</v>
      </c>
      <c r="I57" s="10" t="s">
        <v>365</v>
      </c>
    </row>
    <row r="58" spans="1:9" ht="105.6" customHeight="1" x14ac:dyDescent="0.3">
      <c r="A58" s="12">
        <f t="shared" si="2"/>
        <v>57</v>
      </c>
      <c r="B58" s="7" t="s">
        <v>229</v>
      </c>
      <c r="C58" s="7" t="s">
        <v>230</v>
      </c>
      <c r="D58" s="3" t="s">
        <v>231</v>
      </c>
      <c r="E58" s="1" t="s">
        <v>56</v>
      </c>
      <c r="F58" s="8" t="s">
        <v>53</v>
      </c>
      <c r="G58" s="1" t="str" cm="1">
        <f t="array" aca="1" ref="G58" ca="1">INDEX($J$1:$J$6, RANDBETWEEN(1,6))</f>
        <v xml:space="preserve">Pérez Ibarra Manuel Sebastián  </v>
      </c>
      <c r="H58" s="9">
        <f t="shared" ref="H58:H67" si="4">DATE(2025,6,5+2)</f>
        <v>45815</v>
      </c>
      <c r="I58" s="10" t="s">
        <v>365</v>
      </c>
    </row>
    <row r="59" spans="1:9" ht="105.6" customHeight="1" x14ac:dyDescent="0.3">
      <c r="A59" s="12">
        <f t="shared" si="2"/>
        <v>58</v>
      </c>
      <c r="B59" s="7" t="s">
        <v>232</v>
      </c>
      <c r="C59" s="7" t="s">
        <v>233</v>
      </c>
      <c r="D59" s="3" t="s">
        <v>234</v>
      </c>
      <c r="E59" s="1" t="s">
        <v>56</v>
      </c>
      <c r="F59" s="13"/>
      <c r="G59" s="1" t="str" cm="1">
        <f t="array" aca="1" ref="G59" ca="1">INDEX($J$1:$J$6, RANDBETWEEN(1,6))</f>
        <v>Miguel Alarcon Adrian Manuel</v>
      </c>
      <c r="H59" s="9">
        <f t="shared" si="4"/>
        <v>45815</v>
      </c>
      <c r="I59" s="10" t="s">
        <v>365</v>
      </c>
    </row>
    <row r="60" spans="1:9" ht="105.6" customHeight="1" x14ac:dyDescent="0.3">
      <c r="A60" s="12">
        <f t="shared" si="2"/>
        <v>59</v>
      </c>
      <c r="B60" s="7" t="s">
        <v>235</v>
      </c>
      <c r="C60" s="7" t="s">
        <v>236</v>
      </c>
      <c r="D60" s="3" t="s">
        <v>237</v>
      </c>
      <c r="E60" s="1" t="s">
        <v>56</v>
      </c>
      <c r="F60" s="8" t="s">
        <v>53</v>
      </c>
      <c r="G60" s="1" t="str" cm="1">
        <f t="array" aca="1" ref="G60" ca="1">INDEX($J$1:$J$6, RANDBETWEEN(1,6))</f>
        <v>Rodríguez Brenes Adriel</v>
      </c>
      <c r="H60" s="9">
        <f t="shared" si="4"/>
        <v>45815</v>
      </c>
      <c r="I60" s="10" t="s">
        <v>365</v>
      </c>
    </row>
    <row r="61" spans="1:9" ht="105.6" customHeight="1" x14ac:dyDescent="0.3">
      <c r="A61" s="12">
        <f t="shared" si="2"/>
        <v>60</v>
      </c>
      <c r="B61" s="7" t="s">
        <v>238</v>
      </c>
      <c r="C61" s="7" t="s">
        <v>239</v>
      </c>
      <c r="D61" s="3" t="s">
        <v>240</v>
      </c>
      <c r="E61" s="1" t="s">
        <v>56</v>
      </c>
      <c r="F61" s="8" t="s">
        <v>53</v>
      </c>
      <c r="G61" s="1" t="str" cm="1">
        <f t="array" aca="1" ref="G61" ca="1">INDEX($J$1:$J$6, RANDBETWEEN(1,6))</f>
        <v>Rodríguez Brenes Adriel</v>
      </c>
      <c r="H61" s="9">
        <f t="shared" si="4"/>
        <v>45815</v>
      </c>
      <c r="I61" s="10" t="s">
        <v>365</v>
      </c>
    </row>
    <row r="62" spans="1:9" ht="105.6" customHeight="1" x14ac:dyDescent="0.3">
      <c r="A62" s="12">
        <f t="shared" si="2"/>
        <v>61</v>
      </c>
      <c r="B62" s="7" t="s">
        <v>241</v>
      </c>
      <c r="C62" s="7" t="s">
        <v>242</v>
      </c>
      <c r="D62" s="3" t="s">
        <v>243</v>
      </c>
      <c r="E62" s="1" t="s">
        <v>56</v>
      </c>
      <c r="F62" s="13"/>
      <c r="G62" s="1" t="str" cm="1">
        <f t="array" aca="1" ref="G62" ca="1">INDEX($J$1:$J$6, RANDBETWEEN(1,6))</f>
        <v xml:space="preserve">Flores Manzano Luis  </v>
      </c>
      <c r="H62" s="9">
        <f t="shared" si="4"/>
        <v>45815</v>
      </c>
      <c r="I62" s="10" t="s">
        <v>365</v>
      </c>
    </row>
    <row r="63" spans="1:9" ht="105.6" customHeight="1" x14ac:dyDescent="0.3">
      <c r="A63" s="12">
        <f t="shared" si="2"/>
        <v>62</v>
      </c>
      <c r="B63" s="7" t="s">
        <v>244</v>
      </c>
      <c r="C63" s="7" t="s">
        <v>245</v>
      </c>
      <c r="D63" s="3" t="s">
        <v>246</v>
      </c>
      <c r="E63" s="1" t="s">
        <v>56</v>
      </c>
      <c r="F63" s="8" t="s">
        <v>53</v>
      </c>
      <c r="G63" s="1" t="str" cm="1">
        <f t="array" aca="1" ref="G63" ca="1">INDEX($J$1:$J$6, RANDBETWEEN(1,6))</f>
        <v xml:space="preserve">Flores Manzano Luis  </v>
      </c>
      <c r="H63" s="9">
        <f t="shared" si="4"/>
        <v>45815</v>
      </c>
      <c r="I63" s="10" t="s">
        <v>365</v>
      </c>
    </row>
    <row r="64" spans="1:9" ht="105.6" customHeight="1" x14ac:dyDescent="0.3">
      <c r="A64" s="12">
        <f t="shared" si="2"/>
        <v>63</v>
      </c>
      <c r="B64" s="7" t="s">
        <v>247</v>
      </c>
      <c r="C64" s="7" t="s">
        <v>248</v>
      </c>
      <c r="D64" s="3" t="s">
        <v>249</v>
      </c>
      <c r="E64" s="1" t="s">
        <v>56</v>
      </c>
      <c r="F64" s="8" t="s">
        <v>53</v>
      </c>
      <c r="G64" s="1" t="str" cm="1">
        <f t="array" aca="1" ref="G64" ca="1">INDEX($J$1:$J$6, RANDBETWEEN(1,6))</f>
        <v xml:space="preserve">Flores Manzano Luis  </v>
      </c>
      <c r="H64" s="9">
        <f t="shared" si="4"/>
        <v>45815</v>
      </c>
      <c r="I64" s="10" t="s">
        <v>365</v>
      </c>
    </row>
    <row r="65" spans="1:9" ht="105.6" customHeight="1" x14ac:dyDescent="0.3">
      <c r="A65" s="12">
        <f t="shared" si="2"/>
        <v>64</v>
      </c>
      <c r="B65" s="7" t="s">
        <v>250</v>
      </c>
      <c r="C65" s="7" t="s">
        <v>251</v>
      </c>
      <c r="D65" s="3" t="s">
        <v>252</v>
      </c>
      <c r="E65" s="1" t="s">
        <v>56</v>
      </c>
      <c r="F65" s="13"/>
      <c r="G65" s="1" t="str" cm="1">
        <f t="array" aca="1" ref="G65" ca="1">INDEX($J$1:$J$6, RANDBETWEEN(1,6))</f>
        <v xml:space="preserve">Flores Manzano Luis  </v>
      </c>
      <c r="H65" s="9">
        <f t="shared" si="4"/>
        <v>45815</v>
      </c>
      <c r="I65" s="10" t="s">
        <v>365</v>
      </c>
    </row>
    <row r="66" spans="1:9" ht="105.6" customHeight="1" x14ac:dyDescent="0.3">
      <c r="A66" s="12">
        <f t="shared" si="2"/>
        <v>65</v>
      </c>
      <c r="B66" s="7" t="s">
        <v>253</v>
      </c>
      <c r="C66" s="7" t="s">
        <v>254</v>
      </c>
      <c r="D66" s="3" t="s">
        <v>255</v>
      </c>
      <c r="E66" s="1" t="s">
        <v>56</v>
      </c>
      <c r="F66" s="13"/>
      <c r="G66" s="1" t="str" cm="1">
        <f t="array" aca="1" ref="G66" ca="1">INDEX($J$1:$J$6, RANDBETWEEN(1,6))</f>
        <v>Ibarra Lima Julio Jair</v>
      </c>
      <c r="H66" s="9">
        <f t="shared" si="4"/>
        <v>45815</v>
      </c>
      <c r="I66" s="10" t="s">
        <v>365</v>
      </c>
    </row>
    <row r="67" spans="1:9" ht="105.6" customHeight="1" x14ac:dyDescent="0.3">
      <c r="A67" s="12">
        <f t="shared" si="2"/>
        <v>66</v>
      </c>
      <c r="B67" s="7" t="s">
        <v>256</v>
      </c>
      <c r="C67" s="7" t="s">
        <v>257</v>
      </c>
      <c r="D67" s="3" t="s">
        <v>258</v>
      </c>
      <c r="E67" s="1" t="s">
        <v>56</v>
      </c>
      <c r="F67" s="13"/>
      <c r="G67" s="1" t="str" cm="1">
        <f t="array" aca="1" ref="G67" ca="1">INDEX($J$1:$J$6, RANDBETWEEN(1,6))</f>
        <v>Miguel Alarcon Adrian Manuel</v>
      </c>
      <c r="H67" s="9">
        <f t="shared" si="4"/>
        <v>45815</v>
      </c>
      <c r="I67" s="10" t="s">
        <v>365</v>
      </c>
    </row>
    <row r="68" spans="1:9" ht="105.6" customHeight="1" x14ac:dyDescent="0.3">
      <c r="A68" s="12">
        <f t="shared" si="2"/>
        <v>67</v>
      </c>
      <c r="B68" s="7" t="s">
        <v>259</v>
      </c>
      <c r="C68" s="7" t="s">
        <v>260</v>
      </c>
      <c r="D68" s="3" t="s">
        <v>261</v>
      </c>
      <c r="E68" s="1" t="s">
        <v>56</v>
      </c>
      <c r="F68" s="8" t="s">
        <v>53</v>
      </c>
      <c r="G68" s="1" t="str" cm="1">
        <f t="array" aca="1" ref="G68" ca="1">INDEX($J$1:$J$6, RANDBETWEEN(1,6))</f>
        <v xml:space="preserve">Gutiérrez Sánchez César Axel  </v>
      </c>
      <c r="H68" s="9">
        <f>DATE(2025,6,5+3)</f>
        <v>45816</v>
      </c>
      <c r="I68" s="10" t="s">
        <v>365</v>
      </c>
    </row>
    <row r="69" spans="1:9" ht="105.6" customHeight="1" x14ac:dyDescent="0.3">
      <c r="A69" s="12">
        <f t="shared" si="2"/>
        <v>68</v>
      </c>
      <c r="B69" s="7" t="s">
        <v>262</v>
      </c>
      <c r="C69" s="7" t="s">
        <v>263</v>
      </c>
      <c r="D69" s="3" t="s">
        <v>264</v>
      </c>
      <c r="E69" s="1" t="s">
        <v>56</v>
      </c>
      <c r="F69" s="8" t="s">
        <v>53</v>
      </c>
      <c r="G69" s="1" t="str" cm="1">
        <f t="array" aca="1" ref="G69" ca="1">INDEX($J$1:$J$6, RANDBETWEEN(1,6))</f>
        <v>Rodríguez Brenes Adriel</v>
      </c>
      <c r="H69" s="9">
        <f t="shared" ref="H69:H75" si="5">DATE(2025,6,5+3)</f>
        <v>45816</v>
      </c>
      <c r="I69" s="10" t="s">
        <v>365</v>
      </c>
    </row>
    <row r="70" spans="1:9" ht="105.6" customHeight="1" x14ac:dyDescent="0.3">
      <c r="A70" s="12">
        <f t="shared" si="2"/>
        <v>69</v>
      </c>
      <c r="B70" s="7" t="s">
        <v>265</v>
      </c>
      <c r="C70" s="7" t="s">
        <v>266</v>
      </c>
      <c r="D70" s="3" t="s">
        <v>267</v>
      </c>
      <c r="E70" s="1" t="s">
        <v>56</v>
      </c>
      <c r="F70" s="8" t="s">
        <v>53</v>
      </c>
      <c r="G70" s="1" t="str" cm="1">
        <f t="array" aca="1" ref="G70" ca="1">INDEX($J$1:$J$6, RANDBETWEEN(1,6))</f>
        <v xml:space="preserve">Pérez Ibarra Manuel Sebastián  </v>
      </c>
      <c r="H70" s="9">
        <f t="shared" si="5"/>
        <v>45816</v>
      </c>
      <c r="I70" s="10" t="s">
        <v>365</v>
      </c>
    </row>
    <row r="71" spans="1:9" ht="105.6" customHeight="1" x14ac:dyDescent="0.3">
      <c r="A71" s="12">
        <f t="shared" si="2"/>
        <v>70</v>
      </c>
      <c r="B71" s="7" t="s">
        <v>268</v>
      </c>
      <c r="C71" s="7" t="s">
        <v>269</v>
      </c>
      <c r="D71" s="3" t="s">
        <v>270</v>
      </c>
      <c r="E71" s="1" t="s">
        <v>56</v>
      </c>
      <c r="F71" s="8" t="s">
        <v>53</v>
      </c>
      <c r="G71" s="1" t="str" cm="1">
        <f t="array" aca="1" ref="G71" ca="1">INDEX($J$1:$J$6, RANDBETWEEN(1,6))</f>
        <v>Rodríguez Brenes Adriel</v>
      </c>
      <c r="H71" s="9">
        <f t="shared" si="5"/>
        <v>45816</v>
      </c>
      <c r="I71" s="10" t="s">
        <v>365</v>
      </c>
    </row>
    <row r="72" spans="1:9" ht="105.6" customHeight="1" x14ac:dyDescent="0.3">
      <c r="A72" s="12">
        <f t="shared" si="2"/>
        <v>71</v>
      </c>
      <c r="B72" s="7" t="s">
        <v>271</v>
      </c>
      <c r="C72" s="7" t="s">
        <v>272</v>
      </c>
      <c r="D72" s="3" t="s">
        <v>273</v>
      </c>
      <c r="E72" s="1" t="s">
        <v>56</v>
      </c>
      <c r="F72" s="13"/>
      <c r="G72" s="1" t="str" cm="1">
        <f t="array" aca="1" ref="G72" ca="1">INDEX($J$1:$J$6, RANDBETWEEN(1,6))</f>
        <v>Miguel Alarcon Adrian Manuel</v>
      </c>
      <c r="H72" s="9">
        <f t="shared" si="5"/>
        <v>45816</v>
      </c>
      <c r="I72" s="10" t="s">
        <v>365</v>
      </c>
    </row>
    <row r="73" spans="1:9" ht="105.6" customHeight="1" x14ac:dyDescent="0.3">
      <c r="A73" s="12">
        <f t="shared" si="2"/>
        <v>72</v>
      </c>
      <c r="B73" s="7" t="s">
        <v>274</v>
      </c>
      <c r="C73" s="7" t="s">
        <v>275</v>
      </c>
      <c r="D73" s="3" t="s">
        <v>276</v>
      </c>
      <c r="E73" s="1" t="s">
        <v>56</v>
      </c>
      <c r="F73" s="13"/>
      <c r="G73" s="1" t="str" cm="1">
        <f t="array" aca="1" ref="G73" ca="1">INDEX($J$1:$J$6, RANDBETWEEN(1,6))</f>
        <v>Rodríguez Brenes Adriel</v>
      </c>
      <c r="H73" s="9">
        <f t="shared" si="5"/>
        <v>45816</v>
      </c>
      <c r="I73" s="10" t="s">
        <v>365</v>
      </c>
    </row>
    <row r="74" spans="1:9" ht="105.6" customHeight="1" x14ac:dyDescent="0.3">
      <c r="A74" s="12">
        <f t="shared" si="2"/>
        <v>73</v>
      </c>
      <c r="B74" s="7" t="s">
        <v>278</v>
      </c>
      <c r="C74" s="7" t="s">
        <v>277</v>
      </c>
      <c r="D74" s="3" t="s">
        <v>279</v>
      </c>
      <c r="E74" s="1" t="s">
        <v>56</v>
      </c>
      <c r="F74" s="13"/>
      <c r="G74" s="1" t="str" cm="1">
        <f t="array" aca="1" ref="G74" ca="1">INDEX($J$1:$J$6, RANDBETWEEN(1,6))</f>
        <v>Rodríguez Brenes Adriel</v>
      </c>
      <c r="H74" s="9">
        <f t="shared" si="5"/>
        <v>45816</v>
      </c>
      <c r="I74" s="10" t="s">
        <v>365</v>
      </c>
    </row>
    <row r="75" spans="1:9" ht="105.6" customHeight="1" x14ac:dyDescent="0.3">
      <c r="A75" s="12">
        <f t="shared" si="2"/>
        <v>74</v>
      </c>
      <c r="B75" s="7" t="s">
        <v>280</v>
      </c>
      <c r="C75" s="7" t="s">
        <v>281</v>
      </c>
      <c r="D75" s="3" t="s">
        <v>282</v>
      </c>
      <c r="E75" s="1" t="s">
        <v>56</v>
      </c>
      <c r="F75" s="8" t="s">
        <v>53</v>
      </c>
      <c r="G75" s="1" t="str" cm="1">
        <f t="array" aca="1" ref="G75" ca="1">INDEX($J$1:$J$6, RANDBETWEEN(1,6))</f>
        <v xml:space="preserve">Gutiérrez Sánchez César Axel  </v>
      </c>
      <c r="H75" s="9">
        <f t="shared" si="5"/>
        <v>45816</v>
      </c>
      <c r="I75" s="10" t="s">
        <v>365</v>
      </c>
    </row>
    <row r="76" spans="1:9" ht="105.6" customHeight="1" x14ac:dyDescent="0.3">
      <c r="A76" s="12">
        <f t="shared" si="2"/>
        <v>75</v>
      </c>
      <c r="B76" s="7" t="s">
        <v>283</v>
      </c>
      <c r="C76" s="7" t="s">
        <v>284</v>
      </c>
      <c r="D76" s="3" t="s">
        <v>285</v>
      </c>
      <c r="E76" s="1" t="s">
        <v>56</v>
      </c>
      <c r="F76" s="8" t="s">
        <v>53</v>
      </c>
      <c r="G76" s="1" t="str" cm="1">
        <f t="array" aca="1" ref="G76" ca="1">INDEX($J$1:$J$6, RANDBETWEEN(1,6))</f>
        <v xml:space="preserve">Flores Manzano Luis  </v>
      </c>
      <c r="H76" s="9"/>
      <c r="I76" s="10" t="s">
        <v>365</v>
      </c>
    </row>
    <row r="77" spans="1:9" ht="105.6" customHeight="1" x14ac:dyDescent="0.3">
      <c r="A77" s="12">
        <f t="shared" si="2"/>
        <v>76</v>
      </c>
      <c r="B77" s="7" t="s">
        <v>286</v>
      </c>
      <c r="C77" s="7" t="s">
        <v>287</v>
      </c>
      <c r="D77" s="3" t="s">
        <v>288</v>
      </c>
      <c r="E77" s="1" t="s">
        <v>56</v>
      </c>
      <c r="F77" s="8" t="s">
        <v>53</v>
      </c>
      <c r="G77" s="1" t="str" cm="1">
        <f t="array" aca="1" ref="G77" ca="1">INDEX($J$1:$J$6, RANDBETWEEN(1,6))</f>
        <v xml:space="preserve">Gutiérrez Sánchez César Axel  </v>
      </c>
      <c r="H77" s="9"/>
      <c r="I77" s="10" t="s">
        <v>365</v>
      </c>
    </row>
    <row r="78" spans="1:9" ht="105.6" customHeight="1" x14ac:dyDescent="0.3">
      <c r="A78" s="12">
        <f t="shared" si="2"/>
        <v>77</v>
      </c>
      <c r="B78" s="7" t="s">
        <v>289</v>
      </c>
      <c r="C78" s="7" t="s">
        <v>290</v>
      </c>
      <c r="D78" s="3" t="s">
        <v>291</v>
      </c>
      <c r="E78" s="1" t="s">
        <v>56</v>
      </c>
      <c r="F78" s="8" t="s">
        <v>53</v>
      </c>
      <c r="G78" s="1" t="str" cm="1">
        <f t="array" aca="1" ref="G78" ca="1">INDEX($J$1:$J$6, RANDBETWEEN(1,6))</f>
        <v xml:space="preserve">Gutiérrez Sánchez César Axel  </v>
      </c>
      <c r="H78" s="9"/>
      <c r="I78" s="10" t="s">
        <v>365</v>
      </c>
    </row>
    <row r="79" spans="1:9" ht="105.6" customHeight="1" x14ac:dyDescent="0.3">
      <c r="A79" s="12">
        <f t="shared" si="2"/>
        <v>78</v>
      </c>
      <c r="B79" s="7" t="s">
        <v>292</v>
      </c>
      <c r="C79" s="7" t="s">
        <v>293</v>
      </c>
      <c r="D79" s="3" t="s">
        <v>294</v>
      </c>
      <c r="E79" s="1" t="s">
        <v>56</v>
      </c>
      <c r="F79" s="13"/>
      <c r="G79" s="1" t="str" cm="1">
        <f t="array" aca="1" ref="G79" ca="1">INDEX($J$1:$J$6, RANDBETWEEN(1,6))</f>
        <v>Miguel Alarcon Adrian Manuel</v>
      </c>
      <c r="H79" s="9"/>
      <c r="I79" s="10" t="s">
        <v>365</v>
      </c>
    </row>
    <row r="80" spans="1:9" ht="105.6" customHeight="1" x14ac:dyDescent="0.3">
      <c r="A80" s="12">
        <f t="shared" si="2"/>
        <v>79</v>
      </c>
      <c r="B80" s="7" t="s">
        <v>295</v>
      </c>
      <c r="C80" s="7" t="s">
        <v>296</v>
      </c>
      <c r="D80" s="3" t="s">
        <v>297</v>
      </c>
      <c r="E80" s="1" t="s">
        <v>56</v>
      </c>
      <c r="F80" s="8" t="s">
        <v>53</v>
      </c>
      <c r="G80" s="1" t="str" cm="1">
        <f t="array" aca="1" ref="G80" ca="1">INDEX($J$1:$J$6, RANDBETWEEN(1,6))</f>
        <v xml:space="preserve">Pérez Ibarra Manuel Sebastián  </v>
      </c>
      <c r="H80" s="9"/>
      <c r="I80" s="10" t="s">
        <v>365</v>
      </c>
    </row>
    <row r="81" spans="1:9" ht="105.6" customHeight="1" x14ac:dyDescent="0.3">
      <c r="A81" s="12">
        <f t="shared" si="2"/>
        <v>80</v>
      </c>
      <c r="B81" s="7" t="s">
        <v>298</v>
      </c>
      <c r="C81" s="7" t="s">
        <v>299</v>
      </c>
      <c r="D81" s="3" t="s">
        <v>300</v>
      </c>
      <c r="E81" s="1" t="s">
        <v>56</v>
      </c>
      <c r="F81" s="13"/>
      <c r="G81" s="1" t="str" cm="1">
        <f t="array" aca="1" ref="G81" ca="1">INDEX($J$1:$J$6, RANDBETWEEN(1,6))</f>
        <v>Miguel Alarcon Adrian Manuel</v>
      </c>
      <c r="H81" s="9"/>
      <c r="I81" s="10" t="s">
        <v>365</v>
      </c>
    </row>
    <row r="82" spans="1:9" ht="105.6" customHeight="1" x14ac:dyDescent="0.3">
      <c r="A82" s="12">
        <f t="shared" si="2"/>
        <v>81</v>
      </c>
      <c r="B82" s="7" t="s">
        <v>301</v>
      </c>
      <c r="C82" s="7" t="s">
        <v>302</v>
      </c>
      <c r="D82" s="3" t="s">
        <v>303</v>
      </c>
      <c r="E82" s="1" t="s">
        <v>56</v>
      </c>
      <c r="F82" s="13"/>
      <c r="G82" s="1" t="str" cm="1">
        <f t="array" aca="1" ref="G82" ca="1">INDEX($J$1:$J$6, RANDBETWEEN(1,6))</f>
        <v>Miguel Alarcon Adrian Manuel</v>
      </c>
      <c r="H82" s="9"/>
      <c r="I82" s="10" t="s">
        <v>365</v>
      </c>
    </row>
    <row r="83" spans="1:9" ht="105.6" customHeight="1" x14ac:dyDescent="0.3">
      <c r="A83" s="12">
        <f t="shared" si="2"/>
        <v>82</v>
      </c>
      <c r="B83" s="7" t="s">
        <v>305</v>
      </c>
      <c r="C83" s="7" t="s">
        <v>306</v>
      </c>
      <c r="D83" s="3" t="s">
        <v>307</v>
      </c>
      <c r="E83" s="1" t="s">
        <v>56</v>
      </c>
      <c r="F83" s="13"/>
      <c r="G83" s="1" t="str" cm="1">
        <f t="array" aca="1" ref="G83" ca="1">INDEX($J$1:$J$6, RANDBETWEEN(1,6))</f>
        <v xml:space="preserve">Pérez Ibarra Manuel Sebastián  </v>
      </c>
      <c r="H83" s="9"/>
      <c r="I83" s="10" t="s">
        <v>365</v>
      </c>
    </row>
    <row r="84" spans="1:9" ht="105.6" customHeight="1" x14ac:dyDescent="0.3">
      <c r="A84" s="12">
        <f t="shared" si="2"/>
        <v>83</v>
      </c>
      <c r="B84" s="7" t="s">
        <v>308</v>
      </c>
      <c r="C84" s="7" t="s">
        <v>309</v>
      </c>
      <c r="D84" s="3" t="s">
        <v>310</v>
      </c>
      <c r="E84" s="1" t="s">
        <v>56</v>
      </c>
      <c r="F84" s="13"/>
      <c r="G84" s="1" t="str" cm="1">
        <f t="array" aca="1" ref="G84" ca="1">INDEX($J$1:$J$6, RANDBETWEEN(1,6))</f>
        <v>Rodríguez Brenes Adriel</v>
      </c>
      <c r="H84" s="9"/>
      <c r="I84" s="10" t="s">
        <v>365</v>
      </c>
    </row>
    <row r="85" spans="1:9" ht="105.6" customHeight="1" x14ac:dyDescent="0.3">
      <c r="A85" s="12">
        <f t="shared" si="2"/>
        <v>84</v>
      </c>
      <c r="B85" s="7" t="s">
        <v>311</v>
      </c>
      <c r="C85" s="7" t="s">
        <v>312</v>
      </c>
      <c r="D85" s="3" t="s">
        <v>313</v>
      </c>
      <c r="E85" s="1" t="s">
        <v>56</v>
      </c>
      <c r="F85" s="8" t="s">
        <v>53</v>
      </c>
      <c r="G85" s="1" t="str" cm="1">
        <f t="array" aca="1" ref="G85" ca="1">INDEX($J$1:$J$6, RANDBETWEEN(1,6))</f>
        <v xml:space="preserve">Pérez Ibarra Manuel Sebastián  </v>
      </c>
      <c r="H85" s="9"/>
      <c r="I85" s="10" t="s">
        <v>365</v>
      </c>
    </row>
    <row r="86" spans="1:9" ht="105.6" customHeight="1" x14ac:dyDescent="0.3">
      <c r="A86" s="12">
        <f t="shared" si="2"/>
        <v>85</v>
      </c>
      <c r="B86" s="7" t="s">
        <v>314</v>
      </c>
      <c r="C86" s="7" t="s">
        <v>315</v>
      </c>
      <c r="D86" s="3" t="s">
        <v>316</v>
      </c>
      <c r="E86" s="1" t="s">
        <v>56</v>
      </c>
      <c r="F86" s="13"/>
      <c r="G86" s="1" t="str" cm="1">
        <f t="array" aca="1" ref="G86" ca="1">INDEX($J$1:$J$6, RANDBETWEEN(1,6))</f>
        <v xml:space="preserve">Pérez Ibarra Manuel Sebastián  </v>
      </c>
      <c r="H86" s="9"/>
      <c r="I86" s="10" t="s">
        <v>365</v>
      </c>
    </row>
    <row r="87" spans="1:9" ht="105.6" customHeight="1" x14ac:dyDescent="0.3">
      <c r="A87" s="12">
        <f t="shared" si="2"/>
        <v>86</v>
      </c>
      <c r="B87" s="7" t="s">
        <v>317</v>
      </c>
      <c r="C87" s="7" t="s">
        <v>318</v>
      </c>
      <c r="D87" s="3" t="s">
        <v>319</v>
      </c>
      <c r="E87" s="1" t="s">
        <v>56</v>
      </c>
      <c r="F87" s="13"/>
      <c r="G87" s="1" t="str" cm="1">
        <f t="array" aca="1" ref="G87" ca="1">INDEX($J$1:$J$6, RANDBETWEEN(1,6))</f>
        <v>Rodríguez Brenes Adriel</v>
      </c>
      <c r="H87" s="9"/>
      <c r="I87" s="10" t="s">
        <v>365</v>
      </c>
    </row>
    <row r="88" spans="1:9" ht="105.6" customHeight="1" x14ac:dyDescent="0.3">
      <c r="A88" s="12">
        <f t="shared" si="2"/>
        <v>87</v>
      </c>
      <c r="B88" s="7" t="s">
        <v>320</v>
      </c>
      <c r="C88" s="7" t="s">
        <v>321</v>
      </c>
      <c r="D88" s="3" t="s">
        <v>322</v>
      </c>
      <c r="E88" s="1" t="s">
        <v>52</v>
      </c>
      <c r="F88" s="8" t="s">
        <v>53</v>
      </c>
      <c r="G88" s="1" t="str" cm="1">
        <f t="array" aca="1" ref="G88" ca="1">INDEX($J$1:$J$6, RANDBETWEEN(1,6))</f>
        <v xml:space="preserve">Pérez Ibarra Manuel Sebastián  </v>
      </c>
      <c r="H88" s="9"/>
      <c r="I88" s="10" t="s">
        <v>365</v>
      </c>
    </row>
    <row r="89" spans="1:9" ht="105.6" customHeight="1" x14ac:dyDescent="0.3">
      <c r="A89" s="12">
        <f t="shared" si="2"/>
        <v>88</v>
      </c>
      <c r="B89" s="7" t="s">
        <v>323</v>
      </c>
      <c r="C89" s="7" t="s">
        <v>324</v>
      </c>
      <c r="D89" s="3" t="s">
        <v>325</v>
      </c>
      <c r="E89" s="1" t="s">
        <v>52</v>
      </c>
      <c r="F89" s="8" t="s">
        <v>53</v>
      </c>
      <c r="G89" s="1" t="str" cm="1">
        <f t="array" aca="1" ref="G89" ca="1">INDEX($J$1:$J$6, RANDBETWEEN(1,6))</f>
        <v xml:space="preserve">Pérez Ibarra Manuel Sebastián  </v>
      </c>
      <c r="H89" s="9"/>
      <c r="I89" s="10" t="s">
        <v>365</v>
      </c>
    </row>
    <row r="90" spans="1:9" ht="105.6" customHeight="1" x14ac:dyDescent="0.3">
      <c r="A90" s="12">
        <f t="shared" si="2"/>
        <v>89</v>
      </c>
      <c r="B90" s="7" t="s">
        <v>329</v>
      </c>
      <c r="C90" s="7" t="s">
        <v>330</v>
      </c>
      <c r="D90" s="3" t="s">
        <v>331</v>
      </c>
      <c r="E90" s="1" t="s">
        <v>52</v>
      </c>
      <c r="F90" s="13"/>
      <c r="G90" s="1" t="str" cm="1">
        <f t="array" aca="1" ref="G90" ca="1">INDEX($J$1:$J$6, RANDBETWEEN(1,6))</f>
        <v>Ibarra Lima Julio Jair</v>
      </c>
      <c r="H90" s="9"/>
      <c r="I90" s="10" t="s">
        <v>365</v>
      </c>
    </row>
    <row r="91" spans="1:9" ht="105.6" customHeight="1" x14ac:dyDescent="0.3">
      <c r="A91" s="12">
        <f t="shared" si="2"/>
        <v>90</v>
      </c>
      <c r="B91" s="7" t="s">
        <v>326</v>
      </c>
      <c r="C91" s="7" t="s">
        <v>327</v>
      </c>
      <c r="D91" s="3" t="s">
        <v>328</v>
      </c>
      <c r="E91" s="1" t="s">
        <v>56</v>
      </c>
      <c r="F91" s="13"/>
      <c r="G91" s="1" t="str" cm="1">
        <f t="array" aca="1" ref="G91" ca="1">INDEX($J$1:$J$6, RANDBETWEEN(1,6))</f>
        <v>Rodríguez Brenes Adriel</v>
      </c>
      <c r="H91" s="9"/>
      <c r="I91" s="10" t="s">
        <v>365</v>
      </c>
    </row>
    <row r="92" spans="1:9" ht="105.6" customHeight="1" x14ac:dyDescent="0.3">
      <c r="A92" s="12">
        <f t="shared" si="2"/>
        <v>91</v>
      </c>
      <c r="B92" s="7" t="s">
        <v>332</v>
      </c>
      <c r="C92" s="7" t="s">
        <v>333</v>
      </c>
      <c r="D92" s="3" t="s">
        <v>334</v>
      </c>
      <c r="E92" s="1" t="s">
        <v>56</v>
      </c>
      <c r="F92" s="13"/>
      <c r="G92" s="1" t="str" cm="1">
        <f t="array" aca="1" ref="G92" ca="1">INDEX($J$1:$J$6, RANDBETWEEN(1,6))</f>
        <v>Miguel Alarcon Adrian Manuel</v>
      </c>
      <c r="H92" s="9"/>
      <c r="I92" s="10" t="s">
        <v>365</v>
      </c>
    </row>
    <row r="93" spans="1:9" ht="105.6" customHeight="1" x14ac:dyDescent="0.3">
      <c r="A93" s="12">
        <f t="shared" si="2"/>
        <v>92</v>
      </c>
      <c r="B93" s="7" t="s">
        <v>335</v>
      </c>
      <c r="C93" s="7" t="s">
        <v>336</v>
      </c>
      <c r="D93" s="3" t="s">
        <v>337</v>
      </c>
      <c r="E93" s="1" t="s">
        <v>56</v>
      </c>
      <c r="F93" s="13"/>
      <c r="G93" s="1" t="str" cm="1">
        <f t="array" aca="1" ref="G93" ca="1">INDEX($J$1:$J$6, RANDBETWEEN(1,6))</f>
        <v>Rodríguez Brenes Adriel</v>
      </c>
      <c r="H93" s="9"/>
      <c r="I93" s="10" t="s">
        <v>365</v>
      </c>
    </row>
    <row r="94" spans="1:9" ht="105.6" customHeight="1" x14ac:dyDescent="0.3">
      <c r="A94" s="12">
        <f t="shared" si="2"/>
        <v>93</v>
      </c>
      <c r="B94" s="7" t="s">
        <v>338</v>
      </c>
      <c r="C94" s="7" t="s">
        <v>339</v>
      </c>
      <c r="D94" s="3" t="s">
        <v>340</v>
      </c>
      <c r="E94" s="1" t="s">
        <v>56</v>
      </c>
      <c r="F94" s="8" t="s">
        <v>53</v>
      </c>
      <c r="G94" s="1" t="str" cm="1">
        <f t="array" aca="1" ref="G94" ca="1">INDEX($J$1:$J$6, RANDBETWEEN(1,6))</f>
        <v xml:space="preserve">Flores Manzano Luis  </v>
      </c>
      <c r="H94" s="9"/>
      <c r="I94" s="10" t="s">
        <v>365</v>
      </c>
    </row>
    <row r="95" spans="1:9" ht="105.6" customHeight="1" x14ac:dyDescent="0.3">
      <c r="A95" s="12">
        <f t="shared" si="2"/>
        <v>94</v>
      </c>
      <c r="B95" s="7" t="s">
        <v>341</v>
      </c>
      <c r="C95" s="7" t="s">
        <v>342</v>
      </c>
      <c r="D95" s="3" t="s">
        <v>343</v>
      </c>
      <c r="E95" s="1" t="s">
        <v>56</v>
      </c>
      <c r="F95" s="13"/>
      <c r="G95" s="1" t="str" cm="1">
        <f t="array" aca="1" ref="G95" ca="1">INDEX($J$1:$J$6, RANDBETWEEN(1,6))</f>
        <v>Rodríguez Brenes Adriel</v>
      </c>
      <c r="H95" s="9"/>
      <c r="I95" s="10" t="s">
        <v>365</v>
      </c>
    </row>
    <row r="96" spans="1:9" ht="105.6" customHeight="1" x14ac:dyDescent="0.3">
      <c r="A96" s="12">
        <f t="shared" si="2"/>
        <v>95</v>
      </c>
      <c r="B96" s="7" t="s">
        <v>344</v>
      </c>
      <c r="C96" s="7" t="s">
        <v>345</v>
      </c>
      <c r="D96" s="3" t="s">
        <v>346</v>
      </c>
      <c r="E96" s="1" t="s">
        <v>56</v>
      </c>
      <c r="F96" s="13"/>
      <c r="G96" s="1" t="str" cm="1">
        <f t="array" aca="1" ref="G96" ca="1">INDEX($J$1:$J$6, RANDBETWEEN(1,6))</f>
        <v xml:space="preserve">Gutiérrez Sánchez César Axel  </v>
      </c>
      <c r="H96" s="9"/>
      <c r="I96" s="10" t="s">
        <v>365</v>
      </c>
    </row>
    <row r="97" spans="1:9" ht="105.6" customHeight="1" x14ac:dyDescent="0.3">
      <c r="A97" s="12">
        <f t="shared" si="2"/>
        <v>96</v>
      </c>
      <c r="B97" s="7" t="s">
        <v>347</v>
      </c>
      <c r="C97" s="7" t="s">
        <v>348</v>
      </c>
      <c r="D97" s="3" t="s">
        <v>349</v>
      </c>
      <c r="E97" s="1" t="s">
        <v>56</v>
      </c>
      <c r="F97" s="8" t="s">
        <v>53</v>
      </c>
      <c r="G97" s="1" t="str" cm="1">
        <f t="array" aca="1" ref="G97" ca="1">INDEX($J$1:$J$6, RANDBETWEEN(1,6))</f>
        <v>Rodríguez Brenes Adriel</v>
      </c>
      <c r="H97" s="9"/>
      <c r="I97" s="10" t="s">
        <v>365</v>
      </c>
    </row>
    <row r="98" spans="1:9" ht="105.6" customHeight="1" x14ac:dyDescent="0.3">
      <c r="A98" s="12">
        <f t="shared" si="2"/>
        <v>97</v>
      </c>
      <c r="B98" s="7" t="s">
        <v>350</v>
      </c>
      <c r="C98" s="7" t="s">
        <v>351</v>
      </c>
      <c r="D98" s="3" t="s">
        <v>352</v>
      </c>
      <c r="E98" s="1" t="s">
        <v>56</v>
      </c>
      <c r="F98" s="8" t="s">
        <v>53</v>
      </c>
      <c r="G98" s="1" t="str" cm="1">
        <f t="array" aca="1" ref="G98" ca="1">INDEX($J$1:$J$6, RANDBETWEEN(1,6))</f>
        <v>Ibarra Lima Julio Jair</v>
      </c>
      <c r="H98" s="9"/>
      <c r="I98" s="10" t="s">
        <v>365</v>
      </c>
    </row>
    <row r="99" spans="1:9" ht="105.6" customHeight="1" x14ac:dyDescent="0.3">
      <c r="A99" s="12">
        <f t="shared" si="2"/>
        <v>98</v>
      </c>
      <c r="B99" s="7" t="s">
        <v>353</v>
      </c>
      <c r="C99" s="7" t="s">
        <v>354</v>
      </c>
      <c r="D99" s="3" t="s">
        <v>355</v>
      </c>
      <c r="E99" s="1" t="s">
        <v>56</v>
      </c>
      <c r="F99" s="13"/>
      <c r="G99" s="1" t="str" cm="1">
        <f t="array" aca="1" ref="G99" ca="1">INDEX($J$1:$J$6, RANDBETWEEN(1,6))</f>
        <v>Rodríguez Brenes Adriel</v>
      </c>
      <c r="H99" s="9"/>
      <c r="I99" s="10" t="s">
        <v>365</v>
      </c>
    </row>
    <row r="100" spans="1:9" ht="105.6" customHeight="1" x14ac:dyDescent="0.3">
      <c r="A100" s="12">
        <f t="shared" si="2"/>
        <v>99</v>
      </c>
      <c r="B100" s="7" t="s">
        <v>356</v>
      </c>
      <c r="C100" s="7" t="s">
        <v>357</v>
      </c>
      <c r="D100" s="3" t="s">
        <v>358</v>
      </c>
      <c r="E100" s="1" t="s">
        <v>56</v>
      </c>
      <c r="F100" s="8" t="s">
        <v>53</v>
      </c>
      <c r="G100" s="1" t="str" cm="1">
        <f t="array" aca="1" ref="G100" ca="1">INDEX($J$1:$J$6, RANDBETWEEN(1,6))</f>
        <v xml:space="preserve">Gutiérrez Sánchez César Axel  </v>
      </c>
      <c r="H100" s="9"/>
      <c r="I100" s="10" t="s">
        <v>365</v>
      </c>
    </row>
    <row r="101" spans="1:9" ht="105.6" customHeight="1" x14ac:dyDescent="0.3">
      <c r="A101" s="12">
        <f t="shared" si="2"/>
        <v>100</v>
      </c>
      <c r="B101" s="7" t="s">
        <v>359</v>
      </c>
      <c r="C101" s="7" t="s">
        <v>360</v>
      </c>
      <c r="D101" s="3" t="s">
        <v>361</v>
      </c>
      <c r="E101" s="1" t="s">
        <v>56</v>
      </c>
      <c r="F101" s="13"/>
      <c r="G101" s="1" t="str" cm="1">
        <f t="array" aca="1" ref="G101" ca="1">INDEX($J$1:$J$6, RANDBETWEEN(1,6))</f>
        <v>Ibarra Lima Julio Jair</v>
      </c>
      <c r="H101" s="9"/>
      <c r="I101" s="10" t="s">
        <v>365</v>
      </c>
    </row>
    <row r="102" spans="1:9" ht="105.6" customHeight="1" x14ac:dyDescent="0.3">
      <c r="A102" s="6">
        <f t="shared" si="2"/>
        <v>101</v>
      </c>
      <c r="B102" s="7" t="s">
        <v>362</v>
      </c>
      <c r="C102" s="7" t="s">
        <v>363</v>
      </c>
      <c r="D102" s="3" t="s">
        <v>364</v>
      </c>
      <c r="E102" s="1" t="s">
        <v>56</v>
      </c>
      <c r="F102" s="13"/>
      <c r="G102" s="1" t="str" cm="1">
        <f t="array" aca="1" ref="G102" ca="1">INDEX($J$1:$J$6, RANDBETWEEN(1,6))</f>
        <v xml:space="preserve">Pérez Ibarra Manuel Sebastián  </v>
      </c>
      <c r="H102" s="9"/>
      <c r="I102" s="10" t="s">
        <v>365</v>
      </c>
    </row>
    <row r="103" spans="1:9" ht="105.6" customHeight="1" x14ac:dyDescent="0.3">
      <c r="A103" s="6">
        <f t="shared" si="2"/>
        <v>102</v>
      </c>
      <c r="B103" s="7" t="s">
        <v>366</v>
      </c>
      <c r="C103" s="7" t="s">
        <v>367</v>
      </c>
      <c r="D103" s="3" t="s">
        <v>368</v>
      </c>
      <c r="E103" s="1" t="s">
        <v>56</v>
      </c>
      <c r="F103" s="13"/>
      <c r="G103" s="1" t="str" cm="1">
        <f t="array" aca="1" ref="G103" ca="1">INDEX($J$1:$J$6, RANDBETWEEN(1,6))</f>
        <v xml:space="preserve">Pérez Ibarra Manuel Sebastián  </v>
      </c>
      <c r="H103" s="9">
        <v>45872</v>
      </c>
      <c r="I103" s="10" t="s">
        <v>369</v>
      </c>
    </row>
    <row r="104" spans="1:9" ht="105.6" customHeight="1" x14ac:dyDescent="0.3">
      <c r="A104" s="6">
        <f t="shared" si="2"/>
        <v>103</v>
      </c>
      <c r="B104" s="7" t="s">
        <v>370</v>
      </c>
      <c r="C104" s="7" t="s">
        <v>371</v>
      </c>
      <c r="D104" s="3" t="s">
        <v>372</v>
      </c>
      <c r="E104" s="1" t="s">
        <v>56</v>
      </c>
      <c r="F104" s="13"/>
      <c r="G104" s="1" t="str" cm="1">
        <f t="array" aca="1" ref="G104" ca="1">INDEX($J$1:$J$6, RANDBETWEEN(1,6))</f>
        <v>Rodríguez Brenes Adriel</v>
      </c>
      <c r="H104" s="9">
        <v>45873</v>
      </c>
      <c r="I104" s="10" t="s">
        <v>373</v>
      </c>
    </row>
    <row r="105" spans="1:9" ht="105.6" customHeight="1" x14ac:dyDescent="0.3">
      <c r="A105" s="6">
        <f t="shared" si="2"/>
        <v>104</v>
      </c>
      <c r="B105" s="7" t="s">
        <v>375</v>
      </c>
      <c r="C105" s="7" t="s">
        <v>376</v>
      </c>
      <c r="D105" s="3" t="s">
        <v>377</v>
      </c>
      <c r="E105" s="1" t="s">
        <v>56</v>
      </c>
      <c r="F105" s="13"/>
      <c r="G105" s="1" t="str" cm="1">
        <f t="array" aca="1" ref="G105" ca="1">INDEX($J$1:$J$6, RANDBETWEEN(1,6))</f>
        <v>Ibarra Lima Julio Jair</v>
      </c>
      <c r="H105" s="9">
        <v>45874</v>
      </c>
      <c r="I105" s="10" t="s">
        <v>374</v>
      </c>
    </row>
    <row r="106" spans="1:9" ht="105.6" customHeight="1" x14ac:dyDescent="0.3">
      <c r="A106" s="6">
        <f t="shared" si="2"/>
        <v>105</v>
      </c>
      <c r="B106" s="7" t="s">
        <v>378</v>
      </c>
      <c r="C106" s="7" t="s">
        <v>379</v>
      </c>
      <c r="D106" s="3" t="s">
        <v>380</v>
      </c>
      <c r="E106" s="1" t="s">
        <v>56</v>
      </c>
      <c r="F106" s="13"/>
      <c r="G106" s="1" t="str" cm="1">
        <f t="array" aca="1" ref="G106" ca="1">INDEX($J$1:$J$6, RANDBETWEEN(1,6))</f>
        <v xml:space="preserve">Flores Manzano Luis  </v>
      </c>
      <c r="H106" s="9">
        <v>45875</v>
      </c>
      <c r="I106" s="10" t="s">
        <v>381</v>
      </c>
    </row>
    <row r="107" spans="1:9" ht="105.6" customHeight="1" x14ac:dyDescent="0.3">
      <c r="A107" s="6">
        <f t="shared" si="2"/>
        <v>106</v>
      </c>
      <c r="B107" s="7" t="s">
        <v>382</v>
      </c>
      <c r="C107" s="7" t="s">
        <v>383</v>
      </c>
      <c r="D107" s="3" t="s">
        <v>384</v>
      </c>
      <c r="E107" s="1" t="s">
        <v>56</v>
      </c>
      <c r="F107" s="13"/>
      <c r="G107" s="1" t="str" cm="1">
        <f t="array" aca="1" ref="G107" ca="1">INDEX($J$1:$J$6, RANDBETWEEN(1,6))</f>
        <v>Rodríguez Brenes Adriel</v>
      </c>
      <c r="H107" s="9">
        <v>45876</v>
      </c>
      <c r="I107" s="10" t="s">
        <v>385</v>
      </c>
    </row>
    <row r="108" spans="1:9" ht="105.6" customHeight="1" x14ac:dyDescent="0.3">
      <c r="A108" s="6">
        <f t="shared" si="2"/>
        <v>107</v>
      </c>
      <c r="B108" s="7" t="s">
        <v>386</v>
      </c>
      <c r="C108" s="7" t="s">
        <v>387</v>
      </c>
      <c r="D108" s="3" t="s">
        <v>388</v>
      </c>
      <c r="E108" s="1" t="s">
        <v>56</v>
      </c>
      <c r="F108" s="13"/>
      <c r="G108" s="1" t="str" cm="1">
        <f t="array" aca="1" ref="G108" ca="1">INDEX($J$1:$J$6, RANDBETWEEN(1,6))</f>
        <v>Ibarra Lima Julio Jair</v>
      </c>
      <c r="H108" s="9">
        <v>45851</v>
      </c>
      <c r="I108" s="10" t="s">
        <v>389</v>
      </c>
    </row>
    <row r="109" spans="1:9" ht="105.6" customHeight="1" x14ac:dyDescent="0.3">
      <c r="A109" s="6">
        <f t="shared" si="2"/>
        <v>108</v>
      </c>
      <c r="B109" s="7" t="s">
        <v>390</v>
      </c>
      <c r="C109" s="7" t="s">
        <v>391</v>
      </c>
      <c r="D109" s="3" t="s">
        <v>392</v>
      </c>
      <c r="E109" s="1" t="s">
        <v>56</v>
      </c>
      <c r="F109" s="13"/>
      <c r="G109" s="1" t="str" cm="1">
        <f t="array" aca="1" ref="G109" ca="1">INDEX($J$1:$J$6, RANDBETWEEN(1,6))</f>
        <v>Rodríguez Brenes Adriel</v>
      </c>
      <c r="H109" s="9">
        <v>45878</v>
      </c>
      <c r="I109" s="10" t="s">
        <v>393</v>
      </c>
    </row>
    <row r="110" spans="1:9" ht="105.6" customHeight="1" x14ac:dyDescent="0.3">
      <c r="A110" s="6">
        <f t="shared" si="2"/>
        <v>109</v>
      </c>
      <c r="B110" s="7" t="s">
        <v>394</v>
      </c>
      <c r="C110" s="7" t="s">
        <v>395</v>
      </c>
      <c r="D110" s="3" t="s">
        <v>396</v>
      </c>
      <c r="E110" s="1" t="s">
        <v>56</v>
      </c>
      <c r="F110" s="13"/>
      <c r="G110" s="1" t="str" cm="1">
        <f t="array" aca="1" ref="G110" ca="1">INDEX($J$1:$J$6, RANDBETWEEN(1,6))</f>
        <v>Ibarra Lima Julio Jair</v>
      </c>
      <c r="H110" s="9">
        <v>45879</v>
      </c>
      <c r="I110" s="10" t="s">
        <v>397</v>
      </c>
    </row>
    <row r="111" spans="1:9" ht="105.6" customHeight="1" x14ac:dyDescent="0.3">
      <c r="A111" s="6">
        <f t="shared" si="2"/>
        <v>110</v>
      </c>
      <c r="B111" s="7" t="s">
        <v>398</v>
      </c>
      <c r="C111" s="7" t="s">
        <v>399</v>
      </c>
      <c r="D111" s="3" t="s">
        <v>400</v>
      </c>
      <c r="E111" s="1" t="s">
        <v>56</v>
      </c>
      <c r="F111" s="13"/>
      <c r="G111" s="1" t="str" cm="1">
        <f t="array" aca="1" ref="G111" ca="1">INDEX($J$1:$J$6, RANDBETWEEN(1,6))</f>
        <v xml:space="preserve">Flores Manzano Luis  </v>
      </c>
      <c r="H111" s="9">
        <v>45880</v>
      </c>
      <c r="I111" s="10" t="s">
        <v>401</v>
      </c>
    </row>
    <row r="112" spans="1:9" ht="105.6" customHeight="1" x14ac:dyDescent="0.3">
      <c r="A112" s="6">
        <f t="shared" ref="A112:A124" si="6">A111+1</f>
        <v>111</v>
      </c>
      <c r="B112" s="7" t="s">
        <v>402</v>
      </c>
      <c r="C112" s="7" t="s">
        <v>403</v>
      </c>
      <c r="D112" s="3" t="s">
        <v>404</v>
      </c>
      <c r="E112" s="1" t="s">
        <v>56</v>
      </c>
      <c r="F112" s="13"/>
      <c r="G112" s="1" t="str" cm="1">
        <f t="array" aca="1" ref="G112" ca="1">INDEX($J$1:$J$6, RANDBETWEEN(1,6))</f>
        <v>Miguel Alarcon Adrian Manuel</v>
      </c>
      <c r="H112" s="9">
        <v>45881</v>
      </c>
      <c r="I112" s="10" t="s">
        <v>405</v>
      </c>
    </row>
    <row r="113" spans="1:9" ht="105.6" customHeight="1" x14ac:dyDescent="0.3">
      <c r="A113" s="6">
        <f t="shared" si="6"/>
        <v>112</v>
      </c>
      <c r="B113" s="7" t="s">
        <v>406</v>
      </c>
      <c r="C113" s="7" t="s">
        <v>407</v>
      </c>
      <c r="D113" s="3" t="s">
        <v>408</v>
      </c>
      <c r="E113" s="1" t="s">
        <v>56</v>
      </c>
      <c r="F113" s="13"/>
      <c r="G113" s="1" t="str" cm="1">
        <f t="array" aca="1" ref="G113" ca="1">INDEX($J$1:$J$6, RANDBETWEEN(1,6))</f>
        <v>Ibarra Lima Julio Jair</v>
      </c>
      <c r="H113" s="9">
        <v>45882</v>
      </c>
      <c r="I113" s="10" t="s">
        <v>409</v>
      </c>
    </row>
    <row r="114" spans="1:9" ht="105.6" customHeight="1" x14ac:dyDescent="0.3">
      <c r="A114" s="6">
        <f t="shared" si="6"/>
        <v>113</v>
      </c>
      <c r="B114" s="7" t="s">
        <v>410</v>
      </c>
      <c r="C114" s="7" t="s">
        <v>411</v>
      </c>
      <c r="D114" s="3" t="s">
        <v>412</v>
      </c>
      <c r="E114" s="1" t="s">
        <v>56</v>
      </c>
      <c r="F114" s="13"/>
      <c r="G114" s="1" t="str" cm="1">
        <f t="array" aca="1" ref="G114" ca="1">INDEX($J$1:$J$6, RANDBETWEEN(1,6))</f>
        <v xml:space="preserve">Pérez Ibarra Manuel Sebastián  </v>
      </c>
      <c r="H114" s="9">
        <v>45883</v>
      </c>
      <c r="I114" s="10" t="s">
        <v>413</v>
      </c>
    </row>
    <row r="115" spans="1:9" ht="105.6" customHeight="1" x14ac:dyDescent="0.3">
      <c r="A115" s="6">
        <f t="shared" si="6"/>
        <v>114</v>
      </c>
      <c r="B115" s="7" t="s">
        <v>414</v>
      </c>
      <c r="C115" s="7" t="s">
        <v>415</v>
      </c>
      <c r="D115" s="3" t="s">
        <v>416</v>
      </c>
      <c r="E115" s="1" t="s">
        <v>56</v>
      </c>
      <c r="F115" s="13"/>
      <c r="G115" s="1" t="str" cm="1">
        <f t="array" aca="1" ref="G115" ca="1">INDEX($J$1:$J$6, RANDBETWEEN(1,6))</f>
        <v>Miguel Alarcon Adrian Manuel</v>
      </c>
      <c r="H115" s="9">
        <v>45884</v>
      </c>
      <c r="I115" s="10" t="s">
        <v>417</v>
      </c>
    </row>
    <row r="116" spans="1:9" ht="105.6" customHeight="1" x14ac:dyDescent="0.3">
      <c r="A116" s="6">
        <f t="shared" si="6"/>
        <v>115</v>
      </c>
      <c r="B116" s="7" t="s">
        <v>418</v>
      </c>
      <c r="C116" s="7" t="s">
        <v>419</v>
      </c>
      <c r="D116" s="3" t="s">
        <v>420</v>
      </c>
      <c r="E116" s="1" t="s">
        <v>56</v>
      </c>
      <c r="F116" s="13"/>
      <c r="G116" s="1" t="str" cm="1">
        <f t="array" aca="1" ref="G116" ca="1">INDEX($J$1:$J$6, RANDBETWEEN(1,6))</f>
        <v xml:space="preserve">Pérez Ibarra Manuel Sebastián  </v>
      </c>
      <c r="H116" s="9">
        <v>45885</v>
      </c>
      <c r="I116" s="10" t="s">
        <v>421</v>
      </c>
    </row>
    <row r="117" spans="1:9" ht="105.6" customHeight="1" x14ac:dyDescent="0.3">
      <c r="A117" s="6">
        <f t="shared" si="6"/>
        <v>116</v>
      </c>
      <c r="B117" s="7" t="s">
        <v>422</v>
      </c>
      <c r="C117" s="7" t="s">
        <v>423</v>
      </c>
      <c r="D117" s="3" t="s">
        <v>424</v>
      </c>
      <c r="E117" s="1" t="s">
        <v>56</v>
      </c>
      <c r="F117" s="13"/>
      <c r="G117" s="1" t="str" cm="1">
        <f t="array" aca="1" ref="G117" ca="1">INDEX($J$1:$J$6, RANDBETWEEN(1,6))</f>
        <v xml:space="preserve">Flores Manzano Luis  </v>
      </c>
      <c r="H117" s="9">
        <v>45886</v>
      </c>
      <c r="I117" s="10" t="s">
        <v>425</v>
      </c>
    </row>
    <row r="118" spans="1:9" ht="105.6" customHeight="1" x14ac:dyDescent="0.3">
      <c r="A118" s="6">
        <f t="shared" si="6"/>
        <v>117</v>
      </c>
      <c r="B118" s="7" t="s">
        <v>426</v>
      </c>
      <c r="C118" s="7" t="s">
        <v>427</v>
      </c>
      <c r="D118" s="3" t="s">
        <v>428</v>
      </c>
      <c r="E118" s="1" t="s">
        <v>56</v>
      </c>
      <c r="F118" s="13"/>
      <c r="G118" s="1" t="str" cm="1">
        <f t="array" aca="1" ref="G118" ca="1">INDEX($J$1:$J$6, RANDBETWEEN(1,6))</f>
        <v xml:space="preserve">Gutiérrez Sánchez César Axel  </v>
      </c>
      <c r="H118" s="9">
        <v>45887</v>
      </c>
      <c r="I118" s="10" t="s">
        <v>429</v>
      </c>
    </row>
    <row r="119" spans="1:9" ht="105.6" customHeight="1" x14ac:dyDescent="0.3">
      <c r="A119" s="6">
        <f t="shared" si="6"/>
        <v>118</v>
      </c>
      <c r="B119" s="7" t="s">
        <v>430</v>
      </c>
      <c r="C119" s="7" t="s">
        <v>431</v>
      </c>
      <c r="D119" s="3" t="s">
        <v>432</v>
      </c>
      <c r="E119" s="1" t="s">
        <v>56</v>
      </c>
      <c r="F119" s="13"/>
      <c r="G119" s="1" t="str" cm="1">
        <f t="array" aca="1" ref="G119" ca="1">INDEX($J$1:$J$6, RANDBETWEEN(1,6))</f>
        <v xml:space="preserve">Gutiérrez Sánchez César Axel  </v>
      </c>
      <c r="H119" s="9">
        <v>45888</v>
      </c>
      <c r="I119" s="10" t="s">
        <v>433</v>
      </c>
    </row>
    <row r="120" spans="1:9" ht="105.6" customHeight="1" x14ac:dyDescent="0.3">
      <c r="A120" s="6">
        <f t="shared" si="6"/>
        <v>119</v>
      </c>
      <c r="B120" s="7" t="s">
        <v>434</v>
      </c>
      <c r="C120" s="7" t="s">
        <v>435</v>
      </c>
      <c r="D120" s="3" t="s">
        <v>436</v>
      </c>
      <c r="E120" s="1" t="s">
        <v>56</v>
      </c>
      <c r="F120" s="13"/>
      <c r="G120" s="1" t="str" cm="1">
        <f t="array" aca="1" ref="G120" ca="1">INDEX($J$1:$J$6, RANDBETWEEN(1,6))</f>
        <v xml:space="preserve">Flores Manzano Luis  </v>
      </c>
      <c r="H120" s="9">
        <v>45889</v>
      </c>
      <c r="I120" s="10" t="s">
        <v>437</v>
      </c>
    </row>
    <row r="121" spans="1:9" ht="105.6" customHeight="1" x14ac:dyDescent="0.3">
      <c r="A121" s="6">
        <f t="shared" si="6"/>
        <v>120</v>
      </c>
      <c r="B121" s="7" t="s">
        <v>438</v>
      </c>
      <c r="C121" s="7" t="s">
        <v>439</v>
      </c>
      <c r="D121" s="3" t="s">
        <v>440</v>
      </c>
      <c r="E121" s="1" t="s">
        <v>56</v>
      </c>
      <c r="F121" s="13"/>
      <c r="G121" s="1" t="str" cm="1">
        <f t="array" aca="1" ref="G121" ca="1">INDEX($J$1:$J$6, RANDBETWEEN(1,6))</f>
        <v xml:space="preserve">Flores Manzano Luis  </v>
      </c>
      <c r="H121" s="9">
        <v>45890</v>
      </c>
      <c r="I121" s="10" t="s">
        <v>441</v>
      </c>
    </row>
    <row r="122" spans="1:9" ht="105.6" customHeight="1" x14ac:dyDescent="0.3">
      <c r="A122" s="6">
        <f t="shared" si="6"/>
        <v>121</v>
      </c>
      <c r="B122" s="7" t="s">
        <v>442</v>
      </c>
      <c r="C122" s="7" t="s">
        <v>443</v>
      </c>
      <c r="D122" s="3" t="s">
        <v>444</v>
      </c>
      <c r="E122" s="1" t="s">
        <v>56</v>
      </c>
      <c r="F122" s="13"/>
      <c r="G122" s="1" t="str" cm="1">
        <f t="array" aca="1" ref="G122" ca="1">INDEX($J$1:$J$6, RANDBETWEEN(1,6))</f>
        <v>Rodríguez Brenes Adriel</v>
      </c>
      <c r="H122" s="9">
        <v>45891</v>
      </c>
      <c r="I122" s="10" t="s">
        <v>445</v>
      </c>
    </row>
    <row r="123" spans="1:9" ht="105.6" customHeight="1" x14ac:dyDescent="0.3">
      <c r="A123" s="4"/>
      <c r="B123" s="4"/>
      <c r="C123" s="4"/>
      <c r="D123" s="4"/>
      <c r="E123" s="4"/>
      <c r="F123" s="4"/>
      <c r="G123" s="4"/>
      <c r="H123" s="4"/>
      <c r="I123" s="4"/>
    </row>
    <row r="124" spans="1:9" ht="105.6" customHeight="1" x14ac:dyDescent="0.3">
      <c r="A124" s="4"/>
      <c r="B124" s="4"/>
      <c r="C124" s="4"/>
      <c r="D124" s="4"/>
      <c r="E124" s="4"/>
      <c r="F124" s="4"/>
      <c r="G124" s="4"/>
      <c r="H124" s="4"/>
      <c r="I124" s="4"/>
    </row>
    <row r="125" spans="1:9" ht="105.6" customHeight="1" x14ac:dyDescent="0.3">
      <c r="A125" s="4"/>
      <c r="B125" s="4"/>
      <c r="C125" s="4"/>
      <c r="D125" s="4"/>
      <c r="E125" s="4"/>
      <c r="F125" s="4"/>
      <c r="G125" s="4"/>
      <c r="H125" s="4"/>
      <c r="I125" s="4"/>
    </row>
    <row r="126" spans="1:9" ht="105.6" customHeight="1" x14ac:dyDescent="0.3">
      <c r="A126" s="4"/>
      <c r="B126" s="4"/>
      <c r="C126" s="4"/>
      <c r="D126" s="4"/>
      <c r="E126" s="4"/>
      <c r="F126" s="4"/>
      <c r="G126" s="4"/>
      <c r="H126" s="4"/>
      <c r="I126" s="4"/>
    </row>
    <row r="127" spans="1:9" ht="105.6" customHeight="1" x14ac:dyDescent="0.3">
      <c r="A127" s="4"/>
      <c r="B127" s="4"/>
      <c r="C127" s="4"/>
      <c r="D127" s="4"/>
      <c r="E127" s="4"/>
      <c r="F127" s="4"/>
      <c r="G127" s="4"/>
      <c r="H127" s="4"/>
      <c r="I127" s="4"/>
    </row>
    <row r="128" spans="1:9" ht="105.6" customHeight="1" x14ac:dyDescent="0.3">
      <c r="A128" s="4"/>
      <c r="B128" s="4"/>
      <c r="C128" s="4"/>
      <c r="D128" s="4"/>
      <c r="E128" s="4"/>
      <c r="F128" s="4"/>
      <c r="G128" s="4"/>
      <c r="H128" s="4"/>
      <c r="I128" s="4"/>
    </row>
    <row r="129" spans="1:9" ht="105.6" customHeight="1" x14ac:dyDescent="0.3">
      <c r="A129" s="4"/>
      <c r="B129" s="4"/>
      <c r="C129" s="4"/>
      <c r="D129" s="4"/>
      <c r="E129" s="4"/>
      <c r="F129" s="4"/>
      <c r="G129" s="4"/>
      <c r="H129" s="4"/>
      <c r="I129" s="4"/>
    </row>
    <row r="130" spans="1:9" ht="105.6" customHeight="1" x14ac:dyDescent="0.3">
      <c r="A130" s="4"/>
      <c r="B130" s="4"/>
      <c r="C130" s="4"/>
      <c r="D130" s="4"/>
      <c r="E130" s="4"/>
      <c r="F130" s="4"/>
      <c r="G130" s="4"/>
      <c r="H130" s="4"/>
      <c r="I130" s="4"/>
    </row>
    <row r="131" spans="1:9" ht="105.6" customHeight="1" x14ac:dyDescent="0.3">
      <c r="A131" s="4"/>
      <c r="B131" s="4"/>
      <c r="C131" s="4"/>
      <c r="D131" s="4"/>
      <c r="E131" s="4"/>
      <c r="F131" s="4"/>
      <c r="G131" s="4"/>
      <c r="H131" s="4"/>
      <c r="I131" s="4"/>
    </row>
    <row r="132" spans="1:9" ht="105.6" customHeight="1" x14ac:dyDescent="0.3">
      <c r="A132" s="4"/>
      <c r="B132" s="4"/>
      <c r="C132" s="4"/>
      <c r="D132" s="4"/>
      <c r="E132" s="4"/>
      <c r="F132" s="4"/>
      <c r="G132" s="4"/>
      <c r="H132" s="4"/>
      <c r="I132" s="4"/>
    </row>
    <row r="133" spans="1:9" ht="105.6" customHeight="1" x14ac:dyDescent="0.3">
      <c r="A133" s="4"/>
      <c r="B133" s="4"/>
      <c r="C133" s="4"/>
      <c r="D133" s="4"/>
      <c r="E133" s="4"/>
      <c r="F133" s="4"/>
      <c r="G133" s="4"/>
      <c r="H133" s="4"/>
      <c r="I133" s="4"/>
    </row>
    <row r="134" spans="1:9" ht="105.6" customHeight="1" x14ac:dyDescent="0.3">
      <c r="A134" s="4"/>
      <c r="B134" s="4"/>
      <c r="C134" s="4"/>
      <c r="D134" s="4"/>
      <c r="E134" s="4"/>
      <c r="F134" s="4"/>
      <c r="G134" s="4"/>
      <c r="H134" s="4"/>
      <c r="I134" s="4"/>
    </row>
    <row r="135" spans="1:9" ht="105.6" customHeight="1" x14ac:dyDescent="0.3">
      <c r="A135" s="4"/>
      <c r="B135" s="4"/>
      <c r="C135" s="4"/>
      <c r="D135" s="4"/>
      <c r="E135" s="4"/>
      <c r="F135" s="4"/>
      <c r="G135" s="4"/>
      <c r="H135" s="4"/>
      <c r="I135" s="4"/>
    </row>
    <row r="136" spans="1:9" ht="105.6" customHeight="1" x14ac:dyDescent="0.3">
      <c r="A136" s="4"/>
      <c r="B136" s="4"/>
      <c r="C136" s="4"/>
      <c r="D136" s="4"/>
      <c r="E136" s="4"/>
      <c r="F136" s="4"/>
      <c r="G136" s="4"/>
      <c r="H136" s="4"/>
      <c r="I136" s="4"/>
    </row>
    <row r="137" spans="1:9" ht="105.6" customHeight="1" x14ac:dyDescent="0.3">
      <c r="A137" s="4"/>
      <c r="B137" s="4"/>
      <c r="C137" s="4"/>
      <c r="D137" s="4"/>
      <c r="E137" s="4"/>
      <c r="F137" s="4"/>
      <c r="G137" s="4"/>
      <c r="H137" s="4"/>
      <c r="I137" s="4"/>
    </row>
    <row r="138" spans="1:9" ht="105.6" customHeight="1" x14ac:dyDescent="0.3">
      <c r="A138" s="4"/>
      <c r="B138" s="4"/>
      <c r="C138" s="4"/>
      <c r="D138" s="4"/>
      <c r="E138" s="4"/>
      <c r="F138" s="4"/>
      <c r="G138" s="4"/>
      <c r="H138" s="4"/>
      <c r="I138" s="4"/>
    </row>
    <row r="139" spans="1:9" ht="105.6" customHeight="1" x14ac:dyDescent="0.3">
      <c r="A139" s="4"/>
      <c r="B139" s="4"/>
      <c r="C139" s="4"/>
      <c r="D139" s="4"/>
      <c r="E139" s="4"/>
      <c r="F139" s="4"/>
      <c r="G139" s="4"/>
      <c r="H139" s="4"/>
      <c r="I139" s="4"/>
    </row>
    <row r="140" spans="1:9" ht="105.6" customHeight="1" x14ac:dyDescent="0.3">
      <c r="A140" s="4"/>
      <c r="B140" s="4"/>
      <c r="C140" s="4"/>
      <c r="D140" s="4"/>
      <c r="E140" s="4"/>
      <c r="F140" s="4"/>
      <c r="G140" s="4"/>
      <c r="H140" s="4"/>
      <c r="I140" s="4"/>
    </row>
    <row r="141" spans="1:9" ht="105.6" customHeight="1" x14ac:dyDescent="0.3">
      <c r="A141" s="4"/>
      <c r="B141" s="4"/>
      <c r="C141" s="4"/>
      <c r="D141" s="4"/>
      <c r="E141" s="4"/>
      <c r="F141" s="4"/>
      <c r="G141" s="4"/>
      <c r="H141" s="4"/>
      <c r="I141" s="4"/>
    </row>
    <row r="142" spans="1:9" ht="105.6" customHeight="1" x14ac:dyDescent="0.3">
      <c r="A142" s="4"/>
      <c r="B142" s="4"/>
      <c r="C142" s="4"/>
      <c r="D142" s="4"/>
      <c r="E142" s="4"/>
      <c r="F142" s="4"/>
      <c r="G142" s="4"/>
      <c r="H142" s="4"/>
      <c r="I142" s="4"/>
    </row>
    <row r="143" spans="1:9" ht="105.6" customHeight="1" x14ac:dyDescent="0.3">
      <c r="A143" s="4"/>
      <c r="B143" s="4"/>
      <c r="C143" s="4"/>
      <c r="D143" s="4"/>
      <c r="E143" s="4"/>
      <c r="F143" s="4"/>
      <c r="G143" s="4"/>
      <c r="H143" s="4"/>
      <c r="I143" s="4"/>
    </row>
    <row r="144" spans="1:9" ht="105.6" customHeight="1" x14ac:dyDescent="0.3">
      <c r="A144" s="4"/>
      <c r="B144" s="4"/>
      <c r="C144" s="4"/>
      <c r="D144" s="4"/>
      <c r="E144" s="4"/>
      <c r="F144" s="4"/>
      <c r="G144" s="4"/>
      <c r="H144" s="4"/>
      <c r="I144" s="4"/>
    </row>
    <row r="145" spans="1:9" ht="105.6" customHeight="1" x14ac:dyDescent="0.3">
      <c r="A145" s="4"/>
      <c r="B145" s="4"/>
      <c r="C145" s="4"/>
      <c r="D145" s="4"/>
      <c r="E145" s="4"/>
      <c r="F145" s="4"/>
      <c r="G145" s="4"/>
      <c r="H145" s="4"/>
      <c r="I145" s="4"/>
    </row>
    <row r="146" spans="1:9" ht="105.6" customHeight="1" x14ac:dyDescent="0.3">
      <c r="A146" s="4"/>
      <c r="B146" s="4"/>
      <c r="C146" s="4"/>
      <c r="D146" s="4"/>
      <c r="E146" s="4"/>
      <c r="F146" s="4"/>
      <c r="G146" s="4"/>
      <c r="H146" s="4"/>
      <c r="I146" s="4"/>
    </row>
    <row r="147" spans="1:9" ht="105.6" customHeight="1" x14ac:dyDescent="0.3">
      <c r="A147" s="4"/>
      <c r="B147" s="4"/>
      <c r="C147" s="4"/>
      <c r="D147" s="4"/>
      <c r="E147" s="4"/>
      <c r="F147" s="4"/>
      <c r="G147" s="4"/>
      <c r="H147" s="4"/>
      <c r="I147" s="4"/>
    </row>
    <row r="148" spans="1:9" ht="105.6" customHeight="1" x14ac:dyDescent="0.3">
      <c r="A148" s="4"/>
      <c r="B148" s="4"/>
      <c r="C148" s="4"/>
      <c r="D148" s="4"/>
      <c r="E148" s="4"/>
      <c r="F148" s="4"/>
      <c r="G148" s="4"/>
      <c r="H148" s="4"/>
      <c r="I148" s="4"/>
    </row>
    <row r="149" spans="1:9" ht="105.6" customHeight="1" x14ac:dyDescent="0.3">
      <c r="A149" s="4"/>
      <c r="B149" s="4"/>
      <c r="C149" s="4"/>
      <c r="D149" s="4"/>
      <c r="E149" s="4"/>
      <c r="F149" s="4"/>
      <c r="G149" s="4"/>
      <c r="H149" s="4"/>
      <c r="I149" s="4"/>
    </row>
    <row r="150" spans="1:9" ht="105.6" customHeight="1" x14ac:dyDescent="0.3">
      <c r="A150" s="4"/>
      <c r="B150" s="4"/>
      <c r="C150" s="4"/>
      <c r="D150" s="4"/>
      <c r="E150" s="4"/>
      <c r="F150" s="4"/>
      <c r="G150" s="4"/>
      <c r="H150" s="4"/>
      <c r="I150" s="4"/>
    </row>
    <row r="151" spans="1:9" ht="105.6" customHeight="1" x14ac:dyDescent="0.3">
      <c r="A151" s="4"/>
      <c r="B151" s="4"/>
      <c r="C151" s="4"/>
      <c r="D151" s="4"/>
      <c r="E151" s="4"/>
      <c r="F151" s="4"/>
      <c r="G151" s="4"/>
      <c r="H151" s="4"/>
      <c r="I151" s="4"/>
    </row>
    <row r="152" spans="1:9" ht="105.6" customHeight="1" x14ac:dyDescent="0.3">
      <c r="A152" s="4"/>
      <c r="B152" s="4"/>
      <c r="C152" s="4"/>
      <c r="D152" s="4"/>
      <c r="E152" s="4"/>
      <c r="F152" s="4"/>
      <c r="G152" s="4"/>
      <c r="H152" s="4"/>
      <c r="I152" s="4"/>
    </row>
    <row r="153" spans="1:9" ht="105.6" customHeight="1" x14ac:dyDescent="0.3">
      <c r="A153" s="4"/>
      <c r="B153" s="4"/>
      <c r="C153" s="4"/>
      <c r="D153" s="4"/>
      <c r="E153" s="4"/>
      <c r="F153" s="4"/>
      <c r="G153" s="4"/>
      <c r="H153" s="4"/>
      <c r="I153" s="4"/>
    </row>
    <row r="154" spans="1:9" ht="105.6" customHeight="1" x14ac:dyDescent="0.3">
      <c r="A154" s="4"/>
      <c r="B154" s="4"/>
      <c r="C154" s="4"/>
      <c r="D154" s="4"/>
      <c r="E154" s="4"/>
      <c r="F154" s="4"/>
      <c r="G154" s="4"/>
      <c r="H154" s="4"/>
      <c r="I154" s="4"/>
    </row>
    <row r="155" spans="1:9" ht="105.6" customHeight="1" x14ac:dyDescent="0.3">
      <c r="A155" s="4"/>
      <c r="B155" s="4"/>
      <c r="C155" s="4"/>
      <c r="D155" s="4"/>
      <c r="E155" s="4"/>
      <c r="F155" s="4"/>
      <c r="G155" s="4"/>
      <c r="H155" s="4"/>
      <c r="I155" s="4"/>
    </row>
    <row r="156" spans="1:9" ht="105.6" customHeight="1" x14ac:dyDescent="0.3">
      <c r="A156" s="4"/>
      <c r="B156" s="4"/>
      <c r="C156" s="4"/>
      <c r="D156" s="4"/>
      <c r="E156" s="4"/>
      <c r="F156" s="4"/>
      <c r="G156" s="4"/>
      <c r="H156" s="4"/>
      <c r="I156" s="4"/>
    </row>
    <row r="157" spans="1:9" ht="105.6" customHeight="1" x14ac:dyDescent="0.3">
      <c r="A157" s="4"/>
      <c r="B157" s="4"/>
      <c r="C157" s="4"/>
      <c r="D157" s="4"/>
      <c r="E157" s="4"/>
      <c r="F157" s="4"/>
      <c r="G157" s="4"/>
      <c r="H157" s="4"/>
      <c r="I157" s="4"/>
    </row>
    <row r="158" spans="1:9" ht="105.6" customHeight="1" x14ac:dyDescent="0.3">
      <c r="A158" s="4"/>
      <c r="B158" s="4"/>
      <c r="C158" s="4"/>
      <c r="D158" s="4"/>
      <c r="E158" s="4"/>
      <c r="F158" s="4"/>
      <c r="G158" s="4"/>
      <c r="H158" s="4"/>
      <c r="I158" s="4"/>
    </row>
    <row r="159" spans="1:9" ht="105.6" customHeight="1" x14ac:dyDescent="0.3">
      <c r="A159" s="4"/>
      <c r="B159" s="4"/>
      <c r="C159" s="4"/>
      <c r="D159" s="4"/>
      <c r="E159" s="4"/>
      <c r="F159" s="4"/>
      <c r="G159" s="4"/>
      <c r="H159" s="4"/>
      <c r="I159" s="4"/>
    </row>
    <row r="160" spans="1:9" ht="105.6" customHeight="1" x14ac:dyDescent="0.3">
      <c r="A160" s="4"/>
      <c r="B160" s="4"/>
      <c r="C160" s="4"/>
      <c r="D160" s="4"/>
      <c r="E160" s="4"/>
      <c r="F160" s="4"/>
      <c r="G160" s="4"/>
      <c r="H160" s="4"/>
      <c r="I160" s="4"/>
    </row>
    <row r="161" spans="1:9" ht="105.6" customHeight="1" x14ac:dyDescent="0.3">
      <c r="A161" s="4"/>
      <c r="B161" s="4"/>
      <c r="C161" s="4"/>
      <c r="D161" s="4"/>
      <c r="E161" s="4"/>
      <c r="F161" s="4"/>
      <c r="G161" s="4"/>
      <c r="H161" s="4"/>
      <c r="I161" s="4"/>
    </row>
    <row r="162" spans="1:9" ht="105.6" customHeight="1" x14ac:dyDescent="0.3">
      <c r="A162" s="4"/>
      <c r="B162" s="4"/>
      <c r="C162" s="4"/>
      <c r="D162" s="4"/>
      <c r="E162" s="4"/>
      <c r="F162" s="4"/>
      <c r="G162" s="4"/>
      <c r="H162" s="4"/>
      <c r="I162" s="4"/>
    </row>
    <row r="163" spans="1:9" ht="105.6" customHeight="1" x14ac:dyDescent="0.3">
      <c r="A163" s="4"/>
      <c r="B163" s="4"/>
      <c r="C163" s="4"/>
      <c r="D163" s="4"/>
      <c r="E163" s="4"/>
      <c r="F163" s="4"/>
      <c r="G163" s="4"/>
      <c r="H163" s="4"/>
      <c r="I163" s="4"/>
    </row>
    <row r="164" spans="1:9" ht="105.6" customHeight="1" x14ac:dyDescent="0.3">
      <c r="A164" s="4"/>
      <c r="B164" s="4"/>
      <c r="C164" s="4"/>
      <c r="D164" s="4"/>
      <c r="E164" s="4"/>
      <c r="F164" s="4"/>
      <c r="G164" s="4"/>
      <c r="H164" s="4"/>
      <c r="I164" s="4"/>
    </row>
    <row r="165" spans="1:9" ht="105.6" customHeight="1" x14ac:dyDescent="0.3">
      <c r="A165" s="4"/>
      <c r="B165" s="4"/>
      <c r="C165" s="4"/>
      <c r="D165" s="4"/>
      <c r="E165" s="4"/>
      <c r="F165" s="4"/>
      <c r="G165" s="4"/>
      <c r="H165" s="4"/>
      <c r="I165" s="4"/>
    </row>
    <row r="166" spans="1:9" ht="105.6" customHeight="1" x14ac:dyDescent="0.3">
      <c r="A166" s="4"/>
      <c r="B166" s="4"/>
      <c r="C166" s="4"/>
      <c r="D166" s="4"/>
      <c r="E166" s="4"/>
      <c r="F166" s="4"/>
      <c r="G166" s="4"/>
      <c r="H166" s="4"/>
      <c r="I166" s="4"/>
    </row>
    <row r="167" spans="1:9" ht="105.6" customHeight="1" x14ac:dyDescent="0.3">
      <c r="A167" s="4"/>
      <c r="B167" s="4"/>
      <c r="C167" s="4"/>
      <c r="D167" s="4"/>
      <c r="E167" s="4"/>
      <c r="F167" s="4"/>
      <c r="G167" s="4"/>
      <c r="H167" s="4"/>
      <c r="I167" s="4"/>
    </row>
    <row r="168" spans="1:9" ht="105.6" customHeight="1" x14ac:dyDescent="0.3">
      <c r="A168" s="4"/>
      <c r="B168" s="4"/>
      <c r="C168" s="4"/>
      <c r="D168" s="4"/>
      <c r="E168" s="4"/>
      <c r="F168" s="4"/>
      <c r="G168" s="4"/>
      <c r="H168" s="4"/>
      <c r="I168" s="4"/>
    </row>
    <row r="169" spans="1:9" ht="105.6" customHeight="1" x14ac:dyDescent="0.3">
      <c r="A169" s="4"/>
      <c r="B169" s="4"/>
      <c r="C169" s="4"/>
      <c r="D169" s="4"/>
      <c r="E169" s="4"/>
      <c r="F169" s="4"/>
      <c r="G169" s="4"/>
      <c r="H169" s="4"/>
      <c r="I169" s="4"/>
    </row>
    <row r="170" spans="1:9" ht="105.6" customHeight="1" x14ac:dyDescent="0.3">
      <c r="A170" s="4"/>
      <c r="B170" s="4"/>
      <c r="C170" s="4"/>
      <c r="D170" s="4"/>
      <c r="E170" s="4"/>
      <c r="F170" s="4"/>
      <c r="G170" s="4"/>
      <c r="H170" s="4"/>
      <c r="I170" s="4"/>
    </row>
    <row r="171" spans="1:9" ht="105.6" customHeight="1" x14ac:dyDescent="0.3">
      <c r="A171" s="4"/>
      <c r="B171" s="4"/>
      <c r="C171" s="4"/>
      <c r="D171" s="4"/>
      <c r="E171" s="4"/>
      <c r="F171" s="4"/>
      <c r="G171" s="4"/>
      <c r="H171" s="4"/>
      <c r="I171" s="4"/>
    </row>
    <row r="172" spans="1:9" ht="105.6" customHeight="1" x14ac:dyDescent="0.3">
      <c r="A172" s="4"/>
      <c r="B172" s="4"/>
      <c r="C172" s="4"/>
      <c r="D172" s="4"/>
      <c r="E172" s="4"/>
      <c r="F172" s="4"/>
      <c r="G172" s="4"/>
      <c r="H172" s="4"/>
      <c r="I172" s="4"/>
    </row>
    <row r="173" spans="1:9" ht="105.6" customHeight="1" x14ac:dyDescent="0.3">
      <c r="A173" s="4"/>
      <c r="B173" s="4"/>
      <c r="C173" s="4"/>
      <c r="D173" s="4"/>
      <c r="E173" s="4"/>
      <c r="F173" s="4"/>
      <c r="G173" s="4"/>
      <c r="H173" s="4"/>
      <c r="I173" s="4"/>
    </row>
    <row r="174" spans="1:9" ht="105.6" customHeight="1" x14ac:dyDescent="0.3">
      <c r="A174" s="4"/>
      <c r="B174" s="4"/>
      <c r="C174" s="4"/>
      <c r="D174" s="4"/>
      <c r="E174" s="4"/>
      <c r="F174" s="4"/>
      <c r="G174" s="4"/>
      <c r="H174" s="4"/>
      <c r="I174" s="4"/>
    </row>
    <row r="175" spans="1:9" ht="105.6" customHeight="1" x14ac:dyDescent="0.3">
      <c r="A175" s="4"/>
      <c r="B175" s="4"/>
      <c r="C175" s="4"/>
      <c r="D175" s="4"/>
      <c r="E175" s="4"/>
      <c r="F175" s="4"/>
      <c r="G175" s="4"/>
      <c r="H175" s="4"/>
      <c r="I175" s="4"/>
    </row>
    <row r="176" spans="1:9" ht="105.6" customHeight="1" x14ac:dyDescent="0.3">
      <c r="A176" s="4"/>
      <c r="B176" s="4"/>
      <c r="C176" s="4"/>
      <c r="D176" s="4"/>
      <c r="E176" s="4"/>
      <c r="F176" s="4"/>
      <c r="G176" s="4"/>
      <c r="H176" s="4"/>
      <c r="I176" s="4"/>
    </row>
    <row r="177" spans="1:9" ht="105.6" customHeight="1" x14ac:dyDescent="0.3">
      <c r="A177" s="4"/>
      <c r="B177" s="4"/>
      <c r="C177" s="4"/>
      <c r="D177" s="4"/>
      <c r="E177" s="4"/>
      <c r="F177" s="4"/>
      <c r="G177" s="4"/>
      <c r="H177" s="4"/>
      <c r="I177" s="4"/>
    </row>
    <row r="178" spans="1:9" ht="105.6" customHeight="1" x14ac:dyDescent="0.3">
      <c r="A178" s="4"/>
      <c r="B178" s="4"/>
      <c r="C178" s="4"/>
      <c r="D178" s="4"/>
      <c r="E178" s="4"/>
      <c r="F178" s="4"/>
      <c r="G178" s="4"/>
      <c r="H178" s="4"/>
      <c r="I178" s="4"/>
    </row>
    <row r="179" spans="1:9" ht="105.6" customHeight="1" x14ac:dyDescent="0.3">
      <c r="A179" s="4"/>
      <c r="B179" s="4"/>
      <c r="C179" s="4"/>
      <c r="D179" s="4"/>
      <c r="E179" s="4"/>
      <c r="F179" s="4"/>
      <c r="G179" s="4"/>
      <c r="H179" s="4"/>
      <c r="I179" s="4"/>
    </row>
    <row r="180" spans="1:9" ht="105.6" customHeight="1" x14ac:dyDescent="0.3">
      <c r="A180" s="4"/>
      <c r="B180" s="4"/>
      <c r="C180" s="4"/>
      <c r="D180" s="4"/>
      <c r="E180" s="4"/>
      <c r="F180" s="4"/>
      <c r="G180" s="4"/>
      <c r="H180" s="4"/>
      <c r="I180" s="4"/>
    </row>
    <row r="181" spans="1:9" ht="105.6" customHeight="1" x14ac:dyDescent="0.3">
      <c r="A181" s="4"/>
      <c r="B181" s="4"/>
      <c r="C181" s="4"/>
      <c r="D181" s="4"/>
      <c r="E181" s="4"/>
      <c r="F181" s="4"/>
      <c r="G181" s="4"/>
      <c r="H181" s="4"/>
      <c r="I181" s="4"/>
    </row>
    <row r="182" spans="1:9" ht="105.6" customHeight="1" x14ac:dyDescent="0.3">
      <c r="A182" s="4"/>
      <c r="B182" s="4"/>
      <c r="C182" s="4"/>
      <c r="D182" s="4"/>
      <c r="E182" s="4"/>
      <c r="F182" s="4"/>
      <c r="G182" s="4"/>
      <c r="H182" s="4"/>
      <c r="I182" s="4"/>
    </row>
    <row r="183" spans="1:9" ht="105.6" customHeight="1" x14ac:dyDescent="0.3">
      <c r="A183" s="4"/>
      <c r="B183" s="4"/>
      <c r="C183" s="4"/>
      <c r="D183" s="4"/>
      <c r="E183" s="4"/>
      <c r="F183" s="4"/>
      <c r="G183" s="4"/>
      <c r="H183" s="4"/>
      <c r="I183" s="4"/>
    </row>
    <row r="184" spans="1:9" ht="105.6" customHeight="1" x14ac:dyDescent="0.3">
      <c r="A184" s="4"/>
      <c r="B184" s="4"/>
      <c r="C184" s="4"/>
      <c r="D184" s="4"/>
      <c r="E184" s="4"/>
      <c r="F184" s="4"/>
      <c r="G184" s="4"/>
      <c r="H184" s="4"/>
      <c r="I184" s="4"/>
    </row>
    <row r="185" spans="1:9" ht="105.6" customHeight="1" x14ac:dyDescent="0.3">
      <c r="A185" s="4"/>
      <c r="B185" s="4"/>
      <c r="C185" s="4"/>
      <c r="D185" s="4"/>
      <c r="E185" s="4"/>
      <c r="F185" s="4"/>
      <c r="G185" s="4"/>
      <c r="H185" s="4"/>
      <c r="I185" s="4"/>
    </row>
    <row r="186" spans="1:9" ht="105.6" customHeight="1" x14ac:dyDescent="0.3">
      <c r="A186" s="4"/>
      <c r="B186" s="4"/>
      <c r="C186" s="4"/>
      <c r="D186" s="4"/>
      <c r="E186" s="4"/>
      <c r="F186" s="4"/>
      <c r="G186" s="4"/>
      <c r="H186" s="4"/>
      <c r="I186" s="4"/>
    </row>
    <row r="187" spans="1:9" ht="105.6" customHeight="1" x14ac:dyDescent="0.3">
      <c r="A187" s="4"/>
      <c r="B187" s="4"/>
      <c r="C187" s="4"/>
      <c r="D187" s="4"/>
      <c r="E187" s="4"/>
      <c r="F187" s="4"/>
      <c r="G187" s="4"/>
      <c r="H187" s="4"/>
      <c r="I187" s="4"/>
    </row>
    <row r="188" spans="1:9" ht="105.6" customHeight="1" x14ac:dyDescent="0.3">
      <c r="A188" s="4"/>
      <c r="B188" s="4"/>
      <c r="C188" s="4"/>
      <c r="D188" s="4"/>
      <c r="E188" s="4"/>
      <c r="F188" s="4"/>
      <c r="G188" s="4"/>
      <c r="H188" s="4"/>
      <c r="I188" s="4"/>
    </row>
    <row r="189" spans="1:9" ht="105.6" customHeight="1" x14ac:dyDescent="0.3">
      <c r="A189" s="4"/>
      <c r="B189" s="4"/>
      <c r="C189" s="4"/>
      <c r="D189" s="4"/>
      <c r="E189" s="4"/>
      <c r="F189" s="4"/>
      <c r="G189" s="4"/>
      <c r="H189" s="4"/>
      <c r="I189" s="4"/>
    </row>
    <row r="190" spans="1:9" ht="105.6" customHeight="1" x14ac:dyDescent="0.3">
      <c r="A190" s="4"/>
      <c r="B190" s="4"/>
      <c r="C190" s="4"/>
      <c r="D190" s="4"/>
      <c r="E190" s="4"/>
      <c r="F190" s="4"/>
      <c r="G190" s="4"/>
      <c r="H190" s="4"/>
      <c r="I190" s="4"/>
    </row>
    <row r="191" spans="1:9" ht="105.6" customHeight="1" x14ac:dyDescent="0.3">
      <c r="A191" s="4"/>
      <c r="B191" s="4"/>
      <c r="C191" s="4"/>
      <c r="D191" s="4"/>
      <c r="E191" s="4"/>
      <c r="F191" s="4"/>
      <c r="G191" s="4"/>
      <c r="H191" s="4"/>
      <c r="I191" s="4"/>
    </row>
    <row r="192" spans="1:9" ht="105.6" customHeight="1" x14ac:dyDescent="0.3">
      <c r="A192" s="4"/>
      <c r="B192" s="4"/>
      <c r="C192" s="4"/>
      <c r="D192" s="4"/>
      <c r="E192" s="4"/>
      <c r="F192" s="4"/>
      <c r="G192" s="4"/>
      <c r="H192" s="4"/>
      <c r="I192" s="4"/>
    </row>
    <row r="193" spans="1:9" ht="105.6" customHeight="1" x14ac:dyDescent="0.3">
      <c r="A193" s="4"/>
      <c r="B193" s="4"/>
      <c r="C193" s="4"/>
      <c r="D193" s="4"/>
      <c r="E193" s="4"/>
      <c r="F193" s="4"/>
      <c r="G193" s="4"/>
      <c r="H193" s="4"/>
      <c r="I193" s="4"/>
    </row>
    <row r="194" spans="1:9" ht="105.6" customHeight="1" x14ac:dyDescent="0.3">
      <c r="A194" s="4"/>
      <c r="B194" s="4"/>
      <c r="C194" s="4"/>
      <c r="D194" s="4"/>
      <c r="E194" s="4"/>
      <c r="F194" s="4"/>
      <c r="G194" s="4"/>
      <c r="H194" s="4"/>
      <c r="I194" s="4"/>
    </row>
    <row r="195" spans="1:9" ht="105.6" customHeight="1" x14ac:dyDescent="0.3">
      <c r="A195" s="4"/>
      <c r="B195" s="4"/>
      <c r="C195" s="4"/>
      <c r="D195" s="4"/>
      <c r="E195" s="4"/>
      <c r="F195" s="4"/>
      <c r="G195" s="4"/>
      <c r="H195" s="4"/>
      <c r="I195" s="4"/>
    </row>
    <row r="196" spans="1:9" ht="105.6" customHeight="1" x14ac:dyDescent="0.3">
      <c r="A196" s="4"/>
      <c r="B196" s="4"/>
      <c r="C196" s="4"/>
      <c r="D196" s="4"/>
      <c r="E196" s="4"/>
      <c r="F196" s="4"/>
      <c r="G196" s="4"/>
      <c r="H196" s="4"/>
      <c r="I196" s="4"/>
    </row>
    <row r="197" spans="1:9" ht="105.6" customHeight="1" x14ac:dyDescent="0.3">
      <c r="A197" s="4"/>
      <c r="B197" s="4"/>
      <c r="C197" s="4"/>
      <c r="D197" s="4"/>
      <c r="E197" s="4"/>
      <c r="F197" s="4"/>
      <c r="G197" s="4"/>
      <c r="H197" s="4"/>
      <c r="I197" s="4"/>
    </row>
    <row r="198" spans="1:9" ht="105.6" customHeight="1" x14ac:dyDescent="0.3">
      <c r="A198" s="4"/>
      <c r="B198" s="4"/>
      <c r="C198" s="4"/>
      <c r="D198" s="4"/>
      <c r="E198" s="4"/>
      <c r="F198" s="4"/>
      <c r="G198" s="4"/>
      <c r="H198" s="4"/>
      <c r="I198" s="4"/>
    </row>
    <row r="199" spans="1:9" ht="105.6" customHeight="1" x14ac:dyDescent="0.3">
      <c r="A199" s="4"/>
      <c r="B199" s="4"/>
      <c r="C199" s="4"/>
      <c r="D199" s="4"/>
      <c r="E199" s="4"/>
      <c r="F199" s="4"/>
      <c r="G199" s="4"/>
      <c r="H199" s="4"/>
      <c r="I199" s="4"/>
    </row>
    <row r="200" spans="1:9" ht="105.6" customHeight="1" x14ac:dyDescent="0.3">
      <c r="A200" s="4"/>
      <c r="B200" s="4"/>
      <c r="C200" s="4"/>
      <c r="D200" s="4"/>
      <c r="E200" s="4"/>
      <c r="F200" s="4"/>
      <c r="G200" s="4"/>
      <c r="H200" s="4"/>
      <c r="I200" s="4"/>
    </row>
    <row r="201" spans="1:9" ht="105.6" customHeight="1" x14ac:dyDescent="0.3">
      <c r="A201" s="4"/>
      <c r="B201" s="4"/>
      <c r="C201" s="4"/>
      <c r="D201" s="4"/>
      <c r="E201" s="4"/>
      <c r="F201" s="4"/>
      <c r="G201" s="4"/>
      <c r="H201" s="4"/>
      <c r="I201" s="4"/>
    </row>
  </sheetData>
  <conditionalFormatting sqref="D1:E1">
    <cfRule type="cellIs" dxfId="5" priority="22" operator="equal">
      <formula>"Baja"</formula>
    </cfRule>
    <cfRule type="cellIs" dxfId="4" priority="23" operator="equal">
      <formula>"Media"</formula>
    </cfRule>
    <cfRule type="cellIs" dxfId="3" priority="24" operator="equal">
      <formula>"Alta"</formula>
    </cfRule>
  </conditionalFormatting>
  <conditionalFormatting sqref="E2:E122">
    <cfRule type="cellIs" dxfId="2" priority="1" operator="equal">
      <formula>"Baja"</formula>
    </cfRule>
    <cfRule type="cellIs" dxfId="1" priority="2" operator="equal">
      <formula>"Media"</formula>
    </cfRule>
    <cfRule type="cellIs" dxfId="0" priority="3" operator="equal">
      <formula>"Alta"</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Julio Jair Ibarra Lima</dc:creator>
  <cp:lastModifiedBy>Julio Jair Ibarra Lima</cp:lastModifiedBy>
  <dcterms:created xsi:type="dcterms:W3CDTF">2025-06-16T04:09:19Z</dcterms:created>
  <dcterms:modified xsi:type="dcterms:W3CDTF">2025-06-16T22:46:28Z</dcterms:modified>
</cp:coreProperties>
</file>