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kh-sak\Dropbox\Teaching\EKHM63\Data\Conference Board\Countries\"/>
    </mc:Choice>
  </mc:AlternateContent>
  <bookViews>
    <workbookView xWindow="2780" yWindow="1560" windowWidth="28040" windowHeight="17440"/>
  </bookViews>
  <sheets>
    <sheet name="Paste in" sheetId="1" r:id="rId1"/>
    <sheet name="Calculate Template-Sean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2" l="1"/>
  <c r="AQ8" i="2"/>
  <c r="AR8" i="2"/>
  <c r="AS8" i="2"/>
  <c r="AT8" i="2"/>
  <c r="AU8" i="2"/>
  <c r="AV8" i="2"/>
  <c r="AW8" i="2"/>
  <c r="AX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V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10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R8" i="2"/>
  <c r="BS8" i="2"/>
  <c r="BT8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D30" i="2"/>
  <c r="D29" i="2"/>
  <c r="D52" i="2"/>
  <c r="D53" i="2"/>
  <c r="D28" i="2"/>
  <c r="D51" i="2"/>
  <c r="D46" i="2"/>
  <c r="C46" i="2"/>
  <c r="D50" i="2"/>
  <c r="D45" i="2"/>
  <c r="C45" i="2"/>
  <c r="D49" i="2"/>
  <c r="C47" i="2"/>
  <c r="AT39" i="2"/>
  <c r="AT41" i="2"/>
  <c r="AT40" i="2"/>
  <c r="AT42" i="2"/>
  <c r="AT43" i="2"/>
  <c r="AQ28" i="2"/>
  <c r="AQ29" i="2"/>
  <c r="AQ30" i="2"/>
  <c r="AQ31" i="2"/>
  <c r="AQ32" i="2"/>
  <c r="AQ33" i="2"/>
  <c r="AQ35" i="2"/>
  <c r="AQ36" i="2"/>
  <c r="AQ37" i="2"/>
  <c r="AQ39" i="2"/>
  <c r="AQ40" i="2"/>
  <c r="AQ41" i="2"/>
  <c r="AQ42" i="2"/>
  <c r="AQ43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D31" i="2"/>
  <c r="D32" i="2"/>
  <c r="D37" i="2"/>
  <c r="E29" i="2"/>
  <c r="E31" i="2"/>
  <c r="E30" i="2"/>
  <c r="E32" i="2"/>
  <c r="E28" i="2"/>
  <c r="E37" i="2"/>
  <c r="F29" i="2"/>
  <c r="F31" i="2"/>
  <c r="F30" i="2"/>
  <c r="F32" i="2"/>
  <c r="F28" i="2"/>
  <c r="F37" i="2"/>
  <c r="G29" i="2"/>
  <c r="G31" i="2"/>
  <c r="G30" i="2"/>
  <c r="G32" i="2"/>
  <c r="G28" i="2"/>
  <c r="G37" i="2"/>
  <c r="H29" i="2"/>
  <c r="H31" i="2"/>
  <c r="H30" i="2"/>
  <c r="H32" i="2"/>
  <c r="H28" i="2"/>
  <c r="H37" i="2"/>
  <c r="I29" i="2"/>
  <c r="I31" i="2"/>
  <c r="I30" i="2"/>
  <c r="I32" i="2"/>
  <c r="I28" i="2"/>
  <c r="I37" i="2"/>
  <c r="J29" i="2"/>
  <c r="J31" i="2"/>
  <c r="J30" i="2"/>
  <c r="J32" i="2"/>
  <c r="J28" i="2"/>
  <c r="J37" i="2"/>
  <c r="K29" i="2"/>
  <c r="K31" i="2"/>
  <c r="K30" i="2"/>
  <c r="K32" i="2"/>
  <c r="K28" i="2"/>
  <c r="K37" i="2"/>
  <c r="L29" i="2"/>
  <c r="L31" i="2"/>
  <c r="L30" i="2"/>
  <c r="L32" i="2"/>
  <c r="L28" i="2"/>
  <c r="L37" i="2"/>
  <c r="M29" i="2"/>
  <c r="M31" i="2"/>
  <c r="M30" i="2"/>
  <c r="M32" i="2"/>
  <c r="M28" i="2"/>
  <c r="M37" i="2"/>
  <c r="N29" i="2"/>
  <c r="N31" i="2"/>
  <c r="N30" i="2"/>
  <c r="N32" i="2"/>
  <c r="N28" i="2"/>
  <c r="N37" i="2"/>
  <c r="O29" i="2"/>
  <c r="O31" i="2"/>
  <c r="O30" i="2"/>
  <c r="O32" i="2"/>
  <c r="O28" i="2"/>
  <c r="O37" i="2"/>
  <c r="P29" i="2"/>
  <c r="P31" i="2"/>
  <c r="P30" i="2"/>
  <c r="P32" i="2"/>
  <c r="P28" i="2"/>
  <c r="P37" i="2"/>
  <c r="Q29" i="2"/>
  <c r="Q31" i="2"/>
  <c r="Q30" i="2"/>
  <c r="Q32" i="2"/>
  <c r="Q28" i="2"/>
  <c r="Q37" i="2"/>
  <c r="R29" i="2"/>
  <c r="R31" i="2"/>
  <c r="R30" i="2"/>
  <c r="R32" i="2"/>
  <c r="R28" i="2"/>
  <c r="R37" i="2"/>
  <c r="S29" i="2"/>
  <c r="S31" i="2"/>
  <c r="S30" i="2"/>
  <c r="S32" i="2"/>
  <c r="S28" i="2"/>
  <c r="S37" i="2"/>
  <c r="T29" i="2"/>
  <c r="T31" i="2"/>
  <c r="T30" i="2"/>
  <c r="T32" i="2"/>
  <c r="T28" i="2"/>
  <c r="T37" i="2"/>
  <c r="U29" i="2"/>
  <c r="U31" i="2"/>
  <c r="U30" i="2"/>
  <c r="U32" i="2"/>
  <c r="U28" i="2"/>
  <c r="U37" i="2"/>
  <c r="V29" i="2"/>
  <c r="V31" i="2"/>
  <c r="V30" i="2"/>
  <c r="V32" i="2"/>
  <c r="V28" i="2"/>
  <c r="V37" i="2"/>
  <c r="W29" i="2"/>
  <c r="W31" i="2"/>
  <c r="W30" i="2"/>
  <c r="W32" i="2"/>
  <c r="W28" i="2"/>
  <c r="W37" i="2"/>
  <c r="X29" i="2"/>
  <c r="X31" i="2"/>
  <c r="X30" i="2"/>
  <c r="X32" i="2"/>
  <c r="X28" i="2"/>
  <c r="X37" i="2"/>
  <c r="Y29" i="2"/>
  <c r="Y31" i="2"/>
  <c r="Y30" i="2"/>
  <c r="Y32" i="2"/>
  <c r="Y28" i="2"/>
  <c r="Y37" i="2"/>
  <c r="Z29" i="2"/>
  <c r="Z31" i="2"/>
  <c r="Z30" i="2"/>
  <c r="Z32" i="2"/>
  <c r="Z28" i="2"/>
  <c r="Z37" i="2"/>
  <c r="AA29" i="2"/>
  <c r="AA31" i="2"/>
  <c r="AA30" i="2"/>
  <c r="AA32" i="2"/>
  <c r="AA28" i="2"/>
  <c r="AA37" i="2"/>
  <c r="AB29" i="2"/>
  <c r="AB31" i="2"/>
  <c r="AB30" i="2"/>
  <c r="AB32" i="2"/>
  <c r="AB28" i="2"/>
  <c r="AB37" i="2"/>
  <c r="AC29" i="2"/>
  <c r="AC31" i="2"/>
  <c r="AC30" i="2"/>
  <c r="AC32" i="2"/>
  <c r="AC28" i="2"/>
  <c r="AC37" i="2"/>
  <c r="AD29" i="2"/>
  <c r="AD31" i="2"/>
  <c r="AD30" i="2"/>
  <c r="AD32" i="2"/>
  <c r="AD28" i="2"/>
  <c r="AD37" i="2"/>
  <c r="AE29" i="2"/>
  <c r="AE31" i="2"/>
  <c r="AE30" i="2"/>
  <c r="AE32" i="2"/>
  <c r="AE28" i="2"/>
  <c r="AE37" i="2"/>
  <c r="AF29" i="2"/>
  <c r="AF31" i="2"/>
  <c r="AF30" i="2"/>
  <c r="AF32" i="2"/>
  <c r="AF28" i="2"/>
  <c r="AF37" i="2"/>
  <c r="AG29" i="2"/>
  <c r="AG31" i="2"/>
  <c r="AG30" i="2"/>
  <c r="AG32" i="2"/>
  <c r="AG28" i="2"/>
  <c r="AG37" i="2"/>
  <c r="AH29" i="2"/>
  <c r="AH31" i="2"/>
  <c r="AH30" i="2"/>
  <c r="AH32" i="2"/>
  <c r="AH28" i="2"/>
  <c r="AH37" i="2"/>
  <c r="AI29" i="2"/>
  <c r="AI31" i="2"/>
  <c r="AI30" i="2"/>
  <c r="AI32" i="2"/>
  <c r="AI28" i="2"/>
  <c r="AI37" i="2"/>
  <c r="AJ29" i="2"/>
  <c r="AJ31" i="2"/>
  <c r="AJ30" i="2"/>
  <c r="AJ32" i="2"/>
  <c r="AJ28" i="2"/>
  <c r="AJ37" i="2"/>
  <c r="AK29" i="2"/>
  <c r="AK31" i="2"/>
  <c r="AK30" i="2"/>
  <c r="AK32" i="2"/>
  <c r="AK28" i="2"/>
  <c r="AK37" i="2"/>
  <c r="AL29" i="2"/>
  <c r="AL31" i="2"/>
  <c r="AL30" i="2"/>
  <c r="AL32" i="2"/>
  <c r="AL28" i="2"/>
  <c r="AL37" i="2"/>
  <c r="AM29" i="2"/>
  <c r="AM31" i="2"/>
  <c r="AM30" i="2"/>
  <c r="AM32" i="2"/>
  <c r="AM28" i="2"/>
  <c r="AM37" i="2"/>
  <c r="AN29" i="2"/>
  <c r="AN31" i="2"/>
  <c r="AN30" i="2"/>
  <c r="AN32" i="2"/>
  <c r="AN28" i="2"/>
  <c r="AN37" i="2"/>
  <c r="AO29" i="2"/>
  <c r="AO31" i="2"/>
  <c r="AO30" i="2"/>
  <c r="AO32" i="2"/>
  <c r="AO28" i="2"/>
  <c r="AO37" i="2"/>
  <c r="AP29" i="2"/>
  <c r="AP31" i="2"/>
  <c r="AP30" i="2"/>
  <c r="AP32" i="2"/>
  <c r="AP28" i="2"/>
  <c r="AP37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R28" i="2"/>
  <c r="AR29" i="2"/>
  <c r="AR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30" i="2"/>
  <c r="AR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BD39" i="2"/>
  <c r="BD41" i="2"/>
  <c r="BD40" i="2"/>
  <c r="BD42" i="2"/>
  <c r="BD43" i="2"/>
  <c r="BD47" i="2"/>
  <c r="BD46" i="2"/>
  <c r="BD45" i="2"/>
  <c r="BC45" i="2"/>
  <c r="BD49" i="2"/>
  <c r="AX28" i="2"/>
  <c r="AX29" i="2"/>
  <c r="AX51" i="2"/>
  <c r="AY28" i="2"/>
  <c r="AY29" i="2"/>
  <c r="AY51" i="2"/>
  <c r="AZ28" i="2"/>
  <c r="AZ29" i="2"/>
  <c r="AZ51" i="2"/>
  <c r="BA28" i="2"/>
  <c r="BA29" i="2"/>
  <c r="BA51" i="2"/>
  <c r="BB28" i="2"/>
  <c r="BB29" i="2"/>
  <c r="BB51" i="2"/>
  <c r="BC28" i="2"/>
  <c r="BC29" i="2"/>
  <c r="BC51" i="2"/>
  <c r="BD28" i="2"/>
  <c r="BD29" i="2"/>
  <c r="BD51" i="2"/>
  <c r="BE28" i="2"/>
  <c r="BE29" i="2"/>
  <c r="BE51" i="2"/>
  <c r="BF28" i="2"/>
  <c r="BF29" i="2"/>
  <c r="BF51" i="2"/>
  <c r="BG28" i="2"/>
  <c r="BG29" i="2"/>
  <c r="BG51" i="2"/>
  <c r="BH28" i="2"/>
  <c r="BH29" i="2"/>
  <c r="BH51" i="2"/>
  <c r="BI28" i="2"/>
  <c r="BI29" i="2"/>
  <c r="BI51" i="2"/>
  <c r="BJ28" i="2"/>
  <c r="BJ29" i="2"/>
  <c r="BJ51" i="2"/>
  <c r="BK28" i="2"/>
  <c r="BK29" i="2"/>
  <c r="BK51" i="2"/>
  <c r="BL28" i="2"/>
  <c r="BL29" i="2"/>
  <c r="BL51" i="2"/>
  <c r="BM28" i="2"/>
  <c r="BM29" i="2"/>
  <c r="BM51" i="2"/>
  <c r="BN28" i="2"/>
  <c r="BN29" i="2"/>
  <c r="BN51" i="2"/>
  <c r="BO28" i="2"/>
  <c r="BO29" i="2"/>
  <c r="BO51" i="2"/>
  <c r="BP28" i="2"/>
  <c r="BP29" i="2"/>
  <c r="BP51" i="2"/>
  <c r="BQ28" i="2"/>
  <c r="BQ29" i="2"/>
  <c r="BQ51" i="2"/>
  <c r="BR28" i="2"/>
  <c r="BR29" i="2"/>
  <c r="BR51" i="2"/>
  <c r="BS28" i="2"/>
  <c r="BS29" i="2"/>
  <c r="BS51" i="2"/>
  <c r="BT28" i="2"/>
  <c r="BT29" i="2"/>
  <c r="BT51" i="2"/>
  <c r="AT30" i="2"/>
  <c r="AT29" i="2"/>
  <c r="AT52" i="2"/>
  <c r="AU30" i="2"/>
  <c r="AU29" i="2"/>
  <c r="AU52" i="2"/>
  <c r="AV30" i="2"/>
  <c r="AV29" i="2"/>
  <c r="AV52" i="2"/>
  <c r="AW30" i="2"/>
  <c r="AW29" i="2"/>
  <c r="AW52" i="2"/>
  <c r="AX30" i="2"/>
  <c r="AX52" i="2"/>
  <c r="AY30" i="2"/>
  <c r="AY52" i="2"/>
  <c r="AZ30" i="2"/>
  <c r="AZ52" i="2"/>
  <c r="BA30" i="2"/>
  <c r="BA52" i="2"/>
  <c r="BB30" i="2"/>
  <c r="BB52" i="2"/>
  <c r="BC30" i="2"/>
  <c r="BC52" i="2"/>
  <c r="BD30" i="2"/>
  <c r="BD52" i="2"/>
  <c r="BE30" i="2"/>
  <c r="BE52" i="2"/>
  <c r="BF30" i="2"/>
  <c r="BF52" i="2"/>
  <c r="BG30" i="2"/>
  <c r="BG52" i="2"/>
  <c r="BH30" i="2"/>
  <c r="BH52" i="2"/>
  <c r="BI30" i="2"/>
  <c r="BI52" i="2"/>
  <c r="BJ30" i="2"/>
  <c r="BJ52" i="2"/>
  <c r="BK30" i="2"/>
  <c r="BK52" i="2"/>
  <c r="BL30" i="2"/>
  <c r="BL52" i="2"/>
  <c r="BM30" i="2"/>
  <c r="BM52" i="2"/>
  <c r="BN30" i="2"/>
  <c r="BN52" i="2"/>
  <c r="BO30" i="2"/>
  <c r="BO52" i="2"/>
  <c r="BP30" i="2"/>
  <c r="BP52" i="2"/>
  <c r="BQ30" i="2"/>
  <c r="BQ52" i="2"/>
  <c r="BR30" i="2"/>
  <c r="BR52" i="2"/>
  <c r="BS30" i="2"/>
  <c r="BS52" i="2"/>
  <c r="BT52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T28" i="2"/>
  <c r="AT51" i="2"/>
  <c r="AT54" i="2"/>
  <c r="AU28" i="2"/>
  <c r="AU51" i="2"/>
  <c r="AU54" i="2"/>
  <c r="AV28" i="2"/>
  <c r="AV51" i="2"/>
  <c r="AV54" i="2"/>
  <c r="AW28" i="2"/>
  <c r="AW51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S28" i="2"/>
  <c r="AS29" i="2"/>
  <c r="AS51" i="2"/>
  <c r="AS30" i="2"/>
  <c r="AS52" i="2"/>
  <c r="AS53" i="2"/>
  <c r="AS54" i="2"/>
  <c r="AS45" i="2"/>
  <c r="AR45" i="2"/>
  <c r="AS49" i="2"/>
  <c r="BT45" i="2"/>
  <c r="BT46" i="2"/>
  <c r="BT47" i="2"/>
  <c r="BS45" i="2"/>
  <c r="BS35" i="2"/>
  <c r="BT49" i="2"/>
  <c r="BS46" i="2"/>
  <c r="BT50" i="2"/>
  <c r="AV45" i="2"/>
  <c r="AU45" i="2"/>
  <c r="AV49" i="2"/>
  <c r="AW45" i="2"/>
  <c r="AW49" i="2"/>
  <c r="AX45" i="2"/>
  <c r="AX49" i="2"/>
  <c r="AY45" i="2"/>
  <c r="AY49" i="2"/>
  <c r="AZ45" i="2"/>
  <c r="AZ49" i="2"/>
  <c r="BA45" i="2"/>
  <c r="BA49" i="2"/>
  <c r="BB45" i="2"/>
  <c r="BB49" i="2"/>
  <c r="BC49" i="2"/>
  <c r="BE45" i="2"/>
  <c r="BE49" i="2"/>
  <c r="BF45" i="2"/>
  <c r="BF49" i="2"/>
  <c r="BG45" i="2"/>
  <c r="BG49" i="2"/>
  <c r="BH45" i="2"/>
  <c r="BH49" i="2"/>
  <c r="BI45" i="2"/>
  <c r="BI49" i="2"/>
  <c r="BJ45" i="2"/>
  <c r="BJ49" i="2"/>
  <c r="BK45" i="2"/>
  <c r="BK49" i="2"/>
  <c r="BL45" i="2"/>
  <c r="BL49" i="2"/>
  <c r="BM45" i="2"/>
  <c r="BM49" i="2"/>
  <c r="BN45" i="2"/>
  <c r="BN49" i="2"/>
  <c r="BO45" i="2"/>
  <c r="BO49" i="2"/>
  <c r="BP45" i="2"/>
  <c r="BP49" i="2"/>
  <c r="BQ45" i="2"/>
  <c r="BQ49" i="2"/>
  <c r="BR45" i="2"/>
  <c r="BR49" i="2"/>
  <c r="BS49" i="2"/>
  <c r="AV46" i="2"/>
  <c r="AU46" i="2"/>
  <c r="AV50" i="2"/>
  <c r="AW46" i="2"/>
  <c r="AW50" i="2"/>
  <c r="AX46" i="2"/>
  <c r="AX50" i="2"/>
  <c r="AY46" i="2"/>
  <c r="AY50" i="2"/>
  <c r="AZ46" i="2"/>
  <c r="AZ50" i="2"/>
  <c r="BA46" i="2"/>
  <c r="BA50" i="2"/>
  <c r="BB46" i="2"/>
  <c r="BB50" i="2"/>
  <c r="BC46" i="2"/>
  <c r="BC50" i="2"/>
  <c r="BD50" i="2"/>
  <c r="BE46" i="2"/>
  <c r="BE50" i="2"/>
  <c r="BF46" i="2"/>
  <c r="BF50" i="2"/>
  <c r="BG46" i="2"/>
  <c r="BG50" i="2"/>
  <c r="BH46" i="2"/>
  <c r="BH50" i="2"/>
  <c r="BI46" i="2"/>
  <c r="BI50" i="2"/>
  <c r="BJ46" i="2"/>
  <c r="BJ50" i="2"/>
  <c r="BK46" i="2"/>
  <c r="BK50" i="2"/>
  <c r="BL46" i="2"/>
  <c r="BL50" i="2"/>
  <c r="BM46" i="2"/>
  <c r="BM50" i="2"/>
  <c r="BN46" i="2"/>
  <c r="BN50" i="2"/>
  <c r="BO46" i="2"/>
  <c r="BO50" i="2"/>
  <c r="BP46" i="2"/>
  <c r="BP50" i="2"/>
  <c r="BQ46" i="2"/>
  <c r="BQ50" i="2"/>
  <c r="BR46" i="2"/>
  <c r="BR50" i="2"/>
  <c r="BS50" i="2"/>
  <c r="E45" i="2"/>
  <c r="E49" i="2"/>
  <c r="F45" i="2"/>
  <c r="F49" i="2"/>
  <c r="G45" i="2"/>
  <c r="G49" i="2"/>
  <c r="H45" i="2"/>
  <c r="H49" i="2"/>
  <c r="I45" i="2"/>
  <c r="I49" i="2"/>
  <c r="J45" i="2"/>
  <c r="J49" i="2"/>
  <c r="K45" i="2"/>
  <c r="K49" i="2"/>
  <c r="L45" i="2"/>
  <c r="L49" i="2"/>
  <c r="M45" i="2"/>
  <c r="M49" i="2"/>
  <c r="N45" i="2"/>
  <c r="N49" i="2"/>
  <c r="O45" i="2"/>
  <c r="O49" i="2"/>
  <c r="P45" i="2"/>
  <c r="P49" i="2"/>
  <c r="Q45" i="2"/>
  <c r="Q49" i="2"/>
  <c r="R45" i="2"/>
  <c r="R49" i="2"/>
  <c r="S45" i="2"/>
  <c r="S49" i="2"/>
  <c r="T45" i="2"/>
  <c r="T49" i="2"/>
  <c r="U45" i="2"/>
  <c r="U49" i="2"/>
  <c r="V45" i="2"/>
  <c r="V49" i="2"/>
  <c r="W45" i="2"/>
  <c r="W49" i="2"/>
  <c r="X45" i="2"/>
  <c r="X49" i="2"/>
  <c r="Y45" i="2"/>
  <c r="Y49" i="2"/>
  <c r="Z45" i="2"/>
  <c r="Z49" i="2"/>
  <c r="AA45" i="2"/>
  <c r="AA49" i="2"/>
  <c r="AB45" i="2"/>
  <c r="AB49" i="2"/>
  <c r="AC45" i="2"/>
  <c r="AC49" i="2"/>
  <c r="AD45" i="2"/>
  <c r="AD49" i="2"/>
  <c r="AE45" i="2"/>
  <c r="AE49" i="2"/>
  <c r="AF45" i="2"/>
  <c r="AF49" i="2"/>
  <c r="AG45" i="2"/>
  <c r="AG49" i="2"/>
  <c r="AH45" i="2"/>
  <c r="AH49" i="2"/>
  <c r="AI45" i="2"/>
  <c r="AI49" i="2"/>
  <c r="AJ45" i="2"/>
  <c r="AJ49" i="2"/>
  <c r="AK45" i="2"/>
  <c r="AK49" i="2"/>
  <c r="AL45" i="2"/>
  <c r="AL49" i="2"/>
  <c r="AM45" i="2"/>
  <c r="AM49" i="2"/>
  <c r="AN45" i="2"/>
  <c r="AN49" i="2"/>
  <c r="AO45" i="2"/>
  <c r="AO49" i="2"/>
  <c r="AP45" i="2"/>
  <c r="AP49" i="2"/>
  <c r="AQ45" i="2"/>
  <c r="AQ49" i="2"/>
  <c r="AR49" i="2"/>
  <c r="AT45" i="2"/>
  <c r="AT49" i="2"/>
  <c r="AU49" i="2"/>
  <c r="E46" i="2"/>
  <c r="E50" i="2"/>
  <c r="F46" i="2"/>
  <c r="F50" i="2"/>
  <c r="G46" i="2"/>
  <c r="G50" i="2"/>
  <c r="H46" i="2"/>
  <c r="H50" i="2"/>
  <c r="I46" i="2"/>
  <c r="I50" i="2"/>
  <c r="J46" i="2"/>
  <c r="J50" i="2"/>
  <c r="K46" i="2"/>
  <c r="K50" i="2"/>
  <c r="L46" i="2"/>
  <c r="L50" i="2"/>
  <c r="M46" i="2"/>
  <c r="M50" i="2"/>
  <c r="N46" i="2"/>
  <c r="N50" i="2"/>
  <c r="O46" i="2"/>
  <c r="O50" i="2"/>
  <c r="P46" i="2"/>
  <c r="P50" i="2"/>
  <c r="Q46" i="2"/>
  <c r="Q50" i="2"/>
  <c r="R46" i="2"/>
  <c r="R50" i="2"/>
  <c r="S46" i="2"/>
  <c r="S50" i="2"/>
  <c r="T46" i="2"/>
  <c r="T50" i="2"/>
  <c r="U46" i="2"/>
  <c r="U50" i="2"/>
  <c r="V46" i="2"/>
  <c r="V50" i="2"/>
  <c r="W46" i="2"/>
  <c r="W50" i="2"/>
  <c r="X46" i="2"/>
  <c r="X50" i="2"/>
  <c r="Y46" i="2"/>
  <c r="Y50" i="2"/>
  <c r="Z46" i="2"/>
  <c r="Z50" i="2"/>
  <c r="AA46" i="2"/>
  <c r="AA50" i="2"/>
  <c r="AB46" i="2"/>
  <c r="AB50" i="2"/>
  <c r="AC46" i="2"/>
  <c r="AC50" i="2"/>
  <c r="AD46" i="2"/>
  <c r="AD50" i="2"/>
  <c r="AE46" i="2"/>
  <c r="AE50" i="2"/>
  <c r="AF46" i="2"/>
  <c r="AF50" i="2"/>
  <c r="AG46" i="2"/>
  <c r="AG50" i="2"/>
  <c r="AH46" i="2"/>
  <c r="AH50" i="2"/>
  <c r="AI46" i="2"/>
  <c r="AI50" i="2"/>
  <c r="AJ46" i="2"/>
  <c r="AJ50" i="2"/>
  <c r="AK46" i="2"/>
  <c r="AK50" i="2"/>
  <c r="AL46" i="2"/>
  <c r="AL50" i="2"/>
  <c r="AM46" i="2"/>
  <c r="AM50" i="2"/>
  <c r="AN46" i="2"/>
  <c r="AN50" i="2"/>
  <c r="AO46" i="2"/>
  <c r="AO50" i="2"/>
  <c r="AP46" i="2"/>
  <c r="AP50" i="2"/>
  <c r="AQ46" i="2"/>
  <c r="AQ50" i="2"/>
  <c r="AR46" i="2"/>
  <c r="AR50" i="2"/>
  <c r="AS46" i="2"/>
  <c r="AS50" i="2"/>
  <c r="AT46" i="2"/>
  <c r="AT50" i="2"/>
  <c r="AU50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D47" i="2"/>
  <c r="E47" i="2"/>
  <c r="F47" i="2"/>
  <c r="G47" i="2"/>
  <c r="H47" i="2"/>
  <c r="I47" i="2"/>
  <c r="J47" i="2"/>
  <c r="K47" i="2"/>
  <c r="L47" i="2"/>
  <c r="AR40" i="2"/>
  <c r="AR42" i="2"/>
  <c r="AS40" i="2"/>
  <c r="AS42" i="2"/>
  <c r="AU40" i="2"/>
  <c r="AU42" i="2"/>
  <c r="AV40" i="2"/>
  <c r="AV42" i="2"/>
  <c r="AW40" i="2"/>
  <c r="AW42" i="2"/>
  <c r="AX40" i="2"/>
  <c r="AX42" i="2"/>
  <c r="AY40" i="2"/>
  <c r="AY42" i="2"/>
  <c r="AZ40" i="2"/>
  <c r="AZ42" i="2"/>
  <c r="BA40" i="2"/>
  <c r="BA42" i="2"/>
  <c r="BB40" i="2"/>
  <c r="BB42" i="2"/>
  <c r="BC40" i="2"/>
  <c r="BC42" i="2"/>
  <c r="BE40" i="2"/>
  <c r="BE42" i="2"/>
  <c r="BF40" i="2"/>
  <c r="BF42" i="2"/>
  <c r="BG40" i="2"/>
  <c r="BG42" i="2"/>
  <c r="BH40" i="2"/>
  <c r="BH42" i="2"/>
  <c r="BI40" i="2"/>
  <c r="BI42" i="2"/>
  <c r="BJ40" i="2"/>
  <c r="BJ42" i="2"/>
  <c r="BK40" i="2"/>
  <c r="BK42" i="2"/>
  <c r="BL40" i="2"/>
  <c r="BL42" i="2"/>
  <c r="BM40" i="2"/>
  <c r="BM42" i="2"/>
  <c r="BN40" i="2"/>
  <c r="BN42" i="2"/>
  <c r="BO40" i="2"/>
  <c r="BO42" i="2"/>
  <c r="BP40" i="2"/>
  <c r="BP42" i="2"/>
  <c r="BQ40" i="2"/>
  <c r="BQ42" i="2"/>
  <c r="BR40" i="2"/>
  <c r="BR42" i="2"/>
  <c r="BS40" i="2"/>
  <c r="BS42" i="2"/>
  <c r="AR39" i="2"/>
  <c r="AR41" i="2"/>
  <c r="AS39" i="2"/>
  <c r="AS41" i="2"/>
  <c r="AU39" i="2"/>
  <c r="AU41" i="2"/>
  <c r="AV39" i="2"/>
  <c r="AV41" i="2"/>
  <c r="AW39" i="2"/>
  <c r="AW41" i="2"/>
  <c r="AX39" i="2"/>
  <c r="AX41" i="2"/>
  <c r="AY39" i="2"/>
  <c r="AY41" i="2"/>
  <c r="AZ39" i="2"/>
  <c r="AZ41" i="2"/>
  <c r="BA39" i="2"/>
  <c r="BA41" i="2"/>
  <c r="BB39" i="2"/>
  <c r="BB41" i="2"/>
  <c r="BC39" i="2"/>
  <c r="BC41" i="2"/>
  <c r="BE39" i="2"/>
  <c r="BE41" i="2"/>
  <c r="BF39" i="2"/>
  <c r="BF41" i="2"/>
  <c r="BG39" i="2"/>
  <c r="BG41" i="2"/>
  <c r="BH39" i="2"/>
  <c r="BH41" i="2"/>
  <c r="BI39" i="2"/>
  <c r="BI41" i="2"/>
  <c r="BJ39" i="2"/>
  <c r="BJ41" i="2"/>
  <c r="BK39" i="2"/>
  <c r="BK41" i="2"/>
  <c r="BL39" i="2"/>
  <c r="BL41" i="2"/>
  <c r="BM39" i="2"/>
  <c r="BM41" i="2"/>
  <c r="BN39" i="2"/>
  <c r="BN41" i="2"/>
  <c r="BO39" i="2"/>
  <c r="BO41" i="2"/>
  <c r="BP39" i="2"/>
  <c r="BP41" i="2"/>
  <c r="BQ39" i="2"/>
  <c r="BQ41" i="2"/>
  <c r="BR39" i="2"/>
  <c r="BR41" i="2"/>
  <c r="BS39" i="2"/>
  <c r="BS41" i="2"/>
  <c r="BR43" i="2"/>
  <c r="AR43" i="2"/>
  <c r="AS43" i="2"/>
  <c r="AU43" i="2"/>
  <c r="AV43" i="2"/>
  <c r="AW43" i="2"/>
  <c r="AX43" i="2"/>
  <c r="AY43" i="2"/>
  <c r="AZ43" i="2"/>
  <c r="BA43" i="2"/>
  <c r="BB43" i="2"/>
  <c r="BC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S43" i="2"/>
  <c r="AR35" i="2"/>
  <c r="AR36" i="2"/>
  <c r="AR31" i="2"/>
  <c r="AR32" i="2"/>
  <c r="AR37" i="2"/>
  <c r="AS32" i="2"/>
  <c r="AS31" i="2"/>
  <c r="AS35" i="2"/>
  <c r="AS36" i="2"/>
  <c r="AS37" i="2"/>
  <c r="AT32" i="2"/>
  <c r="AT31" i="2"/>
  <c r="AT35" i="2"/>
  <c r="AT36" i="2"/>
  <c r="AT37" i="2"/>
  <c r="AU32" i="2"/>
  <c r="AU31" i="2"/>
  <c r="AU35" i="2"/>
  <c r="AU36" i="2"/>
  <c r="AU37" i="2"/>
  <c r="AV32" i="2"/>
  <c r="AV31" i="2"/>
  <c r="AV35" i="2"/>
  <c r="AV36" i="2"/>
  <c r="AV37" i="2"/>
  <c r="AW32" i="2"/>
  <c r="AW31" i="2"/>
  <c r="AW35" i="2"/>
  <c r="AW36" i="2"/>
  <c r="AW37" i="2"/>
  <c r="AX32" i="2"/>
  <c r="AX31" i="2"/>
  <c r="AX35" i="2"/>
  <c r="AX36" i="2"/>
  <c r="AX37" i="2"/>
  <c r="AY32" i="2"/>
  <c r="AY31" i="2"/>
  <c r="AY35" i="2"/>
  <c r="AY36" i="2"/>
  <c r="AY37" i="2"/>
  <c r="AZ32" i="2"/>
  <c r="AZ31" i="2"/>
  <c r="AZ35" i="2"/>
  <c r="AZ36" i="2"/>
  <c r="AZ37" i="2"/>
  <c r="BA32" i="2"/>
  <c r="BA31" i="2"/>
  <c r="BA35" i="2"/>
  <c r="BA36" i="2"/>
  <c r="BA37" i="2"/>
  <c r="BB32" i="2"/>
  <c r="BB31" i="2"/>
  <c r="BB35" i="2"/>
  <c r="BB36" i="2"/>
  <c r="BB37" i="2"/>
  <c r="BC32" i="2"/>
  <c r="BC31" i="2"/>
  <c r="BC35" i="2"/>
  <c r="BC36" i="2"/>
  <c r="BC37" i="2"/>
  <c r="BD32" i="2"/>
  <c r="BD31" i="2"/>
  <c r="BD35" i="2"/>
  <c r="BD36" i="2"/>
  <c r="BD37" i="2"/>
  <c r="BE32" i="2"/>
  <c r="BE31" i="2"/>
  <c r="BE35" i="2"/>
  <c r="BE36" i="2"/>
  <c r="BE37" i="2"/>
  <c r="BF32" i="2"/>
  <c r="BF31" i="2"/>
  <c r="BF35" i="2"/>
  <c r="BF36" i="2"/>
  <c r="BF37" i="2"/>
  <c r="BG32" i="2"/>
  <c r="BG31" i="2"/>
  <c r="BG35" i="2"/>
  <c r="BG36" i="2"/>
  <c r="BG37" i="2"/>
  <c r="BH32" i="2"/>
  <c r="BH31" i="2"/>
  <c r="BH35" i="2"/>
  <c r="BH36" i="2"/>
  <c r="BH37" i="2"/>
  <c r="BI32" i="2"/>
  <c r="BI31" i="2"/>
  <c r="BI35" i="2"/>
  <c r="BI36" i="2"/>
  <c r="BI37" i="2"/>
  <c r="BJ32" i="2"/>
  <c r="BJ31" i="2"/>
  <c r="BJ35" i="2"/>
  <c r="BJ36" i="2"/>
  <c r="BJ37" i="2"/>
  <c r="BK32" i="2"/>
  <c r="BK31" i="2"/>
  <c r="BK35" i="2"/>
  <c r="BK36" i="2"/>
  <c r="BK37" i="2"/>
  <c r="BL32" i="2"/>
  <c r="BL31" i="2"/>
  <c r="BL35" i="2"/>
  <c r="BL36" i="2"/>
  <c r="BL37" i="2"/>
  <c r="BM32" i="2"/>
  <c r="BM31" i="2"/>
  <c r="BM35" i="2"/>
  <c r="BM36" i="2"/>
  <c r="BM37" i="2"/>
  <c r="BN32" i="2"/>
  <c r="BN31" i="2"/>
  <c r="BN35" i="2"/>
  <c r="BN36" i="2"/>
  <c r="BN37" i="2"/>
  <c r="BO32" i="2"/>
  <c r="BO31" i="2"/>
  <c r="BO35" i="2"/>
  <c r="BO36" i="2"/>
  <c r="BO37" i="2"/>
  <c r="BP32" i="2"/>
  <c r="BP31" i="2"/>
  <c r="BP35" i="2"/>
  <c r="BP36" i="2"/>
  <c r="BP37" i="2"/>
  <c r="BQ32" i="2"/>
  <c r="BQ31" i="2"/>
  <c r="BQ35" i="2"/>
  <c r="BQ36" i="2"/>
  <c r="BQ37" i="2"/>
  <c r="BR32" i="2"/>
  <c r="BR31" i="2"/>
  <c r="BR35" i="2"/>
  <c r="BR36" i="2"/>
  <c r="BR37" i="2"/>
  <c r="BS32" i="2"/>
  <c r="BS31" i="2"/>
  <c r="BS36" i="2"/>
  <c r="BS37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AR33" i="2"/>
</calcChain>
</file>

<file path=xl/sharedStrings.xml><?xml version="1.0" encoding="utf-8"?>
<sst xmlns="http://schemas.openxmlformats.org/spreadsheetml/2006/main" count="107" uniqueCount="63">
  <si>
    <t>INDICATOR</t>
  </si>
  <si>
    <t>MEASURE</t>
  </si>
  <si>
    <t>GDP</t>
  </si>
  <si>
    <t>ICT Capital Contribution</t>
  </si>
  <si>
    <t>Labor Share</t>
  </si>
  <si>
    <t>Share of Total Labor Compensation in GDP</t>
  </si>
  <si>
    <t>Capital Share</t>
  </si>
  <si>
    <t>Share of Total Capital Compensation in GDP, calculated as 1 minus the labor share</t>
  </si>
  <si>
    <t>ICT Capital Share</t>
  </si>
  <si>
    <t>Share of ICT Capital Compensation in GDP</t>
  </si>
  <si>
    <t>Non-ICT Capital Share</t>
  </si>
  <si>
    <t>Share of Non-ICT Capital Compensation in GDP</t>
  </si>
  <si>
    <t>Total GDP, in millions of 2018 US$</t>
  </si>
  <si>
    <t>Employment</t>
  </si>
  <si>
    <t>Persons employed (thousands)</t>
  </si>
  <si>
    <t>Average Hours Worked</t>
  </si>
  <si>
    <t>Average annual hours worked per worker</t>
  </si>
  <si>
    <t>Total Hours</t>
  </si>
  <si>
    <t>Total annual hours worked (millions)</t>
  </si>
  <si>
    <t>Population</t>
  </si>
  <si>
    <t>Midyear population (thousands)</t>
  </si>
  <si>
    <t>GDP (volume)</t>
  </si>
  <si>
    <t>Capital Stock (K)</t>
  </si>
  <si>
    <t>Human Capital Stock (HK)</t>
  </si>
  <si>
    <t>Index 1989 = 100</t>
  </si>
  <si>
    <t>Growth (per cent)</t>
  </si>
  <si>
    <t>Labour</t>
  </si>
  <si>
    <t>Capital</t>
  </si>
  <si>
    <t>Labour Contribution to Growth</t>
  </si>
  <si>
    <t>Percentage points</t>
  </si>
  <si>
    <t>Capital Contribution to Growth</t>
  </si>
  <si>
    <t>TFP</t>
  </si>
  <si>
    <t>TFP (crude)</t>
  </si>
  <si>
    <t>Labour Quality</t>
  </si>
  <si>
    <t>Non ICT Capital Contribution</t>
  </si>
  <si>
    <t>ICT Capital Volume</t>
  </si>
  <si>
    <t>Non-ICT Capital Volume</t>
  </si>
  <si>
    <t>Non ICT assets index (1989=100)</t>
  </si>
  <si>
    <t>ICT assets index (1989=100)</t>
  </si>
  <si>
    <t>TFP (adjusted for Labour Quality)</t>
  </si>
  <si>
    <t>ICT Capital Growth</t>
  </si>
  <si>
    <t>Non ICT Capital Growth</t>
  </si>
  <si>
    <t>Students Calculate</t>
  </si>
  <si>
    <t>Labour productivity</t>
  </si>
  <si>
    <t>Hours worked</t>
  </si>
  <si>
    <t>Persons employed</t>
  </si>
  <si>
    <t>GDP per capita</t>
  </si>
  <si>
    <t xml:space="preserve">Persons employed </t>
  </si>
  <si>
    <t>Hours Worked</t>
  </si>
  <si>
    <t>Labour productivity Growth</t>
  </si>
  <si>
    <t>Checked</t>
  </si>
  <si>
    <t>Capital Deepening</t>
  </si>
  <si>
    <t>Cross check Capital Contribution</t>
  </si>
  <si>
    <t>K-L</t>
  </si>
  <si>
    <t>Growth of ICT Capital</t>
  </si>
  <si>
    <t>Growth of Capital</t>
  </si>
  <si>
    <t>Growth of Non ICT Capital</t>
  </si>
  <si>
    <t xml:space="preserve">Human Capital </t>
  </si>
  <si>
    <t>Labour Share</t>
  </si>
  <si>
    <t>Insert Growth Rates from CB here (fr 1990)</t>
  </si>
  <si>
    <t>Insert Indexes from PWT Here (fr 1950)</t>
  </si>
  <si>
    <t>Insert Share of Labour Here (fr 1950)</t>
  </si>
  <si>
    <t>Growth of Labour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</si>
</sst>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#,##0.0"/>
    <numFmt numFmtId="167" formatCode="0.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Avenir LT Std 45 Book"/>
    </font>
    <font>
      <sz val="11"/>
      <name val="Avenir LT Std 45 Book"/>
    </font>
    <font>
      <sz val="11"/>
      <color theme="1"/>
      <name val="Avenir LT Std 45 Book"/>
    </font>
    <font>
      <sz val="12"/>
      <color theme="1"/>
      <name val="Avenir LT Std 45 Book"/>
    </font>
    <font>
      <b/>
      <sz val="12"/>
      <color theme="1"/>
      <name val="Avenir LT Std 45 Book"/>
    </font>
    <font>
      <b/>
      <i/>
      <u/>
      <sz val="12"/>
      <color theme="1"/>
      <name val="Avenir LT Std 45 Book"/>
    </font>
    <font>
      <sz val="11"/>
      <color theme="1"/>
      <name val="Avenir LT Std 45 Book"/>
      <family val="2"/>
    </font>
    <font>
      <sz val="12"/>
      <color rgb="FFFF0000"/>
      <name val="Avenir LT Std 45 Book"/>
    </font>
    <font>
      <sz val="12"/>
      <color rgb="FFFF0000"/>
      <name val="Calibri"/>
      <family val="2"/>
      <scheme val="minor"/>
    </font>
    <font>
      <sz val="11"/>
      <color rgb="FFFF0000"/>
      <name val="Avenir LT Std 45 Book"/>
      <family val="2"/>
    </font>
    <font>
      <b/>
      <sz val="11"/>
      <color rgb="FF00B050"/>
      <name val="Avenir LT Std 45 Book"/>
    </font>
    <font>
      <b/>
      <sz val="12"/>
      <color rgb="FF00B050"/>
      <name val="Avenir LT Std 45 Book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/>
    <xf numFmtId="3" fontId="4" fillId="0" borderId="0" xfId="0" applyNumberFormat="1" applyFont="1"/>
    <xf numFmtId="164" fontId="4" fillId="0" borderId="0" xfId="0" applyNumberFormat="1" applyFont="1"/>
    <xf numFmtId="165" fontId="5" fillId="0" borderId="0" xfId="1" applyNumberFormat="1" applyFont="1"/>
    <xf numFmtId="0" fontId="5" fillId="0" borderId="0" xfId="0" applyFont="1"/>
    <xf numFmtId="164" fontId="5" fillId="0" borderId="0" xfId="0" applyNumberFormat="1" applyFont="1"/>
    <xf numFmtId="166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" fontId="5" fillId="0" borderId="0" xfId="0" applyNumberFormat="1" applyFont="1"/>
    <xf numFmtId="0" fontId="7" fillId="0" borderId="0" xfId="0" applyFont="1"/>
    <xf numFmtId="0" fontId="0" fillId="0" borderId="0" xfId="0" applyNumberFormat="1" applyBorder="1"/>
    <xf numFmtId="164" fontId="4" fillId="0" borderId="0" xfId="0" applyNumberFormat="1" applyFont="1" applyFill="1" applyAlignment="1">
      <alignment vertic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11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 applyBorder="1"/>
    <xf numFmtId="0" fontId="12" fillId="0" borderId="0" xfId="0" applyFont="1" applyFill="1" applyAlignment="1">
      <alignment vertical="center"/>
    </xf>
    <xf numFmtId="164" fontId="12" fillId="0" borderId="0" xfId="0" applyNumberFormat="1" applyFont="1" applyFill="1" applyAlignment="1">
      <alignment vertical="center"/>
    </xf>
    <xf numFmtId="0" fontId="12" fillId="0" borderId="0" xfId="0" applyFont="1"/>
    <xf numFmtId="164" fontId="12" fillId="0" borderId="0" xfId="0" applyNumberFormat="1" applyFont="1"/>
    <xf numFmtId="3" fontId="12" fillId="0" borderId="0" xfId="0" applyNumberFormat="1" applyFont="1"/>
    <xf numFmtId="165" fontId="13" fillId="0" borderId="0" xfId="1" applyNumberFormat="1" applyFont="1"/>
    <xf numFmtId="0" fontId="13" fillId="0" borderId="0" xfId="0" applyFont="1"/>
    <xf numFmtId="164" fontId="13" fillId="0" borderId="0" xfId="0" applyNumberFormat="1" applyFont="1"/>
    <xf numFmtId="0" fontId="10" fillId="0" borderId="0" xfId="0" applyFont="1" applyBorder="1"/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5"/>
  <sheetViews>
    <sheetView tabSelected="1" zoomScale="85" zoomScaleNormal="85" workbookViewId="0">
      <selection activeCell="BT14" sqref="A1:BT14"/>
    </sheetView>
  </sheetViews>
  <sheetFormatPr defaultRowHeight="15.5"/>
  <cols>
    <col min="1" max="1" width="31.4140625" style="9" customWidth="1"/>
    <col min="2" max="2" width="49.6640625" style="9" customWidth="1"/>
    <col min="3" max="14" width="9.4140625" style="9" bestFit="1" customWidth="1"/>
    <col min="15" max="15" width="9.4140625" style="9" customWidth="1"/>
    <col min="16" max="43" width="9.4140625" style="9" bestFit="1" customWidth="1"/>
    <col min="44" max="45" width="11.9140625" style="9" bestFit="1" customWidth="1"/>
    <col min="46" max="53" width="11.25" style="9" bestFit="1" customWidth="1"/>
    <col min="54" max="56" width="11.9140625" style="9" bestFit="1" customWidth="1"/>
    <col min="57" max="60" width="11.25" style="9" bestFit="1" customWidth="1"/>
    <col min="61" max="63" width="11.9140625" style="9" bestFit="1" customWidth="1"/>
    <col min="64" max="66" width="11.25" style="9" bestFit="1" customWidth="1"/>
    <col min="67" max="72" width="10.5" style="9" bestFit="1" customWidth="1"/>
    <col min="73" max="16384" width="8.6640625" style="9"/>
  </cols>
  <sheetData>
    <row r="1" spans="1:112" s="3" customFormat="1" ht="14">
      <c r="A1" s="1" t="s">
        <v>0</v>
      </c>
      <c r="B1" s="1" t="s">
        <v>1</v>
      </c>
      <c r="C1" s="2">
        <v>1950</v>
      </c>
      <c r="D1" s="2">
        <v>1951</v>
      </c>
      <c r="E1" s="2">
        <v>1952</v>
      </c>
      <c r="F1" s="2">
        <v>1953</v>
      </c>
      <c r="G1" s="2">
        <v>1954</v>
      </c>
      <c r="H1" s="2">
        <v>1955</v>
      </c>
      <c r="I1" s="2">
        <v>1956</v>
      </c>
      <c r="J1" s="2">
        <v>1957</v>
      </c>
      <c r="K1" s="2">
        <v>1958</v>
      </c>
      <c r="L1" s="2">
        <v>1959</v>
      </c>
      <c r="M1" s="2">
        <v>1960</v>
      </c>
      <c r="N1" s="2">
        <v>1961</v>
      </c>
      <c r="O1" s="2">
        <v>1962</v>
      </c>
      <c r="P1" s="2">
        <v>1963</v>
      </c>
      <c r="Q1" s="2">
        <v>1964</v>
      </c>
      <c r="R1" s="2">
        <v>1965</v>
      </c>
      <c r="S1" s="2">
        <v>1966</v>
      </c>
      <c r="T1" s="2">
        <v>1967</v>
      </c>
      <c r="U1" s="2">
        <v>1968</v>
      </c>
      <c r="V1" s="2">
        <v>1969</v>
      </c>
      <c r="W1" s="2">
        <v>1970</v>
      </c>
      <c r="X1" s="2">
        <v>1971</v>
      </c>
      <c r="Y1" s="2">
        <v>1972</v>
      </c>
      <c r="Z1" s="2">
        <v>1973</v>
      </c>
      <c r="AA1" s="2">
        <v>1974</v>
      </c>
      <c r="AB1" s="2">
        <v>1975</v>
      </c>
      <c r="AC1" s="2">
        <v>1976</v>
      </c>
      <c r="AD1" s="2">
        <v>1977</v>
      </c>
      <c r="AE1" s="2">
        <v>1978</v>
      </c>
      <c r="AF1" s="2">
        <v>1979</v>
      </c>
      <c r="AG1" s="2">
        <v>1980</v>
      </c>
      <c r="AH1" s="2">
        <v>1981</v>
      </c>
      <c r="AI1" s="2">
        <v>1982</v>
      </c>
      <c r="AJ1" s="2">
        <v>1983</v>
      </c>
      <c r="AK1" s="2">
        <v>1984</v>
      </c>
      <c r="AL1" s="2">
        <v>1985</v>
      </c>
      <c r="AM1" s="2">
        <v>1986</v>
      </c>
      <c r="AN1" s="2">
        <v>1987</v>
      </c>
      <c r="AO1" s="2">
        <v>1988</v>
      </c>
      <c r="AP1" s="2">
        <v>1989</v>
      </c>
      <c r="AQ1" s="2">
        <v>1990</v>
      </c>
      <c r="AR1" s="2">
        <v>1991</v>
      </c>
      <c r="AS1" s="2">
        <v>1992</v>
      </c>
      <c r="AT1" s="2">
        <v>1993</v>
      </c>
      <c r="AU1" s="2">
        <v>1994</v>
      </c>
      <c r="AV1" s="2">
        <v>1995</v>
      </c>
      <c r="AW1" s="2">
        <v>1996</v>
      </c>
      <c r="AX1" s="2">
        <v>1997</v>
      </c>
      <c r="AY1" s="2">
        <v>1998</v>
      </c>
      <c r="AZ1" s="2">
        <v>1999</v>
      </c>
      <c r="BA1" s="2">
        <v>2000</v>
      </c>
      <c r="BB1" s="2">
        <v>2001</v>
      </c>
      <c r="BC1" s="2">
        <v>2002</v>
      </c>
      <c r="BD1" s="2">
        <v>2003</v>
      </c>
      <c r="BE1" s="2">
        <v>2004</v>
      </c>
      <c r="BF1" s="2">
        <v>2005</v>
      </c>
      <c r="BG1" s="2">
        <v>2006</v>
      </c>
      <c r="BH1" s="2">
        <v>2007</v>
      </c>
      <c r="BI1" s="2">
        <v>2008</v>
      </c>
      <c r="BJ1" s="2">
        <v>2009</v>
      </c>
      <c r="BK1" s="2">
        <v>2010</v>
      </c>
      <c r="BL1" s="2">
        <v>2011</v>
      </c>
      <c r="BM1" s="2">
        <v>2012</v>
      </c>
      <c r="BN1" s="2">
        <v>2013</v>
      </c>
      <c r="BO1" s="2">
        <v>2014</v>
      </c>
      <c r="BP1" s="2">
        <v>2015</v>
      </c>
      <c r="BQ1" s="2">
        <v>2016</v>
      </c>
      <c r="BR1" s="2">
        <v>2017</v>
      </c>
      <c r="BS1" s="2">
        <v>2018</v>
      </c>
      <c r="BT1" s="2">
        <v>2019</v>
      </c>
    </row>
    <row r="2" spans="1:112" s="5" customFormat="1" ht="14">
      <c r="A2" s="4" t="s">
        <v>21</v>
      </c>
      <c r="B2" s="5" t="s">
        <v>12</v>
      </c>
      <c r="C2" s="6">
        <v>224957.75175410719</v>
      </c>
      <c r="D2" s="6">
        <v>252991.17211887756</v>
      </c>
      <c r="E2" s="6">
        <v>282311.73442272539</v>
      </c>
      <c r="F2" s="6">
        <v>303112.84258909675</v>
      </c>
      <c r="G2" s="6">
        <v>320249.57924161258</v>
      </c>
      <c r="H2" s="6">
        <v>347786.86997731408</v>
      </c>
      <c r="I2" s="6">
        <v>373937.79284812429</v>
      </c>
      <c r="J2" s="6">
        <v>401278.02928044915</v>
      </c>
      <c r="K2" s="6">
        <v>424654.81887322618</v>
      </c>
      <c r="L2" s="6">
        <v>463385.07355037279</v>
      </c>
      <c r="M2" s="6">
        <v>524206.37342946988</v>
      </c>
      <c r="N2" s="6">
        <v>587314.06224703661</v>
      </c>
      <c r="O2" s="6">
        <v>639716.53146272188</v>
      </c>
      <c r="P2" s="6">
        <v>693902.27224655356</v>
      </c>
      <c r="Q2" s="6">
        <v>774869.23016235058</v>
      </c>
      <c r="R2" s="6">
        <v>820003.05092511338</v>
      </c>
      <c r="S2" s="6">
        <v>907272.95145246189</v>
      </c>
      <c r="T2" s="6">
        <v>1007816.7652668435</v>
      </c>
      <c r="U2" s="6">
        <v>1137581.9154592589</v>
      </c>
      <c r="V2" s="6">
        <v>1279533.6863995083</v>
      </c>
      <c r="W2" s="6">
        <v>1416557.7022070894</v>
      </c>
      <c r="X2" s="6">
        <v>1483120.1303008772</v>
      </c>
      <c r="Y2" s="6">
        <v>1607901.6234305892</v>
      </c>
      <c r="Z2" s="6">
        <v>1737057.4425856131</v>
      </c>
      <c r="AA2" s="6">
        <v>1715778.3729174344</v>
      </c>
      <c r="AB2" s="6">
        <v>1768822.316780282</v>
      </c>
      <c r="AC2" s="6">
        <v>1839125.9815417242</v>
      </c>
      <c r="AD2" s="6">
        <v>1925975.4888914246</v>
      </c>
      <c r="AE2" s="6">
        <v>2035888.5152430877</v>
      </c>
      <c r="AF2" s="6">
        <v>2155179.8190931203</v>
      </c>
      <c r="AG2" s="6">
        <v>2223998.9992057206</v>
      </c>
      <c r="AH2" s="6">
        <v>2328198.9322434445</v>
      </c>
      <c r="AI2" s="6">
        <v>2412449.8998159715</v>
      </c>
      <c r="AJ2" s="6">
        <v>2505708.6452735444</v>
      </c>
      <c r="AK2" s="6">
        <v>2628376.6639536167</v>
      </c>
      <c r="AL2" s="6">
        <v>2775572.7061786666</v>
      </c>
      <c r="AM2" s="6">
        <v>2883879.312995322</v>
      </c>
      <c r="AN2" s="6">
        <v>3036117.8896161625</v>
      </c>
      <c r="AO2" s="6">
        <v>3263568.2306822939</v>
      </c>
      <c r="AP2" s="6">
        <v>3443076.215005069</v>
      </c>
      <c r="AQ2" s="6">
        <v>3633529.5267404635</v>
      </c>
      <c r="AR2" s="6">
        <v>3780732.6740604509</v>
      </c>
      <c r="AS2" s="6">
        <v>3836961.4360723849</v>
      </c>
      <c r="AT2" s="6">
        <v>3843011.8251598109</v>
      </c>
      <c r="AU2" s="6">
        <v>3909716.1013699123</v>
      </c>
      <c r="AV2" s="6">
        <v>4047237.1271653171</v>
      </c>
      <c r="AW2" s="6">
        <v>4206963.7874336354</v>
      </c>
      <c r="AX2" s="6">
        <v>4291501.1262001991</v>
      </c>
      <c r="AY2" s="6">
        <v>4286887.927931603</v>
      </c>
      <c r="AZ2" s="6">
        <v>4322923.8506314456</v>
      </c>
      <c r="BA2" s="6">
        <v>4488487.0986646982</v>
      </c>
      <c r="BB2" s="6">
        <v>4547698.5815052371</v>
      </c>
      <c r="BC2" s="6">
        <v>4585249.820776769</v>
      </c>
      <c r="BD2" s="6">
        <v>4682947.3665178251</v>
      </c>
      <c r="BE2" s="6">
        <v>4815102.3999498803</v>
      </c>
      <c r="BF2" s="6">
        <v>4922290.6096482528</v>
      </c>
      <c r="BG2" s="6">
        <v>5019675.0034236796</v>
      </c>
      <c r="BH2" s="6">
        <v>5130554.5639528818</v>
      </c>
      <c r="BI2" s="6">
        <v>5100714.1582215847</v>
      </c>
      <c r="BJ2" s="6">
        <v>4846972.7962379353</v>
      </c>
      <c r="BK2" s="6">
        <v>5071879.0998011855</v>
      </c>
      <c r="BL2" s="6">
        <v>5083955.4401273923</v>
      </c>
      <c r="BM2" s="6">
        <v>5176970.8208878469</v>
      </c>
      <c r="BN2" s="6">
        <v>5292918.7985591916</v>
      </c>
      <c r="BO2" s="6">
        <v>5324151.3941331068</v>
      </c>
      <c r="BP2" s="6">
        <v>5401348.4195129387</v>
      </c>
      <c r="BQ2" s="6">
        <v>5444376.9837104864</v>
      </c>
      <c r="BR2" s="6">
        <v>5559658.373426008</v>
      </c>
      <c r="BS2" s="6">
        <v>5614681.6494172942</v>
      </c>
      <c r="BT2" s="6">
        <v>5669895.0094231199</v>
      </c>
    </row>
    <row r="3" spans="1:112" s="5" customFormat="1" ht="14">
      <c r="A3" s="4" t="s">
        <v>13</v>
      </c>
      <c r="B3" s="5" t="s">
        <v>14</v>
      </c>
      <c r="C3" s="6">
        <v>39541.430001204499</v>
      </c>
      <c r="D3" s="6">
        <v>40353.060569338915</v>
      </c>
      <c r="E3" s="6">
        <v>41181.350731704253</v>
      </c>
      <c r="F3" s="6">
        <v>42026.64244446977</v>
      </c>
      <c r="G3" s="6">
        <v>42563.655509183154</v>
      </c>
      <c r="H3" s="6">
        <v>43927.668693555162</v>
      </c>
      <c r="I3" s="6">
        <v>44797.629858390857</v>
      </c>
      <c r="J3" s="6">
        <v>45979.05860076032</v>
      </c>
      <c r="K3" s="6">
        <v>46161.643042762873</v>
      </c>
      <c r="L3" s="6">
        <v>46559.032710650783</v>
      </c>
      <c r="M3" s="6">
        <v>47643.799101371827</v>
      </c>
      <c r="N3" s="6">
        <v>48309.695301616426</v>
      </c>
      <c r="O3" s="6">
        <v>48932.630456683954</v>
      </c>
      <c r="P3" s="6">
        <v>49351.500647160399</v>
      </c>
      <c r="Q3" s="6">
        <v>49995.916324816462</v>
      </c>
      <c r="R3" s="6">
        <v>50801.435921886543</v>
      </c>
      <c r="S3" s="6">
        <v>51843.241267430523</v>
      </c>
      <c r="T3" s="6">
        <v>52842.085567797425</v>
      </c>
      <c r="U3" s="6">
        <v>53722.786993927381</v>
      </c>
      <c r="V3" s="6">
        <v>54130.916923109551</v>
      </c>
      <c r="W3" s="6">
        <v>54710.891033</v>
      </c>
      <c r="X3" s="6">
        <v>55096.844337000002</v>
      </c>
      <c r="Y3" s="6">
        <v>55383.294054999998</v>
      </c>
      <c r="Z3" s="6">
        <v>56634.627032999997</v>
      </c>
      <c r="AA3" s="6">
        <v>56396.421478000004</v>
      </c>
      <c r="AB3" s="6">
        <v>56257.719510000003</v>
      </c>
      <c r="AC3" s="6">
        <v>56718.049231999998</v>
      </c>
      <c r="AD3" s="6">
        <v>57398.492947999999</v>
      </c>
      <c r="AE3" s="6">
        <v>57958.326256</v>
      </c>
      <c r="AF3" s="6">
        <v>58554.342686999997</v>
      </c>
      <c r="AG3" s="6">
        <v>58959.392637999998</v>
      </c>
      <c r="AH3" s="6">
        <v>59408.666406999997</v>
      </c>
      <c r="AI3" s="6">
        <v>59894.123296999998</v>
      </c>
      <c r="AJ3" s="6">
        <v>60800.711526999999</v>
      </c>
      <c r="AK3" s="6">
        <v>61007.759393</v>
      </c>
      <c r="AL3" s="6">
        <v>61338.432927000002</v>
      </c>
      <c r="AM3" s="6">
        <v>61652.019987</v>
      </c>
      <c r="AN3" s="6">
        <v>61896.256062</v>
      </c>
      <c r="AO3" s="6">
        <v>62614.893074</v>
      </c>
      <c r="AP3" s="6">
        <v>63537.562690999999</v>
      </c>
      <c r="AQ3" s="6">
        <v>64597.929191000003</v>
      </c>
      <c r="AR3" s="6">
        <v>65911.577546</v>
      </c>
      <c r="AS3" s="6">
        <v>66655.341725999999</v>
      </c>
      <c r="AT3" s="6">
        <v>66907.618495000002</v>
      </c>
      <c r="AU3" s="6">
        <v>66983</v>
      </c>
      <c r="AV3" s="6">
        <v>67214</v>
      </c>
      <c r="AW3" s="6">
        <v>67281</v>
      </c>
      <c r="AX3" s="6">
        <v>67765</v>
      </c>
      <c r="AY3" s="6">
        <v>66989</v>
      </c>
      <c r="AZ3" s="6">
        <v>66091</v>
      </c>
      <c r="BA3" s="6">
        <v>65610</v>
      </c>
      <c r="BB3" s="6">
        <v>65370</v>
      </c>
      <c r="BC3" s="6">
        <v>64607</v>
      </c>
      <c r="BD3" s="6">
        <v>64641</v>
      </c>
      <c r="BE3" s="6">
        <v>65010</v>
      </c>
      <c r="BF3" s="6">
        <v>65531</v>
      </c>
      <c r="BG3" s="6">
        <v>65989</v>
      </c>
      <c r="BH3" s="6">
        <v>66512</v>
      </c>
      <c r="BI3" s="6">
        <v>66411</v>
      </c>
      <c r="BJ3" s="6">
        <v>65632</v>
      </c>
      <c r="BK3" s="6">
        <v>65494</v>
      </c>
      <c r="BL3" s="6">
        <v>65455</v>
      </c>
      <c r="BM3" s="6">
        <v>65177</v>
      </c>
      <c r="BN3" s="6">
        <v>65549</v>
      </c>
      <c r="BO3" s="6">
        <v>65934</v>
      </c>
      <c r="BP3" s="6">
        <v>66220</v>
      </c>
      <c r="BQ3" s="6">
        <v>66852</v>
      </c>
      <c r="BR3" s="6">
        <v>67501</v>
      </c>
      <c r="BS3" s="6">
        <v>68875.600895716634</v>
      </c>
      <c r="BT3" s="6">
        <v>68824.538245085481</v>
      </c>
    </row>
    <row r="4" spans="1:112" s="5" customFormat="1" ht="14">
      <c r="A4" s="4" t="s">
        <v>15</v>
      </c>
      <c r="B4" s="5" t="s">
        <v>16</v>
      </c>
      <c r="C4" s="6">
        <v>2030.4137567657533</v>
      </c>
      <c r="D4" s="6">
        <v>2012.9906864015945</v>
      </c>
      <c r="E4" s="6">
        <v>1995.7171241758153</v>
      </c>
      <c r="F4" s="6">
        <v>1978.5917871524596</v>
      </c>
      <c r="G4" s="6">
        <v>2008.9453999468922</v>
      </c>
      <c r="H4" s="6">
        <v>2034.5163777633009</v>
      </c>
      <c r="I4" s="6">
        <v>2084.966797298438</v>
      </c>
      <c r="J4" s="6">
        <v>2108.0427864521494</v>
      </c>
      <c r="K4" s="6">
        <v>2133.1448065486875</v>
      </c>
      <c r="L4" s="6">
        <v>2156.2446448145356</v>
      </c>
      <c r="M4" s="6">
        <v>2172.8989326791393</v>
      </c>
      <c r="N4" s="6">
        <v>2175.313753199423</v>
      </c>
      <c r="O4" s="6">
        <v>2152.700040754562</v>
      </c>
      <c r="P4" s="6">
        <v>2146.3276148174859</v>
      </c>
      <c r="Q4" s="6">
        <v>2153.5291444085906</v>
      </c>
      <c r="R4" s="6">
        <v>2135.1222743113863</v>
      </c>
      <c r="S4" s="6">
        <v>2142.9473821835945</v>
      </c>
      <c r="T4" s="6">
        <v>2156.5711175099618</v>
      </c>
      <c r="U4" s="6">
        <v>2160.3400313320585</v>
      </c>
      <c r="V4" s="6">
        <v>2147.0117768818495</v>
      </c>
      <c r="W4" s="6">
        <v>2137.2173163974462</v>
      </c>
      <c r="X4" s="6">
        <v>2129.2954316070295</v>
      </c>
      <c r="Y4" s="6">
        <v>2131.6647734032354</v>
      </c>
      <c r="Z4" s="6">
        <v>2117.5442456874484</v>
      </c>
      <c r="AA4" s="6">
        <v>2058.716300508002</v>
      </c>
      <c r="AB4" s="6">
        <v>2030.2618730074612</v>
      </c>
      <c r="AC4" s="6">
        <v>2057.4999942858867</v>
      </c>
      <c r="AD4" s="6">
        <v>2064.0062837922883</v>
      </c>
      <c r="AE4" s="6">
        <v>2067.9876906570489</v>
      </c>
      <c r="AF4" s="6">
        <v>2072.7030528158175</v>
      </c>
      <c r="AG4" s="6">
        <v>2073.9437605575508</v>
      </c>
      <c r="AH4" s="6">
        <v>2068.8276275419466</v>
      </c>
      <c r="AI4" s="6">
        <v>2068.6185422386548</v>
      </c>
      <c r="AJ4" s="6">
        <v>2074.8601641942337</v>
      </c>
      <c r="AK4" s="6">
        <v>2089.2797542120779</v>
      </c>
      <c r="AL4" s="6">
        <v>2076.7673324168363</v>
      </c>
      <c r="AM4" s="6">
        <v>2078.4952318609803</v>
      </c>
      <c r="AN4" s="6">
        <v>2083.9681701062059</v>
      </c>
      <c r="AO4" s="6">
        <v>2080.4377183726551</v>
      </c>
      <c r="AP4" s="6">
        <v>2061.361691434056</v>
      </c>
      <c r="AQ4" s="6">
        <v>2028.41875</v>
      </c>
      <c r="AR4" s="6">
        <v>2010.7418981481483</v>
      </c>
      <c r="AS4" s="6">
        <v>1962.130555555555</v>
      </c>
      <c r="AT4" s="6">
        <v>1926.7768518518515</v>
      </c>
      <c r="AU4" s="6">
        <v>1909.1</v>
      </c>
      <c r="AV4" s="6">
        <v>1911.6</v>
      </c>
      <c r="AW4" s="6">
        <v>1914.8</v>
      </c>
      <c r="AX4" s="6">
        <v>1887.1</v>
      </c>
      <c r="AY4" s="6">
        <v>1866.5</v>
      </c>
      <c r="AZ4" s="6">
        <v>1850.9</v>
      </c>
      <c r="BA4" s="6">
        <v>1858.5</v>
      </c>
      <c r="BB4" s="6">
        <v>1843.1</v>
      </c>
      <c r="BC4" s="6">
        <v>1830.6</v>
      </c>
      <c r="BD4" s="6">
        <v>1834.2</v>
      </c>
      <c r="BE4" s="6">
        <v>1841.9</v>
      </c>
      <c r="BF4" s="6">
        <v>1828.2</v>
      </c>
      <c r="BG4" s="6">
        <v>1836.4</v>
      </c>
      <c r="BH4" s="6">
        <v>1826.9</v>
      </c>
      <c r="BI4" s="6">
        <v>1807.7</v>
      </c>
      <c r="BJ4" s="6">
        <v>1757.7</v>
      </c>
      <c r="BK4" s="6">
        <v>1779.3</v>
      </c>
      <c r="BL4" s="6">
        <v>1775.3</v>
      </c>
      <c r="BM4" s="6">
        <v>1786.8</v>
      </c>
      <c r="BN4" s="6">
        <v>1766.5</v>
      </c>
      <c r="BO4" s="6">
        <v>1762.1</v>
      </c>
      <c r="BP4" s="6">
        <v>1756.9</v>
      </c>
      <c r="BQ4" s="6">
        <v>1747.1</v>
      </c>
      <c r="BR4" s="6">
        <v>1744.7</v>
      </c>
      <c r="BS4" s="6">
        <v>1737.4621084789767</v>
      </c>
      <c r="BT4" s="6">
        <v>1733.9906568707775</v>
      </c>
    </row>
    <row r="5" spans="1:112" s="5" customFormat="1" ht="14">
      <c r="A5" s="4" t="s">
        <v>17</v>
      </c>
      <c r="B5" s="5" t="s">
        <v>18</v>
      </c>
      <c r="C5" s="6">
        <v>80285.463436635691</v>
      </c>
      <c r="D5" s="6">
        <v>81230.335093878661</v>
      </c>
      <c r="E5" s="6">
        <v>82186.326851952414</v>
      </c>
      <c r="F5" s="6">
        <v>83153.569582220851</v>
      </c>
      <c r="G5" s="6">
        <v>85508.059940097693</v>
      </c>
      <c r="H5" s="6">
        <v>89371.561393998199</v>
      </c>
      <c r="I5" s="6">
        <v>93401.570852410063</v>
      </c>
      <c r="J5" s="6">
        <v>96925.822811193444</v>
      </c>
      <c r="K5" s="6">
        <v>98469.469118423964</v>
      </c>
      <c r="L5" s="6">
        <v>100392.66495008554</v>
      </c>
      <c r="M5" s="6">
        <v>103525.16021615018</v>
      </c>
      <c r="N5" s="6">
        <v>105088.74460247975</v>
      </c>
      <c r="O5" s="6">
        <v>105337.27557833146</v>
      </c>
      <c r="P5" s="6">
        <v>105924.48867168339</v>
      </c>
      <c r="Q5" s="6">
        <v>107667.66290690549</v>
      </c>
      <c r="R5" s="6">
        <v>108467.27740382256</v>
      </c>
      <c r="S5" s="6">
        <v>111097.33815795273</v>
      </c>
      <c r="T5" s="6">
        <v>113957.71552450192</v>
      </c>
      <c r="U5" s="6">
        <v>116059.48733770658</v>
      </c>
      <c r="V5" s="6">
        <v>116219.71612732921</v>
      </c>
      <c r="W5" s="6">
        <v>116929.06371126136</v>
      </c>
      <c r="X5" s="6">
        <v>117317.45894273775</v>
      </c>
      <c r="Y5" s="6">
        <v>118058.61697207633</v>
      </c>
      <c r="Z5" s="6">
        <v>119926.32858038395</v>
      </c>
      <c r="AA5" s="6">
        <v>116104.23218707819</v>
      </c>
      <c r="AB5" s="6">
        <v>114217.902983501</v>
      </c>
      <c r="AC5" s="6">
        <v>116697.38597074663</v>
      </c>
      <c r="AD5" s="6">
        <v>118470.85012487935</v>
      </c>
      <c r="AE5" s="6">
        <v>119857.10526849325</v>
      </c>
      <c r="AF5" s="6">
        <v>121365.76484296843</v>
      </c>
      <c r="AG5" s="6">
        <v>122278.46448784288</v>
      </c>
      <c r="AH5" s="6">
        <v>122906.29037822474</v>
      </c>
      <c r="AI5" s="6">
        <v>123898.09402330239</v>
      </c>
      <c r="AJ5" s="6">
        <v>126152.97430203744</v>
      </c>
      <c r="AK5" s="6">
        <v>127462.27654963663</v>
      </c>
      <c r="AL5" s="6">
        <v>127385.65372443484</v>
      </c>
      <c r="AM5" s="6">
        <v>128143.42957757735</v>
      </c>
      <c r="AN5" s="6">
        <v>128989.8274819513</v>
      </c>
      <c r="AO5" s="6">
        <v>130266.38528302034</v>
      </c>
      <c r="AP5" s="6">
        <v>130973.89769831713</v>
      </c>
      <c r="AQ5" s="6">
        <v>131031.65078219674</v>
      </c>
      <c r="AR5" s="6">
        <v>132531.17054478292</v>
      </c>
      <c r="AS5" s="6">
        <v>130786.48269158174</v>
      </c>
      <c r="AT5" s="6">
        <v>128916.05052870081</v>
      </c>
      <c r="AU5" s="6">
        <v>127877.2453</v>
      </c>
      <c r="AV5" s="6">
        <v>128486.2824</v>
      </c>
      <c r="AW5" s="6">
        <v>128829.65879999999</v>
      </c>
      <c r="AX5" s="6">
        <v>127879.3315</v>
      </c>
      <c r="AY5" s="6">
        <v>125034.9685</v>
      </c>
      <c r="AZ5" s="6">
        <v>122327.8319</v>
      </c>
      <c r="BA5" s="6">
        <v>121936.185</v>
      </c>
      <c r="BB5" s="6">
        <v>120483.447</v>
      </c>
      <c r="BC5" s="6">
        <v>118269.57419999999</v>
      </c>
      <c r="BD5" s="6">
        <v>118564.52220000001</v>
      </c>
      <c r="BE5" s="6">
        <v>119741.91899999999</v>
      </c>
      <c r="BF5" s="6">
        <v>119803.7742</v>
      </c>
      <c r="BG5" s="6">
        <v>121182.19960000001</v>
      </c>
      <c r="BH5" s="6">
        <v>121510.77280000001</v>
      </c>
      <c r="BI5" s="6">
        <v>120051.16470000001</v>
      </c>
      <c r="BJ5" s="6">
        <v>115361.3664</v>
      </c>
      <c r="BK5" s="6">
        <v>116533.4742</v>
      </c>
      <c r="BL5" s="6">
        <v>116202.26149999999</v>
      </c>
      <c r="BM5" s="6">
        <v>116458.26359999999</v>
      </c>
      <c r="BN5" s="6">
        <v>115792.3085</v>
      </c>
      <c r="BO5" s="6">
        <v>116182.3014</v>
      </c>
      <c r="BP5" s="6">
        <v>116341.91800000001</v>
      </c>
      <c r="BQ5" s="6">
        <v>116797.12919999998</v>
      </c>
      <c r="BR5" s="6">
        <v>117768.99470000001</v>
      </c>
      <c r="BS5" s="6">
        <v>119668.74675502832</v>
      </c>
      <c r="BT5" s="6">
        <v>119341.10628042372</v>
      </c>
    </row>
    <row r="6" spans="1:112" s="5" customFormat="1" ht="14">
      <c r="A6" s="4" t="s">
        <v>19</v>
      </c>
      <c r="B6" s="5" t="s">
        <v>20</v>
      </c>
      <c r="C6" s="6">
        <v>83805</v>
      </c>
      <c r="D6" s="6">
        <v>85163.847999999998</v>
      </c>
      <c r="E6" s="6">
        <v>86459.024999999994</v>
      </c>
      <c r="F6" s="6">
        <v>87655.163</v>
      </c>
      <c r="G6" s="6">
        <v>88753.892000000007</v>
      </c>
      <c r="H6" s="6">
        <v>89815.06</v>
      </c>
      <c r="I6" s="6">
        <v>90766.210999999996</v>
      </c>
      <c r="J6" s="6">
        <v>91563.009000000005</v>
      </c>
      <c r="K6" s="6">
        <v>92388.771999999997</v>
      </c>
      <c r="L6" s="6">
        <v>93296.566000000006</v>
      </c>
      <c r="M6" s="6">
        <v>94091.638000000006</v>
      </c>
      <c r="N6" s="6">
        <v>94943.293000000005</v>
      </c>
      <c r="O6" s="6">
        <v>95831.756999999998</v>
      </c>
      <c r="P6" s="6">
        <v>96811.94</v>
      </c>
      <c r="Q6" s="6">
        <v>97826.267000000007</v>
      </c>
      <c r="R6" s="6">
        <v>98882.534</v>
      </c>
      <c r="S6" s="6">
        <v>99790.308000000005</v>
      </c>
      <c r="T6" s="6">
        <v>100825.27899999999</v>
      </c>
      <c r="U6" s="6">
        <v>101960.67200000001</v>
      </c>
      <c r="V6" s="6">
        <v>103171.83100000001</v>
      </c>
      <c r="W6" s="6">
        <v>104344.973</v>
      </c>
      <c r="X6" s="6">
        <v>105696.78599999999</v>
      </c>
      <c r="Y6" s="6">
        <v>107188.273</v>
      </c>
      <c r="Z6" s="6">
        <v>108706.79700000001</v>
      </c>
      <c r="AA6" s="6">
        <v>110162.302</v>
      </c>
      <c r="AB6" s="6">
        <v>111573.11599999999</v>
      </c>
      <c r="AC6" s="6">
        <v>112774.841</v>
      </c>
      <c r="AD6" s="6">
        <v>113872.473</v>
      </c>
      <c r="AE6" s="6">
        <v>114912.91099999999</v>
      </c>
      <c r="AF6" s="6">
        <v>115890.431</v>
      </c>
      <c r="AG6" s="6">
        <v>116807.30899999999</v>
      </c>
      <c r="AH6" s="6">
        <v>117648.092</v>
      </c>
      <c r="AI6" s="6">
        <v>118454.974</v>
      </c>
      <c r="AJ6" s="6">
        <v>119269.94899999999</v>
      </c>
      <c r="AK6" s="6">
        <v>120034.697</v>
      </c>
      <c r="AL6" s="6">
        <v>120754.33500000001</v>
      </c>
      <c r="AM6" s="6">
        <v>121491.913</v>
      </c>
      <c r="AN6" s="6">
        <v>122091.325</v>
      </c>
      <c r="AO6" s="6">
        <v>122613</v>
      </c>
      <c r="AP6" s="6">
        <v>123107.5</v>
      </c>
      <c r="AQ6" s="6">
        <v>123537.399</v>
      </c>
      <c r="AR6" s="6">
        <v>124027.79357468526</v>
      </c>
      <c r="AS6" s="6">
        <v>124467.14708139308</v>
      </c>
      <c r="AT6" s="6">
        <v>124870.47159894033</v>
      </c>
      <c r="AU6" s="6">
        <v>125216.75021698342</v>
      </c>
      <c r="AV6" s="6">
        <v>125537.00789841053</v>
      </c>
      <c r="AW6" s="6">
        <v>125812.22934338693</v>
      </c>
      <c r="AX6" s="6">
        <v>126112.47091972484</v>
      </c>
      <c r="AY6" s="6">
        <v>126450.74309573224</v>
      </c>
      <c r="AZ6" s="6">
        <v>126688.93474629366</v>
      </c>
      <c r="BA6" s="6">
        <v>126933.13122838184</v>
      </c>
      <c r="BB6" s="6">
        <v>127234.37360997421</v>
      </c>
      <c r="BC6" s="6">
        <v>127502.5894181694</v>
      </c>
      <c r="BD6" s="6">
        <v>127736.77784771296</v>
      </c>
      <c r="BE6" s="6">
        <v>127836.85837315893</v>
      </c>
      <c r="BF6" s="6">
        <v>127854.87286773919</v>
      </c>
      <c r="BG6" s="6">
        <v>127848.86803621243</v>
      </c>
      <c r="BH6" s="6">
        <v>127859.87689401148</v>
      </c>
      <c r="BI6" s="6">
        <v>127794.82455247159</v>
      </c>
      <c r="BJ6" s="6">
        <v>127653.71101159276</v>
      </c>
      <c r="BK6" s="6">
        <v>127528.6195714378</v>
      </c>
      <c r="BL6" s="6">
        <v>127419.06097734103</v>
      </c>
      <c r="BM6" s="6">
        <v>127140.96006275319</v>
      </c>
      <c r="BN6" s="6">
        <v>126922.66579646381</v>
      </c>
      <c r="BO6" s="6">
        <v>126710.35219500429</v>
      </c>
      <c r="BP6" s="6">
        <v>126527.19133151547</v>
      </c>
      <c r="BQ6" s="6">
        <v>126310.33797689388</v>
      </c>
      <c r="BR6" s="6">
        <v>126097.43302787801</v>
      </c>
      <c r="BS6" s="6">
        <v>125846.72252716773</v>
      </c>
      <c r="BT6" s="6">
        <v>125538.3088159765</v>
      </c>
    </row>
    <row r="7" spans="1:112" s="5" customFormat="1" ht="14">
      <c r="A7" s="4" t="s">
        <v>22</v>
      </c>
      <c r="B7" s="4" t="s">
        <v>24</v>
      </c>
      <c r="C7" s="17">
        <v>5.4216728200487223</v>
      </c>
      <c r="D7" s="17">
        <v>5.7163325345380498</v>
      </c>
      <c r="E7" s="17">
        <v>5.9337928751839355</v>
      </c>
      <c r="F7" s="17">
        <v>6.1310403295659581</v>
      </c>
      <c r="G7" s="17">
        <v>6.3753381978956662</v>
      </c>
      <c r="H7" s="17">
        <v>6.6856248159920542</v>
      </c>
      <c r="I7" s="17">
        <v>7.0695448210301928</v>
      </c>
      <c r="J7" s="17">
        <v>7.5698567371537031</v>
      </c>
      <c r="K7" s="17">
        <v>8.051000640713708</v>
      </c>
      <c r="L7" s="17">
        <v>8.6519549515853846</v>
      </c>
      <c r="M7" s="17">
        <v>9.5191770219336735</v>
      </c>
      <c r="N7" s="17">
        <v>10.630564574403037</v>
      </c>
      <c r="O7" s="17">
        <v>11.799705388264403</v>
      </c>
      <c r="P7" s="17">
        <v>13.095332783743981</v>
      </c>
      <c r="Q7" s="17">
        <v>14.616982531275484</v>
      </c>
      <c r="R7" s="17">
        <v>16.146708726031697</v>
      </c>
      <c r="S7" s="17">
        <v>17.896289319414763</v>
      </c>
      <c r="T7" s="17">
        <v>20.061091703944488</v>
      </c>
      <c r="U7" s="17">
        <v>22.727113605350205</v>
      </c>
      <c r="V7" s="17">
        <v>25.870074149071204</v>
      </c>
      <c r="W7" s="17">
        <v>29.606812604958268</v>
      </c>
      <c r="X7" s="17">
        <v>33.327216912794832</v>
      </c>
      <c r="Y7" s="17">
        <v>37.302552633557951</v>
      </c>
      <c r="Z7" s="17">
        <v>41.618161781420092</v>
      </c>
      <c r="AA7" s="17">
        <v>45.146547445866652</v>
      </c>
      <c r="AB7" s="17">
        <v>48.513258452139738</v>
      </c>
      <c r="AC7" s="17">
        <v>51.944616576132269</v>
      </c>
      <c r="AD7" s="17">
        <v>55.32503533023624</v>
      </c>
      <c r="AE7" s="17">
        <v>59.020863782161314</v>
      </c>
      <c r="AF7" s="17">
        <v>62.846430718547552</v>
      </c>
      <c r="AG7" s="17">
        <v>66.240926835668944</v>
      </c>
      <c r="AH7" s="17">
        <v>69.599086936761537</v>
      </c>
      <c r="AI7" s="17">
        <v>72.777564301314285</v>
      </c>
      <c r="AJ7" s="17">
        <v>75.852172690470169</v>
      </c>
      <c r="AK7" s="17">
        <v>79.018061814728114</v>
      </c>
      <c r="AL7" s="17">
        <v>82.342267074551245</v>
      </c>
      <c r="AM7" s="17">
        <v>85.939212802105331</v>
      </c>
      <c r="AN7" s="17">
        <v>90.034207885512544</v>
      </c>
      <c r="AO7" s="17">
        <v>94.868682121414892</v>
      </c>
      <c r="AP7" s="5">
        <v>100</v>
      </c>
      <c r="AQ7" s="7">
        <v>115.22545442682654</v>
      </c>
      <c r="AR7" s="7">
        <v>132.20855659918232</v>
      </c>
      <c r="AS7" s="7">
        <v>147.00397706013874</v>
      </c>
      <c r="AT7" s="7">
        <v>158.54997445825254</v>
      </c>
      <c r="AU7" s="7">
        <v>167.3594024683521</v>
      </c>
      <c r="AV7" s="7">
        <v>177.58489827888906</v>
      </c>
      <c r="AW7" s="7">
        <v>190.0238467280289</v>
      </c>
      <c r="AX7" s="7">
        <v>203.22646006576818</v>
      </c>
      <c r="AY7" s="7">
        <v>215.27461282495173</v>
      </c>
      <c r="AZ7" s="7">
        <v>227.12445365824638</v>
      </c>
      <c r="BA7" s="7">
        <v>238.23025720495073</v>
      </c>
      <c r="BB7" s="7">
        <v>248.1755363765609</v>
      </c>
      <c r="BC7" s="7">
        <v>256.02565035181487</v>
      </c>
      <c r="BD7" s="7">
        <v>263.52172745873372</v>
      </c>
      <c r="BE7" s="7">
        <v>271.37560521512654</v>
      </c>
      <c r="BF7" s="7">
        <v>280.25452129217808</v>
      </c>
      <c r="BG7" s="7">
        <v>288.96129373235021</v>
      </c>
      <c r="BH7" s="7">
        <v>297.44304780545798</v>
      </c>
      <c r="BI7" s="7">
        <v>304.96884231308104</v>
      </c>
      <c r="BJ7" s="7">
        <v>308.2848083373587</v>
      </c>
      <c r="BK7" s="7">
        <v>311.58278901600033</v>
      </c>
      <c r="BL7" s="7">
        <v>315.30806209402107</v>
      </c>
      <c r="BM7" s="7">
        <v>319.99268947108067</v>
      </c>
      <c r="BN7" s="7">
        <v>324.95960903211972</v>
      </c>
      <c r="BO7" s="7">
        <v>330.42837408886021</v>
      </c>
      <c r="BP7" s="7">
        <v>335.93614208758055</v>
      </c>
      <c r="BQ7" s="7">
        <v>340.94554702007639</v>
      </c>
      <c r="BR7" s="7">
        <v>346.7674289778297</v>
      </c>
      <c r="BS7" s="7">
        <v>353.44699570083264</v>
      </c>
      <c r="BT7" s="7">
        <v>353.44699570083264</v>
      </c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5" customFormat="1" ht="14">
      <c r="A8" s="4" t="s">
        <v>23</v>
      </c>
      <c r="B8" s="4" t="s">
        <v>24</v>
      </c>
      <c r="C8" s="17">
        <v>72.462644234661042</v>
      </c>
      <c r="D8" s="17">
        <v>73.491633263671801</v>
      </c>
      <c r="E8" s="17">
        <v>74.535235592112841</v>
      </c>
      <c r="F8" s="17">
        <v>75.593654915949372</v>
      </c>
      <c r="G8" s="17">
        <v>76.667102475441609</v>
      </c>
      <c r="H8" s="17">
        <v>77.75578951084978</v>
      </c>
      <c r="I8" s="17">
        <v>78.605209230082806</v>
      </c>
      <c r="J8" s="17">
        <v>79.463900887880527</v>
      </c>
      <c r="K8" s="17">
        <v>80.331977648668058</v>
      </c>
      <c r="L8" s="17">
        <v>81.142861109000805</v>
      </c>
      <c r="M8" s="17">
        <v>81.738596364298616</v>
      </c>
      <c r="N8" s="17">
        <v>82.398797620438827</v>
      </c>
      <c r="O8" s="17">
        <v>83.064317604559591</v>
      </c>
      <c r="P8" s="17">
        <v>83.735224215315981</v>
      </c>
      <c r="Q8" s="17">
        <v>84.411547629888048</v>
      </c>
      <c r="R8" s="17">
        <v>85.093333114045819</v>
      </c>
      <c r="S8" s="17">
        <v>85.78062593355935</v>
      </c>
      <c r="T8" s="17">
        <v>86.473463809903677</v>
      </c>
      <c r="U8" s="17">
        <v>87.171907097438861</v>
      </c>
      <c r="V8" s="17">
        <v>87.875978429049937</v>
      </c>
      <c r="W8" s="17">
        <v>88.585753247686966</v>
      </c>
      <c r="X8" s="17">
        <v>89.216048918415908</v>
      </c>
      <c r="Y8" s="17">
        <v>89.850818356084531</v>
      </c>
      <c r="Z8" s="17">
        <v>90.490121915052896</v>
      </c>
      <c r="AA8" s="17">
        <v>91.133967139616004</v>
      </c>
      <c r="AB8" s="17">
        <v>91.782384206953893</v>
      </c>
      <c r="AC8" s="17">
        <v>92.435425927131618</v>
      </c>
      <c r="AD8" s="17">
        <v>93.093114933034201</v>
      </c>
      <c r="AE8" s="17">
        <v>93.755481401841678</v>
      </c>
      <c r="AF8" s="17">
        <v>94.422555510734071</v>
      </c>
      <c r="AG8" s="17">
        <v>95.094382525481436</v>
      </c>
      <c r="AH8" s="17">
        <v>95.627341702018612</v>
      </c>
      <c r="AI8" s="17">
        <v>96.163288419378915</v>
      </c>
      <c r="AJ8" s="17">
        <v>96.702245310447367</v>
      </c>
      <c r="AK8" s="17">
        <v>97.244219919518969</v>
      </c>
      <c r="AL8" s="17">
        <v>97.789234879478755</v>
      </c>
      <c r="AM8" s="17">
        <v>98.337297734621728</v>
      </c>
      <c r="AN8" s="17">
        <v>98.888431117832909</v>
      </c>
      <c r="AO8" s="17">
        <v>99.442665206292332</v>
      </c>
      <c r="AP8" s="5">
        <v>100</v>
      </c>
      <c r="AQ8" s="7">
        <v>100.27437251992524</v>
      </c>
      <c r="AR8" s="7">
        <v>100.99617606275133</v>
      </c>
      <c r="AS8" s="7">
        <v>101.74864906392655</v>
      </c>
      <c r="AT8" s="7">
        <v>102.4205843964755</v>
      </c>
      <c r="AU8" s="7">
        <v>103.36044671292143</v>
      </c>
      <c r="AV8" s="7">
        <v>104.49308387732276</v>
      </c>
      <c r="AW8" s="7">
        <v>104.63331438387868</v>
      </c>
      <c r="AX8" s="7">
        <v>104.90210738057949</v>
      </c>
      <c r="AY8" s="7">
        <v>106.16181576960547</v>
      </c>
      <c r="AZ8" s="7">
        <v>106.56306876532935</v>
      </c>
      <c r="BA8" s="7">
        <v>108.48554626839295</v>
      </c>
      <c r="BB8" s="7">
        <v>108.02496632642374</v>
      </c>
      <c r="BC8" s="7">
        <v>108.97608221417994</v>
      </c>
      <c r="BD8" s="7">
        <v>109.83044344327277</v>
      </c>
      <c r="BE8" s="7">
        <v>110.77132257560709</v>
      </c>
      <c r="BF8" s="7">
        <v>112.27150091612062</v>
      </c>
      <c r="BG8" s="7">
        <v>114.14517790109703</v>
      </c>
      <c r="BH8" s="7">
        <v>112.99033159399818</v>
      </c>
      <c r="BI8" s="7">
        <v>113.52156429997517</v>
      </c>
      <c r="BJ8" s="7">
        <v>114.01039938448575</v>
      </c>
      <c r="BK8" s="7">
        <v>114.59390926399313</v>
      </c>
      <c r="BL8" s="7">
        <v>115.91077945510618</v>
      </c>
      <c r="BM8" s="7">
        <v>115.92936004561892</v>
      </c>
      <c r="BN8" s="7">
        <v>116.41888096165658</v>
      </c>
      <c r="BO8" s="7">
        <v>116.89133839954515</v>
      </c>
      <c r="BP8" s="7">
        <v>117.88141138342161</v>
      </c>
      <c r="BQ8" s="7">
        <v>118.36610808702166</v>
      </c>
      <c r="BR8" s="7">
        <v>118.7784768105502</v>
      </c>
      <c r="BS8" s="7">
        <v>120.10090200459346</v>
      </c>
      <c r="BT8" s="7">
        <v>120.10090200459346</v>
      </c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</row>
    <row r="9" spans="1:112" s="5" customFormat="1" ht="14">
      <c r="A9" s="4" t="s">
        <v>4</v>
      </c>
      <c r="B9" s="5" t="s">
        <v>5</v>
      </c>
      <c r="C9" s="7">
        <v>61.893310770972604</v>
      </c>
      <c r="D9" s="7">
        <v>61.893310770972604</v>
      </c>
      <c r="E9" s="7">
        <v>61.893310770972604</v>
      </c>
      <c r="F9" s="7">
        <v>61.893310770972604</v>
      </c>
      <c r="G9" s="7">
        <v>61.893310770972604</v>
      </c>
      <c r="H9" s="7">
        <v>61.893310770972604</v>
      </c>
      <c r="I9" s="7">
        <v>61.893310770972604</v>
      </c>
      <c r="J9" s="7">
        <v>61.893310770972604</v>
      </c>
      <c r="K9" s="7">
        <v>61.893310770972604</v>
      </c>
      <c r="L9" s="7">
        <v>61.893310770972604</v>
      </c>
      <c r="M9" s="7">
        <v>61.893310770972604</v>
      </c>
      <c r="N9" s="7">
        <v>61.893310770972604</v>
      </c>
      <c r="O9" s="7">
        <v>61.893310770972604</v>
      </c>
      <c r="P9" s="7">
        <v>61.893310770972604</v>
      </c>
      <c r="Q9" s="7">
        <v>61.893310770972604</v>
      </c>
      <c r="R9" s="7">
        <v>61.893310770972604</v>
      </c>
      <c r="S9" s="7">
        <v>61.893310770972604</v>
      </c>
      <c r="T9" s="7">
        <v>61.893310770972604</v>
      </c>
      <c r="U9" s="7">
        <v>61.893310770972604</v>
      </c>
      <c r="V9" s="7">
        <v>61.893310770972604</v>
      </c>
      <c r="W9" s="7">
        <v>61.893310770972604</v>
      </c>
      <c r="X9" s="7">
        <v>61.893310770972604</v>
      </c>
      <c r="Y9" s="7">
        <v>61.893310770972604</v>
      </c>
      <c r="Z9" s="7">
        <v>61.893310770972604</v>
      </c>
      <c r="AA9" s="7">
        <v>61.893310770972604</v>
      </c>
      <c r="AB9" s="7">
        <v>61.893310770972604</v>
      </c>
      <c r="AC9" s="7">
        <v>61.893310770972604</v>
      </c>
      <c r="AD9" s="7">
        <v>61.893310770972604</v>
      </c>
      <c r="AE9" s="7">
        <v>61.893310770972604</v>
      </c>
      <c r="AF9" s="7">
        <v>61.893310770972604</v>
      </c>
      <c r="AG9" s="7">
        <v>61.893310770972604</v>
      </c>
      <c r="AH9" s="7">
        <v>62.072413977920228</v>
      </c>
      <c r="AI9" s="7">
        <v>62.234429620835137</v>
      </c>
      <c r="AJ9" s="7">
        <v>62.527447932558097</v>
      </c>
      <c r="AK9" s="7">
        <v>61.631090645540439</v>
      </c>
      <c r="AL9" s="7">
        <v>60.51477870222741</v>
      </c>
      <c r="AM9" s="7">
        <v>59.806122101127748</v>
      </c>
      <c r="AN9" s="7">
        <v>59.027886180283154</v>
      </c>
      <c r="AO9" s="7">
        <v>58.115515268313061</v>
      </c>
      <c r="AP9" s="7">
        <v>57.809311371215692</v>
      </c>
      <c r="AQ9" s="7">
        <v>57.38438350879467</v>
      </c>
      <c r="AR9" s="7">
        <v>58.168402979078579</v>
      </c>
      <c r="AS9" s="7">
        <v>58.99835574382837</v>
      </c>
      <c r="AT9" s="7">
        <v>59.38659750207681</v>
      </c>
      <c r="AU9" s="7">
        <v>60.037399151580381</v>
      </c>
      <c r="AV9" s="7">
        <v>59.245310557263799</v>
      </c>
      <c r="AW9" s="7">
        <v>58.157664745260661</v>
      </c>
      <c r="AX9" s="7">
        <v>58.507181146401635</v>
      </c>
      <c r="AY9" s="7">
        <v>58.344443664329418</v>
      </c>
      <c r="AZ9" s="7">
        <v>57.769269967279946</v>
      </c>
      <c r="BA9" s="7">
        <v>56.917961743669096</v>
      </c>
      <c r="BB9" s="7">
        <v>56.785167341179054</v>
      </c>
      <c r="BC9" s="7">
        <v>55.860327701868549</v>
      </c>
      <c r="BD9" s="7">
        <v>55.350130244115789</v>
      </c>
      <c r="BE9" s="7">
        <v>54.199810260526895</v>
      </c>
      <c r="BF9" s="7">
        <v>53.950768773123613</v>
      </c>
      <c r="BG9" s="7">
        <v>53.551289621857599</v>
      </c>
      <c r="BH9" s="7">
        <v>53.206371676375731</v>
      </c>
      <c r="BI9" s="7">
        <v>54.332154548347077</v>
      </c>
      <c r="BJ9" s="7">
        <v>55.236590159951291</v>
      </c>
      <c r="BK9" s="7">
        <v>53.937905532575414</v>
      </c>
      <c r="BL9" s="7">
        <v>54.810789033536679</v>
      </c>
      <c r="BM9" s="7">
        <v>54.487569454532526</v>
      </c>
      <c r="BN9" s="7">
        <v>53.831519811855465</v>
      </c>
      <c r="BO9" s="7">
        <v>53.477896845782588</v>
      </c>
      <c r="BP9" s="7">
        <v>52.443527422778516</v>
      </c>
      <c r="BQ9" s="7">
        <v>53.056152822840922</v>
      </c>
      <c r="BR9" s="7">
        <v>53.210473643579725</v>
      </c>
      <c r="BS9" s="7">
        <v>53.741624606703574</v>
      </c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</row>
    <row r="10" spans="1:112" s="5" customFormat="1">
      <c r="A10" s="4" t="s">
        <v>6</v>
      </c>
      <c r="B10" s="5" t="s">
        <v>7</v>
      </c>
      <c r="C10" s="7">
        <v>38.106689229027396</v>
      </c>
      <c r="D10" s="7">
        <v>38.106689229027396</v>
      </c>
      <c r="E10" s="7">
        <v>38.106689229027396</v>
      </c>
      <c r="F10" s="7">
        <v>38.106689229027396</v>
      </c>
      <c r="G10" s="7">
        <v>38.106689229027396</v>
      </c>
      <c r="H10" s="7">
        <v>38.106689229027396</v>
      </c>
      <c r="I10" s="7">
        <v>38.106689229027396</v>
      </c>
      <c r="J10" s="7">
        <v>38.106689229027396</v>
      </c>
      <c r="K10" s="7">
        <v>38.106689229027396</v>
      </c>
      <c r="L10" s="7">
        <v>38.106689229027396</v>
      </c>
      <c r="M10" s="7">
        <v>38.106689229027396</v>
      </c>
      <c r="N10" s="7">
        <v>38.106689229027396</v>
      </c>
      <c r="O10" s="7">
        <v>38.106689229027396</v>
      </c>
      <c r="P10" s="7">
        <v>38.106689229027396</v>
      </c>
      <c r="Q10" s="7">
        <v>38.106689229027396</v>
      </c>
      <c r="R10" s="7">
        <v>38.106689229027396</v>
      </c>
      <c r="S10" s="7">
        <v>38.106689229027396</v>
      </c>
      <c r="T10" s="7">
        <v>38.106689229027396</v>
      </c>
      <c r="U10" s="7">
        <v>38.106689229027396</v>
      </c>
      <c r="V10" s="7">
        <v>38.106689229027396</v>
      </c>
      <c r="W10" s="7">
        <v>38.106689229027396</v>
      </c>
      <c r="X10" s="7">
        <v>38.106689229027396</v>
      </c>
      <c r="Y10" s="7">
        <v>38.106689229027396</v>
      </c>
      <c r="Z10" s="7">
        <v>38.106689229027396</v>
      </c>
      <c r="AA10" s="7">
        <v>38.106689229027396</v>
      </c>
      <c r="AB10" s="7">
        <v>38.106689229027396</v>
      </c>
      <c r="AC10" s="7">
        <v>38.106689229027396</v>
      </c>
      <c r="AD10" s="7">
        <v>38.106689229027396</v>
      </c>
      <c r="AE10" s="7">
        <v>38.106689229027396</v>
      </c>
      <c r="AF10" s="7">
        <v>38.106689229027396</v>
      </c>
      <c r="AG10" s="7">
        <v>38.106689229027396</v>
      </c>
      <c r="AH10" s="7">
        <v>37.927586022079772</v>
      </c>
      <c r="AI10" s="7">
        <v>37.765570379164863</v>
      </c>
      <c r="AJ10" s="7">
        <v>37.472552067441903</v>
      </c>
      <c r="AK10" s="7">
        <v>38.368909354459561</v>
      </c>
      <c r="AL10" s="7">
        <v>39.48522129777259</v>
      </c>
      <c r="AM10" s="7">
        <v>40.193877898872252</v>
      </c>
      <c r="AN10" s="7">
        <v>40.972113819716846</v>
      </c>
      <c r="AO10" s="7">
        <v>41.884484731686939</v>
      </c>
      <c r="AP10" s="7">
        <v>42.190688628784308</v>
      </c>
      <c r="AQ10" s="7">
        <v>42.61561649120533</v>
      </c>
      <c r="AR10" s="7">
        <v>41.831597020921421</v>
      </c>
      <c r="AS10" s="7">
        <v>41.00164425617163</v>
      </c>
      <c r="AT10" s="7">
        <v>40.61340249792319</v>
      </c>
      <c r="AU10" s="7">
        <v>39.962600848419619</v>
      </c>
      <c r="AV10" s="7">
        <v>40.754689442736201</v>
      </c>
      <c r="AW10" s="7">
        <v>41.842335254739339</v>
      </c>
      <c r="AX10" s="7">
        <v>41.492818853598365</v>
      </c>
      <c r="AY10" s="7">
        <v>41.655556335670582</v>
      </c>
      <c r="AZ10" s="7">
        <v>42.230730032720054</v>
      </c>
      <c r="BA10" s="7">
        <v>43.082038256330904</v>
      </c>
      <c r="BB10" s="7">
        <v>43.214832658820946</v>
      </c>
      <c r="BC10" s="7">
        <v>44.139672298131451</v>
      </c>
      <c r="BD10" s="7">
        <v>44.649869755884211</v>
      </c>
      <c r="BE10" s="7">
        <v>45.800189739473105</v>
      </c>
      <c r="BF10" s="7">
        <v>46.049231226876387</v>
      </c>
      <c r="BG10" s="7">
        <v>46.448710378142401</v>
      </c>
      <c r="BH10" s="7">
        <v>46.793628323624269</v>
      </c>
      <c r="BI10" s="7">
        <v>45.667845451652923</v>
      </c>
      <c r="BJ10" s="7">
        <v>44.763409840048709</v>
      </c>
      <c r="BK10" s="7">
        <v>46.062094467424586</v>
      </c>
      <c r="BL10" s="7">
        <v>45.189210966463321</v>
      </c>
      <c r="BM10" s="7">
        <v>45.512430545467474</v>
      </c>
      <c r="BN10" s="7">
        <v>46.168480188144535</v>
      </c>
      <c r="BO10" s="7">
        <v>46.522103154217412</v>
      </c>
      <c r="BP10" s="7">
        <v>47.556472577221484</v>
      </c>
      <c r="BQ10" s="7">
        <v>46.943847177159078</v>
      </c>
      <c r="BR10" s="7">
        <v>46.789526356420275</v>
      </c>
      <c r="BS10" s="7">
        <v>46.258375393296426</v>
      </c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8"/>
    </row>
    <row r="11" spans="1:112" s="5" customFormat="1" ht="14">
      <c r="A11" s="4" t="s">
        <v>8</v>
      </c>
      <c r="B11" s="5" t="s">
        <v>9</v>
      </c>
      <c r="AQ11" s="7">
        <v>4.6946211852709263</v>
      </c>
      <c r="AR11" s="7">
        <v>4.9461064084293866</v>
      </c>
      <c r="AS11" s="7">
        <v>4.5051614521313743</v>
      </c>
      <c r="AT11" s="7">
        <v>4.0093885648063523</v>
      </c>
      <c r="AU11" s="7">
        <v>4.3914550416842486</v>
      </c>
      <c r="AV11" s="7">
        <v>4.7471147340554003</v>
      </c>
      <c r="AW11" s="7">
        <v>5.1045619230369645</v>
      </c>
      <c r="AX11" s="7">
        <v>5.5576889897971329</v>
      </c>
      <c r="AY11" s="7">
        <v>5.2830230723096223</v>
      </c>
      <c r="AZ11" s="7">
        <v>5.1926635633353282</v>
      </c>
      <c r="BA11" s="7">
        <v>4.8998685233371582</v>
      </c>
      <c r="BB11" s="7">
        <v>4.926536594849531</v>
      </c>
      <c r="BC11" s="7">
        <v>4.8676075175222699</v>
      </c>
      <c r="BD11" s="7">
        <v>5.0286947633655021</v>
      </c>
      <c r="BE11" s="7">
        <v>5.0182209815508552</v>
      </c>
      <c r="BF11" s="7">
        <v>4.7948666059192142</v>
      </c>
      <c r="BG11" s="7">
        <v>4.815179368690079</v>
      </c>
      <c r="BH11" s="7">
        <v>4.828068944028904</v>
      </c>
      <c r="BI11" s="7">
        <v>5.1166071273559455</v>
      </c>
      <c r="BJ11" s="7">
        <v>4.5492102639463097</v>
      </c>
      <c r="BK11" s="7">
        <v>4.2909416729200807</v>
      </c>
      <c r="BL11" s="7">
        <v>4.4074130246405261</v>
      </c>
      <c r="BM11" s="7">
        <v>4.2170799304359106</v>
      </c>
      <c r="BN11" s="7">
        <v>4.0539036012898686</v>
      </c>
      <c r="BO11" s="7">
        <v>4.1126564943341704</v>
      </c>
      <c r="BP11" s="7">
        <v>4.0180866589319582</v>
      </c>
      <c r="BQ11" s="7">
        <v>3.99761541798066</v>
      </c>
      <c r="BR11" s="7">
        <v>3.9969371903836799</v>
      </c>
      <c r="BS11" s="7">
        <v>4.0159412651232635</v>
      </c>
    </row>
    <row r="12" spans="1:112">
      <c r="A12" s="9" t="s">
        <v>10</v>
      </c>
      <c r="B12" s="9" t="s">
        <v>11</v>
      </c>
      <c r="AQ12" s="10">
        <v>37.920995305934404</v>
      </c>
      <c r="AR12" s="10">
        <v>36.885490612492042</v>
      </c>
      <c r="AS12" s="10">
        <v>36.496482804040262</v>
      </c>
      <c r="AT12" s="10">
        <v>36.604013933116839</v>
      </c>
      <c r="AU12" s="10">
        <v>35.57114580673538</v>
      </c>
      <c r="AV12" s="10">
        <v>36.007574708680799</v>
      </c>
      <c r="AW12" s="10">
        <v>36.737773331702371</v>
      </c>
      <c r="AX12" s="10">
        <v>35.935129863801237</v>
      </c>
      <c r="AY12" s="10">
        <v>36.372533263360964</v>
      </c>
      <c r="AZ12" s="10">
        <v>37.038066469384731</v>
      </c>
      <c r="BA12" s="10">
        <v>38.182169732993749</v>
      </c>
      <c r="BB12" s="10">
        <v>38.288296063971416</v>
      </c>
      <c r="BC12" s="10">
        <v>39.272064780609185</v>
      </c>
      <c r="BD12" s="10">
        <v>39.621174992518704</v>
      </c>
      <c r="BE12" s="10">
        <v>40.78196875792225</v>
      </c>
      <c r="BF12" s="10">
        <v>41.254364620957176</v>
      </c>
      <c r="BG12" s="10">
        <v>41.633531009452327</v>
      </c>
      <c r="BH12" s="10">
        <v>41.965559379595369</v>
      </c>
      <c r="BI12" s="10">
        <v>40.551238324296975</v>
      </c>
      <c r="BJ12" s="10">
        <v>40.214199576102388</v>
      </c>
      <c r="BK12" s="10">
        <v>41.771152794504509</v>
      </c>
      <c r="BL12" s="10">
        <v>40.781797941822802</v>
      </c>
      <c r="BM12" s="10">
        <v>41.29535061503158</v>
      </c>
      <c r="BN12" s="10">
        <v>42.11457658685466</v>
      </c>
      <c r="BO12" s="10">
        <v>42.409446659883244</v>
      </c>
      <c r="BP12" s="10">
        <v>43.538385918289528</v>
      </c>
      <c r="BQ12" s="10">
        <v>42.946231759178424</v>
      </c>
      <c r="BR12" s="10">
        <v>42.792589166036599</v>
      </c>
      <c r="BS12" s="10">
        <v>42.242434128173159</v>
      </c>
    </row>
    <row r="13" spans="1:112">
      <c r="A13" s="9" t="s">
        <v>35</v>
      </c>
      <c r="B13" s="9" t="s">
        <v>38</v>
      </c>
      <c r="AP13" s="9">
        <v>100</v>
      </c>
      <c r="AQ13" s="10">
        <v>128.98829781763658</v>
      </c>
      <c r="AR13" s="10">
        <v>166.57618076050969</v>
      </c>
      <c r="AS13" s="10">
        <v>202.90440521392668</v>
      </c>
      <c r="AT13" s="10">
        <v>229.34206289241192</v>
      </c>
      <c r="AU13" s="10">
        <v>246.98473548333052</v>
      </c>
      <c r="AV13" s="10">
        <v>284.88905493867617</v>
      </c>
      <c r="AW13" s="10">
        <v>349.55784003007415</v>
      </c>
      <c r="AX13" s="10">
        <v>435.69526215734732</v>
      </c>
      <c r="AY13" s="10">
        <v>528.87099655974998</v>
      </c>
      <c r="AZ13" s="10">
        <v>646.20124021764298</v>
      </c>
      <c r="BA13" s="10">
        <v>769.62657988797866</v>
      </c>
      <c r="BB13" s="10">
        <v>884.95015946071499</v>
      </c>
      <c r="BC13" s="10">
        <v>986.17642678337961</v>
      </c>
      <c r="BD13" s="10">
        <v>1088.3448795408256</v>
      </c>
      <c r="BE13" s="10">
        <v>1204.7612244137581</v>
      </c>
      <c r="BF13" s="10">
        <v>1338.1423877440716</v>
      </c>
      <c r="BG13" s="10">
        <v>1474.1786197229123</v>
      </c>
      <c r="BH13" s="10">
        <v>1637.4423319297614</v>
      </c>
      <c r="BI13" s="10">
        <v>1809.6178658957747</v>
      </c>
      <c r="BJ13" s="10">
        <v>1924.8467967995498</v>
      </c>
      <c r="BK13" s="10">
        <v>2069.1821223331149</v>
      </c>
      <c r="BL13" s="10">
        <v>2213.8198879215965</v>
      </c>
      <c r="BM13" s="10">
        <v>2367.7127361640505</v>
      </c>
      <c r="BN13" s="10">
        <v>2534.8332349025868</v>
      </c>
      <c r="BO13" s="10">
        <v>2700.2711089470372</v>
      </c>
      <c r="BP13" s="10">
        <v>2863.6500773403473</v>
      </c>
      <c r="BQ13" s="10">
        <v>3026.6816845348108</v>
      </c>
      <c r="BR13" s="10">
        <v>3226.3510042255784</v>
      </c>
      <c r="BS13" s="10">
        <v>3485.2820436145817</v>
      </c>
    </row>
    <row r="14" spans="1:112">
      <c r="A14" s="9" t="s">
        <v>36</v>
      </c>
      <c r="B14" s="9" t="s">
        <v>37</v>
      </c>
      <c r="AP14" s="9">
        <v>100</v>
      </c>
      <c r="AQ14" s="10">
        <v>113.56224179429906</v>
      </c>
      <c r="AR14" s="10">
        <v>128.19161474196213</v>
      </c>
      <c r="AS14" s="10">
        <v>140.78674358971389</v>
      </c>
      <c r="AT14" s="10">
        <v>150.99663095724773</v>
      </c>
      <c r="AU14" s="10">
        <v>159.01213142054237</v>
      </c>
      <c r="AV14" s="10">
        <v>166.85216769188494</v>
      </c>
      <c r="AW14" s="10">
        <v>174.99296275046177</v>
      </c>
      <c r="AX14" s="10">
        <v>182.60674377185234</v>
      </c>
      <c r="AY14" s="10">
        <v>189.1991223358192</v>
      </c>
      <c r="AZ14" s="10">
        <v>195.10879188051146</v>
      </c>
      <c r="BA14" s="10">
        <v>200.92285397340083</v>
      </c>
      <c r="BB14" s="10">
        <v>206.51979440980165</v>
      </c>
      <c r="BC14" s="10">
        <v>210.89410138828532</v>
      </c>
      <c r="BD14" s="10">
        <v>215.10310246438294</v>
      </c>
      <c r="BE14" s="10">
        <v>219.43979476036716</v>
      </c>
      <c r="BF14" s="10">
        <v>224.57253467679257</v>
      </c>
      <c r="BG14" s="10">
        <v>229.71135775612984</v>
      </c>
      <c r="BH14" s="10">
        <v>234.2970287566805</v>
      </c>
      <c r="BI14" s="10">
        <v>237.9703810924492</v>
      </c>
      <c r="BJ14" s="10">
        <v>239.0531610812657</v>
      </c>
      <c r="BK14" s="10">
        <v>239.95125570306155</v>
      </c>
      <c r="BL14" s="10">
        <v>241.35489330911227</v>
      </c>
      <c r="BM14" s="10">
        <v>243.55444546083305</v>
      </c>
      <c r="BN14" s="10">
        <v>246.00486654359042</v>
      </c>
      <c r="BO14" s="10">
        <v>248.99367668721121</v>
      </c>
      <c r="BP14" s="10">
        <v>252.11129778545154</v>
      </c>
      <c r="BQ14" s="10">
        <v>254.88886554523472</v>
      </c>
      <c r="BR14" s="10">
        <v>258.07923201795745</v>
      </c>
      <c r="BS14" s="10">
        <v>261.56702826724239</v>
      </c>
    </row>
    <row r="15" spans="1:112"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9"/>
      <c r="AR15" s="29"/>
      <c r="AS15" s="30"/>
      <c r="AT15" s="30"/>
      <c r="AU15" s="30"/>
      <c r="AV15" s="30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4"/>
  <sheetViews>
    <sheetView zoomScale="85" zoomScaleNormal="85" workbookViewId="0">
      <pane xSplit="2" topLeftCell="BS1" activePane="topRight" state="frozen"/>
      <selection pane="topRight" activeCell="BT8" sqref="BT8"/>
    </sheetView>
  </sheetViews>
  <sheetFormatPr defaultRowHeight="15.5"/>
  <cols>
    <col min="1" max="1" width="31.4140625" style="9" customWidth="1"/>
    <col min="2" max="2" width="49.6640625" style="9" customWidth="1"/>
    <col min="3" max="14" width="9.4140625" style="9" bestFit="1" customWidth="1"/>
    <col min="15" max="15" width="9.4140625" style="9" customWidth="1"/>
    <col min="16" max="43" width="9.4140625" style="9" bestFit="1" customWidth="1"/>
    <col min="44" max="45" width="11.9140625" style="9" bestFit="1" customWidth="1"/>
    <col min="46" max="53" width="11.25" style="9" bestFit="1" customWidth="1"/>
    <col min="54" max="56" width="11.9140625" style="9" bestFit="1" customWidth="1"/>
    <col min="57" max="60" width="11.25" style="9" bestFit="1" customWidth="1"/>
    <col min="61" max="63" width="11.9140625" style="9" bestFit="1" customWidth="1"/>
    <col min="64" max="66" width="11.25" style="9" bestFit="1" customWidth="1"/>
    <col min="67" max="72" width="10.5" style="9" bestFit="1" customWidth="1"/>
    <col min="73" max="16384" width="8.6640625" style="9"/>
  </cols>
  <sheetData>
    <row r="1" spans="1:112" s="3" customFormat="1" ht="14">
      <c r="A1" s="1" t="s">
        <v>0</v>
      </c>
      <c r="B1" s="1" t="s">
        <v>1</v>
      </c>
      <c r="C1" s="2">
        <v>1950</v>
      </c>
      <c r="D1" s="2">
        <v>1951</v>
      </c>
      <c r="E1" s="2">
        <v>1952</v>
      </c>
      <c r="F1" s="2">
        <v>1953</v>
      </c>
      <c r="G1" s="2">
        <v>1954</v>
      </c>
      <c r="H1" s="2">
        <v>1955</v>
      </c>
      <c r="I1" s="2">
        <v>1956</v>
      </c>
      <c r="J1" s="2">
        <v>1957</v>
      </c>
      <c r="K1" s="2">
        <v>1958</v>
      </c>
      <c r="L1" s="2">
        <v>1959</v>
      </c>
      <c r="M1" s="2">
        <v>1960</v>
      </c>
      <c r="N1" s="2">
        <v>1961</v>
      </c>
      <c r="O1" s="2">
        <v>1962</v>
      </c>
      <c r="P1" s="2">
        <v>1963</v>
      </c>
      <c r="Q1" s="2">
        <v>1964</v>
      </c>
      <c r="R1" s="2">
        <v>1965</v>
      </c>
      <c r="S1" s="2">
        <v>1966</v>
      </c>
      <c r="T1" s="2">
        <v>1967</v>
      </c>
      <c r="U1" s="2">
        <v>1968</v>
      </c>
      <c r="V1" s="2">
        <v>1969</v>
      </c>
      <c r="W1" s="2">
        <v>1970</v>
      </c>
      <c r="X1" s="2">
        <v>1971</v>
      </c>
      <c r="Y1" s="2">
        <v>1972</v>
      </c>
      <c r="Z1" s="2">
        <v>1973</v>
      </c>
      <c r="AA1" s="2">
        <v>1974</v>
      </c>
      <c r="AB1" s="2">
        <v>1975</v>
      </c>
      <c r="AC1" s="2">
        <v>1976</v>
      </c>
      <c r="AD1" s="2">
        <v>1977</v>
      </c>
      <c r="AE1" s="2">
        <v>1978</v>
      </c>
      <c r="AF1" s="2">
        <v>1979</v>
      </c>
      <c r="AG1" s="2">
        <v>1980</v>
      </c>
      <c r="AH1" s="2">
        <v>1981</v>
      </c>
      <c r="AI1" s="2">
        <v>1982</v>
      </c>
      <c r="AJ1" s="2">
        <v>1983</v>
      </c>
      <c r="AK1" s="2">
        <v>1984</v>
      </c>
      <c r="AL1" s="2">
        <v>1985</v>
      </c>
      <c r="AM1" s="2">
        <v>1986</v>
      </c>
      <c r="AN1" s="2">
        <v>1987</v>
      </c>
      <c r="AO1" s="2">
        <v>1988</v>
      </c>
      <c r="AP1" s="2">
        <v>1989</v>
      </c>
      <c r="AQ1" s="2">
        <v>1990</v>
      </c>
      <c r="AR1" s="2">
        <v>1991</v>
      </c>
      <c r="AS1" s="2">
        <v>1992</v>
      </c>
      <c r="AT1" s="2">
        <v>1993</v>
      </c>
      <c r="AU1" s="2">
        <v>1994</v>
      </c>
      <c r="AV1" s="2">
        <v>1995</v>
      </c>
      <c r="AW1" s="2">
        <v>1996</v>
      </c>
      <c r="AX1" s="2">
        <v>1997</v>
      </c>
      <c r="AY1" s="2">
        <v>1998</v>
      </c>
      <c r="AZ1" s="2">
        <v>1999</v>
      </c>
      <c r="BA1" s="2">
        <v>2000</v>
      </c>
      <c r="BB1" s="2">
        <v>2001</v>
      </c>
      <c r="BC1" s="2">
        <v>2002</v>
      </c>
      <c r="BD1" s="2">
        <v>2003</v>
      </c>
      <c r="BE1" s="2">
        <v>2004</v>
      </c>
      <c r="BF1" s="2">
        <v>2005</v>
      </c>
      <c r="BG1" s="2">
        <v>2006</v>
      </c>
      <c r="BH1" s="2">
        <v>2007</v>
      </c>
      <c r="BI1" s="2">
        <v>2008</v>
      </c>
      <c r="BJ1" s="2">
        <v>2009</v>
      </c>
      <c r="BK1" s="2">
        <v>2010</v>
      </c>
      <c r="BL1" s="2">
        <v>2011</v>
      </c>
      <c r="BM1" s="2">
        <v>2012</v>
      </c>
      <c r="BN1" s="2">
        <v>2013</v>
      </c>
      <c r="BO1" s="2">
        <v>2014</v>
      </c>
      <c r="BP1" s="2">
        <v>2015</v>
      </c>
      <c r="BQ1" s="2">
        <v>2016</v>
      </c>
      <c r="BR1" s="2">
        <v>2017</v>
      </c>
      <c r="BS1" s="2">
        <v>2018</v>
      </c>
      <c r="BT1" s="2">
        <v>2019</v>
      </c>
    </row>
    <row r="2" spans="1:112" s="5" customFormat="1" ht="14">
      <c r="A2" s="4" t="s">
        <v>21</v>
      </c>
      <c r="B2" s="18" t="s">
        <v>12</v>
      </c>
      <c r="C2" s="19">
        <v>224957.75175410719</v>
      </c>
      <c r="D2" s="19">
        <v>252991.17211887756</v>
      </c>
      <c r="E2" s="19">
        <v>282311.73442272539</v>
      </c>
      <c r="F2" s="19">
        <v>303112.84258909675</v>
      </c>
      <c r="G2" s="19">
        <v>320249.57924161258</v>
      </c>
      <c r="H2" s="19">
        <v>347786.86997731408</v>
      </c>
      <c r="I2" s="19">
        <v>373937.79284812429</v>
      </c>
      <c r="J2" s="19">
        <v>401278.02928044915</v>
      </c>
      <c r="K2" s="19">
        <v>424654.81887322618</v>
      </c>
      <c r="L2" s="19">
        <v>463385.07355037279</v>
      </c>
      <c r="M2" s="19">
        <v>524206.37342946988</v>
      </c>
      <c r="N2" s="19">
        <v>587314.06224703661</v>
      </c>
      <c r="O2" s="19">
        <v>639716.53146272188</v>
      </c>
      <c r="P2" s="19">
        <v>693902.27224655356</v>
      </c>
      <c r="Q2" s="19">
        <v>774869.23016235058</v>
      </c>
      <c r="R2" s="19">
        <v>820003.05092511338</v>
      </c>
      <c r="S2" s="19">
        <v>907272.95145246189</v>
      </c>
      <c r="T2" s="19">
        <v>1007816.7652668435</v>
      </c>
      <c r="U2" s="19">
        <v>1137581.9154592589</v>
      </c>
      <c r="V2" s="19">
        <v>1279533.6863995083</v>
      </c>
      <c r="W2" s="19">
        <v>1416557.7022070894</v>
      </c>
      <c r="X2" s="19">
        <v>1483120.1303008772</v>
      </c>
      <c r="Y2" s="19">
        <v>1607901.6234305892</v>
      </c>
      <c r="Z2" s="19">
        <v>1737057.4425856131</v>
      </c>
      <c r="AA2" s="19">
        <v>1715778.3729174344</v>
      </c>
      <c r="AB2" s="19">
        <v>1768822.316780282</v>
      </c>
      <c r="AC2" s="19">
        <v>1839125.9815417242</v>
      </c>
      <c r="AD2" s="19">
        <v>1925975.4888914246</v>
      </c>
      <c r="AE2" s="19">
        <v>2035888.5152430877</v>
      </c>
      <c r="AF2" s="19">
        <v>2155179.8190931203</v>
      </c>
      <c r="AG2" s="19">
        <v>2223998.9992057206</v>
      </c>
      <c r="AH2" s="19">
        <v>2328198.9322434445</v>
      </c>
      <c r="AI2" s="19">
        <v>2412449.8998159715</v>
      </c>
      <c r="AJ2" s="19">
        <v>2505708.6452735444</v>
      </c>
      <c r="AK2" s="19">
        <v>2628376.6639536167</v>
      </c>
      <c r="AL2" s="19">
        <v>2775572.7061786666</v>
      </c>
      <c r="AM2" s="19">
        <v>2883879.312995322</v>
      </c>
      <c r="AN2" s="19">
        <v>3036117.8896161625</v>
      </c>
      <c r="AO2" s="19">
        <v>3263568.2306822939</v>
      </c>
      <c r="AP2" s="19">
        <v>3443076.215005069</v>
      </c>
      <c r="AQ2" s="19">
        <v>3633529.5267404635</v>
      </c>
      <c r="AR2" s="19">
        <v>3780732.6740604509</v>
      </c>
      <c r="AS2" s="19">
        <v>3836961.4360723849</v>
      </c>
      <c r="AT2" s="19">
        <v>3843011.8251598109</v>
      </c>
      <c r="AU2" s="19">
        <v>3909716.1013699123</v>
      </c>
      <c r="AV2" s="19">
        <v>4047237.1271653171</v>
      </c>
      <c r="AW2" s="19">
        <v>4206963.7874336354</v>
      </c>
      <c r="AX2" s="19">
        <v>4291501.1262001991</v>
      </c>
      <c r="AY2" s="19">
        <v>4286887.927931603</v>
      </c>
      <c r="AZ2" s="19">
        <v>4322923.8506314456</v>
      </c>
      <c r="BA2" s="19">
        <v>4488487.0986646982</v>
      </c>
      <c r="BB2" s="19">
        <v>4547698.5815052371</v>
      </c>
      <c r="BC2" s="19">
        <v>4585249.820776769</v>
      </c>
      <c r="BD2" s="19">
        <v>4682947.3665178251</v>
      </c>
      <c r="BE2" s="19">
        <v>4815102.3999498803</v>
      </c>
      <c r="BF2" s="19">
        <v>4922290.6096482528</v>
      </c>
      <c r="BG2" s="19">
        <v>5019675.0034236796</v>
      </c>
      <c r="BH2" s="19">
        <v>5130554.5639528818</v>
      </c>
      <c r="BI2" s="19">
        <v>5100714.1582215847</v>
      </c>
      <c r="BJ2" s="19">
        <v>4846972.7962379353</v>
      </c>
      <c r="BK2" s="19">
        <v>5071879.0998011855</v>
      </c>
      <c r="BL2" s="19">
        <v>5083955.4401273923</v>
      </c>
      <c r="BM2" s="19">
        <v>5176970.8208878469</v>
      </c>
      <c r="BN2" s="19">
        <v>5292918.7985591916</v>
      </c>
      <c r="BO2" s="19">
        <v>5324151.3941331068</v>
      </c>
      <c r="BP2" s="19">
        <v>5401348.4195129387</v>
      </c>
      <c r="BQ2" s="19">
        <v>5444376.9837104864</v>
      </c>
      <c r="BR2" s="19">
        <v>5559658.373426008</v>
      </c>
      <c r="BS2" s="19">
        <v>5614681.6494172942</v>
      </c>
      <c r="BT2" s="19">
        <v>5669895.0094231199</v>
      </c>
    </row>
    <row r="3" spans="1:112" s="5" customFormat="1" ht="14">
      <c r="A3" s="4" t="s">
        <v>13</v>
      </c>
      <c r="B3" s="18" t="s">
        <v>14</v>
      </c>
      <c r="C3" s="19">
        <v>39541.430001204499</v>
      </c>
      <c r="D3" s="19">
        <v>40353.060569338915</v>
      </c>
      <c r="E3" s="19">
        <v>41181.350731704253</v>
      </c>
      <c r="F3" s="19">
        <v>42026.64244446977</v>
      </c>
      <c r="G3" s="19">
        <v>42563.655509183154</v>
      </c>
      <c r="H3" s="19">
        <v>43927.668693555162</v>
      </c>
      <c r="I3" s="19">
        <v>44797.629858390857</v>
      </c>
      <c r="J3" s="19">
        <v>45979.05860076032</v>
      </c>
      <c r="K3" s="19">
        <v>46161.643042762873</v>
      </c>
      <c r="L3" s="19">
        <v>46559.032710650783</v>
      </c>
      <c r="M3" s="19">
        <v>47643.799101371827</v>
      </c>
      <c r="N3" s="19">
        <v>48309.695301616426</v>
      </c>
      <c r="O3" s="19">
        <v>48932.630456683954</v>
      </c>
      <c r="P3" s="19">
        <v>49351.500647160399</v>
      </c>
      <c r="Q3" s="19">
        <v>49995.916324816462</v>
      </c>
      <c r="R3" s="19">
        <v>50801.435921886543</v>
      </c>
      <c r="S3" s="19">
        <v>51843.241267430523</v>
      </c>
      <c r="T3" s="19">
        <v>52842.085567797425</v>
      </c>
      <c r="U3" s="19">
        <v>53722.786993927381</v>
      </c>
      <c r="V3" s="19">
        <v>54130.916923109551</v>
      </c>
      <c r="W3" s="19">
        <v>54710.891033</v>
      </c>
      <c r="X3" s="19">
        <v>55096.844337000002</v>
      </c>
      <c r="Y3" s="19">
        <v>55383.294054999998</v>
      </c>
      <c r="Z3" s="19">
        <v>56634.627032999997</v>
      </c>
      <c r="AA3" s="19">
        <v>56396.421478000004</v>
      </c>
      <c r="AB3" s="19">
        <v>56257.719510000003</v>
      </c>
      <c r="AC3" s="19">
        <v>56718.049231999998</v>
      </c>
      <c r="AD3" s="19">
        <v>57398.492947999999</v>
      </c>
      <c r="AE3" s="19">
        <v>57958.326256</v>
      </c>
      <c r="AF3" s="19">
        <v>58554.342686999997</v>
      </c>
      <c r="AG3" s="19">
        <v>58959.392637999998</v>
      </c>
      <c r="AH3" s="19">
        <v>59408.666406999997</v>
      </c>
      <c r="AI3" s="19">
        <v>59894.123296999998</v>
      </c>
      <c r="AJ3" s="19">
        <v>60800.711526999999</v>
      </c>
      <c r="AK3" s="19">
        <v>61007.759393</v>
      </c>
      <c r="AL3" s="19">
        <v>61338.432927000002</v>
      </c>
      <c r="AM3" s="19">
        <v>61652.019987</v>
      </c>
      <c r="AN3" s="19">
        <v>61896.256062</v>
      </c>
      <c r="AO3" s="19">
        <v>62614.893074</v>
      </c>
      <c r="AP3" s="19">
        <v>63537.562690999999</v>
      </c>
      <c r="AQ3" s="19">
        <v>64597.929191000003</v>
      </c>
      <c r="AR3" s="19">
        <v>65911.577546</v>
      </c>
      <c r="AS3" s="19">
        <v>66655.341725999999</v>
      </c>
      <c r="AT3" s="19">
        <v>66907.618495000002</v>
      </c>
      <c r="AU3" s="19">
        <v>66983</v>
      </c>
      <c r="AV3" s="19">
        <v>67214</v>
      </c>
      <c r="AW3" s="19">
        <v>67281</v>
      </c>
      <c r="AX3" s="19">
        <v>67765</v>
      </c>
      <c r="AY3" s="19">
        <v>66989</v>
      </c>
      <c r="AZ3" s="19">
        <v>66091</v>
      </c>
      <c r="BA3" s="19">
        <v>65610</v>
      </c>
      <c r="BB3" s="19">
        <v>65370</v>
      </c>
      <c r="BC3" s="19">
        <v>64607</v>
      </c>
      <c r="BD3" s="19">
        <v>64641</v>
      </c>
      <c r="BE3" s="19">
        <v>65010</v>
      </c>
      <c r="BF3" s="19">
        <v>65531</v>
      </c>
      <c r="BG3" s="19">
        <v>65989</v>
      </c>
      <c r="BH3" s="19">
        <v>66512</v>
      </c>
      <c r="BI3" s="19">
        <v>66411</v>
      </c>
      <c r="BJ3" s="19">
        <v>65632</v>
      </c>
      <c r="BK3" s="19">
        <v>65494</v>
      </c>
      <c r="BL3" s="19">
        <v>65455</v>
      </c>
      <c r="BM3" s="19">
        <v>65177</v>
      </c>
      <c r="BN3" s="19">
        <v>65549</v>
      </c>
      <c r="BO3" s="19">
        <v>65934</v>
      </c>
      <c r="BP3" s="19">
        <v>66220</v>
      </c>
      <c r="BQ3" s="19">
        <v>66852</v>
      </c>
      <c r="BR3" s="19">
        <v>67501</v>
      </c>
      <c r="BS3" s="19">
        <v>68875.600895716634</v>
      </c>
      <c r="BT3" s="19">
        <v>68824.538245085481</v>
      </c>
    </row>
    <row r="4" spans="1:112" s="5" customFormat="1" ht="14">
      <c r="A4" s="4" t="s">
        <v>15</v>
      </c>
      <c r="B4" s="18" t="s">
        <v>16</v>
      </c>
      <c r="C4" s="19">
        <v>2030.4137567657533</v>
      </c>
      <c r="D4" s="19">
        <v>2012.9906864015945</v>
      </c>
      <c r="E4" s="19">
        <v>1995.7171241758153</v>
      </c>
      <c r="F4" s="19">
        <v>1978.5917871524596</v>
      </c>
      <c r="G4" s="19">
        <v>2008.9453999468922</v>
      </c>
      <c r="H4" s="19">
        <v>2034.5163777633009</v>
      </c>
      <c r="I4" s="19">
        <v>2084.966797298438</v>
      </c>
      <c r="J4" s="19">
        <v>2108.0427864521494</v>
      </c>
      <c r="K4" s="19">
        <v>2133.1448065486875</v>
      </c>
      <c r="L4" s="19">
        <v>2156.2446448145356</v>
      </c>
      <c r="M4" s="19">
        <v>2172.8989326791393</v>
      </c>
      <c r="N4" s="19">
        <v>2175.313753199423</v>
      </c>
      <c r="O4" s="19">
        <v>2152.700040754562</v>
      </c>
      <c r="P4" s="19">
        <v>2146.3276148174859</v>
      </c>
      <c r="Q4" s="19">
        <v>2153.5291444085906</v>
      </c>
      <c r="R4" s="19">
        <v>2135.1222743113863</v>
      </c>
      <c r="S4" s="19">
        <v>2142.9473821835945</v>
      </c>
      <c r="T4" s="19">
        <v>2156.5711175099618</v>
      </c>
      <c r="U4" s="19">
        <v>2160.3400313320585</v>
      </c>
      <c r="V4" s="19">
        <v>2147.0117768818495</v>
      </c>
      <c r="W4" s="19">
        <v>2137.2173163974462</v>
      </c>
      <c r="X4" s="19">
        <v>2129.2954316070295</v>
      </c>
      <c r="Y4" s="19">
        <v>2131.6647734032354</v>
      </c>
      <c r="Z4" s="19">
        <v>2117.5442456874484</v>
      </c>
      <c r="AA4" s="19">
        <v>2058.716300508002</v>
      </c>
      <c r="AB4" s="19">
        <v>2030.2618730074612</v>
      </c>
      <c r="AC4" s="19">
        <v>2057.4999942858867</v>
      </c>
      <c r="AD4" s="19">
        <v>2064.0062837922883</v>
      </c>
      <c r="AE4" s="19">
        <v>2067.9876906570489</v>
      </c>
      <c r="AF4" s="19">
        <v>2072.7030528158175</v>
      </c>
      <c r="AG4" s="19">
        <v>2073.9437605575508</v>
      </c>
      <c r="AH4" s="19">
        <v>2068.8276275419466</v>
      </c>
      <c r="AI4" s="19">
        <v>2068.6185422386548</v>
      </c>
      <c r="AJ4" s="19">
        <v>2074.8601641942337</v>
      </c>
      <c r="AK4" s="19">
        <v>2089.2797542120779</v>
      </c>
      <c r="AL4" s="19">
        <v>2076.7673324168363</v>
      </c>
      <c r="AM4" s="19">
        <v>2078.4952318609803</v>
      </c>
      <c r="AN4" s="19">
        <v>2083.9681701062059</v>
      </c>
      <c r="AO4" s="19">
        <v>2080.4377183726551</v>
      </c>
      <c r="AP4" s="19">
        <v>2061.361691434056</v>
      </c>
      <c r="AQ4" s="19">
        <v>2028.41875</v>
      </c>
      <c r="AR4" s="19">
        <v>2010.7418981481483</v>
      </c>
      <c r="AS4" s="19">
        <v>1962.130555555555</v>
      </c>
      <c r="AT4" s="19">
        <v>1926.7768518518515</v>
      </c>
      <c r="AU4" s="19">
        <v>1909.1</v>
      </c>
      <c r="AV4" s="19">
        <v>1911.6</v>
      </c>
      <c r="AW4" s="19">
        <v>1914.8</v>
      </c>
      <c r="AX4" s="19">
        <v>1887.1</v>
      </c>
      <c r="AY4" s="19">
        <v>1866.5</v>
      </c>
      <c r="AZ4" s="19">
        <v>1850.9</v>
      </c>
      <c r="BA4" s="19">
        <v>1858.5</v>
      </c>
      <c r="BB4" s="19">
        <v>1843.1</v>
      </c>
      <c r="BC4" s="19">
        <v>1830.6</v>
      </c>
      <c r="BD4" s="19">
        <v>1834.2</v>
      </c>
      <c r="BE4" s="19">
        <v>1841.9</v>
      </c>
      <c r="BF4" s="19">
        <v>1828.2</v>
      </c>
      <c r="BG4" s="19">
        <v>1836.4</v>
      </c>
      <c r="BH4" s="19">
        <v>1826.9</v>
      </c>
      <c r="BI4" s="19">
        <v>1807.7</v>
      </c>
      <c r="BJ4" s="19">
        <v>1757.7</v>
      </c>
      <c r="BK4" s="19">
        <v>1779.3</v>
      </c>
      <c r="BL4" s="19">
        <v>1775.3</v>
      </c>
      <c r="BM4" s="19">
        <v>1786.8</v>
      </c>
      <c r="BN4" s="19">
        <v>1766.5</v>
      </c>
      <c r="BO4" s="19">
        <v>1762.1</v>
      </c>
      <c r="BP4" s="19">
        <v>1756.9</v>
      </c>
      <c r="BQ4" s="19">
        <v>1747.1</v>
      </c>
      <c r="BR4" s="19">
        <v>1744.7</v>
      </c>
      <c r="BS4" s="19">
        <v>1737.4621084789767</v>
      </c>
      <c r="BT4" s="19">
        <v>1733.9906568707775</v>
      </c>
    </row>
    <row r="5" spans="1:112" s="5" customFormat="1" ht="14">
      <c r="A5" s="4" t="s">
        <v>17</v>
      </c>
      <c r="B5" s="18" t="s">
        <v>18</v>
      </c>
      <c r="C5" s="19">
        <v>80285.463436635691</v>
      </c>
      <c r="D5" s="19">
        <v>81230.335093878661</v>
      </c>
      <c r="E5" s="19">
        <v>82186.326851952414</v>
      </c>
      <c r="F5" s="19">
        <v>83153.569582220851</v>
      </c>
      <c r="G5" s="19">
        <v>85508.059940097693</v>
      </c>
      <c r="H5" s="19">
        <v>89371.561393998199</v>
      </c>
      <c r="I5" s="19">
        <v>93401.570852410063</v>
      </c>
      <c r="J5" s="19">
        <v>96925.822811193444</v>
      </c>
      <c r="K5" s="19">
        <v>98469.469118423964</v>
      </c>
      <c r="L5" s="19">
        <v>100392.66495008554</v>
      </c>
      <c r="M5" s="19">
        <v>103525.16021615018</v>
      </c>
      <c r="N5" s="19">
        <v>105088.74460247975</v>
      </c>
      <c r="O5" s="19">
        <v>105337.27557833146</v>
      </c>
      <c r="P5" s="19">
        <v>105924.48867168339</v>
      </c>
      <c r="Q5" s="19">
        <v>107667.66290690549</v>
      </c>
      <c r="R5" s="19">
        <v>108467.27740382256</v>
      </c>
      <c r="S5" s="19">
        <v>111097.33815795273</v>
      </c>
      <c r="T5" s="19">
        <v>113957.71552450192</v>
      </c>
      <c r="U5" s="19">
        <v>116059.48733770658</v>
      </c>
      <c r="V5" s="19">
        <v>116219.71612732921</v>
      </c>
      <c r="W5" s="19">
        <v>116929.06371126136</v>
      </c>
      <c r="X5" s="19">
        <v>117317.45894273775</v>
      </c>
      <c r="Y5" s="19">
        <v>118058.61697207633</v>
      </c>
      <c r="Z5" s="19">
        <v>119926.32858038395</v>
      </c>
      <c r="AA5" s="19">
        <v>116104.23218707819</v>
      </c>
      <c r="AB5" s="19">
        <v>114217.902983501</v>
      </c>
      <c r="AC5" s="19">
        <v>116697.38597074663</v>
      </c>
      <c r="AD5" s="19">
        <v>118470.85012487935</v>
      </c>
      <c r="AE5" s="19">
        <v>119857.10526849325</v>
      </c>
      <c r="AF5" s="19">
        <v>121365.76484296843</v>
      </c>
      <c r="AG5" s="19">
        <v>122278.46448784288</v>
      </c>
      <c r="AH5" s="19">
        <v>122906.29037822474</v>
      </c>
      <c r="AI5" s="19">
        <v>123898.09402330239</v>
      </c>
      <c r="AJ5" s="19">
        <v>126152.97430203744</v>
      </c>
      <c r="AK5" s="19">
        <v>127462.27654963663</v>
      </c>
      <c r="AL5" s="19">
        <v>127385.65372443484</v>
      </c>
      <c r="AM5" s="19">
        <v>128143.42957757735</v>
      </c>
      <c r="AN5" s="19">
        <v>128989.8274819513</v>
      </c>
      <c r="AO5" s="19">
        <v>130266.38528302034</v>
      </c>
      <c r="AP5" s="19">
        <v>130973.89769831713</v>
      </c>
      <c r="AQ5" s="19">
        <v>131031.65078219674</v>
      </c>
      <c r="AR5" s="19">
        <v>132531.17054478292</v>
      </c>
      <c r="AS5" s="19">
        <v>130786.48269158174</v>
      </c>
      <c r="AT5" s="19">
        <v>128916.05052870081</v>
      </c>
      <c r="AU5" s="19">
        <v>127877.2453</v>
      </c>
      <c r="AV5" s="19">
        <v>128486.2824</v>
      </c>
      <c r="AW5" s="19">
        <v>128829.65879999999</v>
      </c>
      <c r="AX5" s="19">
        <v>127879.3315</v>
      </c>
      <c r="AY5" s="19">
        <v>125034.9685</v>
      </c>
      <c r="AZ5" s="19">
        <v>122327.8319</v>
      </c>
      <c r="BA5" s="19">
        <v>121936.185</v>
      </c>
      <c r="BB5" s="19">
        <v>120483.447</v>
      </c>
      <c r="BC5" s="19">
        <v>118269.57419999999</v>
      </c>
      <c r="BD5" s="19">
        <v>118564.52220000001</v>
      </c>
      <c r="BE5" s="19">
        <v>119741.91899999999</v>
      </c>
      <c r="BF5" s="19">
        <v>119803.7742</v>
      </c>
      <c r="BG5" s="19">
        <v>121182.19960000001</v>
      </c>
      <c r="BH5" s="19">
        <v>121510.77280000001</v>
      </c>
      <c r="BI5" s="19">
        <v>120051.16470000001</v>
      </c>
      <c r="BJ5" s="19">
        <v>115361.3664</v>
      </c>
      <c r="BK5" s="19">
        <v>116533.4742</v>
      </c>
      <c r="BL5" s="19">
        <v>116202.26149999999</v>
      </c>
      <c r="BM5" s="19">
        <v>116458.26359999999</v>
      </c>
      <c r="BN5" s="19">
        <v>115792.3085</v>
      </c>
      <c r="BO5" s="19">
        <v>116182.3014</v>
      </c>
      <c r="BP5" s="19">
        <v>116341.91800000001</v>
      </c>
      <c r="BQ5" s="19">
        <v>116797.12919999998</v>
      </c>
      <c r="BR5" s="19">
        <v>117768.99470000001</v>
      </c>
      <c r="BS5" s="19">
        <v>119668.74675502832</v>
      </c>
      <c r="BT5" s="19">
        <v>119341.10628042372</v>
      </c>
    </row>
    <row r="6" spans="1:112" s="5" customFormat="1" ht="14">
      <c r="A6" s="4" t="s">
        <v>19</v>
      </c>
      <c r="B6" s="18" t="s">
        <v>20</v>
      </c>
      <c r="C6" s="19">
        <v>83805</v>
      </c>
      <c r="D6" s="19">
        <v>85163.847999999998</v>
      </c>
      <c r="E6" s="19">
        <v>86459.024999999994</v>
      </c>
      <c r="F6" s="19">
        <v>87655.163</v>
      </c>
      <c r="G6" s="19">
        <v>88753.892000000007</v>
      </c>
      <c r="H6" s="19">
        <v>89815.06</v>
      </c>
      <c r="I6" s="19">
        <v>90766.210999999996</v>
      </c>
      <c r="J6" s="19">
        <v>91563.009000000005</v>
      </c>
      <c r="K6" s="19">
        <v>92388.771999999997</v>
      </c>
      <c r="L6" s="19">
        <v>93296.566000000006</v>
      </c>
      <c r="M6" s="19">
        <v>94091.638000000006</v>
      </c>
      <c r="N6" s="19">
        <v>94943.293000000005</v>
      </c>
      <c r="O6" s="19">
        <v>95831.756999999998</v>
      </c>
      <c r="P6" s="19">
        <v>96811.94</v>
      </c>
      <c r="Q6" s="19">
        <v>97826.267000000007</v>
      </c>
      <c r="R6" s="19">
        <v>98882.534</v>
      </c>
      <c r="S6" s="19">
        <v>99790.308000000005</v>
      </c>
      <c r="T6" s="19">
        <v>100825.27899999999</v>
      </c>
      <c r="U6" s="19">
        <v>101960.67200000001</v>
      </c>
      <c r="V6" s="19">
        <v>103171.83100000001</v>
      </c>
      <c r="W6" s="19">
        <v>104344.973</v>
      </c>
      <c r="X6" s="19">
        <v>105696.78599999999</v>
      </c>
      <c r="Y6" s="19">
        <v>107188.273</v>
      </c>
      <c r="Z6" s="19">
        <v>108706.79700000001</v>
      </c>
      <c r="AA6" s="19">
        <v>110162.302</v>
      </c>
      <c r="AB6" s="19">
        <v>111573.11599999999</v>
      </c>
      <c r="AC6" s="19">
        <v>112774.841</v>
      </c>
      <c r="AD6" s="19">
        <v>113872.473</v>
      </c>
      <c r="AE6" s="19">
        <v>114912.91099999999</v>
      </c>
      <c r="AF6" s="19">
        <v>115890.431</v>
      </c>
      <c r="AG6" s="19">
        <v>116807.30899999999</v>
      </c>
      <c r="AH6" s="19">
        <v>117648.092</v>
      </c>
      <c r="AI6" s="19">
        <v>118454.974</v>
      </c>
      <c r="AJ6" s="19">
        <v>119269.94899999999</v>
      </c>
      <c r="AK6" s="19">
        <v>120034.697</v>
      </c>
      <c r="AL6" s="19">
        <v>120754.33500000001</v>
      </c>
      <c r="AM6" s="19">
        <v>121491.913</v>
      </c>
      <c r="AN6" s="19">
        <v>122091.325</v>
      </c>
      <c r="AO6" s="19">
        <v>122613</v>
      </c>
      <c r="AP6" s="19">
        <v>123107.5</v>
      </c>
      <c r="AQ6" s="19">
        <v>123537.399</v>
      </c>
      <c r="AR6" s="19">
        <v>124027.79357468526</v>
      </c>
      <c r="AS6" s="19">
        <v>124467.14708139308</v>
      </c>
      <c r="AT6" s="19">
        <v>124870.47159894033</v>
      </c>
      <c r="AU6" s="19">
        <v>125216.75021698342</v>
      </c>
      <c r="AV6" s="19">
        <v>125537.00789841053</v>
      </c>
      <c r="AW6" s="19">
        <v>125812.22934338693</v>
      </c>
      <c r="AX6" s="19">
        <v>126112.47091972484</v>
      </c>
      <c r="AY6" s="19">
        <v>126450.74309573224</v>
      </c>
      <c r="AZ6" s="19">
        <v>126688.93474629366</v>
      </c>
      <c r="BA6" s="19">
        <v>126933.13122838184</v>
      </c>
      <c r="BB6" s="19">
        <v>127234.37360997421</v>
      </c>
      <c r="BC6" s="19">
        <v>127502.5894181694</v>
      </c>
      <c r="BD6" s="19">
        <v>127736.77784771296</v>
      </c>
      <c r="BE6" s="19">
        <v>127836.85837315893</v>
      </c>
      <c r="BF6" s="19">
        <v>127854.87286773919</v>
      </c>
      <c r="BG6" s="19">
        <v>127848.86803621243</v>
      </c>
      <c r="BH6" s="19">
        <v>127859.87689401148</v>
      </c>
      <c r="BI6" s="19">
        <v>127794.82455247159</v>
      </c>
      <c r="BJ6" s="19">
        <v>127653.71101159276</v>
      </c>
      <c r="BK6" s="19">
        <v>127528.6195714378</v>
      </c>
      <c r="BL6" s="19">
        <v>127419.06097734103</v>
      </c>
      <c r="BM6" s="19">
        <v>127140.96006275319</v>
      </c>
      <c r="BN6" s="19">
        <v>126922.66579646381</v>
      </c>
      <c r="BO6" s="19">
        <v>126710.35219500429</v>
      </c>
      <c r="BP6" s="19">
        <v>126527.19133151547</v>
      </c>
      <c r="BQ6" s="19">
        <v>126310.33797689388</v>
      </c>
      <c r="BR6" s="19">
        <v>126097.43302787801</v>
      </c>
      <c r="BS6" s="19">
        <v>125846.72252716773</v>
      </c>
      <c r="BT6" s="19">
        <v>125538.3088159765</v>
      </c>
    </row>
    <row r="7" spans="1:112" s="33" customFormat="1" ht="14">
      <c r="A7" s="31" t="s">
        <v>22</v>
      </c>
      <c r="B7" s="31" t="s">
        <v>24</v>
      </c>
      <c r="C7" s="32">
        <f t="shared" ref="C7:AO7" si="0">D7*(C21/D21)</f>
        <v>5.4216728200487223</v>
      </c>
      <c r="D7" s="32">
        <f t="shared" si="0"/>
        <v>5.7163325345380498</v>
      </c>
      <c r="E7" s="32">
        <f t="shared" si="0"/>
        <v>5.9337928751839355</v>
      </c>
      <c r="F7" s="32">
        <f t="shared" si="0"/>
        <v>6.1310403295659581</v>
      </c>
      <c r="G7" s="32">
        <f t="shared" si="0"/>
        <v>6.3753381978956662</v>
      </c>
      <c r="H7" s="32">
        <f t="shared" si="0"/>
        <v>6.6856248159920542</v>
      </c>
      <c r="I7" s="32">
        <f t="shared" si="0"/>
        <v>7.0695448210301928</v>
      </c>
      <c r="J7" s="32">
        <f t="shared" si="0"/>
        <v>7.5698567371537031</v>
      </c>
      <c r="K7" s="32">
        <f t="shared" si="0"/>
        <v>8.051000640713708</v>
      </c>
      <c r="L7" s="32">
        <f t="shared" si="0"/>
        <v>8.6519549515853846</v>
      </c>
      <c r="M7" s="32">
        <f t="shared" si="0"/>
        <v>9.5191770219336735</v>
      </c>
      <c r="N7" s="32">
        <f t="shared" si="0"/>
        <v>10.630564574403037</v>
      </c>
      <c r="O7" s="32">
        <f t="shared" si="0"/>
        <v>11.799705388264403</v>
      </c>
      <c r="P7" s="32">
        <f t="shared" si="0"/>
        <v>13.095332783743981</v>
      </c>
      <c r="Q7" s="32">
        <f t="shared" si="0"/>
        <v>14.616982531275484</v>
      </c>
      <c r="R7" s="32">
        <f t="shared" si="0"/>
        <v>16.146708726031697</v>
      </c>
      <c r="S7" s="32">
        <f t="shared" si="0"/>
        <v>17.896289319414763</v>
      </c>
      <c r="T7" s="32">
        <f t="shared" si="0"/>
        <v>20.061091703944488</v>
      </c>
      <c r="U7" s="32">
        <f t="shared" si="0"/>
        <v>22.727113605350205</v>
      </c>
      <c r="V7" s="32">
        <f t="shared" si="0"/>
        <v>25.870074149071204</v>
      </c>
      <c r="W7" s="32">
        <f t="shared" si="0"/>
        <v>29.606812604958268</v>
      </c>
      <c r="X7" s="32">
        <f t="shared" si="0"/>
        <v>33.327216912794832</v>
      </c>
      <c r="Y7" s="32">
        <f t="shared" si="0"/>
        <v>37.302552633557951</v>
      </c>
      <c r="Z7" s="32">
        <f t="shared" si="0"/>
        <v>41.618161781420092</v>
      </c>
      <c r="AA7" s="32">
        <f t="shared" si="0"/>
        <v>45.146547445866652</v>
      </c>
      <c r="AB7" s="32">
        <f t="shared" si="0"/>
        <v>48.513258452139738</v>
      </c>
      <c r="AC7" s="32">
        <f t="shared" si="0"/>
        <v>51.944616576132269</v>
      </c>
      <c r="AD7" s="32">
        <f t="shared" si="0"/>
        <v>55.32503533023624</v>
      </c>
      <c r="AE7" s="32">
        <f t="shared" si="0"/>
        <v>59.020863782161314</v>
      </c>
      <c r="AF7" s="32">
        <f t="shared" si="0"/>
        <v>62.846430718547552</v>
      </c>
      <c r="AG7" s="32">
        <f t="shared" si="0"/>
        <v>66.240926835668944</v>
      </c>
      <c r="AH7" s="32">
        <f t="shared" si="0"/>
        <v>69.599086936761537</v>
      </c>
      <c r="AI7" s="32">
        <f t="shared" si="0"/>
        <v>72.777564301314285</v>
      </c>
      <c r="AJ7" s="32">
        <f t="shared" si="0"/>
        <v>75.852172690470169</v>
      </c>
      <c r="AK7" s="32">
        <f t="shared" si="0"/>
        <v>79.018061814728114</v>
      </c>
      <c r="AL7" s="32">
        <f t="shared" si="0"/>
        <v>82.342267074551245</v>
      </c>
      <c r="AM7" s="32">
        <f t="shared" si="0"/>
        <v>85.939212802105331</v>
      </c>
      <c r="AN7" s="32">
        <f t="shared" si="0"/>
        <v>90.034207885512544</v>
      </c>
      <c r="AO7" s="32">
        <f t="shared" si="0"/>
        <v>94.868682121414892</v>
      </c>
      <c r="AP7" s="33">
        <v>100</v>
      </c>
      <c r="AQ7" s="34">
        <f>AP7*(1+(AQ16/100))</f>
        <v>115.22545442682654</v>
      </c>
      <c r="AR7" s="34">
        <f t="shared" ref="AR7:BS7" si="1">AQ7*(1+(AR16/100))</f>
        <v>132.20855659918232</v>
      </c>
      <c r="AS7" s="34">
        <f t="shared" si="1"/>
        <v>147.00397706013874</v>
      </c>
      <c r="AT7" s="34">
        <f t="shared" si="1"/>
        <v>158.54997445825254</v>
      </c>
      <c r="AU7" s="34">
        <f t="shared" si="1"/>
        <v>167.3594024683521</v>
      </c>
      <c r="AV7" s="34">
        <f t="shared" si="1"/>
        <v>177.58489827888906</v>
      </c>
      <c r="AW7" s="34">
        <f t="shared" si="1"/>
        <v>190.0238467280289</v>
      </c>
      <c r="AX7" s="34">
        <f t="shared" si="1"/>
        <v>203.22646006576818</v>
      </c>
      <c r="AY7" s="34">
        <f t="shared" si="1"/>
        <v>215.27461282495173</v>
      </c>
      <c r="AZ7" s="34">
        <f t="shared" si="1"/>
        <v>227.12445365824638</v>
      </c>
      <c r="BA7" s="34">
        <f t="shared" si="1"/>
        <v>238.23025720495073</v>
      </c>
      <c r="BB7" s="34">
        <f t="shared" si="1"/>
        <v>248.1755363765609</v>
      </c>
      <c r="BC7" s="34">
        <f t="shared" si="1"/>
        <v>256.02565035181487</v>
      </c>
      <c r="BD7" s="34">
        <f t="shared" si="1"/>
        <v>263.52172745873372</v>
      </c>
      <c r="BE7" s="34">
        <f t="shared" si="1"/>
        <v>271.37560521512654</v>
      </c>
      <c r="BF7" s="34">
        <f t="shared" si="1"/>
        <v>280.25452129217808</v>
      </c>
      <c r="BG7" s="34">
        <f t="shared" si="1"/>
        <v>288.96129373235021</v>
      </c>
      <c r="BH7" s="34">
        <f t="shared" si="1"/>
        <v>297.44304780545798</v>
      </c>
      <c r="BI7" s="34">
        <f t="shared" si="1"/>
        <v>304.96884231308104</v>
      </c>
      <c r="BJ7" s="34">
        <f t="shared" si="1"/>
        <v>308.2848083373587</v>
      </c>
      <c r="BK7" s="34">
        <f t="shared" si="1"/>
        <v>311.58278901600033</v>
      </c>
      <c r="BL7" s="34">
        <f t="shared" si="1"/>
        <v>315.30806209402107</v>
      </c>
      <c r="BM7" s="34">
        <f t="shared" si="1"/>
        <v>319.99268947108067</v>
      </c>
      <c r="BN7" s="34">
        <f t="shared" si="1"/>
        <v>324.95960903211972</v>
      </c>
      <c r="BO7" s="34">
        <f t="shared" si="1"/>
        <v>330.42837408886021</v>
      </c>
      <c r="BP7" s="34">
        <f t="shared" si="1"/>
        <v>335.93614208758055</v>
      </c>
      <c r="BQ7" s="34">
        <f t="shared" si="1"/>
        <v>340.94554702007639</v>
      </c>
      <c r="BR7" s="34">
        <f t="shared" si="1"/>
        <v>346.7674289778297</v>
      </c>
      <c r="BS7" s="34">
        <f t="shared" si="1"/>
        <v>353.44699570083264</v>
      </c>
      <c r="BT7" s="34">
        <f>BS7*(1+(BT16/100))</f>
        <v>353.44699570083264</v>
      </c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</row>
    <row r="8" spans="1:112" s="33" customFormat="1" ht="14">
      <c r="A8" s="31" t="s">
        <v>23</v>
      </c>
      <c r="B8" s="31" t="s">
        <v>24</v>
      </c>
      <c r="C8" s="32">
        <f t="shared" ref="C8:AO8" si="2">D8*(C22/D22)</f>
        <v>72.462644234661042</v>
      </c>
      <c r="D8" s="32">
        <f t="shared" si="2"/>
        <v>73.491633263671801</v>
      </c>
      <c r="E8" s="32">
        <f t="shared" si="2"/>
        <v>74.535235592112841</v>
      </c>
      <c r="F8" s="32">
        <f t="shared" si="2"/>
        <v>75.593654915949372</v>
      </c>
      <c r="G8" s="32">
        <f t="shared" si="2"/>
        <v>76.667102475441609</v>
      </c>
      <c r="H8" s="32">
        <f t="shared" si="2"/>
        <v>77.75578951084978</v>
      </c>
      <c r="I8" s="32">
        <f t="shared" si="2"/>
        <v>78.605209230082806</v>
      </c>
      <c r="J8" s="32">
        <f t="shared" si="2"/>
        <v>79.463900887880527</v>
      </c>
      <c r="K8" s="32">
        <f t="shared" si="2"/>
        <v>80.331977648668058</v>
      </c>
      <c r="L8" s="32">
        <f t="shared" si="2"/>
        <v>81.142861109000805</v>
      </c>
      <c r="M8" s="32">
        <f t="shared" si="2"/>
        <v>81.738596364298616</v>
      </c>
      <c r="N8" s="32">
        <f t="shared" si="2"/>
        <v>82.398797620438827</v>
      </c>
      <c r="O8" s="32">
        <f t="shared" si="2"/>
        <v>83.064317604559591</v>
      </c>
      <c r="P8" s="32">
        <f t="shared" si="2"/>
        <v>83.735224215315981</v>
      </c>
      <c r="Q8" s="32">
        <f t="shared" si="2"/>
        <v>84.411547629888048</v>
      </c>
      <c r="R8" s="32">
        <f t="shared" si="2"/>
        <v>85.093333114045819</v>
      </c>
      <c r="S8" s="32">
        <f t="shared" si="2"/>
        <v>85.78062593355935</v>
      </c>
      <c r="T8" s="32">
        <f t="shared" si="2"/>
        <v>86.473463809903677</v>
      </c>
      <c r="U8" s="32">
        <f t="shared" si="2"/>
        <v>87.171907097438861</v>
      </c>
      <c r="V8" s="32">
        <f t="shared" si="2"/>
        <v>87.875978429049937</v>
      </c>
      <c r="W8" s="32">
        <f t="shared" si="2"/>
        <v>88.585753247686966</v>
      </c>
      <c r="X8" s="32">
        <f t="shared" si="2"/>
        <v>89.216048918415908</v>
      </c>
      <c r="Y8" s="32">
        <f t="shared" si="2"/>
        <v>89.850818356084531</v>
      </c>
      <c r="Z8" s="32">
        <f t="shared" si="2"/>
        <v>90.490121915052896</v>
      </c>
      <c r="AA8" s="32">
        <f t="shared" si="2"/>
        <v>91.133967139616004</v>
      </c>
      <c r="AB8" s="32">
        <f t="shared" si="2"/>
        <v>91.782384206953893</v>
      </c>
      <c r="AC8" s="32">
        <f t="shared" si="2"/>
        <v>92.435425927131618</v>
      </c>
      <c r="AD8" s="32">
        <f t="shared" si="2"/>
        <v>93.093114933034201</v>
      </c>
      <c r="AE8" s="32">
        <f t="shared" si="2"/>
        <v>93.755481401841678</v>
      </c>
      <c r="AF8" s="32">
        <f t="shared" si="2"/>
        <v>94.422555510734071</v>
      </c>
      <c r="AG8" s="32">
        <f t="shared" si="2"/>
        <v>95.094382525481436</v>
      </c>
      <c r="AH8" s="32">
        <f t="shared" si="2"/>
        <v>95.627341702018612</v>
      </c>
      <c r="AI8" s="32">
        <f t="shared" si="2"/>
        <v>96.163288419378915</v>
      </c>
      <c r="AJ8" s="32">
        <f t="shared" si="2"/>
        <v>96.702245310447367</v>
      </c>
      <c r="AK8" s="32">
        <f t="shared" si="2"/>
        <v>97.244219919518969</v>
      </c>
      <c r="AL8" s="32">
        <f t="shared" si="2"/>
        <v>97.789234879478755</v>
      </c>
      <c r="AM8" s="32">
        <f t="shared" si="2"/>
        <v>98.337297734621728</v>
      </c>
      <c r="AN8" s="32">
        <f t="shared" si="2"/>
        <v>98.888431117832909</v>
      </c>
      <c r="AO8" s="32">
        <f t="shared" si="2"/>
        <v>99.442665206292332</v>
      </c>
      <c r="AP8" s="33">
        <v>100</v>
      </c>
      <c r="AQ8" s="34">
        <f t="shared" ref="AQ8:BT8" si="3">AP8*(1+(AQ19/100))</f>
        <v>100.27437251992524</v>
      </c>
      <c r="AR8" s="34">
        <f t="shared" si="3"/>
        <v>100.99617606275133</v>
      </c>
      <c r="AS8" s="34">
        <f t="shared" si="3"/>
        <v>101.74864906392655</v>
      </c>
      <c r="AT8" s="34">
        <f t="shared" si="3"/>
        <v>102.4205843964755</v>
      </c>
      <c r="AU8" s="34">
        <f t="shared" si="3"/>
        <v>103.36044671292143</v>
      </c>
      <c r="AV8" s="34">
        <f t="shared" si="3"/>
        <v>104.49308387732276</v>
      </c>
      <c r="AW8" s="34">
        <f t="shared" si="3"/>
        <v>104.63331438387868</v>
      </c>
      <c r="AX8" s="34">
        <f t="shared" si="3"/>
        <v>104.90210738057949</v>
      </c>
      <c r="AY8" s="34">
        <f>AX8*(1+(AY19/100))</f>
        <v>106.16181576960547</v>
      </c>
      <c r="AZ8" s="34">
        <f t="shared" si="3"/>
        <v>106.56306876532935</v>
      </c>
      <c r="BA8" s="34">
        <f t="shared" si="3"/>
        <v>108.48554626839295</v>
      </c>
      <c r="BB8" s="34">
        <f t="shared" si="3"/>
        <v>108.02496632642374</v>
      </c>
      <c r="BC8" s="34">
        <f t="shared" si="3"/>
        <v>108.97608221417994</v>
      </c>
      <c r="BD8" s="34">
        <f t="shared" si="3"/>
        <v>109.83044344327277</v>
      </c>
      <c r="BE8" s="34">
        <f t="shared" si="3"/>
        <v>110.77132257560709</v>
      </c>
      <c r="BF8" s="34">
        <f t="shared" si="3"/>
        <v>112.27150091612062</v>
      </c>
      <c r="BG8" s="34">
        <f t="shared" si="3"/>
        <v>114.14517790109703</v>
      </c>
      <c r="BH8" s="34">
        <f t="shared" si="3"/>
        <v>112.99033159399818</v>
      </c>
      <c r="BI8" s="34">
        <f t="shared" si="3"/>
        <v>113.52156429997517</v>
      </c>
      <c r="BJ8" s="34">
        <f t="shared" si="3"/>
        <v>114.01039938448575</v>
      </c>
      <c r="BK8" s="34">
        <f t="shared" si="3"/>
        <v>114.59390926399313</v>
      </c>
      <c r="BL8" s="34">
        <f t="shared" si="3"/>
        <v>115.91077945510618</v>
      </c>
      <c r="BM8" s="34">
        <f t="shared" si="3"/>
        <v>115.92936004561892</v>
      </c>
      <c r="BN8" s="34">
        <f t="shared" si="3"/>
        <v>116.41888096165658</v>
      </c>
      <c r="BO8" s="34">
        <f t="shared" si="3"/>
        <v>116.89133839954515</v>
      </c>
      <c r="BP8" s="34">
        <f t="shared" si="3"/>
        <v>117.88141138342161</v>
      </c>
      <c r="BQ8" s="34">
        <f>BP8*(1+(BQ19/100))</f>
        <v>118.36610808702166</v>
      </c>
      <c r="BR8" s="34">
        <f t="shared" si="3"/>
        <v>118.7784768105502</v>
      </c>
      <c r="BS8" s="34">
        <f t="shared" si="3"/>
        <v>120.10090200459346</v>
      </c>
      <c r="BT8" s="34">
        <f t="shared" si="3"/>
        <v>120.10090200459346</v>
      </c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</row>
    <row r="9" spans="1:112" s="33" customFormat="1" ht="14">
      <c r="A9" s="31" t="s">
        <v>4</v>
      </c>
      <c r="B9" s="33" t="s">
        <v>5</v>
      </c>
      <c r="C9" s="34">
        <f t="shared" ref="C9:AO9" si="4">D9*(C23/D23)</f>
        <v>61.893310770972604</v>
      </c>
      <c r="D9" s="34">
        <f t="shared" si="4"/>
        <v>61.893310770972604</v>
      </c>
      <c r="E9" s="34">
        <f t="shared" si="4"/>
        <v>61.893310770972604</v>
      </c>
      <c r="F9" s="34">
        <f t="shared" si="4"/>
        <v>61.893310770972604</v>
      </c>
      <c r="G9" s="34">
        <f t="shared" si="4"/>
        <v>61.893310770972604</v>
      </c>
      <c r="H9" s="34">
        <f t="shared" si="4"/>
        <v>61.893310770972604</v>
      </c>
      <c r="I9" s="34">
        <f t="shared" si="4"/>
        <v>61.893310770972604</v>
      </c>
      <c r="J9" s="34">
        <f t="shared" si="4"/>
        <v>61.893310770972604</v>
      </c>
      <c r="K9" s="34">
        <f t="shared" si="4"/>
        <v>61.893310770972604</v>
      </c>
      <c r="L9" s="34">
        <f t="shared" si="4"/>
        <v>61.893310770972604</v>
      </c>
      <c r="M9" s="34">
        <f t="shared" si="4"/>
        <v>61.893310770972604</v>
      </c>
      <c r="N9" s="34">
        <f t="shared" si="4"/>
        <v>61.893310770972604</v>
      </c>
      <c r="O9" s="34">
        <f t="shared" si="4"/>
        <v>61.893310770972604</v>
      </c>
      <c r="P9" s="34">
        <f t="shared" si="4"/>
        <v>61.893310770972604</v>
      </c>
      <c r="Q9" s="34">
        <f t="shared" si="4"/>
        <v>61.893310770972604</v>
      </c>
      <c r="R9" s="34">
        <f t="shared" si="4"/>
        <v>61.893310770972604</v>
      </c>
      <c r="S9" s="34">
        <f t="shared" si="4"/>
        <v>61.893310770972604</v>
      </c>
      <c r="T9" s="34">
        <f t="shared" si="4"/>
        <v>61.893310770972604</v>
      </c>
      <c r="U9" s="34">
        <f t="shared" si="4"/>
        <v>61.893310770972604</v>
      </c>
      <c r="V9" s="34">
        <f t="shared" si="4"/>
        <v>61.893310770972604</v>
      </c>
      <c r="W9" s="34">
        <f t="shared" si="4"/>
        <v>61.893310770972604</v>
      </c>
      <c r="X9" s="34">
        <f t="shared" si="4"/>
        <v>61.893310770972604</v>
      </c>
      <c r="Y9" s="34">
        <f t="shared" si="4"/>
        <v>61.893310770972604</v>
      </c>
      <c r="Z9" s="34">
        <f t="shared" si="4"/>
        <v>61.893310770972604</v>
      </c>
      <c r="AA9" s="34">
        <f t="shared" si="4"/>
        <v>61.893310770972604</v>
      </c>
      <c r="AB9" s="34">
        <f t="shared" si="4"/>
        <v>61.893310770972604</v>
      </c>
      <c r="AC9" s="34">
        <f t="shared" si="4"/>
        <v>61.893310770972604</v>
      </c>
      <c r="AD9" s="34">
        <f t="shared" si="4"/>
        <v>61.893310770972604</v>
      </c>
      <c r="AE9" s="34">
        <f t="shared" si="4"/>
        <v>61.893310770972604</v>
      </c>
      <c r="AF9" s="34">
        <f t="shared" si="4"/>
        <v>61.893310770972604</v>
      </c>
      <c r="AG9" s="34">
        <f t="shared" si="4"/>
        <v>61.893310770972604</v>
      </c>
      <c r="AH9" s="34">
        <f t="shared" si="4"/>
        <v>62.072413977920228</v>
      </c>
      <c r="AI9" s="34">
        <f t="shared" si="4"/>
        <v>62.234429620835137</v>
      </c>
      <c r="AJ9" s="34">
        <f t="shared" si="4"/>
        <v>62.527447932558097</v>
      </c>
      <c r="AK9" s="34">
        <f t="shared" si="4"/>
        <v>61.631090645540439</v>
      </c>
      <c r="AL9" s="34">
        <f t="shared" si="4"/>
        <v>60.51477870222741</v>
      </c>
      <c r="AM9" s="34">
        <f t="shared" si="4"/>
        <v>59.806122101127748</v>
      </c>
      <c r="AN9" s="34">
        <f t="shared" si="4"/>
        <v>59.027886180283154</v>
      </c>
      <c r="AO9" s="34">
        <f t="shared" si="4"/>
        <v>58.115515268313061</v>
      </c>
      <c r="AP9" s="34">
        <f>AQ9*(AP23/AQ23)</f>
        <v>57.809311371215692</v>
      </c>
      <c r="AQ9" s="34">
        <v>57.38438350879467</v>
      </c>
      <c r="AR9" s="34">
        <v>58.168402979078579</v>
      </c>
      <c r="AS9" s="34">
        <v>58.99835574382837</v>
      </c>
      <c r="AT9" s="34">
        <v>59.38659750207681</v>
      </c>
      <c r="AU9" s="34">
        <v>60.037399151580381</v>
      </c>
      <c r="AV9" s="34">
        <v>59.245310557263799</v>
      </c>
      <c r="AW9" s="34">
        <v>58.157664745260661</v>
      </c>
      <c r="AX9" s="34">
        <v>58.507181146401635</v>
      </c>
      <c r="AY9" s="34">
        <v>58.344443664329418</v>
      </c>
      <c r="AZ9" s="34">
        <v>57.769269967279946</v>
      </c>
      <c r="BA9" s="34">
        <v>56.917961743669096</v>
      </c>
      <c r="BB9" s="34">
        <v>56.785167341179054</v>
      </c>
      <c r="BC9" s="34">
        <v>55.860327701868549</v>
      </c>
      <c r="BD9" s="34">
        <v>55.350130244115789</v>
      </c>
      <c r="BE9" s="34">
        <v>54.199810260526895</v>
      </c>
      <c r="BF9" s="34">
        <v>53.950768773123613</v>
      </c>
      <c r="BG9" s="34">
        <v>53.551289621857599</v>
      </c>
      <c r="BH9" s="34">
        <v>53.206371676375731</v>
      </c>
      <c r="BI9" s="34">
        <v>54.332154548347077</v>
      </c>
      <c r="BJ9" s="34">
        <v>55.236590159951291</v>
      </c>
      <c r="BK9" s="34">
        <v>53.937905532575414</v>
      </c>
      <c r="BL9" s="34">
        <v>54.810789033536679</v>
      </c>
      <c r="BM9" s="34">
        <v>54.487569454532526</v>
      </c>
      <c r="BN9" s="34">
        <v>53.831519811855465</v>
      </c>
      <c r="BO9" s="34">
        <v>53.477896845782588</v>
      </c>
      <c r="BP9" s="34">
        <v>52.443527422778516</v>
      </c>
      <c r="BQ9" s="34">
        <v>53.056152822840922</v>
      </c>
      <c r="BR9" s="34">
        <v>53.210473643579725</v>
      </c>
      <c r="BS9" s="34">
        <v>53.741624606703574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</row>
    <row r="10" spans="1:112" s="33" customFormat="1">
      <c r="A10" s="31" t="s">
        <v>6</v>
      </c>
      <c r="B10" s="33" t="s">
        <v>7</v>
      </c>
      <c r="C10" s="34">
        <f>100-C9</f>
        <v>38.106689229027396</v>
      </c>
      <c r="D10" s="34">
        <f t="shared" ref="D10:AO10" si="5">100-D9</f>
        <v>38.106689229027396</v>
      </c>
      <c r="E10" s="34">
        <f t="shared" si="5"/>
        <v>38.106689229027396</v>
      </c>
      <c r="F10" s="34">
        <f t="shared" si="5"/>
        <v>38.106689229027396</v>
      </c>
      <c r="G10" s="34">
        <f t="shared" si="5"/>
        <v>38.106689229027396</v>
      </c>
      <c r="H10" s="34">
        <f t="shared" si="5"/>
        <v>38.106689229027396</v>
      </c>
      <c r="I10" s="34">
        <f t="shared" si="5"/>
        <v>38.106689229027396</v>
      </c>
      <c r="J10" s="34">
        <f t="shared" si="5"/>
        <v>38.106689229027396</v>
      </c>
      <c r="K10" s="34">
        <f t="shared" si="5"/>
        <v>38.106689229027396</v>
      </c>
      <c r="L10" s="34">
        <f t="shared" si="5"/>
        <v>38.106689229027396</v>
      </c>
      <c r="M10" s="34">
        <f t="shared" si="5"/>
        <v>38.106689229027396</v>
      </c>
      <c r="N10" s="34">
        <f t="shared" si="5"/>
        <v>38.106689229027396</v>
      </c>
      <c r="O10" s="34">
        <f t="shared" si="5"/>
        <v>38.106689229027396</v>
      </c>
      <c r="P10" s="34">
        <f t="shared" si="5"/>
        <v>38.106689229027396</v>
      </c>
      <c r="Q10" s="34">
        <f t="shared" si="5"/>
        <v>38.106689229027396</v>
      </c>
      <c r="R10" s="34">
        <f t="shared" si="5"/>
        <v>38.106689229027396</v>
      </c>
      <c r="S10" s="34">
        <f t="shared" si="5"/>
        <v>38.106689229027396</v>
      </c>
      <c r="T10" s="34">
        <f t="shared" si="5"/>
        <v>38.106689229027396</v>
      </c>
      <c r="U10" s="34">
        <f t="shared" si="5"/>
        <v>38.106689229027396</v>
      </c>
      <c r="V10" s="34">
        <f t="shared" si="5"/>
        <v>38.106689229027396</v>
      </c>
      <c r="W10" s="34">
        <f t="shared" si="5"/>
        <v>38.106689229027396</v>
      </c>
      <c r="X10" s="34">
        <f t="shared" si="5"/>
        <v>38.106689229027396</v>
      </c>
      <c r="Y10" s="34">
        <f t="shared" si="5"/>
        <v>38.106689229027396</v>
      </c>
      <c r="Z10" s="34">
        <f t="shared" si="5"/>
        <v>38.106689229027396</v>
      </c>
      <c r="AA10" s="34">
        <f t="shared" si="5"/>
        <v>38.106689229027396</v>
      </c>
      <c r="AB10" s="34">
        <f t="shared" si="5"/>
        <v>38.106689229027396</v>
      </c>
      <c r="AC10" s="34">
        <f t="shared" si="5"/>
        <v>38.106689229027396</v>
      </c>
      <c r="AD10" s="34">
        <f t="shared" si="5"/>
        <v>38.106689229027396</v>
      </c>
      <c r="AE10" s="34">
        <f t="shared" si="5"/>
        <v>38.106689229027396</v>
      </c>
      <c r="AF10" s="34">
        <f t="shared" si="5"/>
        <v>38.106689229027396</v>
      </c>
      <c r="AG10" s="34">
        <f t="shared" si="5"/>
        <v>38.106689229027396</v>
      </c>
      <c r="AH10" s="34">
        <f t="shared" si="5"/>
        <v>37.927586022079772</v>
      </c>
      <c r="AI10" s="34">
        <f t="shared" si="5"/>
        <v>37.765570379164863</v>
      </c>
      <c r="AJ10" s="34">
        <f t="shared" si="5"/>
        <v>37.472552067441903</v>
      </c>
      <c r="AK10" s="34">
        <f t="shared" si="5"/>
        <v>38.368909354459561</v>
      </c>
      <c r="AL10" s="34">
        <f t="shared" si="5"/>
        <v>39.48522129777259</v>
      </c>
      <c r="AM10" s="34">
        <f t="shared" si="5"/>
        <v>40.193877898872252</v>
      </c>
      <c r="AN10" s="34">
        <f t="shared" si="5"/>
        <v>40.972113819716846</v>
      </c>
      <c r="AO10" s="34">
        <f t="shared" si="5"/>
        <v>41.884484731686939</v>
      </c>
      <c r="AP10" s="34">
        <f>100-AP9</f>
        <v>42.190688628784308</v>
      </c>
      <c r="AQ10" s="34">
        <v>42.61561649120533</v>
      </c>
      <c r="AR10" s="34">
        <v>41.831597020921421</v>
      </c>
      <c r="AS10" s="34">
        <v>41.00164425617163</v>
      </c>
      <c r="AT10" s="34">
        <v>40.61340249792319</v>
      </c>
      <c r="AU10" s="34">
        <v>39.962600848419619</v>
      </c>
      <c r="AV10" s="34">
        <v>40.754689442736201</v>
      </c>
      <c r="AW10" s="34">
        <v>41.842335254739339</v>
      </c>
      <c r="AX10" s="34">
        <v>41.492818853598365</v>
      </c>
      <c r="AY10" s="34">
        <v>41.655556335670582</v>
      </c>
      <c r="AZ10" s="34">
        <v>42.230730032720054</v>
      </c>
      <c r="BA10" s="34">
        <v>43.082038256330904</v>
      </c>
      <c r="BB10" s="34">
        <v>43.214832658820946</v>
      </c>
      <c r="BC10" s="34">
        <v>44.139672298131451</v>
      </c>
      <c r="BD10" s="34">
        <v>44.649869755884211</v>
      </c>
      <c r="BE10" s="34">
        <v>45.800189739473105</v>
      </c>
      <c r="BF10" s="34">
        <v>46.049231226876387</v>
      </c>
      <c r="BG10" s="34">
        <v>46.448710378142401</v>
      </c>
      <c r="BH10" s="34">
        <v>46.793628323624269</v>
      </c>
      <c r="BI10" s="34">
        <v>45.667845451652923</v>
      </c>
      <c r="BJ10" s="34">
        <v>44.763409840048709</v>
      </c>
      <c r="BK10" s="34">
        <v>46.062094467424586</v>
      </c>
      <c r="BL10" s="34">
        <v>45.189210966463321</v>
      </c>
      <c r="BM10" s="34">
        <v>45.512430545467474</v>
      </c>
      <c r="BN10" s="34">
        <v>46.168480188144535</v>
      </c>
      <c r="BO10" s="34">
        <v>46.522103154217412</v>
      </c>
      <c r="BP10" s="34">
        <v>47.556472577221484</v>
      </c>
      <c r="BQ10" s="34">
        <v>46.943847177159078</v>
      </c>
      <c r="BR10" s="34">
        <v>46.789526356420275</v>
      </c>
      <c r="BS10" s="34">
        <v>46.258375393296426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6"/>
    </row>
    <row r="11" spans="1:112" s="5" customFormat="1" ht="14">
      <c r="A11" s="4" t="s">
        <v>8</v>
      </c>
      <c r="B11" s="5" t="s">
        <v>9</v>
      </c>
      <c r="AQ11" s="20">
        <v>4.6946211852709263</v>
      </c>
      <c r="AR11" s="20">
        <v>4.9461064084293866</v>
      </c>
      <c r="AS11" s="20">
        <v>4.5051614521313743</v>
      </c>
      <c r="AT11" s="20">
        <v>4.0093885648063523</v>
      </c>
      <c r="AU11" s="20">
        <v>4.3914550416842486</v>
      </c>
      <c r="AV11" s="20">
        <v>4.7471147340554003</v>
      </c>
      <c r="AW11" s="20">
        <v>5.1045619230369645</v>
      </c>
      <c r="AX11" s="20">
        <v>5.5576889897971329</v>
      </c>
      <c r="AY11" s="20">
        <v>5.2830230723096223</v>
      </c>
      <c r="AZ11" s="20">
        <v>5.1926635633353282</v>
      </c>
      <c r="BA11" s="20">
        <v>4.8998685233371582</v>
      </c>
      <c r="BB11" s="20">
        <v>4.926536594849531</v>
      </c>
      <c r="BC11" s="20">
        <v>4.8676075175222699</v>
      </c>
      <c r="BD11" s="20">
        <v>5.0286947633655021</v>
      </c>
      <c r="BE11" s="20">
        <v>5.0182209815508552</v>
      </c>
      <c r="BF11" s="20">
        <v>4.7948666059192142</v>
      </c>
      <c r="BG11" s="20">
        <v>4.815179368690079</v>
      </c>
      <c r="BH11" s="20">
        <v>4.828068944028904</v>
      </c>
      <c r="BI11" s="20">
        <v>5.1166071273559455</v>
      </c>
      <c r="BJ11" s="20">
        <v>4.5492102639463097</v>
      </c>
      <c r="BK11" s="20">
        <v>4.2909416729200807</v>
      </c>
      <c r="BL11" s="20">
        <v>4.4074130246405261</v>
      </c>
      <c r="BM11" s="20">
        <v>4.2170799304359106</v>
      </c>
      <c r="BN11" s="20">
        <v>4.0539036012898686</v>
      </c>
      <c r="BO11" s="20">
        <v>4.1126564943341704</v>
      </c>
      <c r="BP11" s="20">
        <v>4.0180866589319582</v>
      </c>
      <c r="BQ11" s="20">
        <v>3.99761541798066</v>
      </c>
      <c r="BR11" s="20">
        <v>3.9969371903836799</v>
      </c>
      <c r="BS11" s="20">
        <v>4.0159412651232635</v>
      </c>
    </row>
    <row r="12" spans="1:112">
      <c r="A12" s="9" t="s">
        <v>10</v>
      </c>
      <c r="B12" s="9" t="s">
        <v>11</v>
      </c>
      <c r="AQ12" s="20">
        <v>37.920995305934404</v>
      </c>
      <c r="AR12" s="20">
        <v>36.885490612492042</v>
      </c>
      <c r="AS12" s="20">
        <v>36.496482804040262</v>
      </c>
      <c r="AT12" s="20">
        <v>36.604013933116839</v>
      </c>
      <c r="AU12" s="20">
        <v>35.57114580673538</v>
      </c>
      <c r="AV12" s="20">
        <v>36.007574708680799</v>
      </c>
      <c r="AW12" s="20">
        <v>36.737773331702371</v>
      </c>
      <c r="AX12" s="20">
        <v>35.935129863801237</v>
      </c>
      <c r="AY12" s="20">
        <v>36.372533263360964</v>
      </c>
      <c r="AZ12" s="20">
        <v>37.038066469384731</v>
      </c>
      <c r="BA12" s="20">
        <v>38.182169732993749</v>
      </c>
      <c r="BB12" s="20">
        <v>38.288296063971416</v>
      </c>
      <c r="BC12" s="20">
        <v>39.272064780609185</v>
      </c>
      <c r="BD12" s="20">
        <v>39.621174992518704</v>
      </c>
      <c r="BE12" s="20">
        <v>40.78196875792225</v>
      </c>
      <c r="BF12" s="20">
        <v>41.254364620957176</v>
      </c>
      <c r="BG12" s="20">
        <v>41.633531009452327</v>
      </c>
      <c r="BH12" s="20">
        <v>41.965559379595369</v>
      </c>
      <c r="BI12" s="20">
        <v>40.551238324296975</v>
      </c>
      <c r="BJ12" s="20">
        <v>40.214199576102388</v>
      </c>
      <c r="BK12" s="20">
        <v>41.771152794504509</v>
      </c>
      <c r="BL12" s="20">
        <v>40.781797941822802</v>
      </c>
      <c r="BM12" s="20">
        <v>41.29535061503158</v>
      </c>
      <c r="BN12" s="20">
        <v>42.11457658685466</v>
      </c>
      <c r="BO12" s="20">
        <v>42.409446659883244</v>
      </c>
      <c r="BP12" s="20">
        <v>43.538385918289528</v>
      </c>
      <c r="BQ12" s="20">
        <v>42.946231759178424</v>
      </c>
      <c r="BR12" s="20">
        <v>42.792589166036599</v>
      </c>
      <c r="BS12" s="20">
        <v>42.242434128173159</v>
      </c>
    </row>
    <row r="13" spans="1:112" s="37" customFormat="1">
      <c r="A13" s="37" t="s">
        <v>35</v>
      </c>
      <c r="B13" s="37" t="s">
        <v>38</v>
      </c>
      <c r="AP13" s="37">
        <v>100</v>
      </c>
      <c r="AQ13" s="38">
        <f>AP13*(1+(AQ17/100))</f>
        <v>128.98829781763658</v>
      </c>
      <c r="AR13" s="38">
        <f t="shared" ref="AR13:BR13" si="6">AQ13*(1+(AR17/100))</f>
        <v>166.57618076050969</v>
      </c>
      <c r="AS13" s="38">
        <f t="shared" si="6"/>
        <v>202.90440521392668</v>
      </c>
      <c r="AT13" s="38">
        <f t="shared" si="6"/>
        <v>229.34206289241192</v>
      </c>
      <c r="AU13" s="38">
        <f t="shared" si="6"/>
        <v>246.98473548333052</v>
      </c>
      <c r="AV13" s="38">
        <f t="shared" si="6"/>
        <v>284.88905493867617</v>
      </c>
      <c r="AW13" s="38">
        <f t="shared" si="6"/>
        <v>349.55784003007415</v>
      </c>
      <c r="AX13" s="38">
        <f t="shared" si="6"/>
        <v>435.69526215734732</v>
      </c>
      <c r="AY13" s="38">
        <f t="shared" si="6"/>
        <v>528.87099655974998</v>
      </c>
      <c r="AZ13" s="38">
        <f t="shared" si="6"/>
        <v>646.20124021764298</v>
      </c>
      <c r="BA13" s="38">
        <f t="shared" si="6"/>
        <v>769.62657988797866</v>
      </c>
      <c r="BB13" s="38">
        <f t="shared" si="6"/>
        <v>884.95015946071499</v>
      </c>
      <c r="BC13" s="38">
        <f t="shared" si="6"/>
        <v>986.17642678337961</v>
      </c>
      <c r="BD13" s="38">
        <f t="shared" si="6"/>
        <v>1088.3448795408256</v>
      </c>
      <c r="BE13" s="38">
        <f t="shared" si="6"/>
        <v>1204.7612244137581</v>
      </c>
      <c r="BF13" s="38">
        <f t="shared" si="6"/>
        <v>1338.1423877440716</v>
      </c>
      <c r="BG13" s="38">
        <f t="shared" si="6"/>
        <v>1474.1786197229123</v>
      </c>
      <c r="BH13" s="38">
        <f t="shared" si="6"/>
        <v>1637.4423319297614</v>
      </c>
      <c r="BI13" s="38">
        <f t="shared" si="6"/>
        <v>1809.6178658957747</v>
      </c>
      <c r="BJ13" s="38">
        <f t="shared" si="6"/>
        <v>1924.8467967995498</v>
      </c>
      <c r="BK13" s="38">
        <f t="shared" si="6"/>
        <v>2069.1821223331149</v>
      </c>
      <c r="BL13" s="38">
        <f t="shared" si="6"/>
        <v>2213.8198879215965</v>
      </c>
      <c r="BM13" s="38">
        <f t="shared" si="6"/>
        <v>2367.7127361640505</v>
      </c>
      <c r="BN13" s="38">
        <f t="shared" si="6"/>
        <v>2534.8332349025868</v>
      </c>
      <c r="BO13" s="38">
        <f t="shared" si="6"/>
        <v>2700.2711089470372</v>
      </c>
      <c r="BP13" s="38">
        <f t="shared" si="6"/>
        <v>2863.6500773403473</v>
      </c>
      <c r="BQ13" s="38">
        <f t="shared" si="6"/>
        <v>3026.6816845348108</v>
      </c>
      <c r="BR13" s="38">
        <f t="shared" si="6"/>
        <v>3226.3510042255784</v>
      </c>
      <c r="BS13" s="38">
        <f>BR13*(1+(BS17/100))</f>
        <v>3485.2820436145817</v>
      </c>
    </row>
    <row r="14" spans="1:112" s="37" customFormat="1">
      <c r="A14" s="37" t="s">
        <v>36</v>
      </c>
      <c r="B14" s="37" t="s">
        <v>37</v>
      </c>
      <c r="AP14" s="37">
        <v>100</v>
      </c>
      <c r="AQ14" s="38">
        <f>AP14*(1+(AQ18/100))</f>
        <v>113.56224179429906</v>
      </c>
      <c r="AR14" s="38">
        <f t="shared" ref="AR14:BS14" si="7">AQ14*(1+(AR18/100))</f>
        <v>128.19161474196213</v>
      </c>
      <c r="AS14" s="38">
        <f t="shared" si="7"/>
        <v>140.78674358971389</v>
      </c>
      <c r="AT14" s="38">
        <f t="shared" si="7"/>
        <v>150.99663095724773</v>
      </c>
      <c r="AU14" s="38">
        <f t="shared" si="7"/>
        <v>159.01213142054237</v>
      </c>
      <c r="AV14" s="38">
        <f t="shared" si="7"/>
        <v>166.85216769188494</v>
      </c>
      <c r="AW14" s="38">
        <f t="shared" si="7"/>
        <v>174.99296275046177</v>
      </c>
      <c r="AX14" s="38">
        <f t="shared" si="7"/>
        <v>182.60674377185234</v>
      </c>
      <c r="AY14" s="38">
        <f t="shared" si="7"/>
        <v>189.1991223358192</v>
      </c>
      <c r="AZ14" s="38">
        <f t="shared" si="7"/>
        <v>195.10879188051146</v>
      </c>
      <c r="BA14" s="38">
        <f t="shared" si="7"/>
        <v>200.92285397340083</v>
      </c>
      <c r="BB14" s="38">
        <f t="shared" si="7"/>
        <v>206.51979440980165</v>
      </c>
      <c r="BC14" s="38">
        <f t="shared" si="7"/>
        <v>210.89410138828532</v>
      </c>
      <c r="BD14" s="38">
        <f t="shared" si="7"/>
        <v>215.10310246438294</v>
      </c>
      <c r="BE14" s="38">
        <f t="shared" si="7"/>
        <v>219.43979476036716</v>
      </c>
      <c r="BF14" s="38">
        <f t="shared" si="7"/>
        <v>224.57253467679257</v>
      </c>
      <c r="BG14" s="38">
        <f t="shared" si="7"/>
        <v>229.71135775612984</v>
      </c>
      <c r="BH14" s="38">
        <f t="shared" si="7"/>
        <v>234.2970287566805</v>
      </c>
      <c r="BI14" s="38">
        <f t="shared" si="7"/>
        <v>237.9703810924492</v>
      </c>
      <c r="BJ14" s="38">
        <f t="shared" si="7"/>
        <v>239.0531610812657</v>
      </c>
      <c r="BK14" s="38">
        <f t="shared" si="7"/>
        <v>239.95125570306155</v>
      </c>
      <c r="BL14" s="38">
        <f t="shared" si="7"/>
        <v>241.35489330911227</v>
      </c>
      <c r="BM14" s="38">
        <f t="shared" si="7"/>
        <v>243.55444546083305</v>
      </c>
      <c r="BN14" s="38">
        <f t="shared" si="7"/>
        <v>246.00486654359042</v>
      </c>
      <c r="BO14" s="38">
        <f t="shared" si="7"/>
        <v>248.99367668721121</v>
      </c>
      <c r="BP14" s="38">
        <f t="shared" si="7"/>
        <v>252.11129778545154</v>
      </c>
      <c r="BQ14" s="38">
        <f t="shared" si="7"/>
        <v>254.88886554523472</v>
      </c>
      <c r="BR14" s="38">
        <f t="shared" si="7"/>
        <v>258.07923201795745</v>
      </c>
      <c r="BS14" s="38">
        <f t="shared" si="7"/>
        <v>261.56702826724239</v>
      </c>
    </row>
    <row r="15" spans="1:112">
      <c r="AQ15" s="10"/>
      <c r="AR15" s="10"/>
      <c r="AS15" s="21"/>
      <c r="AT15" s="21"/>
      <c r="AU15" s="21"/>
      <c r="AV15" s="21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21"/>
    </row>
    <row r="16" spans="1:112" s="23" customFormat="1">
      <c r="A16" s="23" t="s">
        <v>55</v>
      </c>
      <c r="B16" s="40" t="s">
        <v>59</v>
      </c>
      <c r="AQ16" s="20">
        <v>15.225454426826548</v>
      </c>
      <c r="AR16" s="20">
        <v>14.739019478669801</v>
      </c>
      <c r="AS16" s="20">
        <v>11.190970419419839</v>
      </c>
      <c r="AT16" s="20">
        <v>7.8542075044611668</v>
      </c>
      <c r="AU16" s="20">
        <v>5.556246880644661</v>
      </c>
      <c r="AV16" s="20">
        <v>6.1099021983366804</v>
      </c>
      <c r="AW16" s="20">
        <v>7.0045080238777118</v>
      </c>
      <c r="AX16" s="20">
        <v>6.9478718408619038</v>
      </c>
      <c r="AY16" s="20">
        <v>5.9284370525789569</v>
      </c>
      <c r="AZ16" s="20">
        <v>5.5045231194679758</v>
      </c>
      <c r="BA16" s="20">
        <v>4.8897436483943038</v>
      </c>
      <c r="BB16" s="20">
        <v>4.174649890527621</v>
      </c>
      <c r="BC16" s="20">
        <v>3.1631296500324044</v>
      </c>
      <c r="BD16" s="20">
        <v>2.9278617578426904</v>
      </c>
      <c r="BE16" s="20">
        <v>2.9803530176170079</v>
      </c>
      <c r="BF16" s="20">
        <v>3.271818065596932</v>
      </c>
      <c r="BG16" s="20">
        <v>3.1067375470081831</v>
      </c>
      <c r="BH16" s="20">
        <v>2.9352561249826064</v>
      </c>
      <c r="BI16" s="20">
        <v>2.530163190280815</v>
      </c>
      <c r="BJ16" s="20">
        <v>1.0873130511062157</v>
      </c>
      <c r="BK16" s="20">
        <v>1.0697837160475965</v>
      </c>
      <c r="BL16" s="20">
        <v>1.1955965506905408</v>
      </c>
      <c r="BM16" s="20">
        <v>1.4857302873729505</v>
      </c>
      <c r="BN16" s="20">
        <v>1.5521978234093281</v>
      </c>
      <c r="BO16" s="20">
        <v>1.6829060919383243</v>
      </c>
      <c r="BP16" s="20">
        <v>1.6668568532916526</v>
      </c>
      <c r="BQ16" s="20">
        <v>1.4911777284118057</v>
      </c>
      <c r="BR16" s="20">
        <v>1.7075694370076271</v>
      </c>
      <c r="BS16" s="20">
        <v>1.9262382117871817</v>
      </c>
    </row>
    <row r="17" spans="1:72" s="23" customFormat="1">
      <c r="A17" s="23" t="s">
        <v>54</v>
      </c>
      <c r="B17" s="40"/>
      <c r="AQ17" s="20">
        <v>28.988297817636582</v>
      </c>
      <c r="AR17" s="20">
        <v>29.140537226109291</v>
      </c>
      <c r="AS17" s="20">
        <v>21.808774992654499</v>
      </c>
      <c r="AT17" s="20">
        <v>13.02961246731504</v>
      </c>
      <c r="AU17" s="20">
        <v>7.692733015659277</v>
      </c>
      <c r="AV17" s="20">
        <v>15.346826750717893</v>
      </c>
      <c r="AW17" s="20">
        <v>22.69963832247549</v>
      </c>
      <c r="AX17" s="20">
        <v>24.641822400510978</v>
      </c>
      <c r="AY17" s="20">
        <v>21.385528486365125</v>
      </c>
      <c r="AZ17" s="20">
        <v>22.185040287917815</v>
      </c>
      <c r="BA17" s="20">
        <v>19.100139707061757</v>
      </c>
      <c r="BB17" s="20">
        <v>14.984355086790513</v>
      </c>
      <c r="BC17" s="20">
        <v>11.438640497488759</v>
      </c>
      <c r="BD17" s="20">
        <v>10.360058300185671</v>
      </c>
      <c r="BE17" s="20">
        <v>10.696641024492976</v>
      </c>
      <c r="BF17" s="20">
        <v>11.071170006755256</v>
      </c>
      <c r="BG17" s="20">
        <v>10.166050580624663</v>
      </c>
      <c r="BH17" s="20">
        <v>11.074893504936057</v>
      </c>
      <c r="BI17" s="20">
        <v>10.514906730370207</v>
      </c>
      <c r="BJ17" s="20">
        <v>6.3675836249956497</v>
      </c>
      <c r="BK17" s="20">
        <v>7.4985357678102948</v>
      </c>
      <c r="BL17" s="20">
        <v>6.9900935266826405</v>
      </c>
      <c r="BM17" s="20">
        <v>6.951461999328834</v>
      </c>
      <c r="BN17" s="20">
        <v>7.0583097428148864</v>
      </c>
      <c r="BO17" s="20">
        <v>6.5265782287570628</v>
      </c>
      <c r="BP17" s="20">
        <v>6.0504653718647976</v>
      </c>
      <c r="BQ17" s="20">
        <v>5.6931399714130206</v>
      </c>
      <c r="BR17" s="20">
        <v>6.5969712213544529</v>
      </c>
      <c r="BS17" s="20">
        <v>8.025507424637901</v>
      </c>
    </row>
    <row r="18" spans="1:72" s="23" customFormat="1">
      <c r="A18" s="23" t="s">
        <v>56</v>
      </c>
      <c r="B18" s="40"/>
      <c r="AQ18" s="20">
        <v>13.562241794299062</v>
      </c>
      <c r="AR18" s="20">
        <v>12.882250928228379</v>
      </c>
      <c r="AS18" s="20">
        <v>9.8252361303854432</v>
      </c>
      <c r="AT18" s="20">
        <v>7.2520232425347277</v>
      </c>
      <c r="AU18" s="20">
        <v>5.3083968910300472</v>
      </c>
      <c r="AV18" s="20">
        <v>4.9304642364725328</v>
      </c>
      <c r="AW18" s="20">
        <v>4.8790466262385719</v>
      </c>
      <c r="AX18" s="20">
        <v>4.3509069746123119</v>
      </c>
      <c r="AY18" s="20">
        <v>3.6101506591691561</v>
      </c>
      <c r="AZ18" s="20">
        <v>3.1235184771115905</v>
      </c>
      <c r="BA18" s="20">
        <v>2.9799077923920625</v>
      </c>
      <c r="BB18" s="20">
        <v>2.7856166313174868</v>
      </c>
      <c r="BC18" s="20">
        <v>2.1181054295471831</v>
      </c>
      <c r="BD18" s="20">
        <v>1.9957889046637005</v>
      </c>
      <c r="BE18" s="20">
        <v>2.0160993710921864</v>
      </c>
      <c r="BF18" s="20">
        <v>2.3390196486605572</v>
      </c>
      <c r="BG18" s="20">
        <v>2.2882687265088464</v>
      </c>
      <c r="BH18" s="20">
        <v>1.9962752583696737</v>
      </c>
      <c r="BI18" s="20">
        <v>1.5678185742523882</v>
      </c>
      <c r="BJ18" s="20">
        <v>0.45500620028669886</v>
      </c>
      <c r="BK18" s="20">
        <v>0.37568824345750168</v>
      </c>
      <c r="BL18" s="20">
        <v>0.58496781020714339</v>
      </c>
      <c r="BM18" s="20">
        <v>0.91133522157502644</v>
      </c>
      <c r="BN18" s="20">
        <v>1.0061081324633161</v>
      </c>
      <c r="BO18" s="20">
        <v>1.2149394382371599</v>
      </c>
      <c r="BP18" s="20">
        <v>1.2520884625342226</v>
      </c>
      <c r="BQ18" s="20">
        <v>1.101722843911157</v>
      </c>
      <c r="BR18" s="20">
        <v>1.2516696113414592</v>
      </c>
      <c r="BS18" s="20">
        <v>1.3514439817622559</v>
      </c>
    </row>
    <row r="19" spans="1:72" s="23" customFormat="1">
      <c r="A19" s="23" t="s">
        <v>62</v>
      </c>
      <c r="B19" s="24" t="s">
        <v>59</v>
      </c>
      <c r="AQ19" s="20">
        <v>0.2743725199252367</v>
      </c>
      <c r="AR19" s="20">
        <v>0.7198285311460495</v>
      </c>
      <c r="AS19" s="20">
        <v>0.74505098164081573</v>
      </c>
      <c r="AT19" s="20">
        <v>0.66038747318089008</v>
      </c>
      <c r="AU19" s="20">
        <v>0.91764982789754868</v>
      </c>
      <c r="AV19" s="20">
        <v>1.0958129540085793</v>
      </c>
      <c r="AW19" s="20">
        <v>0.13420075410977006</v>
      </c>
      <c r="AX19" s="20">
        <v>0.25689045432955027</v>
      </c>
      <c r="AY19" s="20">
        <v>1.2008418329060078</v>
      </c>
      <c r="AZ19" s="20">
        <v>0.37796357646584511</v>
      </c>
      <c r="BA19" s="20">
        <v>1.8040748313069344</v>
      </c>
      <c r="BB19" s="20">
        <v>-0.42455419898033142</v>
      </c>
      <c r="BC19" s="20">
        <v>0.88045932352542877</v>
      </c>
      <c r="BD19" s="20">
        <v>0.78398967161774635</v>
      </c>
      <c r="BE19" s="20">
        <v>0.85666514933109283</v>
      </c>
      <c r="BF19" s="20">
        <v>1.3543020933866501</v>
      </c>
      <c r="BG19" s="20">
        <v>1.668880321085453</v>
      </c>
      <c r="BH19" s="20">
        <v>-1.0117346420884132</v>
      </c>
      <c r="BI19" s="20">
        <v>0.47015766613185406</v>
      </c>
      <c r="BJ19" s="20">
        <v>0.43060989119112492</v>
      </c>
      <c r="BK19" s="20">
        <v>0.51180408336222172</v>
      </c>
      <c r="BL19" s="20">
        <v>1.1491624638438225</v>
      </c>
      <c r="BM19" s="20">
        <v>1.603007985977456E-2</v>
      </c>
      <c r="BN19" s="20">
        <v>0.4222579300403595</v>
      </c>
      <c r="BO19" s="20">
        <v>0.40582544170320034</v>
      </c>
      <c r="BP19" s="20">
        <v>0.84700286388397217</v>
      </c>
      <c r="BQ19" s="20">
        <v>0.41117314249277115</v>
      </c>
      <c r="BR19" s="20">
        <v>0.34838411957025528</v>
      </c>
      <c r="BS19" s="20">
        <v>1.1133542284369469</v>
      </c>
    </row>
    <row r="20" spans="1:72" s="23" customFormat="1">
      <c r="B20" s="2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</row>
    <row r="21" spans="1:72" s="23" customFormat="1">
      <c r="A21" s="23" t="s">
        <v>27</v>
      </c>
      <c r="B21" s="40" t="s">
        <v>60</v>
      </c>
      <c r="C21" s="39">
        <v>762758.125</v>
      </c>
      <c r="D21" s="39">
        <v>804212.875</v>
      </c>
      <c r="E21" s="39">
        <v>834806.6875</v>
      </c>
      <c r="F21" s="39">
        <v>862556.8125</v>
      </c>
      <c r="G21" s="39">
        <v>896926.3125</v>
      </c>
      <c r="H21" s="39">
        <v>940579.5625</v>
      </c>
      <c r="I21" s="39">
        <v>994592.0625</v>
      </c>
      <c r="J21" s="39">
        <v>1064979.375</v>
      </c>
      <c r="K21" s="39">
        <v>1132670</v>
      </c>
      <c r="L21" s="39">
        <v>1217216.375</v>
      </c>
      <c r="M21" s="39">
        <v>1339223.125</v>
      </c>
      <c r="N21" s="39">
        <v>1495580.75</v>
      </c>
      <c r="O21" s="39">
        <v>1660063.5</v>
      </c>
      <c r="P21" s="39">
        <v>1842341.25</v>
      </c>
      <c r="Q21" s="39">
        <v>2056417.375</v>
      </c>
      <c r="R21" s="39">
        <v>2271629.75</v>
      </c>
      <c r="S21" s="39">
        <v>2517772.75</v>
      </c>
      <c r="T21" s="39">
        <v>2822332</v>
      </c>
      <c r="U21" s="39">
        <v>3197406.25</v>
      </c>
      <c r="V21" s="39">
        <v>3639579.5</v>
      </c>
      <c r="W21" s="39">
        <v>4165289.5</v>
      </c>
      <c r="X21" s="39">
        <v>4688701.5</v>
      </c>
      <c r="Y21" s="39">
        <v>5247979</v>
      </c>
      <c r="Z21" s="39">
        <v>5855128.5</v>
      </c>
      <c r="AA21" s="39">
        <v>6351526</v>
      </c>
      <c r="AB21" s="39">
        <v>6825178</v>
      </c>
      <c r="AC21" s="39">
        <v>7307925</v>
      </c>
      <c r="AD21" s="39">
        <v>7783505.5</v>
      </c>
      <c r="AE21" s="39">
        <v>8303460</v>
      </c>
      <c r="AF21" s="39">
        <v>8841667</v>
      </c>
      <c r="AG21" s="39">
        <v>9319228</v>
      </c>
      <c r="AH21" s="39">
        <v>9791677</v>
      </c>
      <c r="AI21" s="39">
        <v>10238847</v>
      </c>
      <c r="AJ21" s="39">
        <v>10671404</v>
      </c>
      <c r="AK21" s="39">
        <v>11116803</v>
      </c>
      <c r="AL21" s="39">
        <v>11584475</v>
      </c>
      <c r="AM21" s="39">
        <v>12090518</v>
      </c>
      <c r="AN21" s="39">
        <v>12666630</v>
      </c>
      <c r="AO21" s="39">
        <v>13346777</v>
      </c>
      <c r="AP21" s="39">
        <v>14068686</v>
      </c>
      <c r="AQ21" s="39">
        <v>14827034</v>
      </c>
      <c r="AR21" s="39">
        <v>15577297</v>
      </c>
      <c r="AS21" s="39">
        <v>16251337</v>
      </c>
      <c r="AT21" s="39">
        <v>16824260</v>
      </c>
      <c r="AU21" s="39">
        <v>17345736</v>
      </c>
      <c r="AV21" s="39">
        <v>17890178</v>
      </c>
      <c r="AW21" s="39">
        <v>18489318</v>
      </c>
      <c r="AX21" s="39">
        <v>19024034</v>
      </c>
      <c r="AY21" s="39">
        <v>19480878</v>
      </c>
      <c r="AZ21" s="39">
        <v>19902242</v>
      </c>
      <c r="BA21" s="39">
        <v>20300750</v>
      </c>
      <c r="BB21" s="39">
        <v>20647350</v>
      </c>
      <c r="BC21" s="39">
        <v>20905142</v>
      </c>
      <c r="BD21" s="39">
        <v>21136940</v>
      </c>
      <c r="BE21" s="39">
        <v>21356546</v>
      </c>
      <c r="BF21" s="39">
        <v>21596618</v>
      </c>
      <c r="BG21" s="39">
        <v>21823580</v>
      </c>
      <c r="BH21" s="39">
        <v>22008358</v>
      </c>
      <c r="BI21" s="39">
        <v>22128392</v>
      </c>
      <c r="BJ21" s="39">
        <v>22129166</v>
      </c>
      <c r="BK21" s="39">
        <v>22115872</v>
      </c>
      <c r="BL21" s="39">
        <v>22118354</v>
      </c>
      <c r="BM21" s="39">
        <v>22156568</v>
      </c>
      <c r="BN21" s="39">
        <v>22243222</v>
      </c>
      <c r="BO21" s="39">
        <v>22361666</v>
      </c>
      <c r="BP21" s="39">
        <v>22494114</v>
      </c>
      <c r="BQ21" s="39">
        <v>22630712</v>
      </c>
      <c r="BR21" s="39">
        <v>22788932</v>
      </c>
      <c r="BS21" s="26"/>
    </row>
    <row r="22" spans="1:72" s="23" customFormat="1">
      <c r="A22" s="23" t="s">
        <v>57</v>
      </c>
      <c r="B22" s="40"/>
      <c r="C22" s="39">
        <v>2.2900006771087646</v>
      </c>
      <c r="D22" s="39">
        <v>2.3225193023681641</v>
      </c>
      <c r="E22" s="39">
        <v>2.3554997444152832</v>
      </c>
      <c r="F22" s="39">
        <v>2.3889484405517578</v>
      </c>
      <c r="G22" s="39">
        <v>2.4228720664978027</v>
      </c>
      <c r="H22" s="39">
        <v>2.4572772979736328</v>
      </c>
      <c r="I22" s="39">
        <v>2.4841210842132568</v>
      </c>
      <c r="J22" s="39">
        <v>2.5112578868865967</v>
      </c>
      <c r="K22" s="39">
        <v>2.5386912822723389</v>
      </c>
      <c r="L22" s="39">
        <v>2.5643172264099121</v>
      </c>
      <c r="M22" s="39">
        <v>2.583143949508667</v>
      </c>
      <c r="N22" s="39">
        <v>2.6040079593658447</v>
      </c>
      <c r="O22" s="39">
        <v>2.6250400543212891</v>
      </c>
      <c r="P22" s="39">
        <v>2.6462423801422119</v>
      </c>
      <c r="Q22" s="39">
        <v>2.6676158905029297</v>
      </c>
      <c r="R22" s="39">
        <v>2.689162015914917</v>
      </c>
      <c r="S22" s="39">
        <v>2.7108821868896484</v>
      </c>
      <c r="T22" s="39">
        <v>2.7327775955200195</v>
      </c>
      <c r="U22" s="39">
        <v>2.7548501491546631</v>
      </c>
      <c r="V22" s="39">
        <v>2.7771005630493164</v>
      </c>
      <c r="W22" s="39">
        <v>2.7995312213897705</v>
      </c>
      <c r="X22" s="39">
        <v>2.8194501399993896</v>
      </c>
      <c r="Y22" s="39">
        <v>2.839510440826416</v>
      </c>
      <c r="Z22" s="39">
        <v>2.8597140312194824</v>
      </c>
      <c r="AA22" s="39">
        <v>2.880061149597168</v>
      </c>
      <c r="AB22" s="39">
        <v>2.9005527496337891</v>
      </c>
      <c r="AC22" s="39">
        <v>2.9211905002593994</v>
      </c>
      <c r="AD22" s="39">
        <v>2.9419751167297363</v>
      </c>
      <c r="AE22" s="39">
        <v>2.9629075527191162</v>
      </c>
      <c r="AF22" s="39">
        <v>2.9839887619018555</v>
      </c>
      <c r="AG22" s="39">
        <v>3.0052201747894287</v>
      </c>
      <c r="AH22" s="39">
        <v>3.0220630168914795</v>
      </c>
      <c r="AI22" s="39">
        <v>3.0390002727508545</v>
      </c>
      <c r="AJ22" s="39">
        <v>3.056032657623291</v>
      </c>
      <c r="AK22" s="39">
        <v>3.0731604099273682</v>
      </c>
      <c r="AL22" s="39">
        <v>3.0903842449188232</v>
      </c>
      <c r="AM22" s="39">
        <v>3.1077044010162354</v>
      </c>
      <c r="AN22" s="39">
        <v>3.1251215934753418</v>
      </c>
      <c r="AO22" s="39">
        <v>3.142636775970459</v>
      </c>
      <c r="AP22" s="39">
        <v>3.1602499485015869</v>
      </c>
      <c r="AQ22" s="39">
        <v>3.1779618263244629</v>
      </c>
      <c r="AR22" s="39">
        <v>3.1943824291229248</v>
      </c>
      <c r="AS22" s="39">
        <v>3.2108876705169678</v>
      </c>
      <c r="AT22" s="39">
        <v>3.2274782657623291</v>
      </c>
      <c r="AU22" s="39">
        <v>3.2441549301147461</v>
      </c>
      <c r="AV22" s="39">
        <v>3.2609176635742188</v>
      </c>
      <c r="AW22" s="39">
        <v>3.2777667045593262</v>
      </c>
      <c r="AX22" s="39">
        <v>3.2947030067443848</v>
      </c>
      <c r="AY22" s="39">
        <v>3.3117268085479736</v>
      </c>
      <c r="AZ22" s="39">
        <v>3.328838586807251</v>
      </c>
      <c r="BA22" s="39">
        <v>3.346038818359375</v>
      </c>
      <c r="BB22" s="39">
        <v>3.3608677387237549</v>
      </c>
      <c r="BC22" s="39">
        <v>3.3757627010345459</v>
      </c>
      <c r="BD22" s="39">
        <v>3.3907234668731689</v>
      </c>
      <c r="BE22" s="39">
        <v>3.4057505130767822</v>
      </c>
      <c r="BF22" s="39">
        <v>3.4208443164825439</v>
      </c>
      <c r="BG22" s="39">
        <v>3.436004638671875</v>
      </c>
      <c r="BH22" s="39">
        <v>3.4512326717376709</v>
      </c>
      <c r="BI22" s="39">
        <v>3.4665279388427734</v>
      </c>
      <c r="BJ22" s="39">
        <v>3.4818909168243408</v>
      </c>
      <c r="BK22" s="39">
        <v>3.4973220825195313</v>
      </c>
      <c r="BL22" s="39">
        <v>3.5079329013824463</v>
      </c>
      <c r="BM22" s="39">
        <v>3.51857590675354</v>
      </c>
      <c r="BN22" s="39">
        <v>3.5292513370513916</v>
      </c>
      <c r="BO22" s="39">
        <v>3.5399589538574219</v>
      </c>
      <c r="BP22" s="39">
        <v>3.5506992340087891</v>
      </c>
      <c r="BQ22" s="39">
        <v>3.5614721775054932</v>
      </c>
      <c r="BR22" s="39">
        <v>3.5722777843475342</v>
      </c>
      <c r="BS22" s="26"/>
    </row>
    <row r="23" spans="1:72" s="23" customFormat="1">
      <c r="A23" s="23" t="s">
        <v>58</v>
      </c>
      <c r="B23" s="25" t="s">
        <v>61</v>
      </c>
      <c r="C23" s="23">
        <v>0.61832481622695923</v>
      </c>
      <c r="D23" s="23">
        <v>0.61832481622695923</v>
      </c>
      <c r="E23" s="23">
        <v>0.61832481622695923</v>
      </c>
      <c r="F23" s="23">
        <v>0.61832481622695923</v>
      </c>
      <c r="G23" s="23">
        <v>0.61832481622695923</v>
      </c>
      <c r="H23" s="23">
        <v>0.61832481622695923</v>
      </c>
      <c r="I23" s="23">
        <v>0.61832481622695923</v>
      </c>
      <c r="J23" s="23">
        <v>0.61832481622695923</v>
      </c>
      <c r="K23" s="23">
        <v>0.61832481622695923</v>
      </c>
      <c r="L23" s="23">
        <v>0.61832481622695923</v>
      </c>
      <c r="M23" s="23">
        <v>0.61832481622695923</v>
      </c>
      <c r="N23" s="23">
        <v>0.61832481622695923</v>
      </c>
      <c r="O23" s="23">
        <v>0.61832481622695923</v>
      </c>
      <c r="P23" s="23">
        <v>0.61832481622695923</v>
      </c>
      <c r="Q23" s="23">
        <v>0.61832481622695923</v>
      </c>
      <c r="R23" s="23">
        <v>0.61832481622695923</v>
      </c>
      <c r="S23" s="23">
        <v>0.61832481622695923</v>
      </c>
      <c r="T23" s="23">
        <v>0.61832481622695923</v>
      </c>
      <c r="U23" s="23">
        <v>0.61832481622695923</v>
      </c>
      <c r="V23" s="23">
        <v>0.61832481622695923</v>
      </c>
      <c r="W23" s="23">
        <v>0.61832481622695923</v>
      </c>
      <c r="X23" s="23">
        <v>0.61832481622695923</v>
      </c>
      <c r="Y23" s="23">
        <v>0.61832481622695923</v>
      </c>
      <c r="Z23" s="23">
        <v>0.61832481622695923</v>
      </c>
      <c r="AA23" s="23">
        <v>0.61832481622695923</v>
      </c>
      <c r="AB23" s="23">
        <v>0.61832481622695923</v>
      </c>
      <c r="AC23" s="23">
        <v>0.61832481622695923</v>
      </c>
      <c r="AD23" s="23">
        <v>0.61832481622695923</v>
      </c>
      <c r="AE23" s="23">
        <v>0.61832481622695923</v>
      </c>
      <c r="AF23" s="23">
        <v>0.61832481622695923</v>
      </c>
      <c r="AG23" s="23">
        <v>0.61832481622695923</v>
      </c>
      <c r="AH23" s="23">
        <v>0.62011408805847168</v>
      </c>
      <c r="AI23" s="23">
        <v>0.62173265218734741</v>
      </c>
      <c r="AJ23" s="23">
        <v>0.6246599555015564</v>
      </c>
      <c r="AK23" s="23">
        <v>0.61570519208908081</v>
      </c>
      <c r="AL23" s="23">
        <v>0.60455304384231567</v>
      </c>
      <c r="AM23" s="23">
        <v>0.59747344255447388</v>
      </c>
      <c r="AN23" s="23">
        <v>0.58969873189926147</v>
      </c>
      <c r="AO23" s="23">
        <v>0.58058398962020874</v>
      </c>
      <c r="AP23" s="23">
        <v>0.57752496004104614</v>
      </c>
      <c r="AQ23" s="23">
        <v>0.57327985763549805</v>
      </c>
      <c r="AR23" s="23">
        <v>0.58138519525527954</v>
      </c>
      <c r="AS23" s="23">
        <v>0.58947575092315674</v>
      </c>
      <c r="AT23" s="23">
        <v>0.59598052501678467</v>
      </c>
      <c r="AU23" s="23">
        <v>0.60395592451095581</v>
      </c>
      <c r="AV23" s="23">
        <v>0.59876435995101929</v>
      </c>
      <c r="AW23" s="23">
        <v>0.58914321660995483</v>
      </c>
      <c r="AX23" s="23">
        <v>0.59552359580993652</v>
      </c>
      <c r="AY23" s="23">
        <v>0.59660863876342773</v>
      </c>
      <c r="AZ23" s="23">
        <v>0.5918315052986145</v>
      </c>
      <c r="BA23" s="23">
        <v>0.58198881149291992</v>
      </c>
      <c r="BB23" s="23">
        <v>0.58215481042861938</v>
      </c>
      <c r="BC23" s="23">
        <v>0.56968545913696289</v>
      </c>
      <c r="BD23" s="23">
        <v>0.56282925605773926</v>
      </c>
      <c r="BE23" s="23">
        <v>0.55268317461013794</v>
      </c>
      <c r="BF23" s="23">
        <v>0.55249500274658203</v>
      </c>
      <c r="BG23" s="23">
        <v>0.55233973264694214</v>
      </c>
      <c r="BH23" s="23">
        <v>0.5488276481628418</v>
      </c>
      <c r="BI23" s="23">
        <v>0.56315213441848755</v>
      </c>
      <c r="BJ23" s="23">
        <v>0.57249897718429565</v>
      </c>
      <c r="BK23" s="23">
        <v>0.55948472023010254</v>
      </c>
      <c r="BL23" s="23">
        <v>0.57170736789703369</v>
      </c>
      <c r="BM23" s="23">
        <v>0.5682063102722168</v>
      </c>
      <c r="BN23" s="23">
        <v>0.56061094999313354</v>
      </c>
      <c r="BO23" s="23">
        <v>0.56206339597702026</v>
      </c>
      <c r="BP23" s="23">
        <v>0.55401867628097534</v>
      </c>
      <c r="BQ23" s="23">
        <v>0.56172579526901245</v>
      </c>
      <c r="BR23" s="23">
        <v>0.56172579526901245</v>
      </c>
      <c r="BS23" s="26"/>
    </row>
    <row r="24" spans="1:72">
      <c r="B24" s="2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0"/>
    </row>
    <row r="25" spans="1:72">
      <c r="B25" s="22"/>
      <c r="BS25" s="10"/>
    </row>
    <row r="26" spans="1:72">
      <c r="A26" s="15" t="s">
        <v>42</v>
      </c>
      <c r="BS26" s="10"/>
    </row>
    <row r="27" spans="1:72"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</row>
    <row r="28" spans="1:72">
      <c r="A28" s="9" t="s">
        <v>2</v>
      </c>
      <c r="B28" s="9" t="s">
        <v>25</v>
      </c>
      <c r="C28" s="11"/>
      <c r="D28" s="11">
        <f t="shared" ref="D28:AI28" si="8">((D2-C2)/C2)*100</f>
        <v>12.461637861411702</v>
      </c>
      <c r="E28" s="11">
        <f t="shared" si="8"/>
        <v>11.589559453114219</v>
      </c>
      <c r="F28" s="11">
        <f t="shared" si="8"/>
        <v>7.3681344521175234</v>
      </c>
      <c r="G28" s="11">
        <f t="shared" si="8"/>
        <v>5.6535831692709193</v>
      </c>
      <c r="H28" s="11">
        <f t="shared" si="8"/>
        <v>8.5986969290991553</v>
      </c>
      <c r="I28" s="11">
        <f t="shared" si="8"/>
        <v>7.5192381105462696</v>
      </c>
      <c r="J28" s="11">
        <f t="shared" si="8"/>
        <v>7.3114397515388783</v>
      </c>
      <c r="K28" s="11">
        <f t="shared" si="8"/>
        <v>5.8255842301396541</v>
      </c>
      <c r="L28" s="11">
        <f t="shared" si="8"/>
        <v>9.1204086132621764</v>
      </c>
      <c r="M28" s="11">
        <f t="shared" si="8"/>
        <v>13.125433543444823</v>
      </c>
      <c r="N28" s="11">
        <f t="shared" si="8"/>
        <v>12.038710709429717</v>
      </c>
      <c r="O28" s="11">
        <f t="shared" si="8"/>
        <v>8.9223930745325308</v>
      </c>
      <c r="P28" s="11">
        <f t="shared" si="8"/>
        <v>8.4702736476006244</v>
      </c>
      <c r="Q28" s="11">
        <f t="shared" si="8"/>
        <v>11.668351748389762</v>
      </c>
      <c r="R28" s="11">
        <f t="shared" si="8"/>
        <v>5.8247016407279926</v>
      </c>
      <c r="S28" s="11">
        <f t="shared" si="8"/>
        <v>10.642631198614701</v>
      </c>
      <c r="T28" s="11">
        <f t="shared" si="8"/>
        <v>11.081980748287497</v>
      </c>
      <c r="U28" s="11">
        <f t="shared" si="8"/>
        <v>12.875867386276022</v>
      </c>
      <c r="V28" s="11">
        <f t="shared" si="8"/>
        <v>12.478377953375011</v>
      </c>
      <c r="W28" s="11">
        <f t="shared" si="8"/>
        <v>10.708902568493862</v>
      </c>
      <c r="X28" s="11">
        <f t="shared" si="8"/>
        <v>4.6988857559476145</v>
      </c>
      <c r="Y28" s="11">
        <f t="shared" si="8"/>
        <v>8.4134447763444449</v>
      </c>
      <c r="Z28" s="11">
        <f t="shared" si="8"/>
        <v>8.0325697339280886</v>
      </c>
      <c r="AA28" s="11">
        <f t="shared" si="8"/>
        <v>-1.2250066777587243</v>
      </c>
      <c r="AB28" s="11">
        <f t="shared" si="8"/>
        <v>3.0915382021428512</v>
      </c>
      <c r="AC28" s="11">
        <f t="shared" si="8"/>
        <v>3.9746029940086482</v>
      </c>
      <c r="AD28" s="11">
        <f t="shared" si="8"/>
        <v>4.7223250729618433</v>
      </c>
      <c r="AE28" s="11">
        <f t="shared" si="8"/>
        <v>5.7068756578479647</v>
      </c>
      <c r="AF28" s="11">
        <f t="shared" si="8"/>
        <v>5.8594222108369767</v>
      </c>
      <c r="AG28" s="11">
        <f t="shared" si="8"/>
        <v>3.1931989852038796</v>
      </c>
      <c r="AH28" s="11">
        <f t="shared" si="8"/>
        <v>4.6852508960182924</v>
      </c>
      <c r="AI28" s="11">
        <f t="shared" si="8"/>
        <v>3.6187185899678709</v>
      </c>
      <c r="AJ28" s="11">
        <f t="shared" ref="AJ28:BT28" si="9">((AJ2-AI2)/AI2)*100</f>
        <v>3.8657277593489878</v>
      </c>
      <c r="AK28" s="11">
        <f t="shared" si="9"/>
        <v>4.8955419821637287</v>
      </c>
      <c r="AL28" s="11">
        <f t="shared" si="9"/>
        <v>5.6002643853806262</v>
      </c>
      <c r="AM28" s="11">
        <f t="shared" si="9"/>
        <v>3.9021354611088208</v>
      </c>
      <c r="AN28" s="11">
        <f t="shared" si="9"/>
        <v>5.2789510273479126</v>
      </c>
      <c r="AO28" s="11">
        <f t="shared" si="9"/>
        <v>7.491485816279897</v>
      </c>
      <c r="AP28" s="11">
        <f t="shared" si="9"/>
        <v>5.5003594726513967</v>
      </c>
      <c r="AQ28" s="11">
        <f t="shared" si="9"/>
        <v>5.5314869565010198</v>
      </c>
      <c r="AR28" s="11">
        <f t="shared" si="9"/>
        <v>4.0512440104495093</v>
      </c>
      <c r="AS28" s="11">
        <f t="shared" si="9"/>
        <v>1.4872451151523816</v>
      </c>
      <c r="AT28" s="11">
        <f t="shared" si="9"/>
        <v>0.15768699238268469</v>
      </c>
      <c r="AU28" s="11">
        <f t="shared" si="9"/>
        <v>1.7357291427883503</v>
      </c>
      <c r="AV28" s="11">
        <f t="shared" si="9"/>
        <v>3.5174171788897737</v>
      </c>
      <c r="AW28" s="11">
        <f t="shared" si="9"/>
        <v>3.9465604621044497</v>
      </c>
      <c r="AX28" s="11">
        <f t="shared" si="9"/>
        <v>2.0094620024797933</v>
      </c>
      <c r="AY28" s="11">
        <f t="shared" si="9"/>
        <v>-0.10749614489046451</v>
      </c>
      <c r="AZ28" s="11">
        <f t="shared" si="9"/>
        <v>0.84060799595546498</v>
      </c>
      <c r="BA28" s="11">
        <f t="shared" si="9"/>
        <v>3.8298904573363899</v>
      </c>
      <c r="BB28" s="11">
        <f t="shared" si="9"/>
        <v>1.319185764355969</v>
      </c>
      <c r="BC28" s="11">
        <f t="shared" si="9"/>
        <v>0.82571961616468381</v>
      </c>
      <c r="BD28" s="11">
        <f t="shared" si="9"/>
        <v>2.1306918828799071</v>
      </c>
      <c r="BE28" s="11">
        <f t="shared" si="9"/>
        <v>2.8220482334894128</v>
      </c>
      <c r="BF28" s="11">
        <f t="shared" si="9"/>
        <v>2.2260837007222989</v>
      </c>
      <c r="BG28" s="11">
        <f t="shared" si="9"/>
        <v>1.9784364942724477</v>
      </c>
      <c r="BH28" s="11">
        <f t="shared" si="9"/>
        <v>2.2088991907559072</v>
      </c>
      <c r="BI28" s="11">
        <f t="shared" si="9"/>
        <v>-0.58162144772720803</v>
      </c>
      <c r="BJ28" s="11">
        <f t="shared" si="9"/>
        <v>-4.9746242214858576</v>
      </c>
      <c r="BK28" s="11">
        <f t="shared" si="9"/>
        <v>4.6401395885245176</v>
      </c>
      <c r="BL28" s="11">
        <f t="shared" si="9"/>
        <v>0.2381038681832961</v>
      </c>
      <c r="BM28" s="11">
        <f t="shared" si="9"/>
        <v>1.8295868611728789</v>
      </c>
      <c r="BN28" s="11">
        <f t="shared" si="9"/>
        <v>2.2396876799753676</v>
      </c>
      <c r="BO28" s="11">
        <f t="shared" si="9"/>
        <v>0.59008265122860237</v>
      </c>
      <c r="BP28" s="11">
        <f t="shared" si="9"/>
        <v>1.4499404630923598</v>
      </c>
      <c r="BQ28" s="11">
        <f t="shared" si="9"/>
        <v>0.79662633949149664</v>
      </c>
      <c r="BR28" s="11">
        <f t="shared" si="9"/>
        <v>2.11743951714663</v>
      </c>
      <c r="BS28" s="11">
        <f t="shared" si="9"/>
        <v>0.98968807605671927</v>
      </c>
      <c r="BT28" s="11">
        <f t="shared" si="9"/>
        <v>0.98337472101478696</v>
      </c>
    </row>
    <row r="29" spans="1:72">
      <c r="A29" s="9" t="s">
        <v>26</v>
      </c>
      <c r="B29" s="9" t="s">
        <v>25</v>
      </c>
      <c r="C29" s="10"/>
      <c r="D29" s="10">
        <f t="shared" ref="D29:AI29" si="10">((D5-C5)/C5)*100</f>
        <v>1.1768900829584146</v>
      </c>
      <c r="E29" s="10">
        <f t="shared" si="10"/>
        <v>1.1768900829584221</v>
      </c>
      <c r="F29" s="10">
        <f t="shared" si="10"/>
        <v>1.1768900829584399</v>
      </c>
      <c r="G29" s="10">
        <f t="shared" si="10"/>
        <v>2.8314964344961306</v>
      </c>
      <c r="H29" s="10">
        <f t="shared" si="10"/>
        <v>4.518289219293556</v>
      </c>
      <c r="I29" s="10">
        <f t="shared" si="10"/>
        <v>4.5092749813840687</v>
      </c>
      <c r="J29" s="10">
        <f t="shared" si="10"/>
        <v>3.773225574923448</v>
      </c>
      <c r="K29" s="10">
        <f t="shared" si="10"/>
        <v>1.5926058324389609</v>
      </c>
      <c r="L29" s="10">
        <f t="shared" si="10"/>
        <v>1.953088453588242</v>
      </c>
      <c r="M29" s="10">
        <f t="shared" si="10"/>
        <v>3.1202431647990321</v>
      </c>
      <c r="N29" s="10">
        <f t="shared" si="10"/>
        <v>1.5103423970221019</v>
      </c>
      <c r="O29" s="10">
        <f t="shared" si="10"/>
        <v>0.23649628396630978</v>
      </c>
      <c r="P29" s="10">
        <f t="shared" si="10"/>
        <v>0.55745992112284648</v>
      </c>
      <c r="Q29" s="10">
        <f t="shared" si="10"/>
        <v>1.6456763276197002</v>
      </c>
      <c r="R29" s="10">
        <f t="shared" si="10"/>
        <v>0.74266913140712931</v>
      </c>
      <c r="S29" s="10">
        <f t="shared" si="10"/>
        <v>2.4247504105210305</v>
      </c>
      <c r="T29" s="10">
        <f t="shared" si="10"/>
        <v>2.5746587757867303</v>
      </c>
      <c r="U29" s="10">
        <f t="shared" si="10"/>
        <v>1.844343582644703</v>
      </c>
      <c r="V29" s="10">
        <f t="shared" si="10"/>
        <v>0.13805746802620653</v>
      </c>
      <c r="W29" s="10">
        <f t="shared" si="10"/>
        <v>0.61035047027218059</v>
      </c>
      <c r="X29" s="10">
        <f t="shared" si="10"/>
        <v>0.33216312450382018</v>
      </c>
      <c r="Y29" s="10">
        <f t="shared" si="10"/>
        <v>0.63175424699603699</v>
      </c>
      <c r="Z29" s="10">
        <f t="shared" si="10"/>
        <v>1.5820205726697474</v>
      </c>
      <c r="AA29" s="10">
        <f t="shared" si="10"/>
        <v>-3.1870369405529648</v>
      </c>
      <c r="AB29" s="10">
        <f t="shared" si="10"/>
        <v>-1.6246859981277471</v>
      </c>
      <c r="AC29" s="10">
        <f t="shared" si="10"/>
        <v>2.1708356767886015</v>
      </c>
      <c r="AD29" s="10">
        <f t="shared" si="10"/>
        <v>1.519711979304559</v>
      </c>
      <c r="AE29" s="10">
        <f t="shared" si="10"/>
        <v>1.1701234034808237</v>
      </c>
      <c r="AF29" s="10">
        <f t="shared" si="10"/>
        <v>1.2587151767895761</v>
      </c>
      <c r="AG29" s="10">
        <f t="shared" si="10"/>
        <v>0.75202397155026512</v>
      </c>
      <c r="AH29" s="10">
        <f t="shared" si="10"/>
        <v>0.51343946214198954</v>
      </c>
      <c r="AI29" s="10">
        <f t="shared" si="10"/>
        <v>0.80695922236813289</v>
      </c>
      <c r="AJ29" s="10">
        <f t="shared" ref="AJ29:BT29" si="11">((AJ5-AI5)/AI5)*100</f>
        <v>1.8199475113079355</v>
      </c>
      <c r="AK29" s="10">
        <f t="shared" si="11"/>
        <v>1.0378687104629314</v>
      </c>
      <c r="AL29" s="10">
        <f t="shared" si="11"/>
        <v>-6.0114119468085404E-2</v>
      </c>
      <c r="AM29" s="10">
        <f t="shared" si="11"/>
        <v>0.59486749958653395</v>
      </c>
      <c r="AN29" s="10">
        <f t="shared" si="11"/>
        <v>0.66050823453382601</v>
      </c>
      <c r="AO29" s="10">
        <f t="shared" si="11"/>
        <v>0.98965773192281947</v>
      </c>
      <c r="AP29" s="10">
        <f t="shared" si="11"/>
        <v>0.54312738759091994</v>
      </c>
      <c r="AQ29" s="10">
        <f t="shared" si="11"/>
        <v>4.4095109708528112E-2</v>
      </c>
      <c r="AR29" s="10">
        <f t="shared" si="11"/>
        <v>1.1443950783148618</v>
      </c>
      <c r="AS29" s="10">
        <f t="shared" si="11"/>
        <v>-1.3164358588469856</v>
      </c>
      <c r="AT29" s="10">
        <f t="shared" si="11"/>
        <v>-1.4301418039444835</v>
      </c>
      <c r="AU29" s="10">
        <f t="shared" si="11"/>
        <v>-0.80579976227983086</v>
      </c>
      <c r="AV29" s="10">
        <f t="shared" si="11"/>
        <v>0.47626698445935434</v>
      </c>
      <c r="AW29" s="10">
        <f t="shared" si="11"/>
        <v>0.2672475174672761</v>
      </c>
      <c r="AX29" s="10">
        <f t="shared" si="11"/>
        <v>-0.73766189311679675</v>
      </c>
      <c r="AY29" s="10">
        <f t="shared" si="11"/>
        <v>-2.2242554497557703</v>
      </c>
      <c r="AZ29" s="10">
        <f t="shared" si="11"/>
        <v>-2.165103596599057</v>
      </c>
      <c r="BA29" s="10">
        <f t="shared" si="11"/>
        <v>-0.32016172764360668</v>
      </c>
      <c r="BB29" s="10">
        <f t="shared" si="11"/>
        <v>-1.1913920383846663</v>
      </c>
      <c r="BC29" s="10">
        <f t="shared" si="11"/>
        <v>-1.8374912530515597</v>
      </c>
      <c r="BD29" s="10">
        <f t="shared" si="11"/>
        <v>0.24938620266041217</v>
      </c>
      <c r="BE29" s="10">
        <f t="shared" si="11"/>
        <v>0.99304309430261228</v>
      </c>
      <c r="BF29" s="10">
        <f t="shared" si="11"/>
        <v>5.1657097628446585E-2</v>
      </c>
      <c r="BG29" s="10">
        <f t="shared" si="11"/>
        <v>1.1505692614481984</v>
      </c>
      <c r="BH29" s="10">
        <f t="shared" si="11"/>
        <v>0.27113982175976192</v>
      </c>
      <c r="BI29" s="10">
        <f t="shared" si="11"/>
        <v>-1.2012170331616865</v>
      </c>
      <c r="BJ29" s="10">
        <f t="shared" si="11"/>
        <v>-3.9064996259882259</v>
      </c>
      <c r="BK29" s="10">
        <f t="shared" si="11"/>
        <v>1.0160314814024236</v>
      </c>
      <c r="BL29" s="10">
        <f t="shared" si="11"/>
        <v>-0.28422108091582471</v>
      </c>
      <c r="BM29" s="10">
        <f t="shared" si="11"/>
        <v>0.22030733024933244</v>
      </c>
      <c r="BN29" s="10">
        <f t="shared" si="11"/>
        <v>-0.57184014205067712</v>
      </c>
      <c r="BO29" s="10">
        <f t="shared" si="11"/>
        <v>0.33680380420086148</v>
      </c>
      <c r="BP29" s="10">
        <f t="shared" si="11"/>
        <v>0.13738460856483642</v>
      </c>
      <c r="BQ29" s="10">
        <f t="shared" si="11"/>
        <v>0.39127015251714869</v>
      </c>
      <c r="BR29" s="10">
        <f t="shared" si="11"/>
        <v>0.83209707863267335</v>
      </c>
      <c r="BS29" s="10">
        <f t="shared" si="11"/>
        <v>1.6131173233393556</v>
      </c>
      <c r="BT29" s="10">
        <f t="shared" si="11"/>
        <v>-0.27378950936564045</v>
      </c>
    </row>
    <row r="30" spans="1:72">
      <c r="A30" s="9" t="s">
        <v>27</v>
      </c>
      <c r="B30" s="9" t="s">
        <v>25</v>
      </c>
      <c r="C30" s="10"/>
      <c r="D30" s="10">
        <f t="shared" ref="D30:AI30" si="12">((D7-C7)/C7)*100</f>
        <v>5.4348486946631995</v>
      </c>
      <c r="E30" s="10">
        <f t="shared" si="12"/>
        <v>3.8041933238136783</v>
      </c>
      <c r="F30" s="10">
        <f t="shared" si="12"/>
        <v>3.3241378411933251</v>
      </c>
      <c r="G30" s="10">
        <f t="shared" si="12"/>
        <v>3.9846071008801047</v>
      </c>
      <c r="H30" s="10">
        <f t="shared" si="12"/>
        <v>4.8669828715722954</v>
      </c>
      <c r="I30" s="10">
        <f t="shared" si="12"/>
        <v>5.7424700847675405</v>
      </c>
      <c r="J30" s="10">
        <f t="shared" si="12"/>
        <v>7.0770032412157988</v>
      </c>
      <c r="K30" s="10">
        <f t="shared" si="12"/>
        <v>6.3560503225707947</v>
      </c>
      <c r="L30" s="10">
        <f t="shared" si="12"/>
        <v>7.4643431008148946</v>
      </c>
      <c r="M30" s="10">
        <f t="shared" si="12"/>
        <v>10.023423321100152</v>
      </c>
      <c r="N30" s="10">
        <f t="shared" si="12"/>
        <v>11.67524828993675</v>
      </c>
      <c r="O30" s="10">
        <f t="shared" si="12"/>
        <v>10.997918367162733</v>
      </c>
      <c r="P30" s="10">
        <f t="shared" si="12"/>
        <v>10.980167324924619</v>
      </c>
      <c r="Q30" s="10">
        <f t="shared" si="12"/>
        <v>11.619786779457932</v>
      </c>
      <c r="R30" s="10">
        <f t="shared" si="12"/>
        <v>10.465403454393595</v>
      </c>
      <c r="S30" s="10">
        <f t="shared" si="12"/>
        <v>10.835524583176474</v>
      </c>
      <c r="T30" s="10">
        <f t="shared" si="12"/>
        <v>12.09637565582516</v>
      </c>
      <c r="U30" s="10">
        <f t="shared" si="12"/>
        <v>13.289515549552638</v>
      </c>
      <c r="V30" s="10">
        <f t="shared" si="12"/>
        <v>13.829123215105998</v>
      </c>
      <c r="W30" s="10">
        <f t="shared" si="12"/>
        <v>14.444251046034291</v>
      </c>
      <c r="X30" s="10">
        <f t="shared" si="12"/>
        <v>12.566041327979715</v>
      </c>
      <c r="Y30" s="10">
        <f t="shared" si="12"/>
        <v>11.928195898160721</v>
      </c>
      <c r="Z30" s="10">
        <f t="shared" si="12"/>
        <v>11.569205974337939</v>
      </c>
      <c r="AA30" s="10">
        <f t="shared" si="12"/>
        <v>8.4779949748327521</v>
      </c>
      <c r="AB30" s="10">
        <f t="shared" si="12"/>
        <v>7.4572945147355254</v>
      </c>
      <c r="AC30" s="10">
        <f t="shared" si="12"/>
        <v>7.073031648405359</v>
      </c>
      <c r="AD30" s="10">
        <f t="shared" si="12"/>
        <v>6.507736464181006</v>
      </c>
      <c r="AE30" s="10">
        <f t="shared" si="12"/>
        <v>6.6802098360436641</v>
      </c>
      <c r="AF30" s="10">
        <f t="shared" si="12"/>
        <v>6.4817196686682372</v>
      </c>
      <c r="AG30" s="10">
        <f t="shared" si="12"/>
        <v>5.401255215786807</v>
      </c>
      <c r="AH30" s="10">
        <f t="shared" si="12"/>
        <v>5.0696152084700534</v>
      </c>
      <c r="AI30" s="10">
        <f t="shared" si="12"/>
        <v>4.5668377337201935</v>
      </c>
      <c r="AJ30" s="10">
        <f t="shared" ref="AJ30:BS30" si="13">((AJ7-AI7)/AI7)*100</f>
        <v>4.2246651405182574</v>
      </c>
      <c r="AK30" s="10">
        <f t="shared" si="13"/>
        <v>4.1737619529726366</v>
      </c>
      <c r="AL30" s="10">
        <f t="shared" si="13"/>
        <v>4.2068929349562145</v>
      </c>
      <c r="AM30" s="10">
        <f t="shared" si="13"/>
        <v>4.3682860034658439</v>
      </c>
      <c r="AN30" s="10">
        <f t="shared" si="13"/>
        <v>4.7649902179542583</v>
      </c>
      <c r="AO30" s="10">
        <f t="shared" si="13"/>
        <v>5.3695971225179919</v>
      </c>
      <c r="AP30" s="10">
        <f t="shared" si="13"/>
        <v>5.408863877773638</v>
      </c>
      <c r="AQ30" s="10">
        <f t="shared" si="13"/>
        <v>15.225454426826545</v>
      </c>
      <c r="AR30" s="10">
        <f t="shared" si="13"/>
        <v>14.739019478669812</v>
      </c>
      <c r="AS30" s="10">
        <f t="shared" si="13"/>
        <v>11.190970419419834</v>
      </c>
      <c r="AT30" s="10">
        <f t="shared" si="13"/>
        <v>7.854207504461173</v>
      </c>
      <c r="AU30" s="10">
        <f t="shared" si="13"/>
        <v>5.5562468806446628</v>
      </c>
      <c r="AV30" s="10">
        <f t="shared" si="13"/>
        <v>6.109902198336667</v>
      </c>
      <c r="AW30" s="10">
        <f t="shared" si="13"/>
        <v>7.0045080238777047</v>
      </c>
      <c r="AX30" s="10">
        <f t="shared" si="13"/>
        <v>6.9478718408618914</v>
      </c>
      <c r="AY30" s="10">
        <f t="shared" si="13"/>
        <v>5.9284370525789436</v>
      </c>
      <c r="AZ30" s="10">
        <f t="shared" si="13"/>
        <v>5.5045231194679802</v>
      </c>
      <c r="BA30" s="10">
        <f t="shared" si="13"/>
        <v>4.8897436483942975</v>
      </c>
      <c r="BB30" s="10">
        <f t="shared" si="13"/>
        <v>4.1746498905276299</v>
      </c>
      <c r="BC30" s="10">
        <f t="shared" si="13"/>
        <v>3.1631296500324133</v>
      </c>
      <c r="BD30" s="10">
        <f t="shared" si="13"/>
        <v>2.927861757842698</v>
      </c>
      <c r="BE30" s="10">
        <f t="shared" si="13"/>
        <v>2.9803530176170008</v>
      </c>
      <c r="BF30" s="10">
        <f t="shared" si="13"/>
        <v>3.2718180655969404</v>
      </c>
      <c r="BG30" s="10">
        <f t="shared" si="13"/>
        <v>3.1067375470081799</v>
      </c>
      <c r="BH30" s="10">
        <f t="shared" si="13"/>
        <v>2.9352561249825979</v>
      </c>
      <c r="BI30" s="10">
        <f t="shared" si="13"/>
        <v>2.5301631902808137</v>
      </c>
      <c r="BJ30" s="10">
        <f t="shared" si="13"/>
        <v>1.0873130511062128</v>
      </c>
      <c r="BK30" s="10">
        <f t="shared" si="13"/>
        <v>1.069783716047606</v>
      </c>
      <c r="BL30" s="10">
        <f t="shared" si="13"/>
        <v>1.1955965506905566</v>
      </c>
      <c r="BM30" s="10">
        <f t="shared" si="13"/>
        <v>1.4857302873729561</v>
      </c>
      <c r="BN30" s="10">
        <f t="shared" si="13"/>
        <v>1.552197823409317</v>
      </c>
      <c r="BO30" s="10">
        <f t="shared" si="13"/>
        <v>1.6829060919383214</v>
      </c>
      <c r="BP30" s="10">
        <f t="shared" si="13"/>
        <v>1.6668568532916508</v>
      </c>
      <c r="BQ30" s="10">
        <f t="shared" si="13"/>
        <v>1.491177728411806</v>
      </c>
      <c r="BR30" s="10">
        <f t="shared" si="13"/>
        <v>1.7075694370076309</v>
      </c>
      <c r="BS30" s="10">
        <f t="shared" si="13"/>
        <v>1.9262382117871866</v>
      </c>
      <c r="BT30" s="10"/>
    </row>
    <row r="31" spans="1:72">
      <c r="A31" s="12" t="s">
        <v>28</v>
      </c>
      <c r="B31" s="9" t="s">
        <v>29</v>
      </c>
      <c r="C31" s="10"/>
      <c r="D31" s="10">
        <f t="shared" ref="D31:AI31" si="14">(D29*D9)/100</f>
        <v>0.72841623647820886</v>
      </c>
      <c r="E31" s="10">
        <f t="shared" si="14"/>
        <v>0.72841623647821352</v>
      </c>
      <c r="F31" s="10">
        <f t="shared" si="14"/>
        <v>0.7284162364782244</v>
      </c>
      <c r="G31" s="10">
        <f t="shared" si="14"/>
        <v>1.7525068876716989</v>
      </c>
      <c r="H31" s="10">
        <f t="shared" si="14"/>
        <v>2.7965187880287123</v>
      </c>
      <c r="I31" s="10">
        <f t="shared" si="14"/>
        <v>2.7909395777457586</v>
      </c>
      <c r="J31" s="10">
        <f t="shared" si="14"/>
        <v>2.3353742311771875</v>
      </c>
      <c r="K31" s="10">
        <f t="shared" si="14"/>
        <v>0.98571647722808142</v>
      </c>
      <c r="L31" s="10">
        <f t="shared" si="14"/>
        <v>1.2088311062113537</v>
      </c>
      <c r="M31" s="10">
        <f t="shared" si="14"/>
        <v>1.9312217987990956</v>
      </c>
      <c r="N31" s="10">
        <f t="shared" si="14"/>
        <v>0.93480091349464645</v>
      </c>
      <c r="O31" s="10">
        <f t="shared" si="14"/>
        <v>0.14637537999706995</v>
      </c>
      <c r="P31" s="10">
        <f t="shared" si="14"/>
        <v>0.34503040140418212</v>
      </c>
      <c r="Q31" s="10">
        <f t="shared" si="14"/>
        <v>1.0185635637379904</v>
      </c>
      <c r="R31" s="10">
        <f t="shared" si="14"/>
        <v>0.45966251350189746</v>
      </c>
      <c r="S31" s="10">
        <f t="shared" si="14"/>
        <v>1.5007583070042154</v>
      </c>
      <c r="T31" s="10">
        <f t="shared" si="14"/>
        <v>1.5935415573897997</v>
      </c>
      <c r="U31" s="10">
        <f t="shared" si="14"/>
        <v>1.1415253052907759</v>
      </c>
      <c r="V31" s="10">
        <f t="shared" si="14"/>
        <v>8.5448337727996149E-2</v>
      </c>
      <c r="W31" s="10">
        <f t="shared" si="14"/>
        <v>0.37776611335765353</v>
      </c>
      <c r="X31" s="10">
        <f t="shared" si="14"/>
        <v>0.20558675491572209</v>
      </c>
      <c r="Y31" s="10">
        <f t="shared" si="14"/>
        <v>0.39101361940207502</v>
      </c>
      <c r="Z31" s="10">
        <f t="shared" si="14"/>
        <v>0.97916490950320723</v>
      </c>
      <c r="AA31" s="10">
        <f t="shared" si="14"/>
        <v>-1.9725626780021441</v>
      </c>
      <c r="AB31" s="10">
        <f t="shared" si="14"/>
        <v>-1.0055719538736847</v>
      </c>
      <c r="AC31" s="10">
        <f t="shared" si="14"/>
        <v>1.3436020717619155</v>
      </c>
      <c r="AD31" s="10">
        <f t="shared" si="14"/>
        <v>0.94060005817466963</v>
      </c>
      <c r="AE31" s="10">
        <f t="shared" si="14"/>
        <v>0.72422811452026792</v>
      </c>
      <c r="AF31" s="10">
        <f t="shared" si="14"/>
        <v>0.77906049609176964</v>
      </c>
      <c r="AG31" s="10">
        <f t="shared" si="14"/>
        <v>0.46545253378381618</v>
      </c>
      <c r="AH31" s="10">
        <f t="shared" si="14"/>
        <v>0.31870426846678274</v>
      </c>
      <c r="AI31" s="10">
        <f t="shared" si="14"/>
        <v>0.50220646931353419</v>
      </c>
      <c r="AJ31" s="10">
        <f t="shared" ref="AJ31:BS31" si="15">(AJ29*AJ9)/100</f>
        <v>1.1379667325329563</v>
      </c>
      <c r="AK31" s="10">
        <f t="shared" si="15"/>
        <v>0.63964980572711094</v>
      </c>
      <c r="AL31" s="10">
        <f t="shared" si="15"/>
        <v>-3.6377926364904487E-2</v>
      </c>
      <c r="AM31" s="10">
        <f t="shared" si="15"/>
        <v>0.3557671831426481</v>
      </c>
      <c r="AN31" s="10">
        <f t="shared" si="15"/>
        <v>0.38988404889202449</v>
      </c>
      <c r="AO31" s="10">
        <f t="shared" si="15"/>
        <v>0.57514469029964688</v>
      </c>
      <c r="AP31" s="10">
        <f t="shared" si="15"/>
        <v>0.31397820263478438</v>
      </c>
      <c r="AQ31" s="10">
        <f t="shared" si="15"/>
        <v>2.5303706863765527E-2</v>
      </c>
      <c r="AR31" s="10">
        <f t="shared" si="15"/>
        <v>0.66567634082693061</v>
      </c>
      <c r="AS31" s="10">
        <f t="shared" si="15"/>
        <v>-0.77667551114186684</v>
      </c>
      <c r="AT31" s="10">
        <f t="shared" si="15"/>
        <v>-0.84931255681745088</v>
      </c>
      <c r="AU31" s="10">
        <f t="shared" si="15"/>
        <v>-0.48378121964242787</v>
      </c>
      <c r="AV31" s="10">
        <f t="shared" si="15"/>
        <v>0.28216585402465982</v>
      </c>
      <c r="AW31" s="10">
        <f t="shared" si="15"/>
        <v>0.15542491524865035</v>
      </c>
      <c r="AX31" s="10">
        <f t="shared" si="15"/>
        <v>-0.43158518005381985</v>
      </c>
      <c r="AY31" s="10">
        <f t="shared" si="15"/>
        <v>-1.2977294678335323</v>
      </c>
      <c r="AZ31" s="10">
        <f t="shared" si="15"/>
        <v>-1.250764541790597</v>
      </c>
      <c r="BA31" s="10">
        <f t="shared" si="15"/>
        <v>-0.18222952965805811</v>
      </c>
      <c r="BB31" s="10">
        <f t="shared" si="15"/>
        <v>-0.67653396268621691</v>
      </c>
      <c r="BC31" s="10">
        <f t="shared" si="15"/>
        <v>-1.0264286354477719</v>
      </c>
      <c r="BD31" s="10">
        <f t="shared" si="15"/>
        <v>0.13803558798339269</v>
      </c>
      <c r="BE31" s="10">
        <f t="shared" si="15"/>
        <v>0.53822747291728101</v>
      </c>
      <c r="BF31" s="10">
        <f t="shared" si="15"/>
        <v>2.7869401296429942E-2</v>
      </c>
      <c r="BG31" s="10">
        <f t="shared" si="15"/>
        <v>0.61614467749819268</v>
      </c>
      <c r="BH31" s="10">
        <f t="shared" si="15"/>
        <v>0.14426366132816162</v>
      </c>
      <c r="BI31" s="10">
        <f t="shared" si="15"/>
        <v>-0.65264709491847706</v>
      </c>
      <c r="BJ31" s="10">
        <f t="shared" si="15"/>
        <v>-2.1578171880071464</v>
      </c>
      <c r="BK31" s="10">
        <f t="shared" si="15"/>
        <v>0.54802610062006574</v>
      </c>
      <c r="BL31" s="10">
        <f t="shared" si="15"/>
        <v>-0.15578381704961028</v>
      </c>
      <c r="BM31" s="10">
        <f t="shared" si="15"/>
        <v>0.12004010958303135</v>
      </c>
      <c r="BN31" s="10">
        <f t="shared" si="15"/>
        <v>-0.30783023936015269</v>
      </c>
      <c r="BO31" s="10">
        <f t="shared" si="15"/>
        <v>0.18011559098320828</v>
      </c>
      <c r="BP31" s="10">
        <f t="shared" si="15"/>
        <v>7.2049334867376913E-2</v>
      </c>
      <c r="BQ31" s="10">
        <f t="shared" si="15"/>
        <v>0.20759289006966117</v>
      </c>
      <c r="BR31" s="10">
        <f t="shared" si="15"/>
        <v>0.44276279671483548</v>
      </c>
      <c r="BS31" s="10">
        <f t="shared" si="15"/>
        <v>0.86691545637474121</v>
      </c>
    </row>
    <row r="32" spans="1:72">
      <c r="A32" s="12" t="s">
        <v>30</v>
      </c>
      <c r="B32" s="9" t="s">
        <v>29</v>
      </c>
      <c r="C32" s="10"/>
      <c r="D32" s="10">
        <f t="shared" ref="D32:AI32" si="16">(D30*D10)/100</f>
        <v>2.0710409021431575</v>
      </c>
      <c r="E32" s="10">
        <f t="shared" si="16"/>
        <v>1.4496521275770862</v>
      </c>
      <c r="F32" s="10">
        <f t="shared" si="16"/>
        <v>1.2667188766880406</v>
      </c>
      <c r="G32" s="10">
        <f t="shared" si="16"/>
        <v>1.5184018449301397</v>
      </c>
      <c r="H32" s="10">
        <f t="shared" si="16"/>
        <v>1.854646037700048</v>
      </c>
      <c r="I32" s="10">
        <f t="shared" si="16"/>
        <v>2.1882652292722327</v>
      </c>
      <c r="J32" s="10">
        <f t="shared" si="16"/>
        <v>2.6968116318583002</v>
      </c>
      <c r="K32" s="10">
        <f t="shared" si="16"/>
        <v>2.4220803436626461</v>
      </c>
      <c r="L32" s="10">
        <f t="shared" si="16"/>
        <v>2.844414028415879</v>
      </c>
      <c r="M32" s="10">
        <f t="shared" si="16"/>
        <v>3.8195947750814918</v>
      </c>
      <c r="N32" s="10">
        <f t="shared" si="16"/>
        <v>4.4490505825635323</v>
      </c>
      <c r="O32" s="10">
        <f t="shared" si="16"/>
        <v>4.1909425738368267</v>
      </c>
      <c r="P32" s="10">
        <f t="shared" si="16"/>
        <v>4.1841782393362354</v>
      </c>
      <c r="Q32" s="10">
        <f t="shared" si="16"/>
        <v>4.4279160371236452</v>
      </c>
      <c r="R32" s="10">
        <f t="shared" si="16"/>
        <v>3.9880187709296648</v>
      </c>
      <c r="S32" s="10">
        <f t="shared" si="16"/>
        <v>4.1290596792459251</v>
      </c>
      <c r="T32" s="10">
        <f t="shared" si="16"/>
        <v>4.6095282791410179</v>
      </c>
      <c r="U32" s="10">
        <f t="shared" si="16"/>
        <v>5.0641943905112958</v>
      </c>
      <c r="V32" s="10">
        <f t="shared" si="16"/>
        <v>5.2698210066797238</v>
      </c>
      <c r="W32" s="10">
        <f t="shared" si="16"/>
        <v>5.504225857572826</v>
      </c>
      <c r="X32" s="10">
        <f t="shared" si="16"/>
        <v>4.7885023172443768</v>
      </c>
      <c r="Y32" s="10">
        <f t="shared" si="16"/>
        <v>4.5454405415416996</v>
      </c>
      <c r="Z32" s="10">
        <f t="shared" si="16"/>
        <v>4.4086413669070295</v>
      </c>
      <c r="AA32" s="10">
        <f t="shared" si="16"/>
        <v>3.230683197912076</v>
      </c>
      <c r="AB32" s="10">
        <f t="shared" si="16"/>
        <v>2.8417280456235732</v>
      </c>
      <c r="AC32" s="10">
        <f t="shared" si="16"/>
        <v>2.6952981893285841</v>
      </c>
      <c r="AD32" s="10">
        <f t="shared" si="16"/>
        <v>2.4798829102495517</v>
      </c>
      <c r="AE32" s="10">
        <f t="shared" si="16"/>
        <v>2.5456068020680798</v>
      </c>
      <c r="AF32" s="10">
        <f t="shared" si="16"/>
        <v>2.4699687708361493</v>
      </c>
      <c r="AG32" s="10">
        <f t="shared" si="16"/>
        <v>2.0582395395465114</v>
      </c>
      <c r="AH32" s="10">
        <f t="shared" si="16"/>
        <v>1.9227826691809182</v>
      </c>
      <c r="AI32" s="10">
        <f t="shared" si="16"/>
        <v>1.7246923184303575</v>
      </c>
      <c r="AJ32" s="10">
        <f t="shared" ref="AJ32:BS32" si="17">(AJ30*AJ10)/100</f>
        <v>1.5830898444557715</v>
      </c>
      <c r="AK32" s="10">
        <f t="shared" si="17"/>
        <v>1.6014269404069921</v>
      </c>
      <c r="AL32" s="10">
        <f t="shared" si="17"/>
        <v>1.6611009851278218</v>
      </c>
      <c r="AM32" s="10">
        <f t="shared" si="17"/>
        <v>1.7557835425065877</v>
      </c>
      <c r="AN32" s="10">
        <f t="shared" si="17"/>
        <v>1.9523172155985924</v>
      </c>
      <c r="AO32" s="10">
        <f t="shared" si="17"/>
        <v>2.2490280869341497</v>
      </c>
      <c r="AP32" s="10">
        <f t="shared" si="17"/>
        <v>2.2820369170262644</v>
      </c>
      <c r="AQ32" s="10">
        <f t="shared" si="17"/>
        <v>6.4884212675796444</v>
      </c>
      <c r="AR32" s="10">
        <f t="shared" si="17"/>
        <v>6.1655672331522693</v>
      </c>
      <c r="AS32" s="10">
        <f t="shared" si="17"/>
        <v>4.5884818801839184</v>
      </c>
      <c r="AT32" s="10">
        <f t="shared" si="17"/>
        <v>3.1898609068089048</v>
      </c>
      <c r="AU32" s="10">
        <f t="shared" si="17"/>
        <v>2.2204207630647925</v>
      </c>
      <c r="AV32" s="10">
        <f t="shared" si="17"/>
        <v>2.4900716661870206</v>
      </c>
      <c r="AW32" s="10">
        <f t="shared" si="17"/>
        <v>2.9308497302960266</v>
      </c>
      <c r="AX32" s="10">
        <f t="shared" si="17"/>
        <v>2.8828678771089948</v>
      </c>
      <c r="AY32" s="10">
        <f t="shared" si="17"/>
        <v>2.4695234362617904</v>
      </c>
      <c r="AZ32" s="10">
        <f t="shared" si="17"/>
        <v>2.3246002981711831</v>
      </c>
      <c r="BA32" s="10">
        <f t="shared" si="17"/>
        <v>2.1066012292377416</v>
      </c>
      <c r="BB32" s="10">
        <f t="shared" si="17"/>
        <v>1.8040679642831672</v>
      </c>
      <c r="BC32" s="10">
        <f t="shared" si="17"/>
        <v>1.3961950618893395</v>
      </c>
      <c r="BD32" s="10">
        <f t="shared" si="17"/>
        <v>1.3072864615091067</v>
      </c>
      <c r="BE32" s="10">
        <f t="shared" si="17"/>
        <v>1.3650073369746984</v>
      </c>
      <c r="BF32" s="10">
        <f t="shared" si="17"/>
        <v>1.5066470663494493</v>
      </c>
      <c r="BG32" s="10">
        <f t="shared" si="17"/>
        <v>1.4430395254188353</v>
      </c>
      <c r="BH32" s="10">
        <f t="shared" si="17"/>
        <v>1.3735128414707731</v>
      </c>
      <c r="BI32" s="10">
        <f t="shared" si="17"/>
        <v>1.1554710154120531</v>
      </c>
      <c r="BJ32" s="10">
        <f t="shared" si="17"/>
        <v>0.4867183973110123</v>
      </c>
      <c r="BK32" s="10">
        <f t="shared" si="17"/>
        <v>0.49276478588297351</v>
      </c>
      <c r="BL32" s="10">
        <f t="shared" si="17"/>
        <v>0.54028064759931416</v>
      </c>
      <c r="BM32" s="10">
        <f t="shared" si="17"/>
        <v>0.67619196513359103</v>
      </c>
      <c r="BN32" s="10">
        <f t="shared" si="17"/>
        <v>0.71662614458154128</v>
      </c>
      <c r="BO32" s="10">
        <f t="shared" si="17"/>
        <v>0.78292330808015476</v>
      </c>
      <c r="BP32" s="10">
        <f t="shared" si="17"/>
        <v>0.79269832233718096</v>
      </c>
      <c r="BQ32" s="10">
        <f t="shared" si="17"/>
        <v>0.70001619396547043</v>
      </c>
      <c r="BR32" s="10">
        <f t="shared" si="17"/>
        <v>0.79896365178286277</v>
      </c>
      <c r="BS32" s="10">
        <f t="shared" si="17"/>
        <v>0.89104650297763699</v>
      </c>
    </row>
    <row r="33" spans="1:72">
      <c r="A33" s="12" t="s">
        <v>32</v>
      </c>
      <c r="B33" s="9" t="s">
        <v>25</v>
      </c>
      <c r="C33" s="11"/>
      <c r="D33" s="11">
        <f t="shared" ref="D33:AQ33" si="18">D28-D31-D32</f>
        <v>9.6621807227903354</v>
      </c>
      <c r="E33" s="11">
        <f t="shared" si="18"/>
        <v>9.4114910890589201</v>
      </c>
      <c r="F33" s="11">
        <f t="shared" si="18"/>
        <v>5.3729993389512583</v>
      </c>
      <c r="G33" s="11">
        <f t="shared" si="18"/>
        <v>2.3826744366690802</v>
      </c>
      <c r="H33" s="11">
        <f t="shared" si="18"/>
        <v>3.9475321033703947</v>
      </c>
      <c r="I33" s="11">
        <f t="shared" si="18"/>
        <v>2.5400333035282783</v>
      </c>
      <c r="J33" s="11">
        <f t="shared" si="18"/>
        <v>2.2792538885033906</v>
      </c>
      <c r="K33" s="11">
        <f t="shared" si="18"/>
        <v>2.4177874092489269</v>
      </c>
      <c r="L33" s="11">
        <f t="shared" si="18"/>
        <v>5.067163478634944</v>
      </c>
      <c r="M33" s="11">
        <f t="shared" si="18"/>
        <v>7.3746169695642356</v>
      </c>
      <c r="N33" s="11">
        <f t="shared" si="18"/>
        <v>6.6548592133715383</v>
      </c>
      <c r="O33" s="11">
        <f t="shared" si="18"/>
        <v>4.5850751206986349</v>
      </c>
      <c r="P33" s="11">
        <f t="shared" si="18"/>
        <v>3.9410650068602067</v>
      </c>
      <c r="Q33" s="11">
        <f t="shared" si="18"/>
        <v>6.2218721475281269</v>
      </c>
      <c r="R33" s="11">
        <f t="shared" si="18"/>
        <v>1.37702035629643</v>
      </c>
      <c r="S33" s="11">
        <f t="shared" si="18"/>
        <v>5.012813212364561</v>
      </c>
      <c r="T33" s="11">
        <f t="shared" si="18"/>
        <v>4.8789109117566793</v>
      </c>
      <c r="U33" s="11">
        <f t="shared" si="18"/>
        <v>6.670147690473951</v>
      </c>
      <c r="V33" s="11">
        <f t="shared" si="18"/>
        <v>7.123108608967291</v>
      </c>
      <c r="W33" s="11">
        <f t="shared" si="18"/>
        <v>4.8269105975633826</v>
      </c>
      <c r="X33" s="11">
        <f t="shared" si="18"/>
        <v>-0.29520331621248452</v>
      </c>
      <c r="Y33" s="11">
        <f t="shared" si="18"/>
        <v>3.4769906154006698</v>
      </c>
      <c r="Z33" s="11">
        <f t="shared" si="18"/>
        <v>2.6447634575178522</v>
      </c>
      <c r="AA33" s="11">
        <f t="shared" si="18"/>
        <v>-2.4831271976686562</v>
      </c>
      <c r="AB33" s="11">
        <f t="shared" si="18"/>
        <v>1.2553821103929623</v>
      </c>
      <c r="AC33" s="11">
        <f t="shared" si="18"/>
        <v>-6.4297267081851572E-2</v>
      </c>
      <c r="AD33" s="11">
        <f t="shared" si="18"/>
        <v>1.3018421045376223</v>
      </c>
      <c r="AE33" s="11">
        <f t="shared" si="18"/>
        <v>2.4370407412596169</v>
      </c>
      <c r="AF33" s="11">
        <f t="shared" si="18"/>
        <v>2.6103929439090576</v>
      </c>
      <c r="AG33" s="11">
        <f t="shared" si="18"/>
        <v>0.66950691187355194</v>
      </c>
      <c r="AH33" s="11">
        <f t="shared" si="18"/>
        <v>2.4437639583705915</v>
      </c>
      <c r="AI33" s="11">
        <f t="shared" si="18"/>
        <v>1.3918198022239789</v>
      </c>
      <c r="AJ33" s="11">
        <f t="shared" si="18"/>
        <v>1.1446711823602598</v>
      </c>
      <c r="AK33" s="11">
        <f t="shared" si="18"/>
        <v>2.6544652360296253</v>
      </c>
      <c r="AL33" s="11">
        <f t="shared" si="18"/>
        <v>3.9755413266177091</v>
      </c>
      <c r="AM33" s="11">
        <f t="shared" si="18"/>
        <v>1.7905847354595852</v>
      </c>
      <c r="AN33" s="11">
        <f t="shared" si="18"/>
        <v>2.9367497628572963</v>
      </c>
      <c r="AO33" s="11">
        <f t="shared" si="18"/>
        <v>4.6673130390461006</v>
      </c>
      <c r="AP33" s="11">
        <f t="shared" si="18"/>
        <v>2.9043443529903481</v>
      </c>
      <c r="AQ33" s="11">
        <f t="shared" si="18"/>
        <v>-0.98223801794239041</v>
      </c>
      <c r="AR33" s="11">
        <f>AR28-AR31-AR32</f>
        <v>-2.7799995635296906</v>
      </c>
      <c r="AS33" s="11">
        <f t="shared" ref="AS33:BS33" si="19">AS28-AS31-AS32</f>
        <v>-2.3245612538896703</v>
      </c>
      <c r="AT33" s="11">
        <f t="shared" si="19"/>
        <v>-2.1828613576087692</v>
      </c>
      <c r="AU33" s="11">
        <f t="shared" si="19"/>
        <v>-9.1040063401415239E-4</v>
      </c>
      <c r="AV33" s="11">
        <f t="shared" si="19"/>
        <v>0.74517965867809322</v>
      </c>
      <c r="AW33" s="11">
        <f t="shared" si="19"/>
        <v>0.86028581655977288</v>
      </c>
      <c r="AX33" s="11">
        <f t="shared" si="19"/>
        <v>-0.44182069457538153</v>
      </c>
      <c r="AY33" s="11">
        <f t="shared" si="19"/>
        <v>-1.2792901133187227</v>
      </c>
      <c r="AZ33" s="11">
        <f t="shared" si="19"/>
        <v>-0.23322776042512094</v>
      </c>
      <c r="BA33" s="11">
        <f t="shared" si="19"/>
        <v>1.9055187577567065</v>
      </c>
      <c r="BB33" s="11">
        <f t="shared" si="19"/>
        <v>0.19165176275901863</v>
      </c>
      <c r="BC33" s="11">
        <f t="shared" si="19"/>
        <v>0.45595318972311616</v>
      </c>
      <c r="BD33" s="11">
        <f t="shared" si="19"/>
        <v>0.68536983338740765</v>
      </c>
      <c r="BE33" s="11">
        <f t="shared" si="19"/>
        <v>0.91881342359743345</v>
      </c>
      <c r="BF33" s="11">
        <f t="shared" si="19"/>
        <v>0.69156723307641976</v>
      </c>
      <c r="BG33" s="11">
        <f t="shared" si="19"/>
        <v>-8.0747708644580252E-2</v>
      </c>
      <c r="BH33" s="11">
        <f t="shared" si="19"/>
        <v>0.69112268795697251</v>
      </c>
      <c r="BI33" s="11">
        <f t="shared" si="19"/>
        <v>-1.0844453682207842</v>
      </c>
      <c r="BJ33" s="11">
        <f t="shared" si="19"/>
        <v>-3.3035254307897235</v>
      </c>
      <c r="BK33" s="11">
        <f t="shared" si="19"/>
        <v>3.5993487020214787</v>
      </c>
      <c r="BL33" s="11">
        <f t="shared" si="19"/>
        <v>-0.14639296236640775</v>
      </c>
      <c r="BM33" s="11">
        <f t="shared" si="19"/>
        <v>1.0333547864562567</v>
      </c>
      <c r="BN33" s="11">
        <f t="shared" si="19"/>
        <v>1.830891774753979</v>
      </c>
      <c r="BO33" s="11">
        <f t="shared" si="19"/>
        <v>-0.37295624783476067</v>
      </c>
      <c r="BP33" s="11">
        <f t="shared" si="19"/>
        <v>0.58519280588780187</v>
      </c>
      <c r="BQ33" s="11">
        <f t="shared" si="19"/>
        <v>-0.11098274454363499</v>
      </c>
      <c r="BR33" s="11">
        <f t="shared" si="19"/>
        <v>0.87571306864893173</v>
      </c>
      <c r="BS33" s="11">
        <f t="shared" si="19"/>
        <v>-0.76827388329565893</v>
      </c>
      <c r="BT33" s="11"/>
    </row>
    <row r="35" spans="1:72">
      <c r="A35" s="9" t="s">
        <v>33</v>
      </c>
      <c r="B35" s="9" t="s">
        <v>25</v>
      </c>
      <c r="D35" s="10">
        <f t="shared" ref="D35:AI35" si="20">((D8-C8)/C8)*100</f>
        <v>1.4200268840293895</v>
      </c>
      <c r="E35" s="10">
        <f t="shared" si="20"/>
        <v>1.4200287598682482</v>
      </c>
      <c r="F35" s="10">
        <f t="shared" si="20"/>
        <v>1.4200254623580089</v>
      </c>
      <c r="G35" s="10">
        <f t="shared" si="20"/>
        <v>1.4200233613334028</v>
      </c>
      <c r="H35" s="10">
        <f t="shared" si="20"/>
        <v>1.4200184958821216</v>
      </c>
      <c r="I35" s="10">
        <f t="shared" si="20"/>
        <v>1.0924199015618008</v>
      </c>
      <c r="J35" s="10">
        <f t="shared" si="20"/>
        <v>1.0924106254641111</v>
      </c>
      <c r="K35" s="10">
        <f t="shared" si="20"/>
        <v>1.0924164948966484</v>
      </c>
      <c r="L35" s="10">
        <f t="shared" si="20"/>
        <v>1.0094155329763519</v>
      </c>
      <c r="M35" s="10">
        <f t="shared" si="20"/>
        <v>0.73418073648838666</v>
      </c>
      <c r="N35" s="10">
        <f t="shared" si="20"/>
        <v>0.80769830350129612</v>
      </c>
      <c r="O35" s="10">
        <f t="shared" si="20"/>
        <v>0.8076816693204788</v>
      </c>
      <c r="P35" s="10">
        <f t="shared" si="20"/>
        <v>0.8076953258682551</v>
      </c>
      <c r="Q35" s="10">
        <f t="shared" si="20"/>
        <v>0.80769284480922343</v>
      </c>
      <c r="R35" s="10">
        <f t="shared" si="20"/>
        <v>0.80769219769211753</v>
      </c>
      <c r="S35" s="10">
        <f t="shared" si="20"/>
        <v>0.80769291125591491</v>
      </c>
      <c r="T35" s="10">
        <f t="shared" si="20"/>
        <v>0.80768573183525072</v>
      </c>
      <c r="U35" s="10">
        <f t="shared" si="20"/>
        <v>0.8076966698946928</v>
      </c>
      <c r="V35" s="10">
        <f t="shared" si="20"/>
        <v>0.80768145960610871</v>
      </c>
      <c r="W35" s="10">
        <f t="shared" si="20"/>
        <v>0.807700615487421</v>
      </c>
      <c r="X35" s="10">
        <f t="shared" si="20"/>
        <v>0.71150907185563561</v>
      </c>
      <c r="Y35" s="10">
        <f t="shared" si="20"/>
        <v>0.71149691716239505</v>
      </c>
      <c r="Z35" s="10">
        <f t="shared" si="20"/>
        <v>0.7115166791634151</v>
      </c>
      <c r="AA35" s="10">
        <f t="shared" si="20"/>
        <v>0.71150884863158259</v>
      </c>
      <c r="AB35" s="10">
        <f t="shared" si="20"/>
        <v>0.71149878326323945</v>
      </c>
      <c r="AC35" s="10">
        <f t="shared" si="20"/>
        <v>0.71151095694488153</v>
      </c>
      <c r="AD35" s="10">
        <f t="shared" si="20"/>
        <v>0.7115118465738991</v>
      </c>
      <c r="AE35" s="10">
        <f t="shared" si="20"/>
        <v>0.71150962053847377</v>
      </c>
      <c r="AF35" s="10">
        <f t="shared" si="20"/>
        <v>0.71150411572553629</v>
      </c>
      <c r="AG35" s="10">
        <f t="shared" si="20"/>
        <v>0.71151115442007973</v>
      </c>
      <c r="AH35" s="10">
        <f t="shared" si="20"/>
        <v>0.56045284945655394</v>
      </c>
      <c r="AI35" s="10">
        <f t="shared" si="20"/>
        <v>0.56045343080888999</v>
      </c>
      <c r="AJ35" s="10">
        <f t="shared" ref="AJ35:BS35" si="21">((AJ8-AI8)/AI8)*100</f>
        <v>0.56046012977218507</v>
      </c>
      <c r="AK35" s="10">
        <f t="shared" si="21"/>
        <v>0.56045710968931217</v>
      </c>
      <c r="AL35" s="10">
        <f t="shared" si="21"/>
        <v>0.56046000514051153</v>
      </c>
      <c r="AM35" s="10">
        <f t="shared" si="21"/>
        <v>0.56045315807863538</v>
      </c>
      <c r="AN35" s="10">
        <f t="shared" si="21"/>
        <v>0.56045203184095838</v>
      </c>
      <c r="AO35" s="10">
        <f t="shared" si="21"/>
        <v>0.56046403223751506</v>
      </c>
      <c r="AP35" s="10">
        <f t="shared" si="21"/>
        <v>0.56045842350613273</v>
      </c>
      <c r="AQ35" s="10">
        <f t="shared" si="21"/>
        <v>0.2743725199252367</v>
      </c>
      <c r="AR35" s="10">
        <f t="shared" si="21"/>
        <v>0.7198285311460485</v>
      </c>
      <c r="AS35" s="10">
        <f t="shared" si="21"/>
        <v>0.74505098164081873</v>
      </c>
      <c r="AT35" s="10">
        <f t="shared" si="21"/>
        <v>0.6603874731808892</v>
      </c>
      <c r="AU35" s="10">
        <f t="shared" si="21"/>
        <v>0.91764982789755267</v>
      </c>
      <c r="AV35" s="10">
        <f t="shared" si="21"/>
        <v>1.0958129540085819</v>
      </c>
      <c r="AW35" s="10">
        <f t="shared" si="21"/>
        <v>0.13420075410977159</v>
      </c>
      <c r="AX35" s="10">
        <f t="shared" si="21"/>
        <v>0.25689045432954799</v>
      </c>
      <c r="AY35" s="10">
        <f t="shared" si="21"/>
        <v>1.2008418329060027</v>
      </c>
      <c r="AZ35" s="10">
        <f t="shared" si="21"/>
        <v>0.37796357646584261</v>
      </c>
      <c r="BA35" s="10">
        <f t="shared" si="21"/>
        <v>1.8040748313069306</v>
      </c>
      <c r="BB35" s="10">
        <f t="shared" si="21"/>
        <v>-0.42455419898033342</v>
      </c>
      <c r="BC35" s="10">
        <f t="shared" si="21"/>
        <v>0.88045932352542855</v>
      </c>
      <c r="BD35" s="10">
        <f t="shared" si="21"/>
        <v>0.78398967161774291</v>
      </c>
      <c r="BE35" s="10">
        <f t="shared" si="21"/>
        <v>0.85666514933109505</v>
      </c>
      <c r="BF35" s="10">
        <f t="shared" si="21"/>
        <v>1.3543020933866527</v>
      </c>
      <c r="BG35" s="10">
        <f t="shared" si="21"/>
        <v>1.6688803210854548</v>
      </c>
      <c r="BH35" s="10">
        <f t="shared" si="21"/>
        <v>-1.0117346420884166</v>
      </c>
      <c r="BI35" s="10">
        <f t="shared" si="21"/>
        <v>0.47015766613185855</v>
      </c>
      <c r="BJ35" s="10">
        <f t="shared" si="21"/>
        <v>0.43060989119112258</v>
      </c>
      <c r="BK35" s="10">
        <f t="shared" si="21"/>
        <v>0.51180408336222116</v>
      </c>
      <c r="BL35" s="10">
        <f t="shared" si="21"/>
        <v>1.1491624638438191</v>
      </c>
      <c r="BM35" s="10">
        <f t="shared" si="21"/>
        <v>1.6030079859774806E-2</v>
      </c>
      <c r="BN35" s="10">
        <f t="shared" si="21"/>
        <v>0.42225793004035628</v>
      </c>
      <c r="BO35" s="10">
        <f t="shared" si="21"/>
        <v>0.40582544170319945</v>
      </c>
      <c r="BP35" s="10">
        <f t="shared" si="21"/>
        <v>0.8470028638839775</v>
      </c>
      <c r="BQ35" s="10">
        <f t="shared" si="21"/>
        <v>0.4111731424927752</v>
      </c>
      <c r="BR35" s="10">
        <f t="shared" si="21"/>
        <v>0.348384119570253</v>
      </c>
      <c r="BS35" s="10">
        <f t="shared" si="21"/>
        <v>1.1133542284369495</v>
      </c>
    </row>
    <row r="36" spans="1:72">
      <c r="A36" s="12" t="s">
        <v>28</v>
      </c>
      <c r="B36" s="9" t="s">
        <v>29</v>
      </c>
      <c r="D36" s="10">
        <f t="shared" ref="D36:AI36" si="22">(D35*D9)/100</f>
        <v>0.87890165236366879</v>
      </c>
      <c r="E36" s="10">
        <f t="shared" si="22"/>
        <v>0.87890281338244325</v>
      </c>
      <c r="F36" s="10">
        <f t="shared" si="22"/>
        <v>0.87890077244418308</v>
      </c>
      <c r="G36" s="10">
        <f t="shared" si="22"/>
        <v>0.87889947205049423</v>
      </c>
      <c r="H36" s="10">
        <f t="shared" si="22"/>
        <v>0.87889646066161231</v>
      </c>
      <c r="I36" s="10">
        <f t="shared" si="22"/>
        <v>0.67613484459759832</v>
      </c>
      <c r="J36" s="10">
        <f t="shared" si="22"/>
        <v>0.67612910331362785</v>
      </c>
      <c r="K36" s="10">
        <f t="shared" si="22"/>
        <v>0.67613273609974867</v>
      </c>
      <c r="L36" s="10">
        <f t="shared" si="22"/>
        <v>0.62476069279552293</v>
      </c>
      <c r="M36" s="10">
        <f t="shared" si="22"/>
        <v>0.45440876485537257</v>
      </c>
      <c r="N36" s="10">
        <f t="shared" si="22"/>
        <v>0.49991122107793068</v>
      </c>
      <c r="O36" s="10">
        <f t="shared" si="22"/>
        <v>0.49990092563270322</v>
      </c>
      <c r="P36" s="10">
        <f t="shared" si="22"/>
        <v>0.499909378122259</v>
      </c>
      <c r="Q36" s="10">
        <f t="shared" si="22"/>
        <v>0.49990784251268211</v>
      </c>
      <c r="R36" s="10">
        <f t="shared" si="22"/>
        <v>0.49990744199048076</v>
      </c>
      <c r="S36" s="10">
        <f t="shared" si="22"/>
        <v>0.49990788363873939</v>
      </c>
      <c r="T36" s="10">
        <f t="shared" si="22"/>
        <v>0.49990344005759618</v>
      </c>
      <c r="U36" s="10">
        <f t="shared" si="22"/>
        <v>0.49991020998471897</v>
      </c>
      <c r="V36" s="10">
        <f t="shared" si="22"/>
        <v>0.49990079583353642</v>
      </c>
      <c r="W36" s="10">
        <f t="shared" si="22"/>
        <v>0.49991265204268798</v>
      </c>
      <c r="X36" s="10">
        <f t="shared" si="22"/>
        <v>0.44037652100727132</v>
      </c>
      <c r="Y36" s="10">
        <f t="shared" si="22"/>
        <v>0.44036899806521068</v>
      </c>
      <c r="Z36" s="10">
        <f t="shared" si="22"/>
        <v>0.44038122942191654</v>
      </c>
      <c r="AA36" s="10">
        <f t="shared" si="22"/>
        <v>0.44037638284651448</v>
      </c>
      <c r="AB36" s="10">
        <f t="shared" si="22"/>
        <v>0.4403701530568056</v>
      </c>
      <c r="AC36" s="10">
        <f t="shared" si="22"/>
        <v>0.44037768775141667</v>
      </c>
      <c r="AD36" s="10">
        <f t="shared" si="22"/>
        <v>0.44037823837226919</v>
      </c>
      <c r="AE36" s="10">
        <f t="shared" si="22"/>
        <v>0.4403768606052455</v>
      </c>
      <c r="AF36" s="10">
        <f t="shared" si="22"/>
        <v>0.44037345349426671</v>
      </c>
      <c r="AG36" s="10">
        <f t="shared" si="22"/>
        <v>0.44037780997535469</v>
      </c>
      <c r="AH36" s="10">
        <f t="shared" si="22"/>
        <v>0.3478866128657222</v>
      </c>
      <c r="AI36" s="10">
        <f t="shared" si="22"/>
        <v>0.34879499595431462</v>
      </c>
      <c r="AJ36" s="10">
        <f t="shared" ref="AJ36:BO36" si="23">(AJ35*AJ9)/100</f>
        <v>0.3504414158260506</v>
      </c>
      <c r="AK36" s="10">
        <f t="shared" si="23"/>
        <v>0.34541582930199605</v>
      </c>
      <c r="AL36" s="10">
        <f t="shared" si="23"/>
        <v>0.33916113182527291</v>
      </c>
      <c r="AM36" s="10">
        <f t="shared" si="23"/>
        <v>0.33518530004013519</v>
      </c>
      <c r="AN36" s="10">
        <f t="shared" si="23"/>
        <v>0.33082298745016525</v>
      </c>
      <c r="AO36" s="10">
        <f t="shared" si="23"/>
        <v>0.32571656022839612</v>
      </c>
      <c r="AP36" s="10">
        <f t="shared" si="23"/>
        <v>0.32399715515086697</v>
      </c>
      <c r="AQ36" s="10">
        <f t="shared" si="23"/>
        <v>0.1574469790766419</v>
      </c>
      <c r="AR36" s="10">
        <f t="shared" si="23"/>
        <v>0.41871276075541564</v>
      </c>
      <c r="AS36" s="10">
        <f t="shared" si="23"/>
        <v>0.43956782862133564</v>
      </c>
      <c r="AT36" s="10">
        <f t="shared" si="23"/>
        <v>0.39218165065207011</v>
      </c>
      <c r="AU36" s="10">
        <f t="shared" si="23"/>
        <v>0.5509330899886441</v>
      </c>
      <c r="AV36" s="10">
        <f t="shared" si="23"/>
        <v>0.64921778772911065</v>
      </c>
      <c r="AW36" s="10">
        <f t="shared" si="23"/>
        <v>7.8048024660772583E-2</v>
      </c>
      <c r="AX36" s="10">
        <f t="shared" si="23"/>
        <v>0.1502993634624028</v>
      </c>
      <c r="AY36" s="10">
        <f t="shared" si="23"/>
        <v>0.70062448669754351</v>
      </c>
      <c r="AZ36" s="10">
        <f t="shared" si="23"/>
        <v>0.21834679886653918</v>
      </c>
      <c r="BA36" s="10">
        <f t="shared" si="23"/>
        <v>1.0268426223104417</v>
      </c>
      <c r="BB36" s="10">
        <f t="shared" si="23"/>
        <v>-0.24108381234498463</v>
      </c>
      <c r="BC36" s="10">
        <f t="shared" si="23"/>
        <v>0.49182746340295941</v>
      </c>
      <c r="BD36" s="10">
        <f t="shared" si="23"/>
        <v>0.43393930434083638</v>
      </c>
      <c r="BE36" s="10">
        <f t="shared" si="23"/>
        <v>0.46431088550551292</v>
      </c>
      <c r="BF36" s="10">
        <f t="shared" si="23"/>
        <v>0.7306563908926057</v>
      </c>
      <c r="BG36" s="10">
        <f t="shared" si="23"/>
        <v>0.89370693418665892</v>
      </c>
      <c r="BH36" s="10">
        <f t="shared" si="23"/>
        <v>-0.53830729404821265</v>
      </c>
      <c r="BI36" s="10">
        <f t="shared" si="23"/>
        <v>0.25544678978366309</v>
      </c>
      <c r="BJ36" s="10">
        <f t="shared" si="23"/>
        <v>0.23785422078545257</v>
      </c>
      <c r="BK36" s="10">
        <f t="shared" si="23"/>
        <v>0.27605640299577838</v>
      </c>
      <c r="BL36" s="10">
        <f t="shared" si="23"/>
        <v>0.6298650137100279</v>
      </c>
      <c r="BM36" s="10">
        <f t="shared" si="23"/>
        <v>8.7344008972118289E-3</v>
      </c>
      <c r="BN36" s="10">
        <f t="shared" si="23"/>
        <v>0.22730786126680516</v>
      </c>
      <c r="BO36" s="10">
        <f t="shared" si="23"/>
        <v>0.21702691108797853</v>
      </c>
      <c r="BP36" s="10">
        <f t="shared" ref="BP36:CU36" si="24">(BP35*BP9)/100</f>
        <v>0.44419817919271309</v>
      </c>
      <c r="BQ36" s="10">
        <f t="shared" si="24"/>
        <v>0.21815265084744428</v>
      </c>
      <c r="BR36" s="10">
        <f t="shared" si="24"/>
        <v>0.18537684012234673</v>
      </c>
      <c r="BS36" s="10">
        <f t="shared" si="24"/>
        <v>0.59833464998944641</v>
      </c>
    </row>
    <row r="37" spans="1:72">
      <c r="A37" s="9" t="s">
        <v>39</v>
      </c>
      <c r="B37" s="9" t="s">
        <v>25</v>
      </c>
      <c r="D37" s="11">
        <f t="shared" ref="D37" si="25">D28-D31-D32-D36</f>
        <v>8.7832790704266657</v>
      </c>
      <c r="E37" s="11">
        <f t="shared" ref="E37" si="26">E28-E31-E32-E36</f>
        <v>8.5325882756764777</v>
      </c>
      <c r="F37" s="11">
        <f t="shared" ref="F37" si="27">F28-F31-F32-F36</f>
        <v>4.4940985665070752</v>
      </c>
      <c r="G37" s="11">
        <f t="shared" ref="G37" si="28">G28-G31-G32-G36</f>
        <v>1.5037749646185858</v>
      </c>
      <c r="H37" s="11">
        <f t="shared" ref="H37" si="29">H28-H31-H32-H36</f>
        <v>3.0686356427087826</v>
      </c>
      <c r="I37" s="11">
        <f t="shared" ref="I37" si="30">I28-I31-I32-I36</f>
        <v>1.86389845893068</v>
      </c>
      <c r="J37" s="11">
        <f t="shared" ref="J37" si="31">J28-J31-J32-J36</f>
        <v>1.6031247851897628</v>
      </c>
      <c r="K37" s="11">
        <f t="shared" ref="K37" si="32">K28-K31-K32-K36</f>
        <v>1.7416546731491782</v>
      </c>
      <c r="L37" s="11">
        <f t="shared" ref="L37" si="33">L28-L31-L32-L36</f>
        <v>4.4424027858394215</v>
      </c>
      <c r="M37" s="11">
        <f t="shared" ref="M37" si="34">M28-M31-M32-M36</f>
        <v>6.9202082047088629</v>
      </c>
      <c r="N37" s="11">
        <f t="shared" ref="N37" si="35">N28-N31-N32-N36</f>
        <v>6.1549479922936072</v>
      </c>
      <c r="O37" s="11">
        <f t="shared" ref="O37" si="36">O28-O31-O32-O36</f>
        <v>4.0851741950659317</v>
      </c>
      <c r="P37" s="11">
        <f t="shared" ref="P37" si="37">P28-P31-P32-P36</f>
        <v>3.4411556287379477</v>
      </c>
      <c r="Q37" s="11">
        <f t="shared" ref="Q37" si="38">Q28-Q31-Q32-Q36</f>
        <v>5.7219643050154447</v>
      </c>
      <c r="R37" s="11">
        <f t="shared" ref="R37" si="39">R28-R31-R32-R36</f>
        <v>0.87711291430594929</v>
      </c>
      <c r="S37" s="11">
        <f t="shared" ref="S37" si="40">S28-S31-S32-S36</f>
        <v>4.5129053287258216</v>
      </c>
      <c r="T37" s="11">
        <f t="shared" ref="T37" si="41">T28-T31-T32-T36</f>
        <v>4.379007471699083</v>
      </c>
      <c r="U37" s="11">
        <f t="shared" ref="U37" si="42">U28-U31-U32-U36</f>
        <v>6.1702374804892317</v>
      </c>
      <c r="V37" s="11">
        <f t="shared" ref="V37" si="43">V28-V31-V32-V36</f>
        <v>6.6232078131337548</v>
      </c>
      <c r="W37" s="11">
        <f t="shared" ref="W37" si="44">W28-W31-W32-W36</f>
        <v>4.3269979455206951</v>
      </c>
      <c r="X37" s="11">
        <f t="shared" ref="X37" si="45">X28-X31-X32-X36</f>
        <v>-0.73557983721975584</v>
      </c>
      <c r="Y37" s="11">
        <f t="shared" ref="Y37" si="46">Y28-Y31-Y32-Y36</f>
        <v>3.036621617335459</v>
      </c>
      <c r="Z37" s="11">
        <f t="shared" ref="Z37" si="47">Z28-Z31-Z32-Z36</f>
        <v>2.2043822280959358</v>
      </c>
      <c r="AA37" s="11">
        <f t="shared" ref="AA37" si="48">AA28-AA31-AA32-AA36</f>
        <v>-2.9235035805151708</v>
      </c>
      <c r="AB37" s="11">
        <f t="shared" ref="AB37" si="49">AB28-AB31-AB32-AB36</f>
        <v>0.81501195733615672</v>
      </c>
      <c r="AC37" s="11">
        <f t="shared" ref="AC37" si="50">AC28-AC31-AC32-AC36</f>
        <v>-0.5046749548332683</v>
      </c>
      <c r="AD37" s="11">
        <f t="shared" ref="AD37" si="51">AD28-AD31-AD32-AD36</f>
        <v>0.86146386616535309</v>
      </c>
      <c r="AE37" s="11">
        <f t="shared" ref="AE37" si="52">AE28-AE31-AE32-AE36</f>
        <v>1.9966638806543715</v>
      </c>
      <c r="AF37" s="11">
        <f t="shared" ref="AF37" si="53">AF28-AF31-AF32-AF36</f>
        <v>2.1700194904147909</v>
      </c>
      <c r="AG37" s="11">
        <f t="shared" ref="AG37" si="54">AG28-AG31-AG32-AG36</f>
        <v>0.22912910189819724</v>
      </c>
      <c r="AH37" s="11">
        <f t="shared" ref="AH37" si="55">AH28-AH31-AH32-AH36</f>
        <v>2.0958773455048694</v>
      </c>
      <c r="AI37" s="11">
        <f t="shared" ref="AI37" si="56">AI28-AI31-AI32-AI36</f>
        <v>1.0430248062696643</v>
      </c>
      <c r="AJ37" s="11">
        <f t="shared" ref="AJ37" si="57">AJ28-AJ31-AJ32-AJ36</f>
        <v>0.79422976653420918</v>
      </c>
      <c r="AK37" s="11">
        <f t="shared" ref="AK37" si="58">AK28-AK31-AK32-AK36</f>
        <v>2.3090494067276293</v>
      </c>
      <c r="AL37" s="11">
        <f t="shared" ref="AL37" si="59">AL28-AL31-AL32-AL36</f>
        <v>3.6363801947924363</v>
      </c>
      <c r="AM37" s="11">
        <f t="shared" ref="AM37" si="60">AM28-AM31-AM32-AM36</f>
        <v>1.4553994354194499</v>
      </c>
      <c r="AN37" s="11">
        <f t="shared" ref="AN37" si="61">AN28-AN31-AN32-AN36</f>
        <v>2.6059267754071311</v>
      </c>
      <c r="AO37" s="11">
        <f t="shared" ref="AO37" si="62">AO28-AO31-AO32-AO36</f>
        <v>4.3415964788177046</v>
      </c>
      <c r="AP37" s="11">
        <f t="shared" ref="AP37" si="63">AP28-AP31-AP32-AP36</f>
        <v>2.580347197839481</v>
      </c>
      <c r="AQ37" s="11">
        <f t="shared" ref="AQ37:BS37" si="64">AQ28-AQ31-AQ32-AQ36</f>
        <v>-1.1396849970190324</v>
      </c>
      <c r="AR37" s="11">
        <f t="shared" si="64"/>
        <v>-3.1987123242851063</v>
      </c>
      <c r="AS37" s="11">
        <f t="shared" si="64"/>
        <v>-2.7641290825110061</v>
      </c>
      <c r="AT37" s="11">
        <f t="shared" si="64"/>
        <v>-2.5750430082608391</v>
      </c>
      <c r="AU37" s="11">
        <f t="shared" si="64"/>
        <v>-0.55184349062265825</v>
      </c>
      <c r="AV37" s="11">
        <f t="shared" si="64"/>
        <v>9.5961870948982564E-2</v>
      </c>
      <c r="AW37" s="11">
        <f t="shared" si="64"/>
        <v>0.78223779189900033</v>
      </c>
      <c r="AX37" s="11">
        <f t="shared" si="64"/>
        <v>-0.59212005803778434</v>
      </c>
      <c r="AY37" s="11">
        <f t="shared" si="64"/>
        <v>-1.9799146000162662</v>
      </c>
      <c r="AZ37" s="11">
        <f t="shared" si="64"/>
        <v>-0.45157455929166013</v>
      </c>
      <c r="BA37" s="11">
        <f t="shared" si="64"/>
        <v>0.87867613544626488</v>
      </c>
      <c r="BB37" s="11">
        <f t="shared" si="64"/>
        <v>0.43273557510400329</v>
      </c>
      <c r="BC37" s="11">
        <f t="shared" si="64"/>
        <v>-3.5874273679843249E-2</v>
      </c>
      <c r="BD37" s="11">
        <f t="shared" si="64"/>
        <v>0.25143052904657126</v>
      </c>
      <c r="BE37" s="11">
        <f t="shared" si="64"/>
        <v>0.45450253809192054</v>
      </c>
      <c r="BF37" s="11">
        <f t="shared" si="64"/>
        <v>-3.9089157816185938E-2</v>
      </c>
      <c r="BG37" s="11">
        <f t="shared" si="64"/>
        <v>-0.97445464283123917</v>
      </c>
      <c r="BH37" s="11">
        <f t="shared" si="64"/>
        <v>1.2294299820051853</v>
      </c>
      <c r="BI37" s="11">
        <f t="shared" si="64"/>
        <v>-1.3398921580044472</v>
      </c>
      <c r="BJ37" s="11">
        <f t="shared" si="64"/>
        <v>-3.5413796515751761</v>
      </c>
      <c r="BK37" s="11">
        <f t="shared" si="64"/>
        <v>3.3232922990257006</v>
      </c>
      <c r="BL37" s="11">
        <f t="shared" si="64"/>
        <v>-0.77625797607643565</v>
      </c>
      <c r="BM37" s="11">
        <f t="shared" si="64"/>
        <v>1.0246203855590448</v>
      </c>
      <c r="BN37" s="11">
        <f t="shared" si="64"/>
        <v>1.6035839134871739</v>
      </c>
      <c r="BO37" s="11">
        <f t="shared" si="64"/>
        <v>-0.58998315892273923</v>
      </c>
      <c r="BP37" s="11">
        <f t="shared" si="64"/>
        <v>0.14099462669508878</v>
      </c>
      <c r="BQ37" s="11">
        <f t="shared" si="64"/>
        <v>-0.32913539539107928</v>
      </c>
      <c r="BR37" s="11">
        <f t="shared" si="64"/>
        <v>0.69033622852658505</v>
      </c>
      <c r="BS37" s="11">
        <f t="shared" si="64"/>
        <v>-1.3666085332851052</v>
      </c>
    </row>
    <row r="38" spans="1:72"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</row>
    <row r="39" spans="1:72">
      <c r="A39" s="9" t="s">
        <v>40</v>
      </c>
      <c r="AQ39" s="11">
        <f t="shared" ref="AQ39:BS39" si="65">((AQ13-AP13)/AP13)*100</f>
        <v>28.988297817636578</v>
      </c>
      <c r="AR39" s="11">
        <f t="shared" si="65"/>
        <v>29.140537226109291</v>
      </c>
      <c r="AS39" s="11">
        <f t="shared" si="65"/>
        <v>21.808774992654499</v>
      </c>
      <c r="AT39" s="11">
        <f t="shared" si="65"/>
        <v>13.029612467315049</v>
      </c>
      <c r="AU39" s="11">
        <f t="shared" si="65"/>
        <v>7.6927330156592646</v>
      </c>
      <c r="AV39" s="11">
        <f t="shared" si="65"/>
        <v>15.346826750717913</v>
      </c>
      <c r="AW39" s="11">
        <f t="shared" si="65"/>
        <v>22.699638322475487</v>
      </c>
      <c r="AX39" s="11">
        <f t="shared" si="65"/>
        <v>24.641822400510986</v>
      </c>
      <c r="AY39" s="11">
        <f t="shared" si="65"/>
        <v>21.385528486365114</v>
      </c>
      <c r="AZ39" s="11">
        <f t="shared" si="65"/>
        <v>22.185040287917818</v>
      </c>
      <c r="BA39" s="11">
        <f t="shared" si="65"/>
        <v>19.100139707061778</v>
      </c>
      <c r="BB39" s="11">
        <f t="shared" si="65"/>
        <v>14.984355086790533</v>
      </c>
      <c r="BC39" s="11">
        <f t="shared" si="65"/>
        <v>11.438640497488752</v>
      </c>
      <c r="BD39" s="11">
        <f t="shared" si="65"/>
        <v>10.360058300185667</v>
      </c>
      <c r="BE39" s="11">
        <f t="shared" si="65"/>
        <v>10.696641024492969</v>
      </c>
      <c r="BF39" s="11">
        <f t="shared" si="65"/>
        <v>11.071170006755265</v>
      </c>
      <c r="BG39" s="11">
        <f t="shared" si="65"/>
        <v>10.166050580624651</v>
      </c>
      <c r="BH39" s="11">
        <f t="shared" si="65"/>
        <v>11.074893504936071</v>
      </c>
      <c r="BI39" s="11">
        <f t="shared" si="65"/>
        <v>10.514906730370203</v>
      </c>
      <c r="BJ39" s="11">
        <f t="shared" si="65"/>
        <v>6.3675836249956514</v>
      </c>
      <c r="BK39" s="11">
        <f t="shared" si="65"/>
        <v>7.4985357678102993</v>
      </c>
      <c r="BL39" s="11">
        <f t="shared" si="65"/>
        <v>6.9900935266826476</v>
      </c>
      <c r="BM39" s="11">
        <f t="shared" si="65"/>
        <v>6.951461999328834</v>
      </c>
      <c r="BN39" s="11">
        <f t="shared" si="65"/>
        <v>7.0583097428148944</v>
      </c>
      <c r="BO39" s="11">
        <f t="shared" si="65"/>
        <v>6.5265782287570548</v>
      </c>
      <c r="BP39" s="11">
        <f t="shared" si="65"/>
        <v>6.0504653718647976</v>
      </c>
      <c r="BQ39" s="11">
        <f t="shared" si="65"/>
        <v>5.6931399714130322</v>
      </c>
      <c r="BR39" s="11">
        <f t="shared" si="65"/>
        <v>6.5969712213544547</v>
      </c>
      <c r="BS39" s="11">
        <f t="shared" si="65"/>
        <v>8.0255074246378992</v>
      </c>
    </row>
    <row r="40" spans="1:72">
      <c r="A40" s="9" t="s">
        <v>41</v>
      </c>
      <c r="AQ40" s="11">
        <f t="shared" ref="AQ40:BS40" si="66">((AQ14-AP14)/AP14)*100</f>
        <v>13.562241794299053</v>
      </c>
      <c r="AR40" s="11">
        <f t="shared" si="66"/>
        <v>12.8822509282284</v>
      </c>
      <c r="AS40" s="11">
        <f t="shared" si="66"/>
        <v>9.8252361303854361</v>
      </c>
      <c r="AT40" s="11">
        <f t="shared" si="66"/>
        <v>7.2520232425347384</v>
      </c>
      <c r="AU40" s="11">
        <f t="shared" si="66"/>
        <v>5.308396891030041</v>
      </c>
      <c r="AV40" s="11">
        <f t="shared" si="66"/>
        <v>4.9304642364725479</v>
      </c>
      <c r="AW40" s="11">
        <f t="shared" si="66"/>
        <v>4.8790466262385666</v>
      </c>
      <c r="AX40" s="11">
        <f t="shared" si="66"/>
        <v>4.350906974612311</v>
      </c>
      <c r="AY40" s="11">
        <f t="shared" si="66"/>
        <v>3.610150659169157</v>
      </c>
      <c r="AZ40" s="11">
        <f t="shared" si="66"/>
        <v>3.1235184771115847</v>
      </c>
      <c r="BA40" s="11">
        <f t="shared" si="66"/>
        <v>2.9799077923920625</v>
      </c>
      <c r="BB40" s="11">
        <f t="shared" si="66"/>
        <v>2.785616631317493</v>
      </c>
      <c r="BC40" s="11">
        <f t="shared" si="66"/>
        <v>2.1181054295471755</v>
      </c>
      <c r="BD40" s="11">
        <f t="shared" si="66"/>
        <v>1.9957889046637041</v>
      </c>
      <c r="BE40" s="11">
        <f t="shared" si="66"/>
        <v>2.0160993710921939</v>
      </c>
      <c r="BF40" s="11">
        <f t="shared" si="66"/>
        <v>2.3390196486605661</v>
      </c>
      <c r="BG40" s="11">
        <f t="shared" si="66"/>
        <v>2.2882687265088428</v>
      </c>
      <c r="BH40" s="11">
        <f t="shared" si="66"/>
        <v>1.9962752583696717</v>
      </c>
      <c r="BI40" s="11">
        <f t="shared" si="66"/>
        <v>1.5678185742523887</v>
      </c>
      <c r="BJ40" s="11">
        <f t="shared" si="66"/>
        <v>0.4550062002866852</v>
      </c>
      <c r="BK40" s="11">
        <f t="shared" si="66"/>
        <v>0.37568824345750579</v>
      </c>
      <c r="BL40" s="11">
        <f t="shared" si="66"/>
        <v>0.58496781020713506</v>
      </c>
      <c r="BM40" s="11">
        <f t="shared" si="66"/>
        <v>0.911335221575032</v>
      </c>
      <c r="BN40" s="11">
        <f t="shared" si="66"/>
        <v>1.0061081324633161</v>
      </c>
      <c r="BO40" s="11">
        <f t="shared" si="66"/>
        <v>1.2149394382371637</v>
      </c>
      <c r="BP40" s="11">
        <f t="shared" si="66"/>
        <v>1.2520884625342221</v>
      </c>
      <c r="BQ40" s="11">
        <f t="shared" si="66"/>
        <v>1.1017228439111486</v>
      </c>
      <c r="BR40" s="11">
        <f t="shared" si="66"/>
        <v>1.2516696113414731</v>
      </c>
      <c r="BS40" s="11">
        <f t="shared" si="66"/>
        <v>1.3514439817622581</v>
      </c>
    </row>
    <row r="41" spans="1:72">
      <c r="A41" s="9" t="s">
        <v>3</v>
      </c>
      <c r="AQ41" s="10">
        <f t="shared" ref="AQ41:BS41" si="67">AQ39*(AQ11/100)</f>
        <v>1.3608907705961966</v>
      </c>
      <c r="AR41" s="10">
        <f t="shared" si="67"/>
        <v>1.4413219791913428</v>
      </c>
      <c r="AS41" s="10">
        <f t="shared" si="67"/>
        <v>0.98252052415113744</v>
      </c>
      <c r="AT41" s="10">
        <f t="shared" si="67"/>
        <v>0.52240779230311241</v>
      </c>
      <c r="AU41" s="10">
        <f t="shared" si="67"/>
        <v>0.33782291185947755</v>
      </c>
      <c r="AV41" s="10">
        <f t="shared" si="67"/>
        <v>0.72853147389328565</v>
      </c>
      <c r="AW41" s="10">
        <f t="shared" si="67"/>
        <v>1.1587170944761904</v>
      </c>
      <c r="AX41" s="10">
        <f t="shared" si="67"/>
        <v>1.3695158504385625</v>
      </c>
      <c r="AY41" s="10">
        <f t="shared" si="67"/>
        <v>1.1298024040700156</v>
      </c>
      <c r="AZ41" s="10">
        <f t="shared" si="67"/>
        <v>1.1519945035419716</v>
      </c>
      <c r="BA41" s="10">
        <f t="shared" si="67"/>
        <v>0.93588173341974212</v>
      </c>
      <c r="BB41" s="10">
        <f t="shared" si="67"/>
        <v>0.73820973685293279</v>
      </c>
      <c r="BC41" s="10">
        <f t="shared" si="67"/>
        <v>0.55678812475810924</v>
      </c>
      <c r="BD41" s="10">
        <f t="shared" si="67"/>
        <v>0.5209757092230497</v>
      </c>
      <c r="BE41" s="10">
        <f t="shared" si="67"/>
        <v>0.53678108421228254</v>
      </c>
      <c r="BF41" s="10">
        <f t="shared" si="67"/>
        <v>0.53084783353845222</v>
      </c>
      <c r="BG41" s="10">
        <f t="shared" si="67"/>
        <v>0.48951357016883618</v>
      </c>
      <c r="BH41" s="10">
        <f t="shared" si="67"/>
        <v>0.53470349389609262</v>
      </c>
      <c r="BI41" s="10">
        <f t="shared" si="67"/>
        <v>0.5380064672009518</v>
      </c>
      <c r="BJ41" s="10">
        <f t="shared" si="67"/>
        <v>0.28967476783366669</v>
      </c>
      <c r="BK41" s="10">
        <f t="shared" si="67"/>
        <v>0.32175779611978989</v>
      </c>
      <c r="BL41" s="10">
        <f t="shared" si="67"/>
        <v>0.30808229252956532</v>
      </c>
      <c r="BM41" s="10">
        <f t="shared" si="67"/>
        <v>0.29314870884557515</v>
      </c>
      <c r="BN41" s="10">
        <f t="shared" si="67"/>
        <v>0.28613707285416662</v>
      </c>
      <c r="BO41" s="10">
        <f t="shared" si="67"/>
        <v>0.26841574338277707</v>
      </c>
      <c r="BP41" s="10">
        <f t="shared" si="67"/>
        <v>0.24311294191019733</v>
      </c>
      <c r="BQ41" s="10">
        <f t="shared" si="67"/>
        <v>0.22758984126442711</v>
      </c>
      <c r="BR41" s="10">
        <f t="shared" si="67"/>
        <v>0.26367679618522466</v>
      </c>
      <c r="BS41" s="10">
        <f t="shared" si="67"/>
        <v>0.32229966440156471</v>
      </c>
    </row>
    <row r="42" spans="1:72">
      <c r="A42" s="9" t="s">
        <v>34</v>
      </c>
      <c r="AQ42" s="10">
        <f t="shared" ref="AQ42:BS42" si="68">AQ40*(AQ12/100)</f>
        <v>5.1429370741956175</v>
      </c>
      <c r="AR42" s="10">
        <f t="shared" si="68"/>
        <v>4.7516814568093553</v>
      </c>
      <c r="AS42" s="10">
        <f t="shared" si="68"/>
        <v>3.5858656147824717</v>
      </c>
      <c r="AT42" s="10">
        <f t="shared" si="68"/>
        <v>2.6545315981302875</v>
      </c>
      <c r="AU42" s="10">
        <f t="shared" si="68"/>
        <v>1.8882575981085039</v>
      </c>
      <c r="AV42" s="10">
        <f t="shared" si="68"/>
        <v>1.7753405934326412</v>
      </c>
      <c r="AW42" s="10">
        <f t="shared" si="68"/>
        <v>1.7924530902955964</v>
      </c>
      <c r="AX42" s="10">
        <f t="shared" si="68"/>
        <v>1.5635040715801194</v>
      </c>
      <c r="AY42" s="10">
        <f t="shared" si="68"/>
        <v>1.3131032493637467</v>
      </c>
      <c r="AZ42" s="10">
        <f t="shared" si="68"/>
        <v>1.1568908497361023</v>
      </c>
      <c r="BA42" s="10">
        <f t="shared" si="68"/>
        <v>1.1377934511778443</v>
      </c>
      <c r="BB42" s="10">
        <f t="shared" si="68"/>
        <v>1.0665651430060687</v>
      </c>
      <c r="BC42" s="10">
        <f t="shared" si="68"/>
        <v>0.83182373641336715</v>
      </c>
      <c r="BD42" s="10">
        <f t="shared" si="68"/>
        <v>0.79075501439807849</v>
      </c>
      <c r="BE42" s="10">
        <f t="shared" si="68"/>
        <v>0.82220501564748549</v>
      </c>
      <c r="BF42" s="10">
        <f t="shared" si="68"/>
        <v>0.96494769441426131</v>
      </c>
      <c r="BG42" s="10">
        <f t="shared" si="68"/>
        <v>0.95268706983065898</v>
      </c>
      <c r="BH42" s="10">
        <f t="shared" si="68"/>
        <v>0.83774807893129544</v>
      </c>
      <c r="BI42" s="10">
        <f t="shared" si="68"/>
        <v>0.63576984653768098</v>
      </c>
      <c r="BJ42" s="10">
        <f t="shared" si="68"/>
        <v>0.18297710146692775</v>
      </c>
      <c r="BK42" s="10">
        <f t="shared" si="68"/>
        <v>0.15692931020562481</v>
      </c>
      <c r="BL42" s="10">
        <f t="shared" si="68"/>
        <v>0.23856039038337931</v>
      </c>
      <c r="BM42" s="10">
        <f t="shared" si="68"/>
        <v>0.37633907502768438</v>
      </c>
      <c r="BN42" s="10">
        <f t="shared" si="68"/>
        <v>0.4237181799928364</v>
      </c>
      <c r="BO42" s="10">
        <f t="shared" si="68"/>
        <v>0.51524909300907507</v>
      </c>
      <c r="BP42" s="10">
        <f t="shared" si="68"/>
        <v>0.54513910685652767</v>
      </c>
      <c r="BQ42" s="10">
        <f t="shared" si="68"/>
        <v>0.47314844588989341</v>
      </c>
      <c r="BR42" s="10">
        <f t="shared" si="68"/>
        <v>0.53562183449748368</v>
      </c>
      <c r="BS42" s="10">
        <f t="shared" si="68"/>
        <v>0.57088283377508231</v>
      </c>
    </row>
    <row r="43" spans="1:72">
      <c r="A43" s="9" t="s">
        <v>52</v>
      </c>
      <c r="AQ43" s="10">
        <f>SUM(AQ41:AQ42)</f>
        <v>6.5038278447918145</v>
      </c>
      <c r="AR43" s="10">
        <f t="shared" ref="AR43:BS43" si="69">SUM(AR41:AR42)</f>
        <v>6.1930034360006978</v>
      </c>
      <c r="AS43" s="10">
        <f t="shared" si="69"/>
        <v>4.5683861389336089</v>
      </c>
      <c r="AT43" s="10">
        <f>SUM(AT41:AT42)</f>
        <v>3.1769393904333998</v>
      </c>
      <c r="AU43" s="10">
        <f t="shared" si="69"/>
        <v>2.2260805099679812</v>
      </c>
      <c r="AV43" s="10">
        <f t="shared" si="69"/>
        <v>2.5038720673259269</v>
      </c>
      <c r="AW43" s="10">
        <f t="shared" si="69"/>
        <v>2.9511701847717866</v>
      </c>
      <c r="AX43" s="10">
        <f t="shared" si="69"/>
        <v>2.9330199220186817</v>
      </c>
      <c r="AY43" s="10">
        <f t="shared" si="69"/>
        <v>2.4429056534337623</v>
      </c>
      <c r="AZ43" s="10">
        <f t="shared" si="69"/>
        <v>2.308885353278074</v>
      </c>
      <c r="BA43" s="10">
        <f t="shared" si="69"/>
        <v>2.0736751845975863</v>
      </c>
      <c r="BB43" s="10">
        <f t="shared" si="69"/>
        <v>1.8047748798590015</v>
      </c>
      <c r="BC43" s="10">
        <f t="shared" si="69"/>
        <v>1.3886118611714764</v>
      </c>
      <c r="BD43" s="10">
        <f>SUM(BD41:BD42)</f>
        <v>1.3117307236211282</v>
      </c>
      <c r="BE43" s="10">
        <f t="shared" si="69"/>
        <v>1.358986099859768</v>
      </c>
      <c r="BF43" s="10">
        <f t="shared" si="69"/>
        <v>1.4957955279527135</v>
      </c>
      <c r="BG43" s="10">
        <f t="shared" si="69"/>
        <v>1.4422006399994951</v>
      </c>
      <c r="BH43" s="10">
        <f t="shared" si="69"/>
        <v>1.3724515728273881</v>
      </c>
      <c r="BI43" s="10">
        <f t="shared" si="69"/>
        <v>1.1737763137386328</v>
      </c>
      <c r="BJ43" s="10">
        <f t="shared" si="69"/>
        <v>0.47265186930059444</v>
      </c>
      <c r="BK43" s="10">
        <f t="shared" si="69"/>
        <v>0.47868710632541467</v>
      </c>
      <c r="BL43" s="10">
        <f t="shared" si="69"/>
        <v>0.5466426829129446</v>
      </c>
      <c r="BM43" s="10">
        <f t="shared" si="69"/>
        <v>0.66948778387325958</v>
      </c>
      <c r="BN43" s="10">
        <f t="shared" si="69"/>
        <v>0.70985525284700302</v>
      </c>
      <c r="BO43" s="13">
        <f t="shared" si="69"/>
        <v>0.78366483639185214</v>
      </c>
      <c r="BP43" s="13">
        <f t="shared" si="69"/>
        <v>0.78825204876672506</v>
      </c>
      <c r="BQ43" s="13">
        <f t="shared" si="69"/>
        <v>0.70073828715432052</v>
      </c>
      <c r="BR43" s="13">
        <f>SUM(BR41:BR42)</f>
        <v>0.79929863068270834</v>
      </c>
      <c r="BS43" s="13">
        <f t="shared" si="69"/>
        <v>0.89318249817664697</v>
      </c>
    </row>
    <row r="44" spans="1:72"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3"/>
      <c r="BP44" s="13"/>
      <c r="BQ44" s="13"/>
      <c r="BR44" s="13"/>
      <c r="BS44" s="13"/>
    </row>
    <row r="45" spans="1:72">
      <c r="A45" s="9" t="s">
        <v>43</v>
      </c>
      <c r="B45" s="9" t="s">
        <v>45</v>
      </c>
      <c r="C45" s="14">
        <f t="shared" ref="C45:AH45" si="70">(C2/C3)*1000</f>
        <v>5689.1658128513463</v>
      </c>
      <c r="D45" s="14">
        <f t="shared" si="70"/>
        <v>6269.4419840636683</v>
      </c>
      <c r="E45" s="14">
        <f t="shared" si="70"/>
        <v>6855.3296433130899</v>
      </c>
      <c r="F45" s="14">
        <f t="shared" si="70"/>
        <v>7212.3973022494683</v>
      </c>
      <c r="G45" s="14">
        <f t="shared" si="70"/>
        <v>7524.0149233074781</v>
      </c>
      <c r="H45" s="14">
        <f t="shared" si="70"/>
        <v>7917.2621794140323</v>
      </c>
      <c r="I45" s="14">
        <f t="shared" si="70"/>
        <v>8347.2673449504728</v>
      </c>
      <c r="J45" s="14">
        <f t="shared" si="70"/>
        <v>8727.4085527669667</v>
      </c>
      <c r="K45" s="14">
        <f t="shared" si="70"/>
        <v>9199.3003472566525</v>
      </c>
      <c r="L45" s="14">
        <f t="shared" si="70"/>
        <v>9952.6353227774307</v>
      </c>
      <c r="M45" s="14">
        <f t="shared" si="70"/>
        <v>11002.614890431274</v>
      </c>
      <c r="N45" s="14">
        <f t="shared" si="70"/>
        <v>12157.271093932677</v>
      </c>
      <c r="O45" s="14">
        <f t="shared" si="70"/>
        <v>13073.413905860027</v>
      </c>
      <c r="P45" s="14">
        <f t="shared" si="70"/>
        <v>14060.408764621416</v>
      </c>
      <c r="Q45" s="14">
        <f t="shared" si="70"/>
        <v>15498.650432329989</v>
      </c>
      <c r="R45" s="14">
        <f t="shared" si="70"/>
        <v>16141.336087152516</v>
      </c>
      <c r="S45" s="14">
        <f t="shared" si="70"/>
        <v>17500.313045095772</v>
      </c>
      <c r="T45" s="14">
        <f t="shared" si="70"/>
        <v>19072.236730206172</v>
      </c>
      <c r="U45" s="14">
        <f t="shared" si="70"/>
        <v>21175.035382804075</v>
      </c>
      <c r="V45" s="14">
        <f t="shared" si="70"/>
        <v>23637.761174764993</v>
      </c>
      <c r="W45" s="14">
        <f t="shared" si="70"/>
        <v>25891.69497079957</v>
      </c>
      <c r="X45" s="14">
        <f t="shared" si="70"/>
        <v>26918.422427777692</v>
      </c>
      <c r="Y45" s="14">
        <f t="shared" si="70"/>
        <v>29032.249721979621</v>
      </c>
      <c r="Z45" s="14">
        <f t="shared" si="70"/>
        <v>30671.296582803669</v>
      </c>
      <c r="AA45" s="14">
        <f t="shared" si="70"/>
        <v>30423.532698555209</v>
      </c>
      <c r="AB45" s="14">
        <f t="shared" si="70"/>
        <v>31441.415190423202</v>
      </c>
      <c r="AC45" s="14">
        <f t="shared" si="70"/>
        <v>32425.762282813139</v>
      </c>
      <c r="AD45" s="14">
        <f t="shared" si="70"/>
        <v>33554.460926983855</v>
      </c>
      <c r="AE45" s="14">
        <f t="shared" si="70"/>
        <v>35126.765156237183</v>
      </c>
      <c r="AF45" s="14">
        <f t="shared" si="70"/>
        <v>36806.489838226888</v>
      </c>
      <c r="AG45" s="14">
        <f t="shared" si="70"/>
        <v>37720.860064836015</v>
      </c>
      <c r="AH45" s="14">
        <f t="shared" si="70"/>
        <v>39189.55049913589</v>
      </c>
      <c r="AI45" s="14">
        <f t="shared" ref="AI45:BN45" si="71">(AI2/AI3)*1000</f>
        <v>40278.574374538133</v>
      </c>
      <c r="AJ45" s="14">
        <f t="shared" si="71"/>
        <v>41211.830953011544</v>
      </c>
      <c r="AK45" s="14">
        <f t="shared" si="71"/>
        <v>43082.661781137227</v>
      </c>
      <c r="AL45" s="14">
        <f t="shared" si="71"/>
        <v>45250.140470362632</v>
      </c>
      <c r="AM45" s="14">
        <f t="shared" si="71"/>
        <v>46776.72059412521</v>
      </c>
      <c r="AN45" s="14">
        <f t="shared" si="71"/>
        <v>49051.721102080155</v>
      </c>
      <c r="AO45" s="14">
        <f t="shared" si="71"/>
        <v>52121.277709846428</v>
      </c>
      <c r="AP45" s="14">
        <f t="shared" si="71"/>
        <v>54189.617435432025</v>
      </c>
      <c r="AQ45" s="14">
        <f t="shared" si="71"/>
        <v>56248.390192153391</v>
      </c>
      <c r="AR45" s="14">
        <f t="shared" si="71"/>
        <v>57360.676452052139</v>
      </c>
      <c r="AS45" s="14">
        <f t="shared" si="71"/>
        <v>57564.200208364033</v>
      </c>
      <c r="AT45" s="14">
        <f t="shared" si="71"/>
        <v>57437.582021350805</v>
      </c>
      <c r="AU45" s="14">
        <f t="shared" si="71"/>
        <v>58368.781651611782</v>
      </c>
      <c r="AV45" s="14">
        <f t="shared" si="71"/>
        <v>60214.198339115617</v>
      </c>
      <c r="AW45" s="14">
        <f t="shared" si="71"/>
        <v>62528.258905688606</v>
      </c>
      <c r="AX45" s="14">
        <f t="shared" si="71"/>
        <v>63329.168836422919</v>
      </c>
      <c r="AY45" s="14">
        <f t="shared" si="71"/>
        <v>63993.908371995443</v>
      </c>
      <c r="AZ45" s="14">
        <f t="shared" si="71"/>
        <v>65408.661551972968</v>
      </c>
      <c r="BA45" s="14">
        <f t="shared" si="71"/>
        <v>68411.63082860384</v>
      </c>
      <c r="BB45" s="14">
        <f t="shared" si="71"/>
        <v>69568.587754401669</v>
      </c>
      <c r="BC45" s="14">
        <f t="shared" si="71"/>
        <v>70971.408992474026</v>
      </c>
      <c r="BD45" s="14">
        <f t="shared" si="71"/>
        <v>72445.465981618865</v>
      </c>
      <c r="BE45" s="14">
        <f t="shared" si="71"/>
        <v>74067.103521764046</v>
      </c>
      <c r="BF45" s="14">
        <f t="shared" si="71"/>
        <v>75113.924854622281</v>
      </c>
      <c r="BG45" s="14">
        <f t="shared" si="71"/>
        <v>76068.359930044098</v>
      </c>
      <c r="BH45" s="14">
        <f t="shared" si="71"/>
        <v>77137.276941798205</v>
      </c>
      <c r="BI45" s="14">
        <f t="shared" si="71"/>
        <v>76805.260547523518</v>
      </c>
      <c r="BJ45" s="14">
        <f t="shared" si="71"/>
        <v>73850.755671592138</v>
      </c>
      <c r="BK45" s="14">
        <f t="shared" si="71"/>
        <v>77440.362472916371</v>
      </c>
      <c r="BL45" s="14">
        <f t="shared" si="71"/>
        <v>77671.00206443193</v>
      </c>
      <c r="BM45" s="14">
        <f t="shared" si="71"/>
        <v>79429.412536444564</v>
      </c>
      <c r="BN45" s="14">
        <f t="shared" si="71"/>
        <v>80747.514051460617</v>
      </c>
      <c r="BO45" s="14">
        <f t="shared" ref="BO45:BT45" si="72">(BO2/BO3)*1000</f>
        <v>80749.710227395684</v>
      </c>
      <c r="BP45" s="14">
        <f t="shared" si="72"/>
        <v>81566.723339065822</v>
      </c>
      <c r="BQ45" s="14">
        <f t="shared" si="72"/>
        <v>81439.25363056433</v>
      </c>
      <c r="BR45" s="14">
        <f t="shared" si="72"/>
        <v>82364.089027214533</v>
      </c>
      <c r="BS45" s="14">
        <f t="shared" si="72"/>
        <v>81519.167548438345</v>
      </c>
      <c r="BT45" s="14">
        <f t="shared" si="72"/>
        <v>82381.882305298102</v>
      </c>
    </row>
    <row r="46" spans="1:72">
      <c r="A46" s="9" t="s">
        <v>43</v>
      </c>
      <c r="B46" s="9" t="s">
        <v>44</v>
      </c>
      <c r="C46" s="14">
        <f t="shared" ref="C46:AH46" si="73">C2/C5</f>
        <v>2.8019736341392898</v>
      </c>
      <c r="D46" s="14">
        <f t="shared" si="73"/>
        <v>3.1144913021286111</v>
      </c>
      <c r="E46" s="14">
        <f t="shared" si="73"/>
        <v>3.4350207052235335</v>
      </c>
      <c r="F46" s="14">
        <f t="shared" si="73"/>
        <v>3.6452174466110425</v>
      </c>
      <c r="G46" s="14">
        <f t="shared" si="73"/>
        <v>3.745256054996009</v>
      </c>
      <c r="H46" s="14">
        <f t="shared" si="73"/>
        <v>3.8914713422548521</v>
      </c>
      <c r="I46" s="14">
        <f t="shared" si="73"/>
        <v>4.003549291895828</v>
      </c>
      <c r="J46" s="14">
        <f t="shared" si="73"/>
        <v>4.1400528532228016</v>
      </c>
      <c r="K46" s="14">
        <f t="shared" si="73"/>
        <v>4.3125531464226396</v>
      </c>
      <c r="L46" s="14">
        <f t="shared" si="73"/>
        <v>4.6157263957557486</v>
      </c>
      <c r="M46" s="14">
        <f t="shared" si="73"/>
        <v>5.0635649569146226</v>
      </c>
      <c r="N46" s="14">
        <f t="shared" si="73"/>
        <v>5.5887437276815453</v>
      </c>
      <c r="O46" s="14">
        <f t="shared" si="73"/>
        <v>6.0730309185470865</v>
      </c>
      <c r="P46" s="14">
        <f t="shared" si="73"/>
        <v>6.5509145330625822</v>
      </c>
      <c r="Q46" s="14">
        <f t="shared" si="73"/>
        <v>7.1968612417299225</v>
      </c>
      <c r="R46" s="14">
        <f t="shared" si="73"/>
        <v>7.5599118052189178</v>
      </c>
      <c r="S46" s="14">
        <f t="shared" si="73"/>
        <v>8.1664688506086964</v>
      </c>
      <c r="T46" s="14">
        <f t="shared" si="73"/>
        <v>8.8437782437833619</v>
      </c>
      <c r="U46" s="14">
        <f t="shared" si="73"/>
        <v>9.8017141170816622</v>
      </c>
      <c r="V46" s="14">
        <f t="shared" si="73"/>
        <v>11.009609462456984</v>
      </c>
      <c r="W46" s="14">
        <f t="shared" si="73"/>
        <v>12.114675832050313</v>
      </c>
      <c r="X46" s="14">
        <f t="shared" si="73"/>
        <v>12.641938750350731</v>
      </c>
      <c r="Y46" s="14">
        <f t="shared" si="73"/>
        <v>13.619519393581378</v>
      </c>
      <c r="Z46" s="14">
        <f t="shared" si="73"/>
        <v>14.484371056363175</v>
      </c>
      <c r="AA46" s="14">
        <f t="shared" si="73"/>
        <v>14.777914125927891</v>
      </c>
      <c r="AB46" s="14">
        <f t="shared" si="73"/>
        <v>15.486384100711355</v>
      </c>
      <c r="AC46" s="14">
        <f t="shared" si="73"/>
        <v>15.759787301514629</v>
      </c>
      <c r="AD46" s="14">
        <f t="shared" si="73"/>
        <v>16.256956769207502</v>
      </c>
      <c r="AE46" s="14">
        <f t="shared" si="73"/>
        <v>16.985964333799576</v>
      </c>
      <c r="AF46" s="14">
        <f t="shared" si="73"/>
        <v>17.757724527024926</v>
      </c>
      <c r="AG46" s="14">
        <f t="shared" si="73"/>
        <v>18.187985991816525</v>
      </c>
      <c r="AH46" s="14">
        <f t="shared" si="73"/>
        <v>18.942878554700325</v>
      </c>
      <c r="AI46" s="14">
        <f t="shared" ref="AI46:BN46" si="74">AI2/AI5</f>
        <v>19.471243031085248</v>
      </c>
      <c r="AJ46" s="14">
        <f t="shared" si="74"/>
        <v>19.862461897048398</v>
      </c>
      <c r="AK46" s="14">
        <f t="shared" si="74"/>
        <v>20.620820019090658</v>
      </c>
      <c r="AL46" s="14">
        <f t="shared" si="74"/>
        <v>21.788738566925939</v>
      </c>
      <c r="AM46" s="14">
        <f t="shared" si="74"/>
        <v>22.50508919967244</v>
      </c>
      <c r="AN46" s="14">
        <f t="shared" si="74"/>
        <v>23.53765369630397</v>
      </c>
      <c r="AO46" s="14">
        <f t="shared" si="74"/>
        <v>25.053034392500994</v>
      </c>
      <c r="AP46" s="14">
        <f t="shared" si="74"/>
        <v>26.288262589052572</v>
      </c>
      <c r="AQ46" s="14">
        <f t="shared" si="74"/>
        <v>27.730166757802543</v>
      </c>
      <c r="AR46" s="14">
        <f t="shared" si="74"/>
        <v>28.527120514512646</v>
      </c>
      <c r="AS46" s="14">
        <f t="shared" si="74"/>
        <v>29.337599399477973</v>
      </c>
      <c r="AT46" s="14">
        <f t="shared" si="74"/>
        <v>29.810188951640544</v>
      </c>
      <c r="AU46" s="14">
        <f t="shared" si="74"/>
        <v>30.573978131900784</v>
      </c>
      <c r="AV46" s="14">
        <f t="shared" si="74"/>
        <v>31.499371384764395</v>
      </c>
      <c r="AW46" s="14">
        <f t="shared" si="74"/>
        <v>32.655242795951857</v>
      </c>
      <c r="AX46" s="14">
        <f t="shared" si="74"/>
        <v>33.55898936803716</v>
      </c>
      <c r="AY46" s="14">
        <f t="shared" si="74"/>
        <v>34.285512120008278</v>
      </c>
      <c r="AZ46" s="14">
        <f t="shared" si="74"/>
        <v>35.338841402546315</v>
      </c>
      <c r="BA46" s="14">
        <f t="shared" si="74"/>
        <v>36.810132272587488</v>
      </c>
      <c r="BB46" s="14">
        <f t="shared" si="74"/>
        <v>37.745422252944316</v>
      </c>
      <c r="BC46" s="14">
        <f t="shared" si="74"/>
        <v>38.769479401548139</v>
      </c>
      <c r="BD46" s="14">
        <f t="shared" si="74"/>
        <v>39.497037390480244</v>
      </c>
      <c r="BE46" s="14">
        <f t="shared" si="74"/>
        <v>40.212337000794854</v>
      </c>
      <c r="BF46" s="14">
        <f t="shared" si="74"/>
        <v>41.086273304136462</v>
      </c>
      <c r="BG46" s="14">
        <f t="shared" si="74"/>
        <v>41.422544069943413</v>
      </c>
      <c r="BH46" s="14">
        <f t="shared" si="74"/>
        <v>42.223042827630522</v>
      </c>
      <c r="BI46" s="14">
        <f t="shared" si="74"/>
        <v>42.487835673797377</v>
      </c>
      <c r="BJ46" s="14">
        <f t="shared" si="74"/>
        <v>42.015563333670215</v>
      </c>
      <c r="BK46" s="14">
        <f t="shared" si="74"/>
        <v>43.522937375887359</v>
      </c>
      <c r="BL46" s="14">
        <f t="shared" si="74"/>
        <v>43.7509165011164</v>
      </c>
      <c r="BM46" s="14">
        <f t="shared" si="74"/>
        <v>44.453443326866221</v>
      </c>
      <c r="BN46" s="14">
        <f t="shared" si="74"/>
        <v>45.710452335952795</v>
      </c>
      <c r="BO46" s="14">
        <f t="shared" ref="BO46:BT46" si="75">BO2/BO5</f>
        <v>45.825838617215645</v>
      </c>
      <c r="BP46" s="14">
        <f t="shared" si="75"/>
        <v>46.426503124290406</v>
      </c>
      <c r="BQ46" s="14">
        <f t="shared" si="75"/>
        <v>46.613962355082329</v>
      </c>
      <c r="BR46" s="14">
        <f t="shared" si="75"/>
        <v>47.208167035716471</v>
      </c>
      <c r="BS46" s="14">
        <f t="shared" si="75"/>
        <v>46.918529705262188</v>
      </c>
      <c r="BT46" s="14">
        <f t="shared" si="75"/>
        <v>47.509992039961418</v>
      </c>
    </row>
    <row r="47" spans="1:72">
      <c r="A47" s="9" t="s">
        <v>46</v>
      </c>
      <c r="C47" s="14">
        <f t="shared" ref="C47:AH47" si="76">(C2/C6)*1000</f>
        <v>2684.2998837075015</v>
      </c>
      <c r="D47" s="14">
        <f t="shared" si="76"/>
        <v>2970.6404543730523</v>
      </c>
      <c r="E47" s="14">
        <f t="shared" si="76"/>
        <v>3265.2662278197722</v>
      </c>
      <c r="F47" s="14">
        <f t="shared" si="76"/>
        <v>3458.0147046112588</v>
      </c>
      <c r="G47" s="14">
        <f t="shared" si="76"/>
        <v>3608.2877271637008</v>
      </c>
      <c r="H47" s="14">
        <f t="shared" si="76"/>
        <v>3872.255610332099</v>
      </c>
      <c r="I47" s="14">
        <f t="shared" si="76"/>
        <v>4119.7907098724691</v>
      </c>
      <c r="J47" s="14">
        <f t="shared" si="76"/>
        <v>4382.5343188584939</v>
      </c>
      <c r="K47" s="14">
        <f t="shared" si="76"/>
        <v>4596.3899041024833</v>
      </c>
      <c r="L47" s="14">
        <f t="shared" si="76"/>
        <v>4966.796672348828</v>
      </c>
      <c r="M47" s="14">
        <f t="shared" si="76"/>
        <v>5571.2323068439919</v>
      </c>
      <c r="N47" s="14">
        <f t="shared" si="76"/>
        <v>6185.9457755171461</v>
      </c>
      <c r="O47" s="14">
        <f t="shared" si="76"/>
        <v>6675.4127388348088</v>
      </c>
      <c r="P47" s="14">
        <f t="shared" si="76"/>
        <v>7167.5278095506974</v>
      </c>
      <c r="Q47" s="14">
        <f t="shared" si="76"/>
        <v>7920.8708859589879</v>
      </c>
      <c r="R47" s="14">
        <f t="shared" si="76"/>
        <v>8292.6985965500571</v>
      </c>
      <c r="S47" s="14">
        <f t="shared" si="76"/>
        <v>9091.7942797857868</v>
      </c>
      <c r="T47" s="14">
        <f t="shared" si="76"/>
        <v>9995.6754423346902</v>
      </c>
      <c r="U47" s="14">
        <f t="shared" si="76"/>
        <v>11157.065691556632</v>
      </c>
      <c r="V47" s="14">
        <f t="shared" si="76"/>
        <v>12401.967416857304</v>
      </c>
      <c r="W47" s="14">
        <f t="shared" si="76"/>
        <v>13575.71583450493</v>
      </c>
      <c r="X47" s="14">
        <f t="shared" si="76"/>
        <v>14031.837546137658</v>
      </c>
      <c r="Y47" s="14">
        <f t="shared" si="76"/>
        <v>15000.723292095481</v>
      </c>
      <c r="Z47" s="14">
        <f t="shared" si="76"/>
        <v>15979.290076825766</v>
      </c>
      <c r="AA47" s="14">
        <f t="shared" si="76"/>
        <v>15575.004713658167</v>
      </c>
      <c r="AB47" s="14">
        <f t="shared" si="76"/>
        <v>15853.481377900049</v>
      </c>
      <c r="AC47" s="14">
        <f t="shared" si="76"/>
        <v>16307.945683928956</v>
      </c>
      <c r="AD47" s="14">
        <f t="shared" si="76"/>
        <v>16913.442188011712</v>
      </c>
      <c r="AE47" s="14">
        <f t="shared" si="76"/>
        <v>17716.795245427973</v>
      </c>
      <c r="AF47" s="14">
        <f t="shared" si="76"/>
        <v>18596.702078820646</v>
      </c>
      <c r="AG47" s="14">
        <f t="shared" si="76"/>
        <v>19039.89586136019</v>
      </c>
      <c r="AH47" s="14">
        <f t="shared" si="76"/>
        <v>19789.517132529822</v>
      </c>
      <c r="AI47" s="14">
        <f t="shared" ref="AI47:BN47" si="77">(AI2/AI6)*1000</f>
        <v>20365.965382052858</v>
      </c>
      <c r="AJ47" s="14">
        <f t="shared" si="77"/>
        <v>21008.717336447793</v>
      </c>
      <c r="AK47" s="14">
        <f t="shared" si="77"/>
        <v>21896.807586839801</v>
      </c>
      <c r="AL47" s="14">
        <f t="shared" si="77"/>
        <v>22985.28418196056</v>
      </c>
      <c r="AM47" s="14">
        <f t="shared" si="77"/>
        <v>23737.212146748581</v>
      </c>
      <c r="AN47" s="14">
        <f t="shared" si="77"/>
        <v>24867.597182815101</v>
      </c>
      <c r="AO47" s="14">
        <f t="shared" si="77"/>
        <v>26616.820652641189</v>
      </c>
      <c r="AP47" s="14">
        <f t="shared" si="77"/>
        <v>27968.045935504084</v>
      </c>
      <c r="AQ47" s="14">
        <f t="shared" si="77"/>
        <v>29412.384882253049</v>
      </c>
      <c r="AR47" s="14">
        <f t="shared" si="77"/>
        <v>30482.947128974152</v>
      </c>
      <c r="AS47" s="14">
        <f t="shared" si="77"/>
        <v>30827.101978671304</v>
      </c>
      <c r="AT47" s="14">
        <f t="shared" si="77"/>
        <v>30775.985514836666</v>
      </c>
      <c r="AU47" s="14">
        <f t="shared" si="77"/>
        <v>31223.587056802797</v>
      </c>
      <c r="AV47" s="14">
        <f t="shared" si="77"/>
        <v>32239.394541253525</v>
      </c>
      <c r="AW47" s="14">
        <f t="shared" si="77"/>
        <v>33438.432888358686</v>
      </c>
      <c r="AX47" s="14">
        <f t="shared" si="77"/>
        <v>34029.157425135971</v>
      </c>
      <c r="AY47" s="14">
        <f t="shared" si="77"/>
        <v>33901.642829304081</v>
      </c>
      <c r="AZ47" s="14">
        <f t="shared" si="77"/>
        <v>34122.34745906185</v>
      </c>
      <c r="BA47" s="14">
        <f t="shared" si="77"/>
        <v>35361.036596417682</v>
      </c>
      <c r="BB47" s="14">
        <f t="shared" si="77"/>
        <v>35742.688492700938</v>
      </c>
      <c r="BC47" s="14">
        <f t="shared" si="77"/>
        <v>35962.013334008108</v>
      </c>
      <c r="BD47" s="14">
        <f t="shared" si="77"/>
        <v>36660.916655505491</v>
      </c>
      <c r="BE47" s="14">
        <f t="shared" si="77"/>
        <v>37665.994465340176</v>
      </c>
      <c r="BF47" s="14">
        <f t="shared" si="77"/>
        <v>38499.045826279675</v>
      </c>
      <c r="BG47" s="14">
        <f t="shared" si="77"/>
        <v>39262.569004536563</v>
      </c>
      <c r="BH47" s="14">
        <f t="shared" si="77"/>
        <v>40126.384355944734</v>
      </c>
      <c r="BI47" s="14">
        <f t="shared" si="77"/>
        <v>39913.307726536841</v>
      </c>
      <c r="BJ47" s="14">
        <f t="shared" si="77"/>
        <v>37969.697534275067</v>
      </c>
      <c r="BK47" s="14">
        <f t="shared" si="77"/>
        <v>39770.51674240124</v>
      </c>
      <c r="BL47" s="14">
        <f t="shared" si="77"/>
        <v>39899.489143398052</v>
      </c>
      <c r="BM47" s="14">
        <f t="shared" si="77"/>
        <v>40718.355582124284</v>
      </c>
      <c r="BN47" s="14">
        <f t="shared" si="77"/>
        <v>41701.919553494423</v>
      </c>
      <c r="BO47" s="14">
        <f t="shared" ref="BO47:BT47" si="78">(BO2/BO6)*1000</f>
        <v>42018.282657279342</v>
      </c>
      <c r="BP47" s="14">
        <f t="shared" si="78"/>
        <v>42689.23037547557</v>
      </c>
      <c r="BQ47" s="14">
        <f t="shared" si="78"/>
        <v>43103.178020998042</v>
      </c>
      <c r="BR47" s="14">
        <f t="shared" si="78"/>
        <v>44090.178839698194</v>
      </c>
      <c r="BS47" s="14">
        <f t="shared" si="78"/>
        <v>44615.239369505223</v>
      </c>
      <c r="BT47" s="14">
        <f t="shared" si="78"/>
        <v>45164.659799061643</v>
      </c>
    </row>
    <row r="49" spans="1:72">
      <c r="A49" s="9" t="s">
        <v>49</v>
      </c>
      <c r="B49" s="9" t="s">
        <v>47</v>
      </c>
      <c r="D49" s="10">
        <f>((D45-C45)/C45)*100</f>
        <v>10.199670572116688</v>
      </c>
      <c r="E49" s="10">
        <f t="shared" ref="E49:AU49" si="79">((E45-D45)/D45)*100</f>
        <v>9.3451324813068357</v>
      </c>
      <c r="F49" s="10">
        <f t="shared" si="79"/>
        <v>5.2086139910817231</v>
      </c>
      <c r="G49" s="10">
        <f t="shared" si="79"/>
        <v>4.3205831292851764</v>
      </c>
      <c r="H49" s="10">
        <f t="shared" si="79"/>
        <v>5.2265613520831087</v>
      </c>
      <c r="I49" s="10">
        <f t="shared" si="79"/>
        <v>5.4312356442421832</v>
      </c>
      <c r="J49" s="10">
        <f t="shared" si="79"/>
        <v>4.5540797018613937</v>
      </c>
      <c r="K49" s="10">
        <f t="shared" si="79"/>
        <v>5.4070093274145572</v>
      </c>
      <c r="L49" s="10">
        <f t="shared" si="79"/>
        <v>8.189046417485784</v>
      </c>
      <c r="M49" s="10">
        <f t="shared" si="79"/>
        <v>10.549764294597212</v>
      </c>
      <c r="N49" s="10">
        <f t="shared" si="79"/>
        <v>10.494379881509635</v>
      </c>
      <c r="O49" s="10">
        <f t="shared" si="79"/>
        <v>7.5357603268760576</v>
      </c>
      <c r="P49" s="10">
        <f t="shared" si="79"/>
        <v>7.5496336754011777</v>
      </c>
      <c r="Q49" s="10">
        <f t="shared" si="79"/>
        <v>10.22901746162213</v>
      </c>
      <c r="R49" s="10">
        <f t="shared" si="79"/>
        <v>4.146720113655145</v>
      </c>
      <c r="S49" s="10">
        <f t="shared" si="79"/>
        <v>8.4192346321623006</v>
      </c>
      <c r="T49" s="10">
        <f t="shared" si="79"/>
        <v>8.9822603804845098</v>
      </c>
      <c r="U49" s="10">
        <f t="shared" si="79"/>
        <v>11.02544333076329</v>
      </c>
      <c r="V49" s="10">
        <f t="shared" si="79"/>
        <v>11.630326691028154</v>
      </c>
      <c r="W49" s="10">
        <f t="shared" si="79"/>
        <v>9.5353099617607295</v>
      </c>
      <c r="X49" s="10">
        <f t="shared" si="79"/>
        <v>3.9654702333549672</v>
      </c>
      <c r="Y49" s="10">
        <f t="shared" si="79"/>
        <v>7.8527161087294068</v>
      </c>
      <c r="Z49" s="10">
        <f t="shared" si="79"/>
        <v>5.645607476237589</v>
      </c>
      <c r="AA49" s="10">
        <f t="shared" si="79"/>
        <v>-0.80780375090948064</v>
      </c>
      <c r="AB49" s="10">
        <f t="shared" si="79"/>
        <v>3.3457077518033644</v>
      </c>
      <c r="AC49" s="10">
        <f t="shared" si="79"/>
        <v>3.1307340538849564</v>
      </c>
      <c r="AD49" s="10">
        <f t="shared" si="79"/>
        <v>3.4808700388486109</v>
      </c>
      <c r="AE49" s="10">
        <f t="shared" si="79"/>
        <v>4.6858277135631505</v>
      </c>
      <c r="AF49" s="10">
        <f t="shared" si="79"/>
        <v>4.781894018759222</v>
      </c>
      <c r="AG49" s="10">
        <f t="shared" si="79"/>
        <v>2.4842635921762666</v>
      </c>
      <c r="AH49" s="10">
        <f t="shared" si="79"/>
        <v>3.8935762116119181</v>
      </c>
      <c r="AI49" s="10">
        <f t="shared" si="79"/>
        <v>2.778862889550763</v>
      </c>
      <c r="AJ49" s="10">
        <f t="shared" si="79"/>
        <v>2.3170049907808141</v>
      </c>
      <c r="AK49" s="10">
        <f t="shared" si="79"/>
        <v>4.5395479522827964</v>
      </c>
      <c r="AL49" s="10">
        <f t="shared" si="79"/>
        <v>5.0309767308165414</v>
      </c>
      <c r="AM49" s="10">
        <f t="shared" si="79"/>
        <v>3.3736472592000868</v>
      </c>
      <c r="AN49" s="10">
        <f t="shared" si="79"/>
        <v>4.8635314298639969</v>
      </c>
      <c r="AO49" s="10">
        <f t="shared" si="79"/>
        <v>6.2577959321311187</v>
      </c>
      <c r="AP49" s="10">
        <f t="shared" si="79"/>
        <v>3.9683212240110879</v>
      </c>
      <c r="AQ49" s="10">
        <f t="shared" si="79"/>
        <v>3.799201496807822</v>
      </c>
      <c r="AR49" s="10">
        <f t="shared" si="79"/>
        <v>1.9774543877593704</v>
      </c>
      <c r="AS49" s="10">
        <f t="shared" si="79"/>
        <v>0.35481407978516305</v>
      </c>
      <c r="AT49" s="10">
        <f t="shared" si="79"/>
        <v>-0.21995995176674099</v>
      </c>
      <c r="AU49" s="10">
        <f t="shared" si="79"/>
        <v>1.6212375199130591</v>
      </c>
      <c r="AV49" s="10">
        <f t="shared" ref="AV49:BS49" si="80">((AV45-AU45)/AU45)*100</f>
        <v>3.1616501754630622</v>
      </c>
      <c r="AW49" s="10">
        <f t="shared" si="80"/>
        <v>3.8430480358479793</v>
      </c>
      <c r="AX49" s="10">
        <f t="shared" si="80"/>
        <v>1.2808767503703018</v>
      </c>
      <c r="AY49" s="10">
        <f t="shared" si="80"/>
        <v>1.0496577608487543</v>
      </c>
      <c r="AZ49" s="10">
        <f t="shared" si="80"/>
        <v>2.2107622677983496</v>
      </c>
      <c r="BA49" s="10">
        <f t="shared" si="80"/>
        <v>4.5910880996162069</v>
      </c>
      <c r="BB49" s="10">
        <f t="shared" si="80"/>
        <v>1.69116992503282</v>
      </c>
      <c r="BC49" s="10">
        <f t="shared" si="80"/>
        <v>2.0164578344248456</v>
      </c>
      <c r="BD49" s="10">
        <f>((BD45-BC45)/BC45)*100</f>
        <v>2.0769729811918372</v>
      </c>
      <c r="BE49" s="10">
        <f t="shared" si="80"/>
        <v>2.2384251632208816</v>
      </c>
      <c r="BF49" s="10">
        <f t="shared" si="80"/>
        <v>1.4133417982932663</v>
      </c>
      <c r="BG49" s="10">
        <f t="shared" si="80"/>
        <v>1.2706499856971387</v>
      </c>
      <c r="BH49" s="10">
        <f t="shared" si="80"/>
        <v>1.4052058079563323</v>
      </c>
      <c r="BI49" s="10">
        <f t="shared" si="80"/>
        <v>-0.43042275724252155</v>
      </c>
      <c r="BJ49" s="10">
        <f t="shared" si="80"/>
        <v>-3.8467480676056947</v>
      </c>
      <c r="BK49" s="10">
        <f t="shared" si="80"/>
        <v>4.8606229803346919</v>
      </c>
      <c r="BL49" s="10">
        <f t="shared" si="80"/>
        <v>0.29782865698261912</v>
      </c>
      <c r="BM49" s="10">
        <f t="shared" si="80"/>
        <v>2.2639214446518228</v>
      </c>
      <c r="BN49" s="10">
        <f t="shared" si="80"/>
        <v>1.6594627518002465</v>
      </c>
      <c r="BO49" s="10">
        <f t="shared" si="80"/>
        <v>2.7198062514560816E-3</v>
      </c>
      <c r="BP49" s="10">
        <f t="shared" si="80"/>
        <v>1.0117845740490996</v>
      </c>
      <c r="BQ49" s="10">
        <f t="shared" si="80"/>
        <v>-0.15627660801281879</v>
      </c>
      <c r="BR49" s="10">
        <f t="shared" si="80"/>
        <v>1.1356137923925065</v>
      </c>
      <c r="BS49" s="10">
        <f t="shared" si="80"/>
        <v>-1.0258372171117094</v>
      </c>
      <c r="BT49" s="10">
        <f>((BT45-BS45)/BS45)*100</f>
        <v>1.058296818778401</v>
      </c>
    </row>
    <row r="50" spans="1:72">
      <c r="A50" s="9" t="s">
        <v>49</v>
      </c>
      <c r="B50" s="9" t="s">
        <v>48</v>
      </c>
      <c r="D50" s="10">
        <f>((D46-C46)/C46)*100</f>
        <v>11.153483536804247</v>
      </c>
      <c r="E50" s="10">
        <f t="shared" ref="E50:AU50" si="81">((E46-D46)/D46)*100</f>
        <v>10.291549148840303</v>
      </c>
      <c r="F50" s="10">
        <f t="shared" si="81"/>
        <v>6.1192277842130345</v>
      </c>
      <c r="G50" s="10">
        <f t="shared" si="81"/>
        <v>2.7443797208304357</v>
      </c>
      <c r="H50" s="10">
        <f t="shared" si="81"/>
        <v>3.9040131064950363</v>
      </c>
      <c r="I50" s="10">
        <f t="shared" si="81"/>
        <v>2.8800918671556768</v>
      </c>
      <c r="J50" s="10">
        <f t="shared" si="81"/>
        <v>3.4095636490173984</v>
      </c>
      <c r="K50" s="10">
        <f t="shared" si="81"/>
        <v>4.1666205557147933</v>
      </c>
      <c r="L50" s="10">
        <f t="shared" si="81"/>
        <v>7.0300176957725853</v>
      </c>
      <c r="M50" s="10">
        <f t="shared" si="81"/>
        <v>9.7024503352423661</v>
      </c>
      <c r="N50" s="10">
        <f t="shared" si="81"/>
        <v>10.371719830507109</v>
      </c>
      <c r="O50" s="10">
        <f t="shared" si="81"/>
        <v>8.665403433455424</v>
      </c>
      <c r="P50" s="10">
        <f t="shared" si="81"/>
        <v>7.8689474979624281</v>
      </c>
      <c r="Q50" s="10">
        <f t="shared" si="81"/>
        <v>9.8604050687462905</v>
      </c>
      <c r="R50" s="10">
        <f t="shared" si="81"/>
        <v>5.0445680595299098</v>
      </c>
      <c r="S50" s="10">
        <f t="shared" si="81"/>
        <v>8.0233349411701784</v>
      </c>
      <c r="T50" s="10">
        <f t="shared" si="81"/>
        <v>8.2937853013935339</v>
      </c>
      <c r="U50" s="10">
        <f t="shared" si="81"/>
        <v>10.831749133597633</v>
      </c>
      <c r="V50" s="10">
        <f t="shared" si="81"/>
        <v>12.323307239396996</v>
      </c>
      <c r="W50" s="10">
        <f t="shared" si="81"/>
        <v>10.03728945483153</v>
      </c>
      <c r="X50" s="10">
        <f t="shared" si="81"/>
        <v>4.3522660086826468</v>
      </c>
      <c r="Y50" s="10">
        <f t="shared" si="81"/>
        <v>7.7328379968897227</v>
      </c>
      <c r="Z50" s="10">
        <f t="shared" si="81"/>
        <v>6.3500894399356387</v>
      </c>
      <c r="AA50" s="10">
        <f t="shared" si="81"/>
        <v>2.026619370785582</v>
      </c>
      <c r="AB50" s="10">
        <f t="shared" si="81"/>
        <v>4.7941134908914593</v>
      </c>
      <c r="AC50" s="10">
        <f t="shared" si="81"/>
        <v>1.765442462393245</v>
      </c>
      <c r="AD50" s="10">
        <f t="shared" si="81"/>
        <v>3.1546711778596839</v>
      </c>
      <c r="AE50" s="10">
        <f t="shared" si="81"/>
        <v>4.4842806371540318</v>
      </c>
      <c r="AF50" s="10">
        <f t="shared" si="81"/>
        <v>4.5435170948149315</v>
      </c>
      <c r="AG50" s="10">
        <f t="shared" si="81"/>
        <v>2.4229538201068346</v>
      </c>
      <c r="AH50" s="10">
        <f t="shared" si="81"/>
        <v>4.1505011232329689</v>
      </c>
      <c r="AI50" s="10">
        <f t="shared" si="81"/>
        <v>2.789251247423632</v>
      </c>
      <c r="AJ50" s="10">
        <f t="shared" si="81"/>
        <v>2.0092136148605477</v>
      </c>
      <c r="AK50" s="10">
        <f t="shared" si="81"/>
        <v>3.8180469569834834</v>
      </c>
      <c r="AL50" s="10">
        <f t="shared" si="81"/>
        <v>5.6637832382709705</v>
      </c>
      <c r="AM50" s="10">
        <f t="shared" si="81"/>
        <v>3.2877104406304647</v>
      </c>
      <c r="AN50" s="10">
        <f t="shared" si="81"/>
        <v>4.5881377650640838</v>
      </c>
      <c r="AO50" s="10">
        <f t="shared" si="81"/>
        <v>6.4381128032101973</v>
      </c>
      <c r="AP50" s="10">
        <f t="shared" si="81"/>
        <v>4.9304534420840973</v>
      </c>
      <c r="AQ50" s="10">
        <f t="shared" si="81"/>
        <v>5.4849732418240338</v>
      </c>
      <c r="AR50" s="10">
        <f t="shared" si="81"/>
        <v>2.8739594812781313</v>
      </c>
      <c r="AS50" s="10">
        <f t="shared" si="81"/>
        <v>2.8410819961762748</v>
      </c>
      <c r="AT50" s="10">
        <f t="shared" si="81"/>
        <v>1.6108664711366263</v>
      </c>
      <c r="AU50" s="10">
        <f t="shared" si="81"/>
        <v>2.5621749043566733</v>
      </c>
      <c r="AV50" s="10">
        <f t="shared" ref="AV50:BS50" si="82">((AV46-AU46)/AU46)*100</f>
        <v>3.0267348556060441</v>
      </c>
      <c r="AW50" s="10">
        <f t="shared" si="82"/>
        <v>3.6695062802000349</v>
      </c>
      <c r="AX50" s="10">
        <f t="shared" si="82"/>
        <v>2.7675389759997051</v>
      </c>
      <c r="AY50" s="10">
        <f t="shared" si="82"/>
        <v>2.1649124888816975</v>
      </c>
      <c r="AZ50" s="10">
        <f t="shared" si="82"/>
        <v>3.0722285227973511</v>
      </c>
      <c r="BA50" s="10">
        <f t="shared" si="82"/>
        <v>4.1633817398868098</v>
      </c>
      <c r="BB50" s="10">
        <f t="shared" si="82"/>
        <v>2.5408492787550734</v>
      </c>
      <c r="BC50" s="10">
        <f t="shared" si="82"/>
        <v>2.7130631676108545</v>
      </c>
      <c r="BD50" s="10">
        <f t="shared" si="82"/>
        <v>1.8766256348106969</v>
      </c>
      <c r="BE50" s="10">
        <f t="shared" si="82"/>
        <v>1.8110209209944799</v>
      </c>
      <c r="BF50" s="10">
        <f t="shared" si="82"/>
        <v>2.173303937357169</v>
      </c>
      <c r="BG50" s="10">
        <f t="shared" si="82"/>
        <v>0.81845039416874099</v>
      </c>
      <c r="BH50" s="10">
        <f t="shared" si="82"/>
        <v>1.9325195389627414</v>
      </c>
      <c r="BI50" s="10">
        <f t="shared" si="82"/>
        <v>0.62712876295494424</v>
      </c>
      <c r="BJ50" s="10">
        <f t="shared" si="82"/>
        <v>-1.1115471820053586</v>
      </c>
      <c r="BK50" s="10">
        <f t="shared" si="82"/>
        <v>3.5876563887676647</v>
      </c>
      <c r="BL50" s="10">
        <f t="shared" si="82"/>
        <v>0.52381373816774179</v>
      </c>
      <c r="BM50" s="10">
        <f t="shared" si="82"/>
        <v>1.6057419636726804</v>
      </c>
      <c r="BN50" s="10">
        <f t="shared" si="82"/>
        <v>2.8276977327578079</v>
      </c>
      <c r="BO50" s="10">
        <f t="shared" si="82"/>
        <v>0.252428657705702</v>
      </c>
      <c r="BP50" s="10">
        <f t="shared" si="82"/>
        <v>1.3107550787932682</v>
      </c>
      <c r="BQ50" s="10">
        <f t="shared" si="82"/>
        <v>0.40377633070935298</v>
      </c>
      <c r="BR50" s="10">
        <f t="shared" si="82"/>
        <v>1.2747354024697197</v>
      </c>
      <c r="BS50" s="10">
        <f t="shared" si="82"/>
        <v>-0.6135322522375235</v>
      </c>
      <c r="BT50" s="10">
        <f t="shared" ref="BT50" si="83">((BT46-BS46)/BS46)*100</f>
        <v>1.2606156638213966</v>
      </c>
    </row>
    <row r="51" spans="1:72">
      <c r="A51" s="9" t="s">
        <v>44</v>
      </c>
      <c r="B51" s="9" t="s">
        <v>50</v>
      </c>
      <c r="D51" s="11">
        <f>D28-D29</f>
        <v>11.284747778453287</v>
      </c>
      <c r="E51" s="11">
        <f t="shared" ref="E51:AQ51" si="84">E28-E29</f>
        <v>10.412669370155797</v>
      </c>
      <c r="F51" s="11">
        <f t="shared" si="84"/>
        <v>6.191244369159083</v>
      </c>
      <c r="G51" s="11">
        <f t="shared" si="84"/>
        <v>2.8220867347747887</v>
      </c>
      <c r="H51" s="11">
        <f t="shared" si="84"/>
        <v>4.0804077098055993</v>
      </c>
      <c r="I51" s="11">
        <f t="shared" si="84"/>
        <v>3.0099631291622009</v>
      </c>
      <c r="J51" s="11">
        <f t="shared" si="84"/>
        <v>3.5382141766154303</v>
      </c>
      <c r="K51" s="11">
        <f t="shared" si="84"/>
        <v>4.232978397700693</v>
      </c>
      <c r="L51" s="11">
        <f t="shared" si="84"/>
        <v>7.1673201596739347</v>
      </c>
      <c r="M51" s="11">
        <f t="shared" si="84"/>
        <v>10.005190378645791</v>
      </c>
      <c r="N51" s="11">
        <f t="shared" si="84"/>
        <v>10.528368312407615</v>
      </c>
      <c r="O51" s="11">
        <f t="shared" si="84"/>
        <v>8.6858967905662219</v>
      </c>
      <c r="P51" s="11">
        <f t="shared" si="84"/>
        <v>7.9128137264777783</v>
      </c>
      <c r="Q51" s="11">
        <f t="shared" si="84"/>
        <v>10.022675420770062</v>
      </c>
      <c r="R51" s="11">
        <f t="shared" si="84"/>
        <v>5.0820325093208636</v>
      </c>
      <c r="S51" s="11">
        <f t="shared" si="84"/>
        <v>8.2178807880936713</v>
      </c>
      <c r="T51" s="11">
        <f t="shared" si="84"/>
        <v>8.5073219725007672</v>
      </c>
      <c r="U51" s="11">
        <f t="shared" si="84"/>
        <v>11.03152380363132</v>
      </c>
      <c r="V51" s="11">
        <f t="shared" si="84"/>
        <v>12.340320485348805</v>
      </c>
      <c r="W51" s="11">
        <f t="shared" si="84"/>
        <v>10.098552098221681</v>
      </c>
      <c r="X51" s="11">
        <f t="shared" si="84"/>
        <v>4.3667226314437944</v>
      </c>
      <c r="Y51" s="11">
        <f t="shared" si="84"/>
        <v>7.781690529348408</v>
      </c>
      <c r="Z51" s="11">
        <f t="shared" si="84"/>
        <v>6.4505491612583414</v>
      </c>
      <c r="AA51" s="11">
        <f t="shared" si="84"/>
        <v>1.9620302627942405</v>
      </c>
      <c r="AB51" s="11">
        <f t="shared" si="84"/>
        <v>4.7162242002705987</v>
      </c>
      <c r="AC51" s="11">
        <f t="shared" si="84"/>
        <v>1.8037673172200468</v>
      </c>
      <c r="AD51" s="11">
        <f t="shared" si="84"/>
        <v>3.2026130936572841</v>
      </c>
      <c r="AE51" s="11">
        <f t="shared" si="84"/>
        <v>4.5367522543671406</v>
      </c>
      <c r="AF51" s="11">
        <f t="shared" si="84"/>
        <v>4.6007070340474003</v>
      </c>
      <c r="AG51" s="11">
        <f t="shared" si="84"/>
        <v>2.4411750136536146</v>
      </c>
      <c r="AH51" s="11">
        <f t="shared" si="84"/>
        <v>4.1718114338763028</v>
      </c>
      <c r="AI51" s="11">
        <f t="shared" si="84"/>
        <v>2.8117593675997381</v>
      </c>
      <c r="AJ51" s="11">
        <f t="shared" si="84"/>
        <v>2.0457802480410523</v>
      </c>
      <c r="AK51" s="11">
        <f t="shared" si="84"/>
        <v>3.8576732717007971</v>
      </c>
      <c r="AL51" s="11">
        <f t="shared" si="84"/>
        <v>5.6603785048487119</v>
      </c>
      <c r="AM51" s="11">
        <f t="shared" si="84"/>
        <v>3.3072679615222871</v>
      </c>
      <c r="AN51" s="11">
        <f t="shared" si="84"/>
        <v>4.6184427928140863</v>
      </c>
      <c r="AO51" s="11">
        <f t="shared" si="84"/>
        <v>6.5018280843570775</v>
      </c>
      <c r="AP51" s="11">
        <f t="shared" si="84"/>
        <v>4.9572320850604772</v>
      </c>
      <c r="AQ51" s="11">
        <f t="shared" si="84"/>
        <v>5.4873918467924918</v>
      </c>
      <c r="AR51" s="11">
        <f>AR28-AR29</f>
        <v>2.9068489321346478</v>
      </c>
      <c r="AS51" s="11">
        <f t="shared" ref="AS51:BT51" si="85">AS28-AS29</f>
        <v>2.8036809739993673</v>
      </c>
      <c r="AT51" s="11">
        <f t="shared" si="85"/>
        <v>1.5878287963271682</v>
      </c>
      <c r="AU51" s="11">
        <f t="shared" si="85"/>
        <v>2.5415289050681813</v>
      </c>
      <c r="AV51" s="11">
        <f t="shared" si="85"/>
        <v>3.0411501944304193</v>
      </c>
      <c r="AW51" s="11">
        <f t="shared" si="85"/>
        <v>3.6793129446371737</v>
      </c>
      <c r="AX51" s="11">
        <f t="shared" si="85"/>
        <v>2.74712389559659</v>
      </c>
      <c r="AY51" s="11">
        <f t="shared" si="85"/>
        <v>2.1167593048653059</v>
      </c>
      <c r="AZ51" s="11">
        <f t="shared" si="85"/>
        <v>3.0057115925545221</v>
      </c>
      <c r="BA51" s="11">
        <f t="shared" si="85"/>
        <v>4.1500521849799963</v>
      </c>
      <c r="BB51" s="11">
        <f t="shared" si="85"/>
        <v>2.5105778027406354</v>
      </c>
      <c r="BC51" s="11">
        <f t="shared" si="85"/>
        <v>2.6632108692162433</v>
      </c>
      <c r="BD51" s="11">
        <f t="shared" si="85"/>
        <v>1.881305680219495</v>
      </c>
      <c r="BE51" s="11">
        <f t="shared" si="85"/>
        <v>1.8290051391868005</v>
      </c>
      <c r="BF51" s="11">
        <f t="shared" si="85"/>
        <v>2.1744266030938522</v>
      </c>
      <c r="BG51" s="11">
        <f t="shared" si="85"/>
        <v>0.82786723282424934</v>
      </c>
      <c r="BH51" s="11">
        <f t="shared" si="85"/>
        <v>1.9377593689961454</v>
      </c>
      <c r="BI51" s="11">
        <f t="shared" si="85"/>
        <v>0.61959558543447846</v>
      </c>
      <c r="BJ51" s="11">
        <f t="shared" si="85"/>
        <v>-1.0681245954976317</v>
      </c>
      <c r="BK51" s="11">
        <f t="shared" si="85"/>
        <v>3.624108107122094</v>
      </c>
      <c r="BL51" s="11">
        <f t="shared" si="85"/>
        <v>0.52232494909912086</v>
      </c>
      <c r="BM51" s="11">
        <f t="shared" si="85"/>
        <v>1.6092795309235466</v>
      </c>
      <c r="BN51" s="11">
        <f t="shared" si="85"/>
        <v>2.8115278220260445</v>
      </c>
      <c r="BO51" s="11">
        <f t="shared" si="85"/>
        <v>0.25327884702774089</v>
      </c>
      <c r="BP51" s="11">
        <f t="shared" si="85"/>
        <v>1.3125558545275233</v>
      </c>
      <c r="BQ51" s="11">
        <f t="shared" si="85"/>
        <v>0.40535618697434794</v>
      </c>
      <c r="BR51" s="11">
        <f t="shared" si="85"/>
        <v>1.2853424385139567</v>
      </c>
      <c r="BS51" s="11">
        <f t="shared" si="85"/>
        <v>-0.62342924728263638</v>
      </c>
      <c r="BT51" s="11">
        <f t="shared" si="85"/>
        <v>1.2571642303804273</v>
      </c>
    </row>
    <row r="52" spans="1:72">
      <c r="A52" s="9" t="s">
        <v>53</v>
      </c>
      <c r="D52" s="10">
        <f t="shared" ref="D52:AR52" si="86">D30-D29</f>
        <v>4.257958611704785</v>
      </c>
      <c r="E52" s="10">
        <f t="shared" si="86"/>
        <v>2.6273032408552561</v>
      </c>
      <c r="F52" s="10">
        <f t="shared" si="86"/>
        <v>2.1472477582348852</v>
      </c>
      <c r="G52" s="10">
        <f t="shared" si="86"/>
        <v>1.1531106663839741</v>
      </c>
      <c r="H52" s="10">
        <f t="shared" si="86"/>
        <v>0.34869365227873939</v>
      </c>
      <c r="I52" s="10">
        <f t="shared" si="86"/>
        <v>1.2331951033834718</v>
      </c>
      <c r="J52" s="10">
        <f t="shared" si="86"/>
        <v>3.3037776662923508</v>
      </c>
      <c r="K52" s="10">
        <f t="shared" si="86"/>
        <v>4.7634444901318336</v>
      </c>
      <c r="L52" s="10">
        <f t="shared" si="86"/>
        <v>5.5112546472266528</v>
      </c>
      <c r="M52" s="10">
        <f t="shared" si="86"/>
        <v>6.9031801563011204</v>
      </c>
      <c r="N52" s="10">
        <f t="shared" si="86"/>
        <v>10.164905892914648</v>
      </c>
      <c r="O52" s="10">
        <f t="shared" si="86"/>
        <v>10.761422083196424</v>
      </c>
      <c r="P52" s="10">
        <f t="shared" si="86"/>
        <v>10.422707403801772</v>
      </c>
      <c r="Q52" s="10">
        <f t="shared" si="86"/>
        <v>9.9741104518382322</v>
      </c>
      <c r="R52" s="10">
        <f t="shared" si="86"/>
        <v>9.7227343229864651</v>
      </c>
      <c r="S52" s="10">
        <f t="shared" si="86"/>
        <v>8.4107741726554437</v>
      </c>
      <c r="T52" s="10">
        <f t="shared" si="86"/>
        <v>9.5217168800384293</v>
      </c>
      <c r="U52" s="10">
        <f t="shared" si="86"/>
        <v>11.445171966907935</v>
      </c>
      <c r="V52" s="10">
        <f t="shared" si="86"/>
        <v>13.691065747079792</v>
      </c>
      <c r="W52" s="10">
        <f t="shared" si="86"/>
        <v>13.83390057576211</v>
      </c>
      <c r="X52" s="10">
        <f t="shared" si="86"/>
        <v>12.233878203475895</v>
      </c>
      <c r="Y52" s="10">
        <f t="shared" si="86"/>
        <v>11.296441651164685</v>
      </c>
      <c r="Z52" s="10">
        <f t="shared" si="86"/>
        <v>9.9871854016681905</v>
      </c>
      <c r="AA52" s="10">
        <f t="shared" si="86"/>
        <v>11.665031915385716</v>
      </c>
      <c r="AB52" s="10">
        <f t="shared" si="86"/>
        <v>9.0819805128632716</v>
      </c>
      <c r="AC52" s="10">
        <f t="shared" si="86"/>
        <v>4.9021959716167576</v>
      </c>
      <c r="AD52" s="10">
        <f t="shared" si="86"/>
        <v>4.9880244848764468</v>
      </c>
      <c r="AE52" s="10">
        <f t="shared" si="86"/>
        <v>5.51008643256284</v>
      </c>
      <c r="AF52" s="10">
        <f t="shared" si="86"/>
        <v>5.2230044918786609</v>
      </c>
      <c r="AG52" s="10">
        <f t="shared" si="86"/>
        <v>4.6492312442365415</v>
      </c>
      <c r="AH52" s="10">
        <f t="shared" si="86"/>
        <v>4.5561757463280639</v>
      </c>
      <c r="AI52" s="10">
        <f t="shared" si="86"/>
        <v>3.7598785113520607</v>
      </c>
      <c r="AJ52" s="10">
        <f t="shared" si="86"/>
        <v>2.4047176292103218</v>
      </c>
      <c r="AK52" s="10">
        <f t="shared" si="86"/>
        <v>3.135893242509705</v>
      </c>
      <c r="AL52" s="10">
        <f t="shared" si="86"/>
        <v>4.2670070544243002</v>
      </c>
      <c r="AM52" s="10">
        <f t="shared" si="86"/>
        <v>3.7734185038793102</v>
      </c>
      <c r="AN52" s="10">
        <f t="shared" si="86"/>
        <v>4.104481983420432</v>
      </c>
      <c r="AO52" s="10">
        <f t="shared" si="86"/>
        <v>4.3799393905951725</v>
      </c>
      <c r="AP52" s="10">
        <f t="shared" si="86"/>
        <v>4.8657364901827176</v>
      </c>
      <c r="AQ52" s="10">
        <f t="shared" si="86"/>
        <v>15.181359317118016</v>
      </c>
      <c r="AR52" s="10">
        <f t="shared" si="86"/>
        <v>13.594624400354951</v>
      </c>
      <c r="AS52" s="10">
        <f t="shared" ref="AS52:BT52" si="87">AS30-AS29</f>
        <v>12.507406278266819</v>
      </c>
      <c r="AT52" s="10">
        <f t="shared" si="87"/>
        <v>9.2843493084056572</v>
      </c>
      <c r="AU52" s="10">
        <f t="shared" si="87"/>
        <v>6.3620466429244935</v>
      </c>
      <c r="AV52" s="10">
        <f t="shared" si="87"/>
        <v>5.6336352138773123</v>
      </c>
      <c r="AW52" s="10">
        <f t="shared" si="87"/>
        <v>6.7372605064104283</v>
      </c>
      <c r="AX52" s="10">
        <f t="shared" si="87"/>
        <v>7.685533733978688</v>
      </c>
      <c r="AY52" s="10">
        <f t="shared" si="87"/>
        <v>8.1526925023347143</v>
      </c>
      <c r="AZ52" s="10">
        <f t="shared" si="87"/>
        <v>7.6696267160670377</v>
      </c>
      <c r="BA52" s="10">
        <f t="shared" si="87"/>
        <v>5.2099053760379039</v>
      </c>
      <c r="BB52" s="10">
        <f t="shared" si="87"/>
        <v>5.3660419289122965</v>
      </c>
      <c r="BC52" s="10">
        <f t="shared" si="87"/>
        <v>5.0006209030839734</v>
      </c>
      <c r="BD52" s="10">
        <f t="shared" si="87"/>
        <v>2.6784755551822856</v>
      </c>
      <c r="BE52" s="10">
        <f t="shared" si="87"/>
        <v>1.9873099233143885</v>
      </c>
      <c r="BF52" s="10">
        <f t="shared" si="87"/>
        <v>3.2201609679684937</v>
      </c>
      <c r="BG52" s="10">
        <f t="shared" si="87"/>
        <v>1.9561682855599816</v>
      </c>
      <c r="BH52" s="10">
        <f t="shared" si="87"/>
        <v>2.6641163032228361</v>
      </c>
      <c r="BI52" s="10">
        <f t="shared" si="87"/>
        <v>3.7313802234425002</v>
      </c>
      <c r="BJ52" s="10">
        <f t="shared" si="87"/>
        <v>4.9938126770944384</v>
      </c>
      <c r="BK52" s="10">
        <f t="shared" si="87"/>
        <v>5.3752234645182417E-2</v>
      </c>
      <c r="BL52" s="10">
        <f t="shared" si="87"/>
        <v>1.4798176316063814</v>
      </c>
      <c r="BM52" s="10">
        <f t="shared" si="87"/>
        <v>1.2654229571236237</v>
      </c>
      <c r="BN52" s="10">
        <f t="shared" si="87"/>
        <v>2.1240379654599941</v>
      </c>
      <c r="BO52" s="10">
        <f t="shared" si="87"/>
        <v>1.34610228773746</v>
      </c>
      <c r="BP52" s="10">
        <f t="shared" si="87"/>
        <v>1.5294722447268143</v>
      </c>
      <c r="BQ52" s="10">
        <f t="shared" si="87"/>
        <v>1.0999075758946573</v>
      </c>
      <c r="BR52" s="10">
        <f t="shared" si="87"/>
        <v>0.87547235837495752</v>
      </c>
      <c r="BS52" s="10">
        <f t="shared" si="87"/>
        <v>0.31312088844783093</v>
      </c>
      <c r="BT52" s="10">
        <f t="shared" si="87"/>
        <v>0.27378950936564045</v>
      </c>
    </row>
    <row r="53" spans="1:72">
      <c r="A53" s="9" t="s">
        <v>51</v>
      </c>
      <c r="B53" s="9" t="s">
        <v>29</v>
      </c>
      <c r="D53" s="10">
        <f t="shared" ref="D53:AI53" si="88">D52*(D10/100)</f>
        <v>1.6225670556629517</v>
      </c>
      <c r="E53" s="10">
        <f t="shared" si="88"/>
        <v>1.0011782810968777</v>
      </c>
      <c r="F53" s="10">
        <f t="shared" si="88"/>
        <v>0.81824503020782524</v>
      </c>
      <c r="G53" s="10">
        <f t="shared" si="88"/>
        <v>0.43941229810570787</v>
      </c>
      <c r="H53" s="10">
        <f t="shared" si="88"/>
        <v>0.13287560643520463</v>
      </c>
      <c r="I53" s="10">
        <f t="shared" si="88"/>
        <v>0.46992982563392272</v>
      </c>
      <c r="J53" s="10">
        <f t="shared" si="88"/>
        <v>1.2589602881120399</v>
      </c>
      <c r="K53" s="10">
        <f t="shared" si="88"/>
        <v>1.8151909884517663</v>
      </c>
      <c r="L53" s="10">
        <f t="shared" si="88"/>
        <v>2.1001566810389907</v>
      </c>
      <c r="M53" s="10">
        <f t="shared" si="88"/>
        <v>2.6305734090815558</v>
      </c>
      <c r="N53" s="10">
        <f t="shared" si="88"/>
        <v>3.8735090990360774</v>
      </c>
      <c r="O53" s="10">
        <f t="shared" si="88"/>
        <v>4.100821669867587</v>
      </c>
      <c r="P53" s="10">
        <f t="shared" si="88"/>
        <v>3.9717487196175707</v>
      </c>
      <c r="Q53" s="10">
        <f t="shared" si="88"/>
        <v>3.8008032732419355</v>
      </c>
      <c r="R53" s="10">
        <f t="shared" si="88"/>
        <v>3.7050121530244331</v>
      </c>
      <c r="S53" s="10">
        <f t="shared" si="88"/>
        <v>3.2050675757291103</v>
      </c>
      <c r="T53" s="10">
        <f t="shared" si="88"/>
        <v>3.6284110607440874</v>
      </c>
      <c r="U53" s="10">
        <f t="shared" si="88"/>
        <v>4.3613761131573687</v>
      </c>
      <c r="V53" s="10">
        <f t="shared" si="88"/>
        <v>5.2172118763815138</v>
      </c>
      <c r="W53" s="10">
        <f t="shared" si="88"/>
        <v>5.2716415006582986</v>
      </c>
      <c r="X53" s="10">
        <f t="shared" si="88"/>
        <v>4.6619259476562789</v>
      </c>
      <c r="Y53" s="10">
        <f t="shared" si="88"/>
        <v>4.3046999139477373</v>
      </c>
      <c r="Z53" s="10">
        <f t="shared" si="88"/>
        <v>3.8057857037404887</v>
      </c>
      <c r="AA53" s="10">
        <f t="shared" si="88"/>
        <v>4.4451574604628972</v>
      </c>
      <c r="AB53" s="10">
        <f t="shared" si="88"/>
        <v>3.4608420898776355</v>
      </c>
      <c r="AC53" s="10">
        <f t="shared" si="88"/>
        <v>1.8680645843018979</v>
      </c>
      <c r="AD53" s="10">
        <f t="shared" si="88"/>
        <v>1.9007709891196622</v>
      </c>
      <c r="AE53" s="10">
        <f t="shared" si="88"/>
        <v>2.0997115131075237</v>
      </c>
      <c r="AF53" s="10">
        <f t="shared" si="88"/>
        <v>1.9903140901383427</v>
      </c>
      <c r="AG53" s="10">
        <f t="shared" si="88"/>
        <v>1.7716681017800626</v>
      </c>
      <c r="AH53" s="10">
        <f t="shared" si="88"/>
        <v>1.7280474755057116</v>
      </c>
      <c r="AI53" s="10">
        <f t="shared" si="88"/>
        <v>1.4199395653757587</v>
      </c>
      <c r="AJ53" s="10">
        <f t="shared" ref="AJ53:BO53" si="89">AJ52*(AJ10/100)</f>
        <v>0.90110906568079241</v>
      </c>
      <c r="AK53" s="10">
        <f t="shared" si="89"/>
        <v>1.2032080356711714</v>
      </c>
      <c r="AL53" s="10">
        <f t="shared" si="89"/>
        <v>1.6848371782310025</v>
      </c>
      <c r="AM53" s="10">
        <f t="shared" si="89"/>
        <v>1.5166832260627021</v>
      </c>
      <c r="AN53" s="10">
        <f t="shared" si="89"/>
        <v>1.6816930299567909</v>
      </c>
      <c r="AO53" s="10">
        <f t="shared" si="89"/>
        <v>1.8345150453109769</v>
      </c>
      <c r="AP53" s="10">
        <f t="shared" si="89"/>
        <v>2.0528877320701286</v>
      </c>
      <c r="AQ53" s="10">
        <f t="shared" si="89"/>
        <v>6.4696298647348822</v>
      </c>
      <c r="AR53" s="10">
        <f t="shared" si="89"/>
        <v>5.6868484956643384</v>
      </c>
      <c r="AS53" s="10">
        <f t="shared" si="89"/>
        <v>5.1282422278890376</v>
      </c>
      <c r="AT53" s="10">
        <f t="shared" si="89"/>
        <v>3.7706901539359374</v>
      </c>
      <c r="AU53" s="10">
        <f t="shared" si="89"/>
        <v>2.5424393057021959</v>
      </c>
      <c r="AV53" s="10">
        <f t="shared" si="89"/>
        <v>2.2959705357523261</v>
      </c>
      <c r="AW53" s="10">
        <f t="shared" si="89"/>
        <v>2.8190271280774009</v>
      </c>
      <c r="AX53" s="10">
        <f t="shared" si="89"/>
        <v>3.1889445901719715</v>
      </c>
      <c r="AY53" s="10">
        <f t="shared" si="89"/>
        <v>3.3960494181840284</v>
      </c>
      <c r="AZ53" s="10">
        <f t="shared" si="89"/>
        <v>3.2389393529796435</v>
      </c>
      <c r="BA53" s="10">
        <f t="shared" si="89"/>
        <v>2.2445334272232902</v>
      </c>
      <c r="BB53" s="10">
        <f t="shared" si="89"/>
        <v>2.3189260399816165</v>
      </c>
      <c r="BC53" s="10">
        <f t="shared" si="89"/>
        <v>2.2072576794931273</v>
      </c>
      <c r="BD53" s="10">
        <f t="shared" si="89"/>
        <v>1.1959358468320871</v>
      </c>
      <c r="BE53" s="10">
        <f t="shared" si="89"/>
        <v>0.9101917155893674</v>
      </c>
      <c r="BF53" s="10">
        <f t="shared" si="89"/>
        <v>1.4828593700174324</v>
      </c>
      <c r="BG53" s="10">
        <f t="shared" si="89"/>
        <v>0.90861494146882937</v>
      </c>
      <c r="BH53" s="10">
        <f t="shared" si="89"/>
        <v>1.2466366810391729</v>
      </c>
      <c r="BI53" s="10">
        <f t="shared" si="89"/>
        <v>1.7040409536552625</v>
      </c>
      <c r="BJ53" s="10">
        <f t="shared" si="89"/>
        <v>2.2354008352920918</v>
      </c>
      <c r="BK53" s="10">
        <f t="shared" si="89"/>
        <v>2.4759405100615653E-2</v>
      </c>
      <c r="BL53" s="10">
        <f t="shared" si="89"/>
        <v>0.66871791146552872</v>
      </c>
      <c r="BM53" s="10">
        <f t="shared" si="89"/>
        <v>0.57592474446728992</v>
      </c>
      <c r="BN53" s="10">
        <f t="shared" si="89"/>
        <v>0.98063604727206566</v>
      </c>
      <c r="BO53" s="10">
        <f t="shared" si="89"/>
        <v>0.62623509486250162</v>
      </c>
      <c r="BP53" s="10">
        <f t="shared" ref="BP53:CU53" si="90">BP52*(BP10/100)</f>
        <v>0.72736304863972134</v>
      </c>
      <c r="BQ53" s="10">
        <f t="shared" si="90"/>
        <v>0.51633893151798294</v>
      </c>
      <c r="BR53" s="10">
        <f t="shared" si="90"/>
        <v>0.40962936986502491</v>
      </c>
      <c r="BS53" s="10">
        <f t="shared" si="90"/>
        <v>0.14484463601302258</v>
      </c>
      <c r="BT53" s="10">
        <f t="shared" si="90"/>
        <v>0</v>
      </c>
    </row>
    <row r="54" spans="1:72">
      <c r="A54" s="12" t="s">
        <v>31</v>
      </c>
      <c r="B54" s="9" t="s">
        <v>29</v>
      </c>
      <c r="D54" s="11">
        <f t="shared" ref="D54:AR54" si="91">D51-D53</f>
        <v>9.6621807227903354</v>
      </c>
      <c r="E54" s="11">
        <f t="shared" si="91"/>
        <v>9.4114910890589201</v>
      </c>
      <c r="F54" s="11">
        <f t="shared" si="91"/>
        <v>5.3729993389512583</v>
      </c>
      <c r="G54" s="11">
        <f t="shared" si="91"/>
        <v>2.3826744366690806</v>
      </c>
      <c r="H54" s="11">
        <f t="shared" si="91"/>
        <v>3.9475321033703947</v>
      </c>
      <c r="I54" s="11">
        <f t="shared" si="91"/>
        <v>2.5400333035282783</v>
      </c>
      <c r="J54" s="11">
        <f t="shared" si="91"/>
        <v>2.2792538885033906</v>
      </c>
      <c r="K54" s="11">
        <f t="shared" si="91"/>
        <v>2.4177874092489269</v>
      </c>
      <c r="L54" s="11">
        <f t="shared" si="91"/>
        <v>5.067163478634944</v>
      </c>
      <c r="M54" s="11">
        <f t="shared" si="91"/>
        <v>7.3746169695642347</v>
      </c>
      <c r="N54" s="11">
        <f t="shared" si="91"/>
        <v>6.6548592133715374</v>
      </c>
      <c r="O54" s="11">
        <f t="shared" si="91"/>
        <v>4.5850751206986349</v>
      </c>
      <c r="P54" s="11">
        <f t="shared" si="91"/>
        <v>3.9410650068602076</v>
      </c>
      <c r="Q54" s="11">
        <f t="shared" si="91"/>
        <v>6.221872147528126</v>
      </c>
      <c r="R54" s="11">
        <f t="shared" si="91"/>
        <v>1.3770203562964305</v>
      </c>
      <c r="S54" s="11">
        <f t="shared" si="91"/>
        <v>5.012813212364561</v>
      </c>
      <c r="T54" s="11">
        <f t="shared" si="91"/>
        <v>4.8789109117566802</v>
      </c>
      <c r="U54" s="11">
        <f t="shared" si="91"/>
        <v>6.670147690473951</v>
      </c>
      <c r="V54" s="11">
        <f t="shared" si="91"/>
        <v>7.123108608967291</v>
      </c>
      <c r="W54" s="11">
        <f t="shared" si="91"/>
        <v>4.8269105975633826</v>
      </c>
      <c r="X54" s="11">
        <f t="shared" si="91"/>
        <v>-0.29520331621248452</v>
      </c>
      <c r="Y54" s="11">
        <f t="shared" si="91"/>
        <v>3.4769906154006707</v>
      </c>
      <c r="Z54" s="11">
        <f t="shared" si="91"/>
        <v>2.6447634575178527</v>
      </c>
      <c r="AA54" s="11">
        <f t="shared" si="91"/>
        <v>-2.4831271976686566</v>
      </c>
      <c r="AB54" s="11">
        <f t="shared" si="91"/>
        <v>1.2553821103929632</v>
      </c>
      <c r="AC54" s="11">
        <f t="shared" si="91"/>
        <v>-6.4297267081851128E-2</v>
      </c>
      <c r="AD54" s="11">
        <f t="shared" si="91"/>
        <v>1.3018421045376218</v>
      </c>
      <c r="AE54" s="11">
        <f t="shared" si="91"/>
        <v>2.4370407412596169</v>
      </c>
      <c r="AF54" s="11">
        <f t="shared" si="91"/>
        <v>2.6103929439090576</v>
      </c>
      <c r="AG54" s="11">
        <f t="shared" si="91"/>
        <v>0.66950691187355194</v>
      </c>
      <c r="AH54" s="11">
        <f t="shared" si="91"/>
        <v>2.4437639583705915</v>
      </c>
      <c r="AI54" s="11">
        <f t="shared" si="91"/>
        <v>1.3918198022239794</v>
      </c>
      <c r="AJ54" s="11">
        <f t="shared" si="91"/>
        <v>1.14467118236026</v>
      </c>
      <c r="AK54" s="11">
        <f t="shared" si="91"/>
        <v>2.6544652360296257</v>
      </c>
      <c r="AL54" s="11">
        <f t="shared" si="91"/>
        <v>3.9755413266177095</v>
      </c>
      <c r="AM54" s="11">
        <f t="shared" si="91"/>
        <v>1.790584735459585</v>
      </c>
      <c r="AN54" s="11">
        <f t="shared" si="91"/>
        <v>2.9367497628572954</v>
      </c>
      <c r="AO54" s="11">
        <f t="shared" si="91"/>
        <v>4.6673130390461006</v>
      </c>
      <c r="AP54" s="11">
        <f t="shared" si="91"/>
        <v>2.9043443529903485</v>
      </c>
      <c r="AQ54" s="11">
        <f t="shared" si="91"/>
        <v>-0.98223801794239041</v>
      </c>
      <c r="AR54" s="11">
        <f t="shared" si="91"/>
        <v>-2.7799995635296906</v>
      </c>
      <c r="AS54" s="11">
        <f>AS51-AS53</f>
        <v>-2.3245612538896703</v>
      </c>
      <c r="AT54" s="11">
        <f t="shared" ref="AT54:BT54" si="92">AT51-AT53</f>
        <v>-2.1828613576087692</v>
      </c>
      <c r="AU54" s="11">
        <f t="shared" si="92"/>
        <v>-9.1040063401459648E-4</v>
      </c>
      <c r="AV54" s="11">
        <f t="shared" si="92"/>
        <v>0.74517965867809322</v>
      </c>
      <c r="AW54" s="11">
        <f t="shared" si="92"/>
        <v>0.86028581655977288</v>
      </c>
      <c r="AX54" s="11">
        <f t="shared" si="92"/>
        <v>-0.44182069457538153</v>
      </c>
      <c r="AY54" s="11">
        <f t="shared" si="92"/>
        <v>-1.2792901133187224</v>
      </c>
      <c r="AZ54" s="11">
        <f t="shared" si="92"/>
        <v>-0.23322776042512139</v>
      </c>
      <c r="BA54" s="11">
        <f t="shared" si="92"/>
        <v>1.9055187577567061</v>
      </c>
      <c r="BB54" s="11">
        <f t="shared" si="92"/>
        <v>0.19165176275901885</v>
      </c>
      <c r="BC54" s="11">
        <f t="shared" si="92"/>
        <v>0.45595318972311594</v>
      </c>
      <c r="BD54" s="11">
        <f t="shared" si="92"/>
        <v>0.68536983338740787</v>
      </c>
      <c r="BE54" s="11">
        <f t="shared" si="92"/>
        <v>0.91881342359743312</v>
      </c>
      <c r="BF54" s="11">
        <f t="shared" si="92"/>
        <v>0.69156723307641976</v>
      </c>
      <c r="BG54" s="11">
        <f t="shared" si="92"/>
        <v>-8.074770864458003E-2</v>
      </c>
      <c r="BH54" s="11">
        <f t="shared" si="92"/>
        <v>0.69112268795697251</v>
      </c>
      <c r="BI54" s="11">
        <f t="shared" si="92"/>
        <v>-1.0844453682207842</v>
      </c>
      <c r="BJ54" s="11">
        <f t="shared" si="92"/>
        <v>-3.3035254307897235</v>
      </c>
      <c r="BK54" s="11">
        <f t="shared" si="92"/>
        <v>3.5993487020214783</v>
      </c>
      <c r="BL54" s="11">
        <f t="shared" si="92"/>
        <v>-0.14639296236640786</v>
      </c>
      <c r="BM54" s="11">
        <f t="shared" si="92"/>
        <v>1.0333547864562567</v>
      </c>
      <c r="BN54" s="11">
        <f t="shared" si="92"/>
        <v>1.8308917747539788</v>
      </c>
      <c r="BO54" s="11">
        <f t="shared" si="92"/>
        <v>-0.37295624783476072</v>
      </c>
      <c r="BP54" s="11">
        <f t="shared" si="92"/>
        <v>0.58519280588780198</v>
      </c>
      <c r="BQ54" s="11">
        <f t="shared" si="92"/>
        <v>-0.11098274454363499</v>
      </c>
      <c r="BR54" s="11">
        <f t="shared" si="92"/>
        <v>0.87571306864893184</v>
      </c>
      <c r="BS54" s="11">
        <f t="shared" si="92"/>
        <v>-0.76827388329565893</v>
      </c>
      <c r="BT54" s="11">
        <f t="shared" si="92"/>
        <v>1.2571642303804273</v>
      </c>
    </row>
  </sheetData>
  <mergeCells count="2">
    <mergeCell ref="B16:B18"/>
    <mergeCell ref="B21:B2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 in</vt:lpstr>
      <vt:lpstr>Calculate Template-Sean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Seán Kenny</cp:lastModifiedBy>
  <dcterms:created xsi:type="dcterms:W3CDTF">2018-09-06T23:26:30Z</dcterms:created>
  <dcterms:modified xsi:type="dcterms:W3CDTF">2021-11-17T14:51:20Z</dcterms:modified>
</cp:coreProperties>
</file>