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org1-my.sharepoint.com/personal/jmartineau_ets_org/Documents/R/My Packages/pj/"/>
    </mc:Choice>
  </mc:AlternateContent>
  <xr:revisionPtr revIDLastSave="7093" documentId="6_{F4E8D880-FD18-0B44-BE2E-A98D1CF0F7EC}" xr6:coauthVersionLast="47" xr6:coauthVersionMax="47" xr10:uidLastSave="{452A26A8-9F13-C349-8E6A-56EA33F1B181}"/>
  <bookViews>
    <workbookView xWindow="0" yWindow="500" windowWidth="32580" windowHeight="20500" firstSheet="4" activeTab="21" xr2:uid="{20CF5B4C-A7F8-E34B-B24E-5A22D29E6294}"/>
  </bookViews>
  <sheets>
    <sheet name="main" sheetId="58" r:id="rId1"/>
    <sheet name="vals" sheetId="73" r:id="rId2"/>
    <sheet name="code" sheetId="74" r:id="rId3"/>
    <sheet name="region" sheetId="50" r:id="rId4"/>
    <sheet name="points" sheetId="34" r:id="rId5"/>
    <sheet name="segments" sheetId="33" r:id="rId6"/>
    <sheet name="reflines" sheetId="23" r:id="rId7"/>
    <sheet name="area" sheetId="35" r:id="rId8"/>
    <sheet name="ribbon" sheetId="36" r:id="rId9"/>
    <sheet name="triangles" sheetId="64" r:id="rId10"/>
    <sheet name="isosceles" sheetId="26" r:id="rId11"/>
    <sheet name="rights" sheetId="27" r:id="rId12"/>
    <sheet name="quads" sheetId="66" r:id="rId13"/>
    <sheet name="rects" sheetId="29" r:id="rId14"/>
    <sheet name="diamonds" sheetId="67" r:id="rId15"/>
    <sheet name="kites" sheetId="63" r:id="rId16"/>
    <sheet name="polys" sheetId="65" r:id="rId17"/>
    <sheet name="regulars" sheetId="30" r:id="rId18"/>
    <sheet name="stars" sheetId="72" r:id="rId19"/>
    <sheet name="free" sheetId="62" r:id="rId20"/>
    <sheet name="rounds" sheetId="68" r:id="rId21"/>
    <sheet name="circles" sheetId="31" r:id="rId22"/>
    <sheet name="ellipses" sheetId="32" r:id="rId23"/>
    <sheet name="ci" sheetId="37" r:id="rId24"/>
    <sheet name="ends" sheetId="71" r:id="rId25"/>
    <sheet name="fills" sheetId="40" r:id="rId26"/>
    <sheet name="glyphs" sheetId="43" r:id="rId27"/>
    <sheet name="labels" sheetId="42" r:id="rId28"/>
    <sheet name="lines" sheetId="44" r:id="rId29"/>
    <sheet name="marks" sheetId="70" r:id="rId30"/>
    <sheet name="dilate" sheetId="46" r:id="rId31"/>
    <sheet name="reflect" sheetId="47" r:id="rId32"/>
    <sheet name="rotate" sheetId="48" r:id="rId33"/>
    <sheet name="translate" sheetId="49" r:id="rId34"/>
  </sheets>
  <definedNames>
    <definedName name="area_names">area!$1:$1</definedName>
    <definedName name="arg_names">OFFSET(main!$B$7,1,0,nargs,1)</definedName>
    <definedName name="args_base">main!$CE$3</definedName>
    <definedName name="args_base2">main!$DJ$3</definedName>
    <definedName name="args_list">OFFSET(main!$CE$7,1,1,nargs,ntypes)</definedName>
    <definedName name="au">vals!$B$10</definedName>
    <definedName name="braces">vals!$B$9</definedName>
    <definedName name="bt">vals!$B$11</definedName>
    <definedName name="ci">vals!$B$12</definedName>
    <definedName name="ci_names">ci!$1:$1</definedName>
    <definedName name="circles_names">circles!$1:$1</definedName>
    <definedName name="corner">vals!$B$13</definedName>
    <definedName name="diamonds_names">diamonds!$1:$1</definedName>
    <definedName name="dilate_names">dilate!$1:$1</definedName>
    <definedName name="edge">vals!$B$14</definedName>
    <definedName name="element_names">main!$AW$7:$CA$7</definedName>
    <definedName name="element_types">code!$B$112:$B$142</definedName>
    <definedName name="ellipses_names">ellipses!$1:$1</definedName>
    <definedName name="emark">vals!$B$17</definedName>
    <definedName name="enc">vals!$B$15</definedName>
    <definedName name="end">vals!$B$16</definedName>
    <definedName name="ends_names">ends!$1:$1</definedName>
    <definedName name="fills_names">fills!$1:$1</definedName>
    <definedName name="font">vals!$B$18</definedName>
    <definedName name="free_names">free!$1:$1</definedName>
    <definedName name="glyphs_names">glyphs!$1:$1</definedName>
    <definedName name="hv">vals!$B$19</definedName>
    <definedName name="isosceles_names">isosceles!$1:$1</definedName>
    <definedName name="ixy">vals!$B$20</definedName>
    <definedName name="kites_names">kites!$1:$1</definedName>
    <definedName name="labels_names">labels!$1:$1</definedName>
    <definedName name="line">vals!$B$21</definedName>
    <definedName name="lines_names">lines!$1:$1</definedName>
    <definedName name="look">vals!$B$22</definedName>
    <definedName name="lp">vals!$B$2</definedName>
    <definedName name="lr">vals!$B$23</definedName>
    <definedName name="lt">vals!$B$24</definedName>
    <definedName name="mark">vals!$B$25</definedName>
    <definedName name="marks_names">marks!$1:$1</definedName>
    <definedName name="mod">vals!$B$26</definedName>
    <definedName name="nargs">vals!$B$5</definedName>
    <definedName name="nopts">vals!$B$7</definedName>
    <definedName name="ntypes">vals!$B$6</definedName>
    <definedName name="point">vals!$B$27</definedName>
    <definedName name="points_names">points!$1:$1</definedName>
    <definedName name="polys_names">polys!$1:$1</definedName>
    <definedName name="prop_checks">OFFSET(main!$AW$7,1,0,nargs,ntypes)</definedName>
    <definedName name="pu">vals!$B$28</definedName>
    <definedName name="quads_names">quads!$1:$1</definedName>
    <definedName name="quote" localSheetId="3">region!#REF!</definedName>
    <definedName name="quote">vals!$B$8</definedName>
    <definedName name="rects_names">rects!$1:$1</definedName>
    <definedName name="refh">vals!#REF!</definedName>
    <definedName name="reflect_names">reflect!$1:$1</definedName>
    <definedName name="reflines_names">reflines!$1:$1</definedName>
    <definedName name="refv">vals!#REF!</definedName>
    <definedName name="region_names">region!$1:$1</definedName>
    <definedName name="regulars_names">regulars!$1:$1</definedName>
    <definedName name="ribbon_names">ribbon!$1:$1</definedName>
    <definedName name="rights_names">rights!$1:$1</definedName>
    <definedName name="rotate_names">rotate!$1:$1</definedName>
    <definedName name="rounds_names">rounds!$1:$1</definedName>
    <definedName name="rp">vals!$B$1</definedName>
    <definedName name="seg">vals!$B$29</definedName>
    <definedName name="segments_names">segments!$1:$1</definedName>
    <definedName name="shape">vals!$B$30</definedName>
    <definedName name="spaces" localSheetId="3">region!#REF!</definedName>
    <definedName name="special_x2">vals!$B$3</definedName>
    <definedName name="special_y2">vals!$B$4</definedName>
    <definedName name="stars_names">stars!$1:$1</definedName>
    <definedName name="style">vals!$B$31</definedName>
    <definedName name="translate_names">translate!$1:$1</definedName>
    <definedName name="triangles_names">triangles!$1:$1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7" i="58" l="1"/>
  <c r="AX16" i="58"/>
  <c r="AX15" i="58"/>
  <c r="B5" i="73"/>
  <c r="DL27" i="58"/>
  <c r="DL16" i="58"/>
  <c r="DL15" i="58"/>
  <c r="CB29" i="58"/>
  <c r="CB30" i="58"/>
  <c r="CC35" i="58"/>
  <c r="CB35" i="58"/>
  <c r="CG16" i="58"/>
  <c r="CG15" i="58"/>
  <c r="CB66" i="58"/>
  <c r="CB64" i="58"/>
  <c r="CB58" i="58"/>
  <c r="CB31" i="58"/>
  <c r="CB81" i="58"/>
  <c r="CB27" i="58"/>
  <c r="CG27" i="58" s="1"/>
  <c r="CB26" i="58"/>
  <c r="CB68" i="58"/>
  <c r="CB82" i="58"/>
  <c r="CE28" i="58"/>
  <c r="CD28" i="58"/>
  <c r="CC28" i="58"/>
  <c r="CB28" i="58"/>
  <c r="CB57" i="58"/>
  <c r="CB56" i="58"/>
  <c r="CC77" i="58"/>
  <c r="CB77" i="58"/>
  <c r="CB34" i="58"/>
  <c r="CB33" i="58"/>
  <c r="C107" i="74"/>
  <c r="C106" i="74"/>
  <c r="C105" i="74"/>
  <c r="C104" i="74"/>
  <c r="C103" i="74"/>
  <c r="C102" i="74"/>
  <c r="C101" i="74"/>
  <c r="C100" i="74"/>
  <c r="C99" i="74"/>
  <c r="C98" i="74"/>
  <c r="C97" i="74"/>
  <c r="C96" i="74"/>
  <c r="C95" i="74"/>
  <c r="C94" i="74"/>
  <c r="C93" i="74"/>
  <c r="C92" i="74"/>
  <c r="C91" i="74"/>
  <c r="C90" i="74"/>
  <c r="C89" i="74"/>
  <c r="C88" i="74"/>
  <c r="C87" i="74"/>
  <c r="C86" i="74"/>
  <c r="AW7" i="58" a="1"/>
  <c r="AW7" i="58" s="1"/>
  <c r="J5" i="68"/>
  <c r="I5" i="68"/>
  <c r="F5" i="68"/>
  <c r="E5" i="68"/>
  <c r="I4" i="68"/>
  <c r="H4" i="68"/>
  <c r="E4" i="68"/>
  <c r="J3" i="68"/>
  <c r="G3" i="68"/>
  <c r="F3" i="68"/>
  <c r="H2" i="68"/>
  <c r="G2" i="68"/>
  <c r="K5" i="65"/>
  <c r="J5" i="65"/>
  <c r="G5" i="65"/>
  <c r="F5" i="65"/>
  <c r="J4" i="65"/>
  <c r="I4" i="65"/>
  <c r="F4" i="65"/>
  <c r="K3" i="65"/>
  <c r="H3" i="65"/>
  <c r="G3" i="65"/>
  <c r="I2" i="65"/>
  <c r="H2" i="65"/>
  <c r="K5" i="63"/>
  <c r="J5" i="63"/>
  <c r="G5" i="63"/>
  <c r="F5" i="63"/>
  <c r="J4" i="63"/>
  <c r="I4" i="63"/>
  <c r="F4" i="63"/>
  <c r="K3" i="63"/>
  <c r="H3" i="63"/>
  <c r="G3" i="63"/>
  <c r="I2" i="63"/>
  <c r="H2" i="63"/>
  <c r="I5" i="67"/>
  <c r="H5" i="67"/>
  <c r="E5" i="67"/>
  <c r="D5" i="67"/>
  <c r="H4" i="67"/>
  <c r="G4" i="67"/>
  <c r="D4" i="67"/>
  <c r="I3" i="67"/>
  <c r="F3" i="67"/>
  <c r="E3" i="67"/>
  <c r="G2" i="67"/>
  <c r="F2" i="67"/>
  <c r="I5" i="29"/>
  <c r="H5" i="29"/>
  <c r="E5" i="29"/>
  <c r="D5" i="29"/>
  <c r="H4" i="29"/>
  <c r="G4" i="29"/>
  <c r="D4" i="29"/>
  <c r="I3" i="29"/>
  <c r="F3" i="29"/>
  <c r="E3" i="29"/>
  <c r="G2" i="29"/>
  <c r="F2" i="29"/>
  <c r="K5" i="66"/>
  <c r="J5" i="66"/>
  <c r="G5" i="66"/>
  <c r="F5" i="66"/>
  <c r="J4" i="66"/>
  <c r="I4" i="66"/>
  <c r="F4" i="66"/>
  <c r="K3" i="66"/>
  <c r="H3" i="66"/>
  <c r="G3" i="66"/>
  <c r="I2" i="66"/>
  <c r="H2" i="66"/>
  <c r="R24" i="58"/>
  <c r="R81" i="58"/>
  <c r="R73" i="58"/>
  <c r="R78" i="58"/>
  <c r="R82" i="58"/>
  <c r="R41" i="58"/>
  <c r="R76" i="58"/>
  <c r="R61" i="58"/>
  <c r="R25" i="58"/>
  <c r="R45" i="58"/>
  <c r="R55" i="58"/>
  <c r="R13" i="58"/>
  <c r="R67" i="58"/>
  <c r="R65" i="58"/>
  <c r="R44" i="58"/>
  <c r="R23" i="58"/>
  <c r="R18" i="58"/>
  <c r="R34" i="58"/>
  <c r="R71" i="58"/>
  <c r="R20" i="58"/>
  <c r="R43" i="58"/>
  <c r="R70" i="58"/>
  <c r="R59" i="58"/>
  <c r="R62" i="58"/>
  <c r="R66" i="58"/>
  <c r="R51" i="58"/>
  <c r="R47" i="58"/>
  <c r="R33" i="58"/>
  <c r="R74" i="58"/>
  <c r="R29" i="58"/>
  <c r="R46" i="58"/>
  <c r="R35" i="58"/>
  <c r="R31" i="58"/>
  <c r="R75" i="58"/>
  <c r="R19" i="58"/>
  <c r="R56" i="58"/>
  <c r="R14" i="58"/>
  <c r="R58" i="58"/>
  <c r="R50" i="58"/>
  <c r="R40" i="58"/>
  <c r="R49" i="58"/>
  <c r="R48" i="58"/>
  <c r="R26" i="58"/>
  <c r="R10" i="58"/>
  <c r="R9" i="58"/>
  <c r="R52" i="58"/>
  <c r="R32" i="58"/>
  <c r="R17" i="58"/>
  <c r="R39" i="58"/>
  <c r="R72" i="58"/>
  <c r="R68" i="58"/>
  <c r="R42" i="58"/>
  <c r="R57" i="58"/>
  <c r="R21" i="58"/>
  <c r="R36" i="58"/>
  <c r="R77" i="58"/>
  <c r="R12" i="58"/>
  <c r="R37" i="58"/>
  <c r="R80" i="58"/>
  <c r="R63" i="58"/>
  <c r="R8" i="58"/>
  <c r="R53" i="58"/>
  <c r="R38" i="58"/>
  <c r="R64" i="58"/>
  <c r="R28" i="58"/>
  <c r="R11" i="58"/>
  <c r="R54" i="58"/>
  <c r="R60" i="58"/>
  <c r="R30" i="58"/>
  <c r="R69" i="58"/>
  <c r="R79" i="58"/>
  <c r="AX79" i="58" l="1"/>
  <c r="AX69" i="58"/>
  <c r="AX30" i="58"/>
  <c r="AX60" i="58"/>
  <c r="AX54" i="58"/>
  <c r="AX11" i="58"/>
  <c r="AX28" i="58"/>
  <c r="AX64" i="58"/>
  <c r="AX38" i="58"/>
  <c r="AX53" i="58"/>
  <c r="AX8" i="58"/>
  <c r="AX63" i="58"/>
  <c r="AX80" i="58"/>
  <c r="AX37" i="58"/>
  <c r="AX12" i="58"/>
  <c r="AX77" i="58"/>
  <c r="AX36" i="58"/>
  <c r="AX21" i="58"/>
  <c r="AX57" i="58"/>
  <c r="AX42" i="58"/>
  <c r="AX68" i="58"/>
  <c r="AX72" i="58"/>
  <c r="AX39" i="58"/>
  <c r="AX17" i="58"/>
  <c r="AX32" i="58"/>
  <c r="AX52" i="58"/>
  <c r="AX9" i="58"/>
  <c r="AX10" i="58"/>
  <c r="AX26" i="58"/>
  <c r="AX48" i="58"/>
  <c r="AX49" i="58"/>
  <c r="AX40" i="58"/>
  <c r="AX50" i="58"/>
  <c r="AX58" i="58"/>
  <c r="AX14" i="58"/>
  <c r="AX56" i="58"/>
  <c r="AX19" i="58"/>
  <c r="AX75" i="58"/>
  <c r="AX31" i="58"/>
  <c r="AX35" i="58"/>
  <c r="AX46" i="58"/>
  <c r="AX29" i="58"/>
  <c r="AX74" i="58"/>
  <c r="AX33" i="58"/>
  <c r="AX47" i="58"/>
  <c r="AX51" i="58"/>
  <c r="AX66" i="58"/>
  <c r="AX62" i="58"/>
  <c r="AX59" i="58"/>
  <c r="AX70" i="58"/>
  <c r="AX43" i="58"/>
  <c r="AX20" i="58"/>
  <c r="AX71" i="58"/>
  <c r="AX34" i="58"/>
  <c r="AX18" i="58"/>
  <c r="AX23" i="58"/>
  <c r="AX44" i="58"/>
  <c r="AX65" i="58"/>
  <c r="AX67" i="58"/>
  <c r="AX13" i="58"/>
  <c r="AX55" i="58"/>
  <c r="AX45" i="58"/>
  <c r="AX25" i="58"/>
  <c r="AX61" i="58"/>
  <c r="AX76" i="58"/>
  <c r="AX41" i="58"/>
  <c r="AX82" i="58"/>
  <c r="AX78" i="58"/>
  <c r="AX73" i="58"/>
  <c r="AX81" i="58"/>
  <c r="AX24" i="58"/>
  <c r="DL35" i="58"/>
  <c r="DL11" i="58"/>
  <c r="DL17" i="58"/>
  <c r="DL63" i="58"/>
  <c r="DL41" i="58"/>
  <c r="DL74" i="58"/>
  <c r="DL82" i="58"/>
  <c r="DL39" i="58"/>
  <c r="DL12" i="58"/>
  <c r="DL46" i="58"/>
  <c r="DL32" i="58"/>
  <c r="DL50" i="58"/>
  <c r="DL81" i="58"/>
  <c r="DL28" i="58"/>
  <c r="DL55" i="58"/>
  <c r="DL14" i="58"/>
  <c r="DL21" i="58"/>
  <c r="DL75" i="58"/>
  <c r="DL42" i="58"/>
  <c r="DL76" i="58"/>
  <c r="DL61" i="58"/>
  <c r="DL10" i="58"/>
  <c r="DL67" i="58"/>
  <c r="DL51" i="58"/>
  <c r="DL78" i="58"/>
  <c r="DL26" i="58"/>
  <c r="DL56" i="58"/>
  <c r="DL52" i="58"/>
  <c r="DL45" i="58"/>
  <c r="DL18" i="58"/>
  <c r="DL73" i="58"/>
  <c r="DL65" i="58"/>
  <c r="DL8" i="58"/>
  <c r="DL31" i="58"/>
  <c r="DL49" i="58"/>
  <c r="DL37" i="58"/>
  <c r="DL57" i="58"/>
  <c r="DL59" i="58"/>
  <c r="DL70" i="58"/>
  <c r="DL58" i="58"/>
  <c r="DL20" i="58"/>
  <c r="DL36" i="58"/>
  <c r="DL66" i="58"/>
  <c r="DL69" i="58"/>
  <c r="DL38" i="58"/>
  <c r="DL64" i="58"/>
  <c r="DL19" i="58"/>
  <c r="DL43" i="58"/>
  <c r="DL24" i="58"/>
  <c r="DL53" i="58"/>
  <c r="DL33" i="58"/>
  <c r="DL80" i="58"/>
  <c r="DL34" i="58"/>
  <c r="DL62" i="58"/>
  <c r="DL23" i="58"/>
  <c r="DL30" i="58"/>
  <c r="DL44" i="58"/>
  <c r="DL13" i="58"/>
  <c r="DL47" i="58"/>
  <c r="DL71" i="58"/>
  <c r="DL68" i="58"/>
  <c r="DL29" i="58"/>
  <c r="DL25" i="58"/>
  <c r="DL9" i="58"/>
  <c r="DL77" i="58"/>
  <c r="DL72" i="58"/>
  <c r="DL54" i="58"/>
  <c r="DL48" i="58"/>
  <c r="DL79" i="58"/>
  <c r="DL60" i="58"/>
  <c r="DL40" i="58"/>
  <c r="CG35" i="58"/>
  <c r="CG11" i="58"/>
  <c r="CG17" i="58"/>
  <c r="CG63" i="58"/>
  <c r="CG41" i="58"/>
  <c r="CG74" i="58"/>
  <c r="CG82" i="58"/>
  <c r="CG39" i="58"/>
  <c r="CG12" i="58"/>
  <c r="CG46" i="58"/>
  <c r="CG32" i="58"/>
  <c r="CG50" i="58"/>
  <c r="CG81" i="58"/>
  <c r="CG28" i="58"/>
  <c r="CG55" i="58"/>
  <c r="CG14" i="58"/>
  <c r="CG21" i="58"/>
  <c r="CG75" i="58"/>
  <c r="CG42" i="58"/>
  <c r="CG76" i="58"/>
  <c r="CG61" i="58"/>
  <c r="CG10" i="58"/>
  <c r="CG67" i="58"/>
  <c r="CG51" i="58"/>
  <c r="CG78" i="58"/>
  <c r="CG26" i="58"/>
  <c r="CG56" i="58"/>
  <c r="CG52" i="58"/>
  <c r="CG45" i="58"/>
  <c r="CG18" i="58"/>
  <c r="CG73" i="58"/>
  <c r="CG65" i="58"/>
  <c r="CG8" i="58"/>
  <c r="CG31" i="58"/>
  <c r="CG49" i="58"/>
  <c r="CG37" i="58"/>
  <c r="CG57" i="58"/>
  <c r="CG59" i="58"/>
  <c r="CG70" i="58"/>
  <c r="CG58" i="58"/>
  <c r="CG20" i="58"/>
  <c r="CG36" i="58"/>
  <c r="CG66" i="58"/>
  <c r="CG69" i="58"/>
  <c r="CG38" i="58"/>
  <c r="CG64" i="58"/>
  <c r="CG19" i="58"/>
  <c r="CG43" i="58"/>
  <c r="CG24" i="58"/>
  <c r="CG53" i="58"/>
  <c r="CG33" i="58"/>
  <c r="CG80" i="58"/>
  <c r="CG34" i="58"/>
  <c r="CG62" i="58"/>
  <c r="CG23" i="58"/>
  <c r="CG30" i="58"/>
  <c r="CG44" i="58"/>
  <c r="CG13" i="58"/>
  <c r="CG47" i="58"/>
  <c r="CG71" i="58"/>
  <c r="CG68" i="58"/>
  <c r="CG29" i="58"/>
  <c r="CG25" i="58"/>
  <c r="CG9" i="58"/>
  <c r="CG77" i="58"/>
  <c r="CG72" i="58"/>
  <c r="CG54" i="58"/>
  <c r="CG48" i="58"/>
  <c r="CG79" i="58"/>
  <c r="CG60" i="58"/>
  <c r="CG40" i="58"/>
  <c r="BS7" i="58"/>
  <c r="BH7" i="58"/>
  <c r="BT7" i="58"/>
  <c r="BG7" i="58"/>
  <c r="BF7" i="58"/>
  <c r="BQ7" i="58"/>
  <c r="BD7" i="58"/>
  <c r="BC7" i="58"/>
  <c r="BB7" i="58"/>
  <c r="BA7" i="58"/>
  <c r="BL7" i="58"/>
  <c r="BW7" i="58"/>
  <c r="AY7" i="58"/>
  <c r="BV7" i="58"/>
  <c r="BJ7" i="58"/>
  <c r="AX7" i="58"/>
  <c r="BR7" i="58"/>
  <c r="BE7" i="58"/>
  <c r="BP7" i="58"/>
  <c r="CA7" i="58"/>
  <c r="BO7" i="58"/>
  <c r="BZ7" i="58"/>
  <c r="BN7" i="58"/>
  <c r="BY7" i="58"/>
  <c r="BM7" i="58"/>
  <c r="BX7" i="58"/>
  <c r="AZ7" i="58"/>
  <c r="BK7" i="58"/>
  <c r="BU7" i="58"/>
  <c r="BI7" i="58"/>
  <c r="Q40" i="50"/>
  <c r="P40" i="50"/>
  <c r="O40" i="50"/>
  <c r="N40" i="50"/>
  <c r="M40" i="50"/>
  <c r="L40" i="50"/>
  <c r="Q39" i="50"/>
  <c r="P39" i="50"/>
  <c r="O39" i="50"/>
  <c r="N39" i="50"/>
  <c r="M39" i="50"/>
  <c r="L39" i="50"/>
  <c r="Q38" i="50"/>
  <c r="P38" i="50"/>
  <c r="O38" i="50"/>
  <c r="N38" i="50"/>
  <c r="M38" i="50"/>
  <c r="L38" i="50"/>
  <c r="Q37" i="50"/>
  <c r="P37" i="50"/>
  <c r="O37" i="50"/>
  <c r="N37" i="50"/>
  <c r="M37" i="50"/>
  <c r="L37" i="50"/>
  <c r="Q36" i="50"/>
  <c r="P36" i="50"/>
  <c r="O36" i="50"/>
  <c r="N36" i="50"/>
  <c r="M36" i="50"/>
  <c r="L36" i="50"/>
  <c r="Q35" i="50"/>
  <c r="P35" i="50"/>
  <c r="O35" i="50"/>
  <c r="N35" i="50"/>
  <c r="M35" i="50"/>
  <c r="L35" i="50"/>
  <c r="Q34" i="50"/>
  <c r="P34" i="50"/>
  <c r="O34" i="50"/>
  <c r="N34" i="50"/>
  <c r="M34" i="50"/>
  <c r="L34" i="50"/>
  <c r="Q33" i="50"/>
  <c r="P33" i="50"/>
  <c r="O33" i="50"/>
  <c r="N33" i="50"/>
  <c r="M33" i="50"/>
  <c r="L33" i="50"/>
  <c r="Q32" i="50"/>
  <c r="P32" i="50"/>
  <c r="O32" i="50"/>
  <c r="N32" i="50"/>
  <c r="M32" i="50"/>
  <c r="L32" i="50"/>
  <c r="Q31" i="50"/>
  <c r="P31" i="50"/>
  <c r="O31" i="50"/>
  <c r="N31" i="50"/>
  <c r="M31" i="50"/>
  <c r="L31" i="50"/>
  <c r="H40" i="50"/>
  <c r="F40" i="50"/>
  <c r="I39" i="50"/>
  <c r="F39" i="50"/>
  <c r="K38" i="50"/>
  <c r="F38" i="50"/>
  <c r="H37" i="50"/>
  <c r="G37" i="50"/>
  <c r="I36" i="50"/>
  <c r="G36" i="50"/>
  <c r="K35" i="50"/>
  <c r="G35" i="50"/>
  <c r="J34" i="50"/>
  <c r="I34" i="50"/>
  <c r="J33" i="50"/>
  <c r="H33" i="50"/>
  <c r="K32" i="50"/>
  <c r="J32" i="50"/>
  <c r="I31" i="50"/>
  <c r="H31" i="50"/>
  <c r="G31" i="50"/>
  <c r="F31" i="50"/>
  <c r="M30" i="50"/>
  <c r="L30" i="50"/>
  <c r="M29" i="50"/>
  <c r="L29" i="50"/>
  <c r="M28" i="50"/>
  <c r="L28" i="50"/>
  <c r="M27" i="50"/>
  <c r="L27" i="50"/>
  <c r="M26" i="50"/>
  <c r="L26" i="50"/>
  <c r="M25" i="50"/>
  <c r="L25" i="50"/>
  <c r="M24" i="50"/>
  <c r="L24" i="50"/>
  <c r="M23" i="50"/>
  <c r="L23" i="50"/>
  <c r="M22" i="50"/>
  <c r="L22" i="50"/>
  <c r="M21" i="50"/>
  <c r="L21" i="50"/>
  <c r="H30" i="50"/>
  <c r="F30" i="50"/>
  <c r="I29" i="50"/>
  <c r="F29" i="50"/>
  <c r="K28" i="50"/>
  <c r="F28" i="50"/>
  <c r="H27" i="50"/>
  <c r="G27" i="50"/>
  <c r="I26" i="50"/>
  <c r="G26" i="50"/>
  <c r="K25" i="50"/>
  <c r="G25" i="50"/>
  <c r="J24" i="50"/>
  <c r="I24" i="50"/>
  <c r="J23" i="50"/>
  <c r="H23" i="50"/>
  <c r="K22" i="50"/>
  <c r="J22" i="50"/>
  <c r="I21" i="50"/>
  <c r="H21" i="50"/>
  <c r="G21" i="50"/>
  <c r="F21" i="50"/>
  <c r="Q20" i="50"/>
  <c r="P20" i="50"/>
  <c r="O20" i="50"/>
  <c r="N20" i="50"/>
  <c r="Q19" i="50"/>
  <c r="P19" i="50"/>
  <c r="O19" i="50"/>
  <c r="N19" i="50"/>
  <c r="Q18" i="50"/>
  <c r="P18" i="50"/>
  <c r="O18" i="50"/>
  <c r="N18" i="50"/>
  <c r="Q17" i="50"/>
  <c r="P17" i="50"/>
  <c r="O17" i="50"/>
  <c r="N17" i="50"/>
  <c r="Q16" i="50"/>
  <c r="P16" i="50"/>
  <c r="O16" i="50"/>
  <c r="N16" i="50"/>
  <c r="Q15" i="50"/>
  <c r="P15" i="50"/>
  <c r="O15" i="50"/>
  <c r="N15" i="50"/>
  <c r="Q14" i="50"/>
  <c r="P14" i="50"/>
  <c r="O14" i="50"/>
  <c r="N14" i="50"/>
  <c r="Q13" i="50"/>
  <c r="P13" i="50"/>
  <c r="O13" i="50"/>
  <c r="N13" i="50"/>
  <c r="Q12" i="50"/>
  <c r="P12" i="50"/>
  <c r="O12" i="50"/>
  <c r="N12" i="50"/>
  <c r="Q11" i="50"/>
  <c r="P11" i="50"/>
  <c r="O11" i="50"/>
  <c r="N11" i="50"/>
  <c r="H20" i="50"/>
  <c r="F20" i="50"/>
  <c r="I19" i="50"/>
  <c r="F19" i="50"/>
  <c r="K18" i="50"/>
  <c r="F18" i="50"/>
  <c r="H17" i="50"/>
  <c r="G17" i="50"/>
  <c r="I16" i="50"/>
  <c r="G16" i="50"/>
  <c r="K15" i="50"/>
  <c r="G15" i="50"/>
  <c r="J14" i="50"/>
  <c r="I14" i="50"/>
  <c r="J13" i="50"/>
  <c r="H13" i="50"/>
  <c r="K12" i="50"/>
  <c r="J12" i="50"/>
  <c r="I11" i="50"/>
  <c r="H11" i="50"/>
  <c r="G11" i="50"/>
  <c r="F11" i="50"/>
  <c r="M41" i="58"/>
  <c r="M9" i="58"/>
  <c r="M10" i="58"/>
  <c r="M11" i="58"/>
  <c r="M8" i="58"/>
  <c r="N15" i="58"/>
  <c r="N16" i="58"/>
  <c r="M29" i="58"/>
  <c r="M27" i="58"/>
  <c r="M81" i="58"/>
  <c r="M26" i="58"/>
  <c r="N44" i="58"/>
  <c r="P63" i="58"/>
  <c r="O63" i="58"/>
  <c r="N63" i="58"/>
  <c r="N67" i="58"/>
  <c r="N65" i="58"/>
  <c r="N49" i="58"/>
  <c r="N69" i="58"/>
  <c r="N50" i="58"/>
  <c r="N43" i="58"/>
  <c r="N53" i="58"/>
  <c r="N42" i="58"/>
  <c r="N40" i="58"/>
  <c r="N54" i="58"/>
  <c r="N36" i="58"/>
  <c r="N17" i="58"/>
  <c r="N37" i="58"/>
  <c r="N18" i="58"/>
  <c r="N66" i="58"/>
  <c r="N64" i="58"/>
  <c r="N68" i="58"/>
  <c r="N82" i="58"/>
  <c r="N28" i="58"/>
  <c r="M23" i="58"/>
  <c r="M67" i="58"/>
  <c r="M65" i="58"/>
  <c r="M61" i="58"/>
  <c r="M59" i="58"/>
  <c r="M14" i="58"/>
  <c r="M13" i="58"/>
  <c r="M12" i="58"/>
  <c r="M80" i="58"/>
  <c r="M60" i="58"/>
  <c r="M32" i="58"/>
  <c r="M72" i="58"/>
  <c r="M49" i="58"/>
  <c r="M69" i="58"/>
  <c r="M50" i="58"/>
  <c r="M74" i="58"/>
  <c r="M55" i="58"/>
  <c r="M39" i="58"/>
  <c r="M38" i="58"/>
  <c r="M47" i="58"/>
  <c r="M46" i="58"/>
  <c r="M45" i="58"/>
  <c r="M21" i="58"/>
  <c r="M20" i="58"/>
  <c r="M19" i="58"/>
  <c r="M52" i="58"/>
  <c r="M76" i="58"/>
  <c r="M75" i="58"/>
  <c r="M73" i="58"/>
  <c r="M51" i="58"/>
  <c r="M48" i="58"/>
  <c r="M44" i="58"/>
  <c r="M63" i="58"/>
  <c r="M43" i="58"/>
  <c r="M53" i="58"/>
  <c r="M42" i="58"/>
  <c r="M40" i="58"/>
  <c r="M54" i="58"/>
  <c r="M36" i="58"/>
  <c r="M17" i="58"/>
  <c r="M37" i="58"/>
  <c r="M18" i="58"/>
  <c r="M16" i="58"/>
  <c r="M15" i="58"/>
  <c r="M79" i="58"/>
  <c r="M78" i="58"/>
  <c r="M25" i="58"/>
  <c r="M24" i="58"/>
  <c r="M62" i="58"/>
  <c r="M66" i="58"/>
  <c r="M64" i="58"/>
  <c r="M58" i="58"/>
  <c r="M31" i="58"/>
  <c r="M71" i="58"/>
  <c r="M68" i="58"/>
  <c r="M82" i="58"/>
  <c r="M28" i="58"/>
  <c r="M57" i="58"/>
  <c r="M35" i="58"/>
  <c r="M56" i="58"/>
  <c r="M70" i="58"/>
  <c r="M77" i="58"/>
  <c r="M34" i="58"/>
  <c r="M33" i="58"/>
  <c r="M30" i="58"/>
  <c r="M22" i="58"/>
  <c r="AM56" i="58"/>
  <c r="BS56" i="58" l="1"/>
  <c r="B6" i="73"/>
  <c r="Q32" i="58"/>
  <c r="U40" i="58"/>
  <c r="AM26" i="58"/>
  <c r="X56" i="58"/>
  <c r="AS56" i="58"/>
  <c r="U32" i="58"/>
  <c r="AI32" i="58"/>
  <c r="AF56" i="58"/>
  <c r="AT21" i="58"/>
  <c r="AT40" i="58"/>
  <c r="AO34" i="58"/>
  <c r="AK34" i="58"/>
  <c r="Z34" i="58"/>
  <c r="AS34" i="58"/>
  <c r="W56" i="58"/>
  <c r="AO26" i="58"/>
  <c r="AU40" i="58"/>
  <c r="AG32" i="58"/>
  <c r="AF34" i="58"/>
  <c r="AS45" i="58"/>
  <c r="AH40" i="58"/>
  <c r="Q56" i="58"/>
  <c r="AN40" i="58"/>
  <c r="AM40" i="58"/>
  <c r="AC32" i="58"/>
  <c r="AC40" i="58"/>
  <c r="AQ56" i="58"/>
  <c r="AP34" i="58"/>
  <c r="AR27" i="58"/>
  <c r="T32" i="58"/>
  <c r="U34" i="58"/>
  <c r="AT23" i="58"/>
  <c r="AH34" i="58"/>
  <c r="AE32" i="58"/>
  <c r="Z56" i="58"/>
  <c r="AT34" i="58"/>
  <c r="V40" i="58"/>
  <c r="AJ56" i="58"/>
  <c r="AE40" i="58"/>
  <c r="V56" i="58"/>
  <c r="AO32" i="58"/>
  <c r="AI34" i="58"/>
  <c r="AP26" i="58"/>
  <c r="W40" i="58"/>
  <c r="AO40" i="58"/>
  <c r="AT27" i="58"/>
  <c r="AU27" i="58"/>
  <c r="AT45" i="58"/>
  <c r="AK40" i="58"/>
  <c r="AR56" i="58"/>
  <c r="S40" i="58"/>
  <c r="AB56" i="58"/>
  <c r="X40" i="58"/>
  <c r="S56" i="58"/>
  <c r="Y56" i="58"/>
  <c r="AU34" i="58"/>
  <c r="AS23" i="58"/>
  <c r="AU45" i="58"/>
  <c r="AQ32" i="58"/>
  <c r="Z32" i="58"/>
  <c r="AJ34" i="58"/>
  <c r="AL34" i="58"/>
  <c r="AJ32" i="58"/>
  <c r="AF32" i="58"/>
  <c r="AB34" i="58"/>
  <c r="AA56" i="58"/>
  <c r="Y34" i="58"/>
  <c r="AD26" i="58"/>
  <c r="AI56" i="58"/>
  <c r="AU26" i="58"/>
  <c r="AR23" i="58"/>
  <c r="AR26" i="58"/>
  <c r="AL56" i="58"/>
  <c r="AR45" i="58"/>
  <c r="AA34" i="58"/>
  <c r="AB26" i="58"/>
  <c r="AL26" i="58"/>
  <c r="AK56" i="58"/>
  <c r="AQ26" i="58"/>
  <c r="AG40" i="58"/>
  <c r="AU23" i="58"/>
  <c r="AH56" i="58"/>
  <c r="AS26" i="58"/>
  <c r="U56" i="58"/>
  <c r="Q34" i="58"/>
  <c r="AE34" i="58"/>
  <c r="AI40" i="58"/>
  <c r="AN34" i="58"/>
  <c r="AU56" i="58"/>
  <c r="AH26" i="58"/>
  <c r="AM34" i="58"/>
  <c r="AL40" i="58"/>
  <c r="AE26" i="58"/>
  <c r="AP32" i="58"/>
  <c r="AS27" i="58"/>
  <c r="R22" i="58"/>
  <c r="AT26" i="58"/>
  <c r="AA32" i="58"/>
  <c r="AJ26" i="58"/>
  <c r="AL32" i="58"/>
  <c r="V34" i="58"/>
  <c r="AF40" i="58"/>
  <c r="AK26" i="58"/>
  <c r="AD32" i="58"/>
  <c r="AR34" i="58"/>
  <c r="AR32" i="58"/>
  <c r="X32" i="58"/>
  <c r="Y32" i="58"/>
  <c r="AO56" i="58"/>
  <c r="AC26" i="58"/>
  <c r="T34" i="58"/>
  <c r="AQ34" i="58"/>
  <c r="AG56" i="58"/>
  <c r="S32" i="58"/>
  <c r="S34" i="58"/>
  <c r="W34" i="58"/>
  <c r="Z40" i="58"/>
  <c r="AU32" i="58"/>
  <c r="AJ40" i="58"/>
  <c r="AP40" i="58"/>
  <c r="X34" i="58"/>
  <c r="AT56" i="58"/>
  <c r="AN56" i="58"/>
  <c r="AE56" i="58"/>
  <c r="AN32" i="58"/>
  <c r="AC56" i="58"/>
  <c r="AR40" i="58"/>
  <c r="AG26" i="58"/>
  <c r="AT32" i="58"/>
  <c r="AB40" i="58"/>
  <c r="T56" i="58"/>
  <c r="AM32" i="58"/>
  <c r="AA40" i="58"/>
  <c r="T40" i="58"/>
  <c r="AH32" i="58"/>
  <c r="AG34" i="58"/>
  <c r="AI26" i="58"/>
  <c r="AC34" i="58"/>
  <c r="AF26" i="58"/>
  <c r="AK32" i="58"/>
  <c r="AQ40" i="58"/>
  <c r="AS32" i="58"/>
  <c r="W32" i="58"/>
  <c r="AA26" i="58"/>
  <c r="V32" i="58"/>
  <c r="AR21" i="58"/>
  <c r="AD40" i="58"/>
  <c r="AD34" i="58"/>
  <c r="AB32" i="58"/>
  <c r="Z26" i="58"/>
  <c r="AP56" i="58"/>
  <c r="AN26" i="58"/>
  <c r="AS40" i="58"/>
  <c r="AU21" i="58"/>
  <c r="Q40" i="58"/>
  <c r="AD56" i="58"/>
  <c r="BJ56" i="58" l="1"/>
  <c r="AW40" i="58"/>
  <c r="CA21" i="58"/>
  <c r="BY40" i="58"/>
  <c r="BT26" i="58"/>
  <c r="BV56" i="58"/>
  <c r="BF26" i="58"/>
  <c r="BH32" i="58"/>
  <c r="BJ34" i="58"/>
  <c r="BJ40" i="58"/>
  <c r="BX21" i="58"/>
  <c r="BB32" i="58"/>
  <c r="BG26" i="58"/>
  <c r="BC32" i="58"/>
  <c r="BY32" i="58"/>
  <c r="BW40" i="58"/>
  <c r="BQ32" i="58"/>
  <c r="BL26" i="58"/>
  <c r="BI34" i="58"/>
  <c r="BO26" i="58"/>
  <c r="BM34" i="58"/>
  <c r="BN32" i="58"/>
  <c r="AZ40" i="58"/>
  <c r="BG40" i="58"/>
  <c r="BS32" i="58"/>
  <c r="AZ56" i="58"/>
  <c r="BH40" i="58"/>
  <c r="BZ32" i="58"/>
  <c r="BM26" i="58"/>
  <c r="BX40" i="58"/>
  <c r="BI56" i="58"/>
  <c r="BT32" i="58"/>
  <c r="BK56" i="58"/>
  <c r="BT56" i="58"/>
  <c r="BZ56" i="58"/>
  <c r="BD34" i="58"/>
  <c r="BV40" i="58"/>
  <c r="BP40" i="58"/>
  <c r="CA32" i="58"/>
  <c r="BF40" i="58"/>
  <c r="BC34" i="58"/>
  <c r="AY34" i="58"/>
  <c r="AY32" i="58"/>
  <c r="BM56" i="58"/>
  <c r="BW34" i="58"/>
  <c r="AZ34" i="58"/>
  <c r="BI26" i="58"/>
  <c r="BU56" i="58"/>
  <c r="BE32" i="58"/>
  <c r="BD32" i="58"/>
  <c r="BX32" i="58"/>
  <c r="BX34" i="58"/>
  <c r="BJ32" i="58"/>
  <c r="BQ26" i="58"/>
  <c r="BL40" i="58"/>
  <c r="BB34" i="58"/>
  <c r="BR32" i="58"/>
  <c r="BP26" i="58"/>
  <c r="BG32" i="58"/>
  <c r="BZ26" i="58"/>
  <c r="AX22" i="58"/>
  <c r="BY27" i="58"/>
  <c r="BV32" i="58"/>
  <c r="BK26" i="58"/>
  <c r="BR40" i="58"/>
  <c r="BS34" i="58"/>
  <c r="BN26" i="58"/>
  <c r="CA56" i="58"/>
  <c r="BT34" i="58"/>
  <c r="BO40" i="58"/>
  <c r="BK34" i="58"/>
  <c r="AW34" i="58"/>
  <c r="BA56" i="58"/>
  <c r="BY26" i="58"/>
  <c r="BN56" i="58"/>
  <c r="CA23" i="58"/>
  <c r="BM40" i="58"/>
  <c r="BW26" i="58"/>
  <c r="BQ56" i="58"/>
  <c r="BR26" i="58"/>
  <c r="BH26" i="58"/>
  <c r="BG34" i="58"/>
  <c r="BX45" i="58"/>
  <c r="BR56" i="58"/>
  <c r="BX26" i="58"/>
  <c r="BX23" i="58"/>
  <c r="CA26" i="58"/>
  <c r="BO56" i="58"/>
  <c r="BJ26" i="58"/>
  <c r="BE34" i="58"/>
  <c r="BG56" i="58"/>
  <c r="BH34" i="58"/>
  <c r="BL32" i="58"/>
  <c r="BP32" i="58"/>
  <c r="BR34" i="58"/>
  <c r="BP34" i="58"/>
  <c r="BF32" i="58"/>
  <c r="BW32" i="58"/>
  <c r="CA45" i="58"/>
  <c r="BY23" i="58"/>
  <c r="CA34" i="58"/>
  <c r="BE56" i="58"/>
  <c r="AY56" i="58"/>
  <c r="BD40" i="58"/>
  <c r="BH56" i="58"/>
  <c r="AY40" i="58"/>
  <c r="BX56" i="58"/>
  <c r="BQ40" i="58"/>
  <c r="BZ45" i="58"/>
  <c r="CA27" i="58"/>
  <c r="BZ27" i="58"/>
  <c r="BU40" i="58"/>
  <c r="BC40" i="58"/>
  <c r="BV26" i="58"/>
  <c r="BO34" i="58"/>
  <c r="BU32" i="58"/>
  <c r="BB56" i="58"/>
  <c r="BK40" i="58"/>
  <c r="BP56" i="58"/>
  <c r="BB40" i="58"/>
  <c r="BZ34" i="58"/>
  <c r="BF56" i="58"/>
  <c r="BK32" i="58"/>
  <c r="BN34" i="58"/>
  <c r="BZ23" i="58"/>
  <c r="BA34" i="58"/>
  <c r="AZ32" i="58"/>
  <c r="BX27" i="58"/>
  <c r="BV34" i="58"/>
  <c r="BW56" i="58"/>
  <c r="BI40" i="58"/>
  <c r="BI32" i="58"/>
  <c r="BS40" i="58"/>
  <c r="BT40" i="58"/>
  <c r="AW56" i="58"/>
  <c r="BN40" i="58"/>
  <c r="BY45" i="58"/>
  <c r="BL34" i="58"/>
  <c r="BM32" i="58"/>
  <c r="CA40" i="58"/>
  <c r="BU26" i="58"/>
  <c r="BC56" i="58"/>
  <c r="BY34" i="58"/>
  <c r="BF34" i="58"/>
  <c r="BQ34" i="58"/>
  <c r="BU34" i="58"/>
  <c r="BZ40" i="58"/>
  <c r="BZ21" i="58"/>
  <c r="BL56" i="58"/>
  <c r="BO32" i="58"/>
  <c r="BA32" i="58"/>
  <c r="BY56" i="58"/>
  <c r="BD56" i="58"/>
  <c r="BS26" i="58"/>
  <c r="BA40" i="58"/>
  <c r="AW32" i="58"/>
  <c r="R2" i="58"/>
  <c r="EL23" i="58"/>
  <c r="EE32" i="58"/>
  <c r="EL40" i="58"/>
  <c r="ED32" i="58"/>
  <c r="DV56" i="58"/>
  <c r="DM40" i="58"/>
  <c r="DZ34" i="58"/>
  <c r="EJ34" i="58"/>
  <c r="DW34" i="58"/>
  <c r="EF56" i="58"/>
  <c r="EO23" i="58"/>
  <c r="DX26" i="58"/>
  <c r="DV26" i="58"/>
  <c r="EK34" i="58"/>
  <c r="EA56" i="58"/>
  <c r="EA26" i="58"/>
  <c r="DK56" i="58"/>
  <c r="EI56" i="58"/>
  <c r="EM23" i="58"/>
  <c r="DU26" i="58"/>
  <c r="EO21" i="58"/>
  <c r="EG26" i="58"/>
  <c r="DZ56" i="58"/>
  <c r="EM40" i="58"/>
  <c r="EJ26" i="58"/>
  <c r="DS56" i="58"/>
  <c r="DY32" i="58"/>
  <c r="DU34" i="58"/>
  <c r="EK32" i="58"/>
  <c r="EE40" i="58"/>
  <c r="DR34" i="58"/>
  <c r="DW32" i="58"/>
  <c r="EL34" i="58"/>
  <c r="EL56" i="58"/>
  <c r="DP56" i="58"/>
  <c r="DP34" i="58"/>
  <c r="EJ40" i="58"/>
  <c r="DS32" i="58"/>
  <c r="EB26" i="58"/>
  <c r="DO32" i="58"/>
  <c r="DX56" i="58"/>
  <c r="EO45" i="58"/>
  <c r="DX34" i="58"/>
  <c r="EE34" i="58"/>
  <c r="EJ56" i="58"/>
  <c r="EM56" i="58"/>
  <c r="EN27" i="58"/>
  <c r="ED34" i="58"/>
  <c r="EN45" i="58"/>
  <c r="EA40" i="58"/>
  <c r="EL26" i="58"/>
  <c r="DX32" i="58"/>
  <c r="EE26" i="58"/>
  <c r="DR40" i="58"/>
  <c r="EB40" i="58"/>
  <c r="EM45" i="58"/>
  <c r="EH56" i="58"/>
  <c r="EO26" i="58"/>
  <c r="DP32" i="58"/>
  <c r="DQ34" i="58"/>
  <c r="DT40" i="58"/>
  <c r="DX40" i="58"/>
  <c r="EL32" i="58"/>
  <c r="DQ32" i="58"/>
  <c r="DR32" i="58"/>
  <c r="DS34" i="58"/>
  <c r="DW40" i="58"/>
  <c r="EI34" i="58"/>
  <c r="DO56" i="58"/>
  <c r="EN21" i="58"/>
  <c r="EO32" i="58"/>
  <c r="EN56" i="58"/>
  <c r="DZ40" i="58"/>
  <c r="EO40" i="58"/>
  <c r="EL27" i="58"/>
  <c r="EI32" i="58"/>
  <c r="DZ26" i="58"/>
  <c r="EF40" i="58"/>
  <c r="EA34" i="58"/>
  <c r="DQ56" i="58"/>
  <c r="DP40" i="58"/>
  <c r="EN32" i="58"/>
  <c r="DT26" i="58"/>
  <c r="DY34" i="58"/>
  <c r="EL45" i="58"/>
  <c r="EM34" i="58"/>
  <c r="EN34" i="58"/>
  <c r="DR56" i="58"/>
  <c r="DW56" i="58"/>
  <c r="DM32" i="58"/>
  <c r="EB34" i="58"/>
  <c r="EF26" i="58"/>
  <c r="EI26" i="58"/>
  <c r="DY56" i="58"/>
  <c r="EI40" i="58"/>
  <c r="EG34" i="58"/>
  <c r="EO56" i="58"/>
  <c r="DY26" i="58"/>
  <c r="DT56" i="58"/>
  <c r="DT34" i="58"/>
  <c r="DL22" i="58"/>
  <c r="ED26" i="58"/>
  <c r="EC32" i="58"/>
  <c r="EH34" i="58"/>
  <c r="EH26" i="58"/>
  <c r="ED56" i="58"/>
  <c r="DO40" i="58"/>
  <c r="DN34" i="58"/>
  <c r="EC34" i="58"/>
  <c r="EO27" i="58"/>
  <c r="DM56" i="58"/>
  <c r="DK34" i="58"/>
  <c r="EC56" i="58"/>
  <c r="EN26" i="58"/>
  <c r="DU40" i="58"/>
  <c r="EB56" i="58"/>
  <c r="EH32" i="58"/>
  <c r="EA32" i="58"/>
  <c r="EE56" i="58"/>
  <c r="DN56" i="58"/>
  <c r="EK40" i="58"/>
  <c r="EL21" i="58"/>
  <c r="EN40" i="58"/>
  <c r="DK32" i="58"/>
  <c r="EM27" i="58"/>
  <c r="EF34" i="58"/>
  <c r="EF32" i="58"/>
  <c r="EN23" i="58"/>
  <c r="EC40" i="58"/>
  <c r="DT32" i="58"/>
  <c r="DO34" i="58"/>
  <c r="EK56" i="58"/>
  <c r="DK40" i="58"/>
  <c r="DY40" i="58"/>
  <c r="EC26" i="58"/>
  <c r="DV32" i="58"/>
  <c r="EO34" i="58"/>
  <c r="EM32" i="58"/>
  <c r="ED40" i="58"/>
  <c r="EM26" i="58"/>
  <c r="DZ32" i="58"/>
  <c r="DV34" i="58"/>
  <c r="EH40" i="58"/>
  <c r="DV40" i="58"/>
  <c r="DN40" i="58"/>
  <c r="DU56" i="58"/>
  <c r="DQ40" i="58"/>
  <c r="DM34" i="58"/>
  <c r="DN32" i="58"/>
  <c r="EB32" i="58"/>
  <c r="DW26" i="58"/>
  <c r="EG32" i="58"/>
  <c r="EK26" i="58"/>
  <c r="DU32" i="58"/>
  <c r="EG56" i="58"/>
  <c r="EG40" i="58"/>
  <c r="EJ32" i="58"/>
  <c r="B112" i="74" a="1"/>
  <c r="B142" i="74" s="1"/>
  <c r="DG23" i="58"/>
  <c r="CZ32" i="58"/>
  <c r="DG40" i="58"/>
  <c r="CY32" i="58"/>
  <c r="CQ56" i="58"/>
  <c r="CH40" i="58"/>
  <c r="CU34" i="58"/>
  <c r="DE34" i="58"/>
  <c r="CR34" i="58"/>
  <c r="DA56" i="58"/>
  <c r="DJ23" i="58"/>
  <c r="CS26" i="58"/>
  <c r="CQ26" i="58"/>
  <c r="DF34" i="58"/>
  <c r="CV56" i="58"/>
  <c r="CV26" i="58"/>
  <c r="CF56" i="58"/>
  <c r="DD56" i="58"/>
  <c r="DH23" i="58"/>
  <c r="CP26" i="58"/>
  <c r="DJ21" i="58"/>
  <c r="DB26" i="58"/>
  <c r="CU56" i="58"/>
  <c r="DH40" i="58"/>
  <c r="DE26" i="58"/>
  <c r="CN56" i="58"/>
  <c r="CT32" i="58"/>
  <c r="CP34" i="58"/>
  <c r="DF32" i="58"/>
  <c r="CZ40" i="58"/>
  <c r="CM34" i="58"/>
  <c r="CR32" i="58"/>
  <c r="DG34" i="58"/>
  <c r="DG56" i="58"/>
  <c r="CK56" i="58"/>
  <c r="CK34" i="58"/>
  <c r="DE40" i="58"/>
  <c r="CN32" i="58"/>
  <c r="CW26" i="58"/>
  <c r="CJ32" i="58"/>
  <c r="CS56" i="58"/>
  <c r="DJ45" i="58"/>
  <c r="CS34" i="58"/>
  <c r="CZ34" i="58"/>
  <c r="DE56" i="58"/>
  <c r="DH56" i="58"/>
  <c r="DI27" i="58"/>
  <c r="CY34" i="58"/>
  <c r="DI45" i="58"/>
  <c r="CV40" i="58"/>
  <c r="DG26" i="58"/>
  <c r="CS32" i="58"/>
  <c r="CZ26" i="58"/>
  <c r="CM40" i="58"/>
  <c r="CW40" i="58"/>
  <c r="DH45" i="58"/>
  <c r="DC56" i="58"/>
  <c r="DJ26" i="58"/>
  <c r="CK32" i="58"/>
  <c r="CL34" i="58"/>
  <c r="CO40" i="58"/>
  <c r="CS40" i="58"/>
  <c r="DG32" i="58"/>
  <c r="CL32" i="58"/>
  <c r="CM32" i="58"/>
  <c r="CN34" i="58"/>
  <c r="CR40" i="58"/>
  <c r="DD34" i="58"/>
  <c r="CJ56" i="58"/>
  <c r="DI21" i="58"/>
  <c r="DJ32" i="58"/>
  <c r="DI56" i="58"/>
  <c r="CU40" i="58"/>
  <c r="DJ40" i="58"/>
  <c r="DG27" i="58"/>
  <c r="DD32" i="58"/>
  <c r="CU26" i="58"/>
  <c r="DA40" i="58"/>
  <c r="CV34" i="58"/>
  <c r="CL56" i="58"/>
  <c r="CK40" i="58"/>
  <c r="DI32" i="58"/>
  <c r="CO26" i="58"/>
  <c r="CT34" i="58"/>
  <c r="DG45" i="58"/>
  <c r="DH34" i="58"/>
  <c r="DI34" i="58"/>
  <c r="CM56" i="58"/>
  <c r="CR56" i="58"/>
  <c r="CH32" i="58"/>
  <c r="CW34" i="58"/>
  <c r="DA26" i="58"/>
  <c r="DD26" i="58"/>
  <c r="CT56" i="58"/>
  <c r="DD40" i="58"/>
  <c r="DB34" i="58"/>
  <c r="DJ56" i="58"/>
  <c r="CT26" i="58"/>
  <c r="CO56" i="58"/>
  <c r="CO34" i="58"/>
  <c r="CG22" i="58"/>
  <c r="CY26" i="58"/>
  <c r="CX32" i="58"/>
  <c r="DC34" i="58"/>
  <c r="DC26" i="58"/>
  <c r="CY56" i="58"/>
  <c r="CJ40" i="58"/>
  <c r="CI34" i="58"/>
  <c r="CX34" i="58"/>
  <c r="DJ27" i="58"/>
  <c r="CH56" i="58"/>
  <c r="CF34" i="58"/>
  <c r="CX56" i="58"/>
  <c r="DI26" i="58"/>
  <c r="CP40" i="58"/>
  <c r="CW56" i="58"/>
  <c r="DC32" i="58"/>
  <c r="CV32" i="58"/>
  <c r="CZ56" i="58"/>
  <c r="CI56" i="58"/>
  <c r="DF40" i="58"/>
  <c r="DG21" i="58"/>
  <c r="DI40" i="58"/>
  <c r="CF32" i="58"/>
  <c r="DH27" i="58"/>
  <c r="DA34" i="58"/>
  <c r="DA32" i="58"/>
  <c r="DI23" i="58"/>
  <c r="CX40" i="58"/>
  <c r="CO32" i="58"/>
  <c r="CJ34" i="58"/>
  <c r="DF56" i="58"/>
  <c r="CF40" i="58"/>
  <c r="CT40" i="58"/>
  <c r="CX26" i="58"/>
  <c r="CQ32" i="58"/>
  <c r="DJ34" i="58"/>
  <c r="DH32" i="58"/>
  <c r="CY40" i="58"/>
  <c r="DH26" i="58"/>
  <c r="CU32" i="58"/>
  <c r="CQ34" i="58"/>
  <c r="DC40" i="58"/>
  <c r="CQ40" i="58"/>
  <c r="CI40" i="58"/>
  <c r="CP56" i="58"/>
  <c r="CL40" i="58"/>
  <c r="CH34" i="58"/>
  <c r="CI32" i="58"/>
  <c r="CW32" i="58"/>
  <c r="CR26" i="58"/>
  <c r="DB32" i="58"/>
  <c r="DF26" i="58"/>
  <c r="CP32" i="58"/>
  <c r="DB56" i="58"/>
  <c r="DB40" i="58"/>
  <c r="DE32" i="58"/>
  <c r="B18" i="74" a="1"/>
  <c r="B43" i="74" s="1"/>
  <c r="C43" i="74" s="1"/>
  <c r="B53" i="74" a="1"/>
  <c r="AV56" i="58"/>
  <c r="AV32" i="58"/>
  <c r="AV34" i="58"/>
  <c r="B8" i="73"/>
  <c r="B2" i="48"/>
  <c r="D3" i="48"/>
  <c r="C3" i="48"/>
  <c r="B5" i="47"/>
  <c r="B7" i="47"/>
  <c r="J7" i="47"/>
  <c r="B6" i="47"/>
  <c r="J6" i="47"/>
  <c r="J8" i="47"/>
  <c r="H8" i="47"/>
  <c r="G8" i="47"/>
  <c r="H6" i="47"/>
  <c r="H5" i="47"/>
  <c r="G5" i="47"/>
  <c r="B4" i="47"/>
  <c r="J4" i="47"/>
  <c r="H4" i="47"/>
  <c r="G4" i="47"/>
  <c r="I4" i="47"/>
  <c r="B3" i="47"/>
  <c r="J3" i="47"/>
  <c r="H3" i="47"/>
  <c r="G3" i="47"/>
  <c r="I3" i="47"/>
  <c r="F3" i="47"/>
  <c r="E3" i="47"/>
  <c r="B2" i="47"/>
  <c r="J2" i="47"/>
  <c r="H2" i="47"/>
  <c r="G2" i="47"/>
  <c r="I2" i="47"/>
  <c r="F2" i="47"/>
  <c r="E2" i="47"/>
  <c r="D2" i="47"/>
  <c r="I6" i="47"/>
  <c r="F6" i="47"/>
  <c r="E6" i="47"/>
  <c r="F5" i="47"/>
  <c r="E5" i="47"/>
  <c r="I8" i="47"/>
  <c r="F8" i="47"/>
  <c r="E8" i="47"/>
  <c r="D8" i="47"/>
  <c r="C8" i="47"/>
  <c r="I7" i="47"/>
  <c r="F7" i="47"/>
  <c r="E7" i="47"/>
  <c r="D7" i="47"/>
  <c r="C7" i="47"/>
  <c r="C3" i="47"/>
  <c r="E7" i="70"/>
  <c r="D7" i="70"/>
  <c r="E4" i="70"/>
  <c r="D4" i="70"/>
  <c r="H3" i="70"/>
  <c r="G3" i="70"/>
  <c r="F3" i="70"/>
  <c r="H6" i="70"/>
  <c r="G6" i="70"/>
  <c r="F6" i="70"/>
  <c r="K7" i="70"/>
  <c r="J7" i="70"/>
  <c r="I7" i="70"/>
  <c r="K6" i="70"/>
  <c r="J6" i="70"/>
  <c r="I6" i="70"/>
  <c r="K5" i="70"/>
  <c r="J5" i="70"/>
  <c r="I5" i="70"/>
  <c r="K4" i="42"/>
  <c r="J4" i="42"/>
  <c r="O3" i="42"/>
  <c r="N3" i="42"/>
  <c r="M3" i="42"/>
  <c r="L3" i="42"/>
  <c r="O2" i="42"/>
  <c r="N2" i="42"/>
  <c r="M2" i="42"/>
  <c r="L2" i="42"/>
  <c r="K2" i="42"/>
  <c r="J2" i="42"/>
  <c r="F2" i="37"/>
  <c r="E2" i="37"/>
  <c r="D3" i="37"/>
  <c r="I3" i="43"/>
  <c r="H3" i="43"/>
  <c r="G3" i="43"/>
  <c r="F3" i="43"/>
  <c r="I4" i="71"/>
  <c r="H4" i="71"/>
  <c r="I2" i="71"/>
  <c r="H2" i="71"/>
  <c r="G5" i="71"/>
  <c r="F5" i="71"/>
  <c r="E5" i="71"/>
  <c r="G4" i="32"/>
  <c r="G2" i="32"/>
  <c r="F2" i="32"/>
  <c r="F3" i="32"/>
  <c r="E3" i="32"/>
  <c r="E5" i="32"/>
  <c r="J5" i="32"/>
  <c r="D5" i="32"/>
  <c r="D4" i="32"/>
  <c r="J3" i="32"/>
  <c r="I5" i="32"/>
  <c r="I4" i="32"/>
  <c r="F4" i="31"/>
  <c r="D4" i="31"/>
  <c r="H4" i="31"/>
  <c r="I3" i="31"/>
  <c r="D3" i="31"/>
  <c r="E3" i="31"/>
  <c r="F2" i="31"/>
  <c r="E2" i="31"/>
  <c r="H4" i="72"/>
  <c r="G3" i="72"/>
  <c r="G2" i="72"/>
  <c r="H2" i="72"/>
  <c r="F4" i="72"/>
  <c r="H4" i="30"/>
  <c r="G3" i="30"/>
  <c r="G2" i="30"/>
  <c r="H2" i="30"/>
  <c r="F4" i="30"/>
  <c r="F3" i="30"/>
  <c r="E12" i="27"/>
  <c r="E11" i="27"/>
  <c r="E10" i="27"/>
  <c r="E9" i="27"/>
  <c r="E8" i="27"/>
  <c r="E7" i="27"/>
  <c r="F11" i="27"/>
  <c r="F10" i="27"/>
  <c r="G9" i="27"/>
  <c r="G8" i="27"/>
  <c r="G12" i="27"/>
  <c r="E13" i="27"/>
  <c r="F13" i="27"/>
  <c r="G15" i="27"/>
  <c r="F15" i="27"/>
  <c r="E15" i="27"/>
  <c r="G14" i="27"/>
  <c r="F14" i="27"/>
  <c r="E14" i="27"/>
  <c r="G16" i="27"/>
  <c r="F16" i="27"/>
  <c r="F17" i="27"/>
  <c r="E17" i="27"/>
  <c r="G18" i="27"/>
  <c r="F18" i="27"/>
  <c r="E18" i="27"/>
  <c r="J19" i="27"/>
  <c r="G19" i="27"/>
  <c r="F19" i="27"/>
  <c r="E19" i="27"/>
  <c r="J17" i="27"/>
  <c r="J16" i="27"/>
  <c r="J15" i="27"/>
  <c r="J13" i="27"/>
  <c r="J12" i="27"/>
  <c r="J11" i="27"/>
  <c r="J9" i="27"/>
  <c r="J7" i="27"/>
  <c r="J6" i="27"/>
  <c r="G6" i="27"/>
  <c r="G5" i="27"/>
  <c r="F6" i="27"/>
  <c r="F5" i="27"/>
  <c r="F4" i="27"/>
  <c r="G3" i="27"/>
  <c r="J4" i="27"/>
  <c r="J3" i="27"/>
  <c r="K5" i="27"/>
  <c r="K4" i="27"/>
  <c r="K3" i="27"/>
  <c r="K8" i="27"/>
  <c r="K7" i="27"/>
  <c r="K10" i="27"/>
  <c r="K18" i="27"/>
  <c r="K17" i="27"/>
  <c r="K16" i="27"/>
  <c r="K14" i="27"/>
  <c r="K13" i="27"/>
  <c r="K12" i="27"/>
  <c r="H11" i="27"/>
  <c r="H10" i="27"/>
  <c r="H9" i="27"/>
  <c r="H8" i="27"/>
  <c r="H7" i="27"/>
  <c r="H6" i="27"/>
  <c r="H5" i="27"/>
  <c r="H4" i="27"/>
  <c r="H3" i="27"/>
  <c r="I15" i="27"/>
  <c r="I14" i="27"/>
  <c r="I13" i="27"/>
  <c r="I12" i="27"/>
  <c r="I11" i="27"/>
  <c r="I10" i="27"/>
  <c r="I9" i="27"/>
  <c r="I8" i="27"/>
  <c r="I7" i="27"/>
  <c r="I6" i="27"/>
  <c r="I5" i="27"/>
  <c r="I4" i="27"/>
  <c r="I3" i="27"/>
  <c r="H19" i="27"/>
  <c r="H18" i="27"/>
  <c r="H17" i="27"/>
  <c r="H16" i="27"/>
  <c r="L17" i="27"/>
  <c r="L16" i="27"/>
  <c r="L13" i="27"/>
  <c r="L12" i="27"/>
  <c r="L7" i="27"/>
  <c r="L4" i="27"/>
  <c r="L3" i="27"/>
  <c r="L2" i="27"/>
  <c r="K2" i="27"/>
  <c r="J2" i="27"/>
  <c r="G2" i="27"/>
  <c r="F2" i="27"/>
  <c r="E2" i="27"/>
  <c r="N2" i="27"/>
  <c r="M2" i="27"/>
  <c r="L34" i="26"/>
  <c r="L33" i="26"/>
  <c r="L30" i="26"/>
  <c r="L29" i="26"/>
  <c r="L24" i="26"/>
  <c r="L21" i="26"/>
  <c r="L20" i="26"/>
  <c r="L17" i="26"/>
  <c r="L16" i="26"/>
  <c r="L13" i="26"/>
  <c r="L12" i="26"/>
  <c r="L7" i="26"/>
  <c r="L4" i="26"/>
  <c r="L3" i="26"/>
  <c r="L2" i="26"/>
  <c r="J9" i="26"/>
  <c r="J7" i="26"/>
  <c r="J6" i="26"/>
  <c r="K8" i="26"/>
  <c r="K7" i="26"/>
  <c r="K10" i="26"/>
  <c r="J13" i="26"/>
  <c r="J12" i="26"/>
  <c r="J11" i="26"/>
  <c r="K14" i="26"/>
  <c r="K13" i="26"/>
  <c r="K12" i="26"/>
  <c r="K18" i="26"/>
  <c r="K17" i="26"/>
  <c r="K16" i="26"/>
  <c r="J17" i="26"/>
  <c r="J16" i="26"/>
  <c r="J15" i="26"/>
  <c r="G16" i="26"/>
  <c r="G15" i="26"/>
  <c r="G14" i="26"/>
  <c r="G12" i="26"/>
  <c r="G9" i="26"/>
  <c r="G8" i="26"/>
  <c r="G6" i="26"/>
  <c r="G5" i="26"/>
  <c r="K5" i="26"/>
  <c r="K4" i="26"/>
  <c r="J4" i="26"/>
  <c r="K3" i="26"/>
  <c r="J3" i="26"/>
  <c r="G3" i="26"/>
  <c r="K2" i="26"/>
  <c r="J2" i="26"/>
  <c r="G2" i="26"/>
  <c r="K22" i="26"/>
  <c r="K21" i="26"/>
  <c r="K20" i="26"/>
  <c r="J21" i="26"/>
  <c r="J19" i="26"/>
  <c r="G20" i="26"/>
  <c r="G19" i="26"/>
  <c r="G18" i="26"/>
  <c r="G23" i="26"/>
  <c r="G22" i="26"/>
  <c r="J24" i="26"/>
  <c r="J23" i="26"/>
  <c r="K27" i="26"/>
  <c r="K25" i="26"/>
  <c r="K24" i="26"/>
  <c r="J26" i="26"/>
  <c r="G26" i="26"/>
  <c r="G25" i="26"/>
  <c r="G29" i="26"/>
  <c r="J30" i="26"/>
  <c r="J29" i="26"/>
  <c r="J28" i="26"/>
  <c r="K31" i="26"/>
  <c r="K30" i="26"/>
  <c r="K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1" i="26"/>
  <c r="H10" i="26"/>
  <c r="H9" i="26"/>
  <c r="H8" i="26"/>
  <c r="H7" i="26"/>
  <c r="H6" i="26"/>
  <c r="H5" i="26"/>
  <c r="H4" i="26"/>
  <c r="H3" i="26"/>
  <c r="I15" i="26"/>
  <c r="I14" i="26"/>
  <c r="I13" i="26"/>
  <c r="I12" i="26"/>
  <c r="I11" i="26"/>
  <c r="I10" i="26"/>
  <c r="I9" i="26"/>
  <c r="I8" i="26"/>
  <c r="I7" i="26"/>
  <c r="I6" i="26"/>
  <c r="I5" i="26"/>
  <c r="I4" i="26"/>
  <c r="I3" i="26"/>
  <c r="I20" i="26"/>
  <c r="I32" i="26"/>
  <c r="I31" i="26"/>
  <c r="I30" i="26"/>
  <c r="I29" i="26"/>
  <c r="I28" i="26"/>
  <c r="I27" i="26"/>
  <c r="I26" i="26"/>
  <c r="I25" i="26"/>
  <c r="I24" i="26"/>
  <c r="I23" i="26"/>
  <c r="I22" i="26"/>
  <c r="I21" i="26"/>
  <c r="H36" i="26"/>
  <c r="H35" i="26"/>
  <c r="K35" i="26"/>
  <c r="H34" i="26"/>
  <c r="K34" i="26"/>
  <c r="H33" i="26"/>
  <c r="K33" i="26"/>
  <c r="J34" i="26"/>
  <c r="J33" i="26"/>
  <c r="J32" i="26"/>
  <c r="G33" i="26"/>
  <c r="G32" i="26"/>
  <c r="G31" i="26"/>
  <c r="F23" i="26"/>
  <c r="F22" i="26"/>
  <c r="F21" i="26"/>
  <c r="F16" i="26"/>
  <c r="F6" i="26"/>
  <c r="F5" i="26"/>
  <c r="F4" i="26"/>
  <c r="F11" i="26"/>
  <c r="F10" i="26"/>
  <c r="E12" i="26"/>
  <c r="E11" i="26"/>
  <c r="E10" i="26"/>
  <c r="E9" i="26"/>
  <c r="E8" i="26"/>
  <c r="E7" i="26"/>
  <c r="F15" i="26"/>
  <c r="E15" i="26"/>
  <c r="F14" i="26"/>
  <c r="E14" i="26"/>
  <c r="F13" i="26"/>
  <c r="E13" i="26"/>
  <c r="F19" i="26"/>
  <c r="E19" i="26"/>
  <c r="F18" i="26"/>
  <c r="E18" i="26"/>
  <c r="F17" i="26"/>
  <c r="E17" i="26"/>
  <c r="N19" i="26"/>
  <c r="N18" i="26"/>
  <c r="N17" i="26"/>
  <c r="N16" i="26"/>
  <c r="E28" i="26"/>
  <c r="E27" i="26"/>
  <c r="E26" i="26"/>
  <c r="E25" i="26"/>
  <c r="E24" i="26"/>
  <c r="F29" i="26"/>
  <c r="F28" i="26"/>
  <c r="F27" i="26"/>
  <c r="F32" i="26"/>
  <c r="E32" i="26"/>
  <c r="F31" i="26"/>
  <c r="E31" i="26"/>
  <c r="F30" i="26"/>
  <c r="E30" i="26"/>
  <c r="F34" i="26"/>
  <c r="J36" i="26"/>
  <c r="G36" i="26"/>
  <c r="F36" i="26"/>
  <c r="G35" i="26"/>
  <c r="F35" i="26"/>
  <c r="E36" i="26"/>
  <c r="N36" i="26"/>
  <c r="E35" i="26"/>
  <c r="N35" i="26"/>
  <c r="E34" i="26"/>
  <c r="N34" i="26"/>
  <c r="E33" i="26"/>
  <c r="M32" i="26"/>
  <c r="M31" i="26"/>
  <c r="M30" i="26"/>
  <c r="M29" i="26"/>
  <c r="M15" i="26"/>
  <c r="M14" i="26"/>
  <c r="M13" i="26"/>
  <c r="M12" i="26"/>
  <c r="G3" i="64"/>
  <c r="K3" i="64"/>
  <c r="F4" i="64"/>
  <c r="G5" i="64"/>
  <c r="F5" i="64"/>
  <c r="K5" i="64"/>
  <c r="J5" i="64"/>
  <c r="J4" i="64"/>
  <c r="I4" i="64"/>
  <c r="I2" i="64"/>
  <c r="H3" i="64"/>
  <c r="H2" i="64"/>
  <c r="G3" i="35"/>
  <c r="M4" i="35"/>
  <c r="K4" i="35"/>
  <c r="J4" i="35"/>
  <c r="L4" i="35"/>
  <c r="I4" i="35"/>
  <c r="H4" i="35"/>
  <c r="M3" i="35"/>
  <c r="K3" i="35"/>
  <c r="J3" i="35"/>
  <c r="L3" i="35"/>
  <c r="I3" i="35"/>
  <c r="H3" i="35"/>
  <c r="B13" i="35"/>
  <c r="B12" i="35"/>
  <c r="B11" i="35"/>
  <c r="B10" i="35"/>
  <c r="B9" i="35"/>
  <c r="B8" i="35"/>
  <c r="B7" i="35"/>
  <c r="B6" i="35"/>
  <c r="B5" i="35"/>
  <c r="B4" i="35"/>
  <c r="B3" i="35"/>
  <c r="M7" i="35"/>
  <c r="M6" i="35"/>
  <c r="M13" i="35"/>
  <c r="M11" i="35"/>
  <c r="M10" i="35"/>
  <c r="M9" i="35"/>
  <c r="K10" i="35"/>
  <c r="K9" i="35"/>
  <c r="K8" i="35"/>
  <c r="K7" i="35"/>
  <c r="K6" i="35"/>
  <c r="K5" i="35"/>
  <c r="J5" i="35"/>
  <c r="L7" i="35"/>
  <c r="L6" i="35"/>
  <c r="J8" i="35"/>
  <c r="J7" i="35"/>
  <c r="J10" i="35"/>
  <c r="L11" i="35"/>
  <c r="L10" i="35"/>
  <c r="L9" i="35"/>
  <c r="J12" i="35"/>
  <c r="J13" i="35"/>
  <c r="L13" i="35"/>
  <c r="I13" i="35"/>
  <c r="H13" i="35"/>
  <c r="I12" i="35"/>
  <c r="H12" i="35"/>
  <c r="G12" i="35"/>
  <c r="F12" i="35"/>
  <c r="I11" i="35"/>
  <c r="H11" i="35"/>
  <c r="G11" i="35"/>
  <c r="F11" i="35"/>
  <c r="I9" i="35"/>
  <c r="H9" i="35"/>
  <c r="I8" i="35"/>
  <c r="H8" i="35"/>
  <c r="I7" i="35"/>
  <c r="H7" i="35"/>
  <c r="I6" i="35"/>
  <c r="H6" i="35"/>
  <c r="G6" i="35"/>
  <c r="I5" i="35"/>
  <c r="H5" i="35"/>
  <c r="G5" i="35"/>
  <c r="F6" i="35"/>
  <c r="F5" i="35"/>
  <c r="F4" i="35"/>
  <c r="M2" i="35"/>
  <c r="K2" i="35"/>
  <c r="J2" i="35"/>
  <c r="L2" i="35"/>
  <c r="I2" i="35"/>
  <c r="H2" i="35"/>
  <c r="G2" i="35"/>
  <c r="F2" i="35"/>
  <c r="D12" i="23"/>
  <c r="C12" i="23"/>
  <c r="D11" i="23"/>
  <c r="C11" i="23"/>
  <c r="F13" i="23"/>
  <c r="E13" i="23"/>
  <c r="F12" i="23"/>
  <c r="E12" i="23"/>
  <c r="F11" i="23"/>
  <c r="E11" i="23"/>
  <c r="B13" i="23"/>
  <c r="B12" i="23"/>
  <c r="B11" i="23"/>
  <c r="B10" i="23"/>
  <c r="B9" i="23"/>
  <c r="B8" i="23"/>
  <c r="B7" i="23"/>
  <c r="B6" i="23"/>
  <c r="B5" i="23"/>
  <c r="J13" i="23"/>
  <c r="J11" i="23"/>
  <c r="J10" i="23"/>
  <c r="J9" i="23"/>
  <c r="J7" i="23"/>
  <c r="J6" i="23"/>
  <c r="H10" i="23"/>
  <c r="H9" i="23"/>
  <c r="H8" i="23"/>
  <c r="H7" i="23"/>
  <c r="H6" i="23"/>
  <c r="H5" i="23"/>
  <c r="G5" i="23"/>
  <c r="G8" i="23"/>
  <c r="G7" i="23"/>
  <c r="G10" i="23"/>
  <c r="G13" i="23"/>
  <c r="G12" i="23"/>
  <c r="I13" i="23"/>
  <c r="I11" i="23"/>
  <c r="I10" i="23"/>
  <c r="I9" i="23"/>
  <c r="I7" i="23"/>
  <c r="I6" i="23"/>
  <c r="B4" i="23"/>
  <c r="J4" i="23"/>
  <c r="H4" i="23"/>
  <c r="G4" i="23"/>
  <c r="I4" i="23"/>
  <c r="F9" i="23"/>
  <c r="E9" i="23"/>
  <c r="F8" i="23"/>
  <c r="E8" i="23"/>
  <c r="F7" i="23"/>
  <c r="E7" i="23"/>
  <c r="F6" i="23"/>
  <c r="E6" i="23"/>
  <c r="F5" i="23"/>
  <c r="E5" i="23"/>
  <c r="F4" i="23"/>
  <c r="E4" i="23"/>
  <c r="D6" i="23"/>
  <c r="D5" i="23"/>
  <c r="C6" i="23"/>
  <c r="C5" i="23"/>
  <c r="C4" i="23"/>
  <c r="B3" i="23"/>
  <c r="J3" i="23"/>
  <c r="H3" i="23"/>
  <c r="G3" i="23"/>
  <c r="I3" i="23"/>
  <c r="F3" i="23"/>
  <c r="E3" i="23"/>
  <c r="D3" i="23"/>
  <c r="J2" i="23"/>
  <c r="H2" i="23"/>
  <c r="G2" i="23"/>
  <c r="I2" i="23"/>
  <c r="F2" i="23"/>
  <c r="E2" i="23"/>
  <c r="D2" i="23"/>
  <c r="C2" i="23"/>
  <c r="G4" i="33"/>
  <c r="I2" i="33"/>
  <c r="H2" i="33"/>
  <c r="G2" i="33"/>
  <c r="F2" i="33"/>
  <c r="I3" i="33"/>
  <c r="H3" i="33"/>
  <c r="E4" i="33"/>
  <c r="D4" i="33"/>
  <c r="E3" i="33"/>
  <c r="D3" i="33"/>
  <c r="K2" i="50"/>
  <c r="K5" i="50"/>
  <c r="K8" i="50"/>
  <c r="J4" i="50"/>
  <c r="J3" i="50"/>
  <c r="J2" i="50"/>
  <c r="I4" i="50"/>
  <c r="H3" i="50"/>
  <c r="I6" i="50"/>
  <c r="I9" i="50"/>
  <c r="H10" i="50"/>
  <c r="H7" i="50"/>
  <c r="G7" i="50"/>
  <c r="G6" i="50"/>
  <c r="G5" i="50"/>
  <c r="F9" i="50"/>
  <c r="F10" i="50"/>
  <c r="F8" i="50"/>
  <c r="Y40" i="58"/>
  <c r="BE40" i="58" l="1"/>
  <c r="DS40" i="58"/>
  <c r="CN40" i="58"/>
  <c r="AV40" i="58"/>
  <c r="B118" i="74"/>
  <c r="B114" i="74"/>
  <c r="B132" i="74"/>
  <c r="B141" i="74"/>
  <c r="B130" i="74"/>
  <c r="B129" i="74"/>
  <c r="B125" i="74"/>
  <c r="B117" i="74"/>
  <c r="B115" i="74"/>
  <c r="B121" i="74"/>
  <c r="B116" i="74"/>
  <c r="B113" i="74"/>
  <c r="C113" i="74" s="1"/>
  <c r="B122" i="74"/>
  <c r="B140" i="74"/>
  <c r="B127" i="74"/>
  <c r="B136" i="74"/>
  <c r="B138" i="74"/>
  <c r="B119" i="74"/>
  <c r="B137" i="74"/>
  <c r="B139" i="74"/>
  <c r="B134" i="74"/>
  <c r="B120" i="74"/>
  <c r="B131" i="74"/>
  <c r="B133" i="74"/>
  <c r="B128" i="74"/>
  <c r="B112" i="74"/>
  <c r="B123" i="74"/>
  <c r="B124" i="74"/>
  <c r="B135" i="74"/>
  <c r="B126" i="74"/>
  <c r="B21" i="74"/>
  <c r="C21" i="74" s="1"/>
  <c r="B47" i="74"/>
  <c r="C47" i="74" s="1"/>
  <c r="B33" i="74"/>
  <c r="C33" i="74" s="1"/>
  <c r="B35" i="74"/>
  <c r="C35" i="74" s="1"/>
  <c r="B18" i="74"/>
  <c r="C18" i="74" s="1"/>
  <c r="B20" i="74"/>
  <c r="C20" i="74" s="1"/>
  <c r="B24" i="74"/>
  <c r="C24" i="74" s="1"/>
  <c r="B27" i="74"/>
  <c r="C27" i="74" s="1"/>
  <c r="B39" i="74"/>
  <c r="C39" i="74" s="1"/>
  <c r="B37" i="74"/>
  <c r="C37" i="74" s="1"/>
  <c r="B30" i="74"/>
  <c r="C30" i="74" s="1"/>
  <c r="B46" i="74"/>
  <c r="C46" i="74" s="1"/>
  <c r="B45" i="74"/>
  <c r="C45" i="74" s="1"/>
  <c r="B28" i="74"/>
  <c r="C28" i="74" s="1"/>
  <c r="B34" i="74"/>
  <c r="C34" i="74" s="1"/>
  <c r="B19" i="74"/>
  <c r="C19" i="74" s="1"/>
  <c r="B42" i="74"/>
  <c r="C42" i="74" s="1"/>
  <c r="B38" i="74"/>
  <c r="C38" i="74" s="1"/>
  <c r="B26" i="74"/>
  <c r="C26" i="74" s="1"/>
  <c r="B32" i="74"/>
  <c r="C32" i="74" s="1"/>
  <c r="B41" i="74"/>
  <c r="C41" i="74" s="1"/>
  <c r="B44" i="74"/>
  <c r="C44" i="74" s="1"/>
  <c r="B36" i="74"/>
  <c r="C36" i="74" s="1"/>
  <c r="B31" i="74"/>
  <c r="C31" i="74" s="1"/>
  <c r="B22" i="74"/>
  <c r="C22" i="74" s="1"/>
  <c r="B23" i="74"/>
  <c r="C23" i="74" s="1"/>
  <c r="B40" i="74"/>
  <c r="C40" i="74" s="1"/>
  <c r="B48" i="74"/>
  <c r="C48" i="74" s="1"/>
  <c r="B29" i="74"/>
  <c r="C29" i="74" s="1"/>
  <c r="B25" i="74"/>
  <c r="C25" i="74" s="1"/>
  <c r="B53" i="74"/>
  <c r="C53" i="74" s="1"/>
  <c r="B59" i="74"/>
  <c r="C59" i="74" s="1"/>
  <c r="B65" i="74"/>
  <c r="C65" i="74" s="1"/>
  <c r="B83" i="74"/>
  <c r="C83" i="74" s="1"/>
  <c r="B54" i="74"/>
  <c r="C54" i="74" s="1"/>
  <c r="B58" i="74"/>
  <c r="C58" i="74" s="1"/>
  <c r="B75" i="74"/>
  <c r="C75" i="74" s="1"/>
  <c r="B66" i="74"/>
  <c r="C66" i="74" s="1"/>
  <c r="B72" i="74"/>
  <c r="C72" i="74" s="1"/>
  <c r="B64" i="74"/>
  <c r="C64" i="74" s="1"/>
  <c r="B67" i="74"/>
  <c r="C67" i="74" s="1"/>
  <c r="B80" i="74"/>
  <c r="C80" i="74" s="1"/>
  <c r="B55" i="74"/>
  <c r="C55" i="74" s="1"/>
  <c r="B70" i="74"/>
  <c r="C70" i="74" s="1"/>
  <c r="B74" i="74"/>
  <c r="C74" i="74" s="1"/>
  <c r="B61" i="74"/>
  <c r="C61" i="74" s="1"/>
  <c r="B76" i="74"/>
  <c r="C76" i="74" s="1"/>
  <c r="B57" i="74"/>
  <c r="C57" i="74" s="1"/>
  <c r="B79" i="74"/>
  <c r="C79" i="74" s="1"/>
  <c r="B82" i="74"/>
  <c r="C82" i="74" s="1"/>
  <c r="B78" i="74"/>
  <c r="C78" i="74" s="1"/>
  <c r="B77" i="74"/>
  <c r="C77" i="74" s="1"/>
  <c r="B63" i="74"/>
  <c r="C63" i="74" s="1"/>
  <c r="B56" i="74"/>
  <c r="C56" i="74" s="1"/>
  <c r="B71" i="74"/>
  <c r="C71" i="74" s="1"/>
  <c r="B69" i="74"/>
  <c r="C69" i="74" s="1"/>
  <c r="B62" i="74"/>
  <c r="C62" i="74" s="1"/>
  <c r="B60" i="74"/>
  <c r="C60" i="74" s="1"/>
  <c r="B68" i="74"/>
  <c r="C68" i="74" s="1"/>
  <c r="B73" i="74"/>
  <c r="C73" i="74" s="1"/>
  <c r="B81" i="74"/>
  <c r="C81" i="74" s="1"/>
  <c r="F14" i="50" l="1"/>
  <c r="F24" i="50"/>
  <c r="F36" i="50"/>
  <c r="F34" i="50"/>
  <c r="B2" i="71"/>
  <c r="C2" i="34"/>
  <c r="F3" i="50"/>
  <c r="C2" i="37"/>
  <c r="F25" i="50"/>
  <c r="C3" i="42"/>
  <c r="C2" i="42"/>
  <c r="B2" i="34"/>
  <c r="F33" i="50"/>
  <c r="F2" i="50"/>
  <c r="F7" i="50"/>
  <c r="E3" i="43"/>
  <c r="F32" i="50"/>
  <c r="F37" i="50"/>
  <c r="C3" i="37"/>
  <c r="C4" i="42"/>
  <c r="F26" i="50"/>
  <c r="F35" i="50"/>
  <c r="B3" i="71"/>
  <c r="C5" i="42"/>
  <c r="F22" i="50"/>
  <c r="F27" i="50"/>
  <c r="E2" i="43"/>
  <c r="B4" i="71"/>
  <c r="F6" i="50"/>
  <c r="F13" i="50"/>
  <c r="F17" i="50"/>
  <c r="B5" i="71"/>
  <c r="E2" i="46"/>
  <c r="F16" i="50"/>
  <c r="F15" i="50"/>
  <c r="F4" i="50"/>
  <c r="F5" i="50"/>
  <c r="F23" i="50"/>
  <c r="V79" i="58"/>
  <c r="X20" i="58"/>
  <c r="AT59" i="58"/>
  <c r="AN69" i="58"/>
  <c r="AT55" i="58"/>
  <c r="Q65" i="58"/>
  <c r="AM80" i="58"/>
  <c r="AM39" i="58"/>
  <c r="AD74" i="58"/>
  <c r="Y71" i="58"/>
  <c r="AU73" i="58"/>
  <c r="AH17" i="58"/>
  <c r="AE29" i="58"/>
  <c r="AC81" i="58"/>
  <c r="AU82" i="58"/>
  <c r="AA30" i="58"/>
  <c r="AR74" i="58"/>
  <c r="AE42" i="58"/>
  <c r="AN78" i="58"/>
  <c r="AG29" i="58"/>
  <c r="AR47" i="58"/>
  <c r="AN9" i="58"/>
  <c r="AG31" i="58"/>
  <c r="AT60" i="58"/>
  <c r="AN60" i="58"/>
  <c r="AB64" i="58"/>
  <c r="AA42" i="58"/>
  <c r="AQ51" i="58"/>
  <c r="AS59" i="58"/>
  <c r="AP61" i="58"/>
  <c r="AT29" i="58"/>
  <c r="S16" i="58"/>
  <c r="V27" i="58"/>
  <c r="AB65" i="58"/>
  <c r="AT78" i="58"/>
  <c r="AJ70" i="58"/>
  <c r="AF25" i="58"/>
  <c r="Z58" i="58"/>
  <c r="AJ12" i="58"/>
  <c r="AM45" i="58"/>
  <c r="Q22" i="58"/>
  <c r="AE22" i="58"/>
  <c r="AP70" i="58"/>
  <c r="AO51" i="58"/>
  <c r="AH79" i="58"/>
  <c r="Z48" i="58"/>
  <c r="AH81" i="58"/>
  <c r="AO65" i="58"/>
  <c r="AH35" i="58"/>
  <c r="AE74" i="58"/>
  <c r="AP10" i="58"/>
  <c r="AA72" i="58"/>
  <c r="AH74" i="58"/>
  <c r="AN63" i="58"/>
  <c r="AP24" i="58"/>
  <c r="AL50" i="58"/>
  <c r="AP63" i="58"/>
  <c r="AO38" i="58"/>
  <c r="AT66" i="58"/>
  <c r="T52" i="58"/>
  <c r="AS20" i="58"/>
  <c r="S20" i="58"/>
  <c r="AJ67" i="58"/>
  <c r="AD63" i="58"/>
  <c r="Y29" i="58"/>
  <c r="AM16" i="58"/>
  <c r="AU58" i="58"/>
  <c r="AK27" i="58"/>
  <c r="AJ24" i="58"/>
  <c r="AR77" i="58"/>
  <c r="Y31" i="58"/>
  <c r="AG54" i="58"/>
  <c r="X77" i="58"/>
  <c r="AQ75" i="58"/>
  <c r="T68" i="58"/>
  <c r="AU44" i="58"/>
  <c r="AL29" i="58"/>
  <c r="AC58" i="58"/>
  <c r="AE57" i="58"/>
  <c r="AG45" i="58"/>
  <c r="AH49" i="58"/>
  <c r="AQ18" i="58"/>
  <c r="W8" i="58"/>
  <c r="V44" i="58"/>
  <c r="AJ29" i="58"/>
  <c r="Z17" i="58"/>
  <c r="V11" i="58"/>
  <c r="AS82" i="58"/>
  <c r="T28" i="58"/>
  <c r="W18" i="58"/>
  <c r="Q73" i="58"/>
  <c r="AL76" i="58"/>
  <c r="T9" i="58"/>
  <c r="Q64" i="58"/>
  <c r="AO81" i="58"/>
  <c r="AM19" i="58"/>
  <c r="AG63" i="58"/>
  <c r="Z23" i="58"/>
  <c r="AN81" i="58"/>
  <c r="AE31" i="58"/>
  <c r="W71" i="58"/>
  <c r="AQ73" i="58"/>
  <c r="V82" i="58"/>
  <c r="AA19" i="58"/>
  <c r="AQ11" i="58"/>
  <c r="T61" i="58"/>
  <c r="S82" i="58"/>
  <c r="AO46" i="58"/>
  <c r="AO72" i="58"/>
  <c r="AL63" i="58"/>
  <c r="AJ54" i="58"/>
  <c r="AM47" i="58"/>
  <c r="AE37" i="58"/>
  <c r="AK20" i="58"/>
  <c r="AI28" i="58"/>
  <c r="AJ16" i="58"/>
  <c r="AB43" i="58"/>
  <c r="AG52" i="58"/>
  <c r="T59" i="58"/>
  <c r="AK35" i="58"/>
  <c r="AQ45" i="58"/>
  <c r="AD36" i="58"/>
  <c r="AH38" i="58"/>
  <c r="AK55" i="58"/>
  <c r="Q17" i="58"/>
  <c r="AA57" i="58"/>
  <c r="Z29" i="58"/>
  <c r="X70" i="58"/>
  <c r="AI12" i="58"/>
  <c r="AQ28" i="58"/>
  <c r="AC66" i="58"/>
  <c r="Z81" i="58"/>
  <c r="AT54" i="58"/>
  <c r="AT8" i="58"/>
  <c r="W51" i="58"/>
  <c r="Y35" i="58"/>
  <c r="AP69" i="58"/>
  <c r="Y64" i="58"/>
  <c r="AD54" i="58"/>
  <c r="AJ28" i="58"/>
  <c r="X30" i="58"/>
  <c r="Z39" i="58"/>
  <c r="AR17" i="58"/>
  <c r="AT11" i="58"/>
  <c r="AR81" i="58"/>
  <c r="V81" i="58"/>
  <c r="AI20" i="58"/>
  <c r="AC75" i="58"/>
  <c r="AI25" i="58"/>
  <c r="T22" i="58"/>
  <c r="AC80" i="58"/>
  <c r="AR68" i="58"/>
  <c r="AB71" i="58"/>
  <c r="Z28" i="58"/>
  <c r="AS62" i="58"/>
  <c r="Z8" i="58"/>
  <c r="Q10" i="58"/>
  <c r="V41" i="58"/>
  <c r="AO57" i="58"/>
  <c r="AL23" i="58"/>
  <c r="AD10" i="58"/>
  <c r="AD30" i="58"/>
  <c r="AE76" i="58"/>
  <c r="AQ24" i="58"/>
  <c r="AT14" i="58"/>
  <c r="W48" i="58"/>
  <c r="AG10" i="58"/>
  <c r="AI43" i="58"/>
  <c r="U10" i="58"/>
  <c r="AG22" i="58"/>
  <c r="AC27" i="58"/>
  <c r="AU62" i="58"/>
  <c r="U55" i="58"/>
  <c r="AE18" i="58"/>
  <c r="X69" i="58"/>
  <c r="AD76" i="58"/>
  <c r="AF10" i="58"/>
  <c r="AJ77" i="58"/>
  <c r="AP44" i="58"/>
  <c r="Z15" i="58"/>
  <c r="AR65" i="58"/>
  <c r="U75" i="58"/>
  <c r="V51" i="58"/>
  <c r="AC54" i="58"/>
  <c r="AN16" i="58"/>
  <c r="AJ46" i="58"/>
  <c r="AM30" i="58"/>
  <c r="AG38" i="58"/>
  <c r="AR64" i="58"/>
  <c r="AJ63" i="58"/>
  <c r="X71" i="58"/>
  <c r="V15" i="58"/>
  <c r="AT16" i="58"/>
  <c r="AL46" i="58"/>
  <c r="AA60" i="58"/>
  <c r="AK51" i="58"/>
  <c r="AK37" i="58"/>
  <c r="AU24" i="58"/>
  <c r="AS58" i="58"/>
  <c r="Y44" i="58"/>
  <c r="AD23" i="58"/>
  <c r="AP73" i="58"/>
  <c r="T8" i="58"/>
  <c r="AO47" i="58"/>
  <c r="Y55" i="58"/>
  <c r="AB54" i="58"/>
  <c r="S48" i="58"/>
  <c r="AQ76" i="58"/>
  <c r="AT35" i="58"/>
  <c r="AT43" i="58"/>
  <c r="AT36" i="58"/>
  <c r="V14" i="58"/>
  <c r="AP43" i="58"/>
  <c r="AO21" i="58"/>
  <c r="AA39" i="58"/>
  <c r="U74" i="58"/>
  <c r="V8" i="58"/>
  <c r="AQ71" i="58"/>
  <c r="AE41" i="58"/>
  <c r="AK72" i="58"/>
  <c r="Q54" i="58"/>
  <c r="AU55" i="58"/>
  <c r="AU68" i="58"/>
  <c r="AA73" i="58"/>
  <c r="T43" i="58"/>
  <c r="AH33" i="58"/>
  <c r="AU65" i="58"/>
  <c r="AQ14" i="58"/>
  <c r="AS36" i="58"/>
  <c r="AI41" i="58"/>
  <c r="AM69" i="58"/>
  <c r="U39" i="58"/>
  <c r="AC36" i="58"/>
  <c r="Y36" i="58"/>
  <c r="AE59" i="58"/>
  <c r="AR18" i="58"/>
  <c r="Q39" i="58"/>
  <c r="AK14" i="58"/>
  <c r="AD64" i="58"/>
  <c r="AS79" i="58"/>
  <c r="Z71" i="58"/>
  <c r="AB55" i="58"/>
  <c r="AB20" i="58"/>
  <c r="AS52" i="58"/>
  <c r="AI58" i="58"/>
  <c r="V45" i="58"/>
  <c r="AE70" i="58"/>
  <c r="Q63" i="58"/>
  <c r="X35" i="58"/>
  <c r="AQ27" i="58"/>
  <c r="U9" i="58"/>
  <c r="AA35" i="58"/>
  <c r="Q69" i="58"/>
  <c r="AH16" i="58"/>
  <c r="AG41" i="58"/>
  <c r="U64" i="58"/>
  <c r="Q12" i="58"/>
  <c r="AS75" i="58"/>
  <c r="AM55" i="58"/>
  <c r="AC77" i="58"/>
  <c r="U72" i="58"/>
  <c r="AR51" i="58"/>
  <c r="AU50" i="58"/>
  <c r="AS48" i="58"/>
  <c r="AT47" i="58"/>
  <c r="AM38" i="58"/>
  <c r="AU72" i="58"/>
  <c r="AJ51" i="58"/>
  <c r="Z77" i="58"/>
  <c r="AO14" i="58"/>
  <c r="T81" i="58"/>
  <c r="X59" i="58"/>
  <c r="AS80" i="58"/>
  <c r="AG58" i="58"/>
  <c r="AF8" i="58"/>
  <c r="AU12" i="58"/>
  <c r="AG62" i="58"/>
  <c r="AB58" i="58"/>
  <c r="AK71" i="58"/>
  <c r="AI45" i="58"/>
  <c r="AO41" i="58"/>
  <c r="AQ48" i="58"/>
  <c r="AJ48" i="58"/>
  <c r="V55" i="58"/>
  <c r="AF42" i="58"/>
  <c r="Q33" i="58"/>
  <c r="AJ15" i="58"/>
  <c r="AR67" i="58"/>
  <c r="AC35" i="58"/>
  <c r="AH82" i="58"/>
  <c r="AB62" i="58"/>
  <c r="AG77" i="58"/>
  <c r="AU38" i="58"/>
  <c r="AT42" i="58"/>
  <c r="AK63" i="58"/>
  <c r="AE14" i="58"/>
  <c r="AB33" i="58"/>
  <c r="AF30" i="58"/>
  <c r="AC23" i="58"/>
  <c r="T35" i="58"/>
  <c r="T66" i="58"/>
  <c r="AM31" i="58"/>
  <c r="AD12" i="58"/>
  <c r="S73" i="58"/>
  <c r="U22" i="58"/>
  <c r="AN24" i="58"/>
  <c r="AF55" i="58"/>
  <c r="AP29" i="58"/>
  <c r="X45" i="58"/>
  <c r="AD72" i="58"/>
  <c r="AL49" i="58"/>
  <c r="U28" i="58"/>
  <c r="AU20" i="58"/>
  <c r="Q82" i="58"/>
  <c r="AM79" i="58"/>
  <c r="AI77" i="58"/>
  <c r="Z19" i="58"/>
  <c r="AP47" i="58"/>
  <c r="AE35" i="58"/>
  <c r="W31" i="58"/>
  <c r="AP19" i="58"/>
  <c r="AB25" i="58"/>
  <c r="T11" i="58"/>
  <c r="AI50" i="58"/>
  <c r="AL57" i="58"/>
  <c r="AI42" i="58"/>
  <c r="Z33" i="58"/>
  <c r="AP46" i="58"/>
  <c r="AT17" i="58"/>
  <c r="AC73" i="58"/>
  <c r="AK21" i="58"/>
  <c r="AL77" i="58"/>
  <c r="AJ10" i="58"/>
  <c r="T76" i="58"/>
  <c r="AT72" i="58"/>
  <c r="AK29" i="58"/>
  <c r="AL55" i="58"/>
  <c r="U68" i="58"/>
  <c r="X78" i="58"/>
  <c r="AH71" i="58"/>
  <c r="AR28" i="58"/>
  <c r="AO80" i="58"/>
  <c r="AB30" i="58"/>
  <c r="T48" i="58"/>
  <c r="AS81" i="58"/>
  <c r="AM78" i="58"/>
  <c r="AG11" i="58"/>
  <c r="AN33" i="58"/>
  <c r="AR12" i="58"/>
  <c r="AF54" i="58"/>
  <c r="AI81" i="58"/>
  <c r="AO17" i="58"/>
  <c r="V18" i="58"/>
  <c r="AH46" i="58"/>
  <c r="AE12" i="58"/>
  <c r="W46" i="58"/>
  <c r="AS76" i="58"/>
  <c r="Y22" i="58"/>
  <c r="AE19" i="58"/>
  <c r="AA54" i="58"/>
  <c r="AQ13" i="58"/>
  <c r="AL10" i="58"/>
  <c r="AB81" i="58"/>
  <c r="AU59" i="58"/>
  <c r="AH24" i="58"/>
  <c r="AR79" i="58"/>
  <c r="AU63" i="58"/>
  <c r="AR15" i="58"/>
  <c r="X44" i="58"/>
  <c r="AR80" i="58"/>
  <c r="Q55" i="58"/>
  <c r="AM81" i="58"/>
  <c r="AD60" i="58"/>
  <c r="AL41" i="58"/>
  <c r="AF11" i="58"/>
  <c r="AH30" i="58"/>
  <c r="Y45" i="58"/>
  <c r="Y10" i="58"/>
  <c r="AO50" i="58"/>
  <c r="AM73" i="58"/>
  <c r="AJ64" i="58"/>
  <c r="AS11" i="58"/>
  <c r="AD66" i="58"/>
  <c r="T14" i="58"/>
  <c r="AL22" i="58"/>
  <c r="V69" i="58"/>
  <c r="AL27" i="58"/>
  <c r="S45" i="58"/>
  <c r="AN48" i="58"/>
  <c r="Z63" i="58"/>
  <c r="AQ74" i="58"/>
  <c r="Y11" i="58"/>
  <c r="AM29" i="58"/>
  <c r="AA28" i="58"/>
  <c r="T75" i="58"/>
  <c r="AG73" i="58"/>
  <c r="T25" i="58"/>
  <c r="AS61" i="58"/>
  <c r="AN79" i="58"/>
  <c r="AF64" i="58"/>
  <c r="AK15" i="58"/>
  <c r="S51" i="58"/>
  <c r="AS29" i="58"/>
  <c r="AK59" i="58"/>
  <c r="AR16" i="58"/>
  <c r="Z51" i="58"/>
  <c r="U51" i="58"/>
  <c r="AP79" i="58"/>
  <c r="U42" i="58"/>
  <c r="AM12" i="58"/>
  <c r="AE9" i="58"/>
  <c r="U73" i="58"/>
  <c r="AT70" i="58"/>
  <c r="S67" i="58"/>
  <c r="AT62" i="58"/>
  <c r="W22" i="58"/>
  <c r="AL60" i="58"/>
  <c r="AO25" i="58"/>
  <c r="Y21" i="58"/>
  <c r="AK33" i="58"/>
  <c r="S47" i="58"/>
  <c r="AP37" i="58"/>
  <c r="AM15" i="58"/>
  <c r="AM54" i="58"/>
  <c r="U53" i="58"/>
  <c r="AD24" i="58"/>
  <c r="AM27" i="58"/>
  <c r="AL79" i="58"/>
  <c r="U78" i="58"/>
  <c r="Z54" i="58"/>
  <c r="AJ58" i="58"/>
  <c r="AM25" i="58"/>
  <c r="T62" i="58"/>
  <c r="AG12" i="58"/>
  <c r="AM72" i="58"/>
  <c r="X67" i="58"/>
  <c r="AT57" i="58"/>
  <c r="AH22" i="58"/>
  <c r="AF75" i="58"/>
  <c r="AG55" i="58"/>
  <c r="AQ29" i="58"/>
  <c r="S18" i="58"/>
  <c r="Q14" i="58"/>
  <c r="W52" i="58"/>
  <c r="AI8" i="58"/>
  <c r="X60" i="58"/>
  <c r="AO76" i="58"/>
  <c r="AJ31" i="58"/>
  <c r="Z27" i="58"/>
  <c r="AK8" i="58"/>
  <c r="AP78" i="58"/>
  <c r="T30" i="58"/>
  <c r="AI48" i="58"/>
  <c r="W36" i="58"/>
  <c r="AD27" i="58"/>
  <c r="AA43" i="58"/>
  <c r="AJ57" i="58"/>
  <c r="S36" i="58"/>
  <c r="AM49" i="58"/>
  <c r="AI30" i="58"/>
  <c r="AA17" i="58"/>
  <c r="T23" i="58"/>
  <c r="Y82" i="58"/>
  <c r="Q24" i="58"/>
  <c r="AO58" i="58"/>
  <c r="AI24" i="58"/>
  <c r="AF69" i="58"/>
  <c r="AA78" i="58"/>
  <c r="AK19" i="58"/>
  <c r="AL8" i="58"/>
  <c r="AB38" i="58"/>
  <c r="X75" i="58"/>
  <c r="AB52" i="58"/>
  <c r="AN31" i="58"/>
  <c r="AD71" i="58"/>
  <c r="Y80" i="58"/>
  <c r="AU80" i="58"/>
  <c r="AK16" i="58"/>
  <c r="AH51" i="58"/>
  <c r="AA82" i="58"/>
  <c r="S79" i="58"/>
  <c r="AG44" i="58"/>
  <c r="AR60" i="58"/>
  <c r="S31" i="58"/>
  <c r="AC8" i="58"/>
  <c r="Y25" i="58"/>
  <c r="AG79" i="58"/>
  <c r="Z9" i="58"/>
  <c r="AE50" i="58"/>
  <c r="AP65" i="58"/>
  <c r="AN57" i="58"/>
  <c r="AO28" i="58"/>
  <c r="AB8" i="58"/>
  <c r="AP42" i="58"/>
  <c r="AU57" i="58"/>
  <c r="V74" i="58"/>
  <c r="S27" i="58"/>
  <c r="AB14" i="58"/>
  <c r="AN73" i="58"/>
  <c r="AF15" i="58"/>
  <c r="AC76" i="58"/>
  <c r="AP21" i="58"/>
  <c r="AU13" i="58"/>
  <c r="AN41" i="58"/>
  <c r="AN70" i="58"/>
  <c r="U26" i="58"/>
  <c r="V77" i="58"/>
  <c r="AR35" i="58"/>
  <c r="AK22" i="58"/>
  <c r="AJ17" i="58"/>
  <c r="AU77" i="58"/>
  <c r="AR36" i="58"/>
  <c r="AN80" i="58"/>
  <c r="AS14" i="58"/>
  <c r="AD46" i="58"/>
  <c r="AA55" i="58"/>
  <c r="AA81" i="58"/>
  <c r="AD55" i="58"/>
  <c r="X80" i="58"/>
  <c r="T51" i="58"/>
  <c r="U59" i="58"/>
  <c r="AI49" i="58"/>
  <c r="AA21" i="58"/>
  <c r="AE46" i="58"/>
  <c r="AB42" i="58"/>
  <c r="AP39" i="58"/>
  <c r="AM50" i="58"/>
  <c r="AN51" i="58"/>
  <c r="AB53" i="58"/>
  <c r="X66" i="58"/>
  <c r="U80" i="58"/>
  <c r="Q75" i="58"/>
  <c r="AH20" i="58"/>
  <c r="AG14" i="58"/>
  <c r="AF18" i="58"/>
  <c r="X81" i="58"/>
  <c r="T58" i="58"/>
  <c r="W60" i="58"/>
  <c r="AK65" i="58"/>
  <c r="AL43" i="58"/>
  <c r="Q16" i="58"/>
  <c r="Y18" i="58"/>
  <c r="AE17" i="58"/>
  <c r="AC69" i="58"/>
  <c r="AR22" i="58"/>
  <c r="AE24" i="58"/>
  <c r="AO36" i="58"/>
  <c r="AP67" i="58"/>
  <c r="Y63" i="58"/>
  <c r="Z55" i="58"/>
  <c r="AB69" i="58"/>
  <c r="AE69" i="58"/>
  <c r="AN39" i="58"/>
  <c r="AD25" i="58"/>
  <c r="AP33" i="58"/>
  <c r="Q28" i="58"/>
  <c r="Z75" i="58"/>
  <c r="V63" i="58"/>
  <c r="AJ75" i="58"/>
  <c r="T16" i="58"/>
  <c r="S55" i="58"/>
  <c r="U61" i="58"/>
  <c r="W26" i="58"/>
  <c r="AM23" i="58"/>
  <c r="AL30" i="58"/>
  <c r="X51" i="58"/>
  <c r="AC51" i="58"/>
  <c r="AJ20" i="58"/>
  <c r="X42" i="58"/>
  <c r="AD57" i="58"/>
  <c r="AT31" i="58"/>
  <c r="X76" i="58"/>
  <c r="AM63" i="58"/>
  <c r="AD9" i="58"/>
  <c r="AN67" i="58"/>
  <c r="W20" i="58"/>
  <c r="AK30" i="58"/>
  <c r="AL35" i="58"/>
  <c r="AJ78" i="58"/>
  <c r="AK31" i="58"/>
  <c r="AF9" i="58"/>
  <c r="Z64" i="58"/>
  <c r="AS54" i="58"/>
  <c r="S26" i="58"/>
  <c r="AP71" i="58"/>
  <c r="W9" i="58"/>
  <c r="AE61" i="58"/>
  <c r="V46" i="58"/>
  <c r="AC41" i="58"/>
  <c r="AL13" i="58"/>
  <c r="AQ17" i="58"/>
  <c r="AC46" i="58"/>
  <c r="AB59" i="58"/>
  <c r="AJ68" i="58"/>
  <c r="Z80" i="58"/>
  <c r="AC79" i="58"/>
  <c r="AT44" i="58"/>
  <c r="Q9" i="58"/>
  <c r="AS33" i="58"/>
  <c r="AJ73" i="58"/>
  <c r="Q27" i="58"/>
  <c r="AU64" i="58"/>
  <c r="AH42" i="58"/>
  <c r="AO68" i="58"/>
  <c r="W66" i="58"/>
  <c r="X48" i="58"/>
  <c r="U13" i="58"/>
  <c r="Z70" i="58"/>
  <c r="AG81" i="58"/>
  <c r="AK12" i="58"/>
  <c r="Y23" i="58"/>
  <c r="U63" i="58"/>
  <c r="T10" i="58"/>
  <c r="AA65" i="58"/>
  <c r="T31" i="58"/>
  <c r="AA61" i="58"/>
  <c r="AS51" i="58"/>
  <c r="AE16" i="58"/>
  <c r="AU37" i="58"/>
  <c r="S14" i="58"/>
  <c r="T55" i="58"/>
  <c r="AP72" i="58"/>
  <c r="AO19" i="58"/>
  <c r="AL17" i="58"/>
  <c r="Y49" i="58"/>
  <c r="AH48" i="58"/>
  <c r="AL9" i="58"/>
  <c r="AN13" i="58"/>
  <c r="AP60" i="58"/>
  <c r="AT25" i="58"/>
  <c r="S15" i="58"/>
  <c r="Y65" i="58"/>
  <c r="AJ13" i="58"/>
  <c r="AO43" i="58"/>
  <c r="AA48" i="58"/>
  <c r="AC14" i="58"/>
  <c r="AP12" i="58"/>
  <c r="T13" i="58"/>
  <c r="AR53" i="58"/>
  <c r="AM51" i="58"/>
  <c r="AN53" i="58"/>
  <c r="Z42" i="58"/>
  <c r="AE10" i="58"/>
  <c r="V21" i="58"/>
  <c r="Z37" i="58"/>
  <c r="AT77" i="58"/>
  <c r="AO49" i="58"/>
  <c r="AL19" i="58"/>
  <c r="Q41" i="58"/>
  <c r="AK58" i="58"/>
  <c r="S62" i="58"/>
  <c r="AL48" i="58"/>
  <c r="AN27" i="58"/>
  <c r="Z66" i="58"/>
  <c r="AI15" i="58"/>
  <c r="AC55" i="58"/>
  <c r="AO61" i="58"/>
  <c r="AL59" i="58"/>
  <c r="AH39" i="58"/>
  <c r="AK53" i="58"/>
  <c r="W44" i="58"/>
  <c r="U11" i="58"/>
  <c r="AP75" i="58"/>
  <c r="AB78" i="58"/>
  <c r="AG71" i="58"/>
  <c r="AN75" i="58"/>
  <c r="AG61" i="58"/>
  <c r="Q44" i="58"/>
  <c r="AQ77" i="58"/>
  <c r="X65" i="58"/>
  <c r="AL70" i="58"/>
  <c r="AH13" i="58"/>
  <c r="U69" i="58"/>
  <c r="AF57" i="58"/>
  <c r="X58" i="58"/>
  <c r="AN49" i="58"/>
  <c r="AT67" i="58"/>
  <c r="X15" i="58"/>
  <c r="AP51" i="58"/>
  <c r="X63" i="58"/>
  <c r="AG23" i="58"/>
  <c r="AB49" i="58"/>
  <c r="AA12" i="58"/>
  <c r="AQ37" i="58"/>
  <c r="U43" i="58"/>
  <c r="W19" i="58"/>
  <c r="AT12" i="58"/>
  <c r="AA13" i="58"/>
  <c r="AQ63" i="58"/>
  <c r="AK75" i="58"/>
  <c r="AC21" i="58"/>
  <c r="AS78" i="58"/>
  <c r="Q67" i="58"/>
  <c r="AP13" i="58"/>
  <c r="AM37" i="58"/>
  <c r="Y52" i="58"/>
  <c r="AB37" i="58"/>
  <c r="U29" i="58"/>
  <c r="AQ20" i="58"/>
  <c r="AL65" i="58"/>
  <c r="Q36" i="58"/>
  <c r="T57" i="58"/>
  <c r="X46" i="58"/>
  <c r="V28" i="58"/>
  <c r="AO77" i="58"/>
  <c r="AE78" i="58"/>
  <c r="AG74" i="58"/>
  <c r="AL75" i="58"/>
  <c r="AU33" i="58"/>
  <c r="AF77" i="58"/>
  <c r="AD16" i="58"/>
  <c r="AI18" i="58"/>
  <c r="AA11" i="58"/>
  <c r="AD79" i="58"/>
  <c r="Y50" i="58"/>
  <c r="U45" i="58"/>
  <c r="AN50" i="58"/>
  <c r="AI53" i="58"/>
  <c r="AI21" i="58"/>
  <c r="Z68" i="58"/>
  <c r="S50" i="58"/>
  <c r="AJ49" i="58"/>
  <c r="U52" i="58"/>
  <c r="AK23" i="58"/>
  <c r="AO42" i="58"/>
  <c r="V16" i="58"/>
  <c r="Z82" i="58"/>
  <c r="AG42" i="58"/>
  <c r="W64" i="58"/>
  <c r="AS60" i="58"/>
  <c r="AQ21" i="58"/>
  <c r="AM76" i="58"/>
  <c r="AG47" i="58"/>
  <c r="V58" i="58"/>
  <c r="S72" i="58"/>
  <c r="AM68" i="58"/>
  <c r="AD31" i="58"/>
  <c r="AP64" i="58"/>
  <c r="X27" i="58"/>
  <c r="AE11" i="58"/>
  <c r="AG75" i="58"/>
  <c r="T67" i="58"/>
  <c r="AF67" i="58"/>
  <c r="S57" i="58"/>
  <c r="Q31" i="58"/>
  <c r="AM11" i="58"/>
  <c r="AE33" i="58"/>
  <c r="AP62" i="58"/>
  <c r="AM70" i="58"/>
  <c r="AR62" i="58"/>
  <c r="U71" i="58"/>
  <c r="AQ65" i="58"/>
  <c r="AU41" i="58"/>
  <c r="AE66" i="58"/>
  <c r="Y38" i="58"/>
  <c r="AQ36" i="58"/>
  <c r="AH72" i="58"/>
  <c r="AM64" i="58"/>
  <c r="S19" i="58"/>
  <c r="AG76" i="58"/>
  <c r="AT50" i="58"/>
  <c r="AK62" i="58"/>
  <c r="U76" i="58"/>
  <c r="Z14" i="58"/>
  <c r="AU48" i="58"/>
  <c r="W68" i="58"/>
  <c r="S30" i="58"/>
  <c r="X62" i="58"/>
  <c r="AM36" i="58"/>
  <c r="AJ55" i="58"/>
  <c r="Z72" i="58"/>
  <c r="Z13" i="58"/>
  <c r="AR59" i="58"/>
  <c r="T26" i="58"/>
  <c r="AH25" i="58"/>
  <c r="W77" i="58"/>
  <c r="AB57" i="58"/>
  <c r="U36" i="58"/>
  <c r="AS22" i="58"/>
  <c r="AU30" i="58"/>
  <c r="AC28" i="58"/>
  <c r="U67" i="58"/>
  <c r="AB68" i="58"/>
  <c r="W75" i="58"/>
  <c r="AE38" i="58"/>
  <c r="AN35" i="58"/>
  <c r="S52" i="58"/>
  <c r="AR46" i="58"/>
  <c r="AD39" i="58"/>
  <c r="V22" i="58"/>
  <c r="AS24" i="58"/>
  <c r="U12" i="58"/>
  <c r="Q68" i="58"/>
  <c r="AK77" i="58"/>
  <c r="AS64" i="58"/>
  <c r="AT53" i="58"/>
  <c r="S77" i="58"/>
  <c r="AC10" i="58"/>
  <c r="AK79" i="58"/>
  <c r="Q66" i="58"/>
  <c r="AR48" i="58"/>
  <c r="AL47" i="58"/>
  <c r="AB16" i="58"/>
  <c r="S42" i="58"/>
  <c r="U31" i="58"/>
  <c r="AJ74" i="58"/>
  <c r="AH78" i="58"/>
  <c r="AD61" i="58"/>
  <c r="AR54" i="58"/>
  <c r="AL11" i="58"/>
  <c r="AN45" i="58"/>
  <c r="X14" i="58"/>
  <c r="AG57" i="58"/>
  <c r="AT13" i="58"/>
  <c r="AP50" i="58"/>
  <c r="AF31" i="58"/>
  <c r="AJ30" i="58"/>
  <c r="AH65" i="58"/>
  <c r="X29" i="58"/>
  <c r="AP53" i="58"/>
  <c r="X57" i="58"/>
  <c r="AL51" i="58"/>
  <c r="Q46" i="58"/>
  <c r="AO13" i="58"/>
  <c r="AM60" i="58"/>
  <c r="AI22" i="58"/>
  <c r="AP11" i="58"/>
  <c r="AB28" i="58"/>
  <c r="V33" i="58"/>
  <c r="S54" i="58"/>
  <c r="S68" i="58"/>
  <c r="V62" i="58"/>
  <c r="X13" i="58"/>
  <c r="AC63" i="58"/>
  <c r="AJ61" i="58"/>
  <c r="Z12" i="58"/>
  <c r="T72" i="58"/>
  <c r="T29" i="58"/>
  <c r="V30" i="58"/>
  <c r="T71" i="58"/>
  <c r="Z53" i="58"/>
  <c r="AS17" i="58"/>
  <c r="AI27" i="58"/>
  <c r="AO54" i="58"/>
  <c r="U24" i="58"/>
  <c r="AG16" i="58"/>
  <c r="AT68" i="58"/>
  <c r="AP36" i="58"/>
  <c r="AD43" i="58"/>
  <c r="AC47" i="58"/>
  <c r="Z57" i="58"/>
  <c r="AM74" i="58"/>
  <c r="AM58" i="58"/>
  <c r="AH77" i="58"/>
  <c r="AO11" i="58"/>
  <c r="T54" i="58"/>
  <c r="AM43" i="58"/>
  <c r="X54" i="58"/>
  <c r="AO8" i="58"/>
  <c r="AH28" i="58"/>
  <c r="AF71" i="58"/>
  <c r="X36" i="58"/>
  <c r="W28" i="58"/>
  <c r="X55" i="58"/>
  <c r="AQ35" i="58"/>
  <c r="AR50" i="58"/>
  <c r="AA63" i="58"/>
  <c r="AE45" i="58"/>
  <c r="AF70" i="58"/>
  <c r="AQ41" i="58"/>
  <c r="V17" i="58"/>
  <c r="AQ81" i="58"/>
  <c r="AH75" i="58"/>
  <c r="AC74" i="58"/>
  <c r="AI52" i="58"/>
  <c r="AE23" i="58"/>
  <c r="Q30" i="58"/>
  <c r="AO29" i="58"/>
  <c r="AO9" i="58"/>
  <c r="AC67" i="58"/>
  <c r="AH53" i="58"/>
  <c r="Z62" i="58"/>
  <c r="AJ47" i="58"/>
  <c r="AD53" i="58"/>
  <c r="AG72" i="58"/>
  <c r="AD33" i="58"/>
  <c r="AS50" i="58"/>
  <c r="AK73" i="58"/>
  <c r="U38" i="58"/>
  <c r="S63" i="58"/>
  <c r="V36" i="58"/>
  <c r="Y9" i="58"/>
  <c r="AT24" i="58"/>
  <c r="AL69" i="58"/>
  <c r="Y12" i="58"/>
  <c r="W24" i="58"/>
  <c r="AP66" i="58"/>
  <c r="AM62" i="58"/>
  <c r="T37" i="58"/>
  <c r="V68" i="58"/>
  <c r="AU25" i="58"/>
  <c r="AI64" i="58"/>
  <c r="AA71" i="58"/>
  <c r="Q45" i="58"/>
  <c r="AJ11" i="58"/>
  <c r="AU79" i="58"/>
  <c r="Y51" i="58"/>
  <c r="AQ78" i="58"/>
  <c r="AG48" i="58"/>
  <c r="AO10" i="58"/>
  <c r="AI59" i="58"/>
  <c r="AH43" i="58"/>
  <c r="AM10" i="58"/>
  <c r="AK47" i="58"/>
  <c r="AQ30" i="58"/>
  <c r="AK54" i="58"/>
  <c r="AJ38" i="58"/>
  <c r="AI9" i="58"/>
  <c r="AD18" i="58"/>
  <c r="AE64" i="58"/>
  <c r="AF74" i="58"/>
  <c r="AQ52" i="58"/>
  <c r="AQ50" i="58"/>
  <c r="AJ52" i="58"/>
  <c r="Y68" i="58"/>
  <c r="V20" i="58"/>
  <c r="AJ39" i="58"/>
  <c r="AB82" i="58"/>
  <c r="S28" i="58"/>
  <c r="AL12" i="58"/>
  <c r="AO70" i="58"/>
  <c r="AH54" i="58"/>
  <c r="AS72" i="58"/>
  <c r="AD15" i="58"/>
  <c r="AR55" i="58"/>
  <c r="AL53" i="58"/>
  <c r="AF12" i="58"/>
  <c r="AP76" i="58"/>
  <c r="AI37" i="58"/>
  <c r="AA68" i="58"/>
  <c r="V80" i="58"/>
  <c r="V24" i="58"/>
  <c r="AJ79" i="58"/>
  <c r="AH52" i="58"/>
  <c r="S74" i="58"/>
  <c r="AC59" i="58"/>
  <c r="AN8" i="58"/>
  <c r="AI70" i="58"/>
  <c r="AS74" i="58"/>
  <c r="Q76" i="58"/>
  <c r="AI35" i="58"/>
  <c r="AE82" i="58"/>
  <c r="AD70" i="58"/>
  <c r="V65" i="58"/>
  <c r="AD21" i="58"/>
  <c r="AB50" i="58"/>
  <c r="AA64" i="58"/>
  <c r="AL64" i="58"/>
  <c r="AM28" i="58"/>
  <c r="S53" i="58"/>
  <c r="AJ35" i="58"/>
  <c r="AD69" i="58"/>
  <c r="AH55" i="58"/>
  <c r="AS63" i="58"/>
  <c r="AG24" i="58"/>
  <c r="AI57" i="58"/>
  <c r="V76" i="58"/>
  <c r="AF48" i="58"/>
  <c r="AK17" i="58"/>
  <c r="AK64" i="58"/>
  <c r="U81" i="58"/>
  <c r="AU43" i="58"/>
  <c r="AD8" i="58"/>
  <c r="AA24" i="58"/>
  <c r="AP20" i="58"/>
  <c r="W15" i="58"/>
  <c r="S23" i="58"/>
  <c r="AN22" i="58"/>
  <c r="AN82" i="58"/>
  <c r="AM71" i="58"/>
  <c r="AO79" i="58"/>
  <c r="AS43" i="58"/>
  <c r="AC78" i="58"/>
  <c r="S81" i="58"/>
  <c r="AT20" i="58"/>
  <c r="AB77" i="58"/>
  <c r="AD49" i="58"/>
  <c r="AC50" i="58"/>
  <c r="AD14" i="58"/>
  <c r="AR8" i="58"/>
  <c r="AD65" i="58"/>
  <c r="AP28" i="58"/>
  <c r="AF52" i="58"/>
  <c r="AE63" i="58"/>
  <c r="AQ67" i="58"/>
  <c r="AC24" i="58"/>
  <c r="AU8" i="58"/>
  <c r="AC64" i="58"/>
  <c r="AU19" i="58"/>
  <c r="AU9" i="58"/>
  <c r="AP30" i="58"/>
  <c r="X19" i="58"/>
  <c r="W16" i="58"/>
  <c r="Z78" i="58"/>
  <c r="AI63" i="58"/>
  <c r="AG30" i="58"/>
  <c r="AK80" i="58"/>
  <c r="AR58" i="58"/>
  <c r="Z10" i="58"/>
  <c r="V25" i="58"/>
  <c r="AF68" i="58"/>
  <c r="AL31" i="58"/>
  <c r="T33" i="58"/>
  <c r="AS18" i="58"/>
  <c r="AH37" i="58"/>
  <c r="AB67" i="58"/>
  <c r="Z79" i="58"/>
  <c r="V9" i="58"/>
  <c r="AH14" i="58"/>
  <c r="T17" i="58"/>
  <c r="V70" i="58"/>
  <c r="Q15" i="58"/>
  <c r="AB76" i="58"/>
  <c r="AF53" i="58"/>
  <c r="U48" i="58"/>
  <c r="Z45" i="58"/>
  <c r="AC39" i="58"/>
  <c r="AA46" i="58"/>
  <c r="AC62" i="58"/>
  <c r="AA49" i="58"/>
  <c r="V31" i="58"/>
  <c r="AA44" i="58"/>
  <c r="AC12" i="58"/>
  <c r="Y20" i="58"/>
  <c r="AU31" i="58"/>
  <c r="AD11" i="58"/>
  <c r="AS8" i="58"/>
  <c r="S41" i="58"/>
  <c r="AU35" i="58"/>
  <c r="AI13" i="58"/>
  <c r="AM20" i="58"/>
  <c r="S17" i="58"/>
  <c r="AN43" i="58"/>
  <c r="Z18" i="58"/>
  <c r="AN52" i="58"/>
  <c r="AU10" i="58"/>
  <c r="U19" i="58"/>
  <c r="S61" i="58"/>
  <c r="S24" i="58"/>
  <c r="S58" i="58"/>
  <c r="AN12" i="58"/>
  <c r="AG49" i="58"/>
  <c r="AG15" i="58"/>
  <c r="Y41" i="58"/>
  <c r="AB47" i="58"/>
  <c r="AT30" i="58"/>
  <c r="Z52" i="58"/>
  <c r="AQ57" i="58"/>
  <c r="Y57" i="58"/>
  <c r="AH15" i="58"/>
  <c r="Q70" i="58"/>
  <c r="AL68" i="58"/>
  <c r="AN44" i="58"/>
  <c r="Y73" i="58"/>
  <c r="Z25" i="58"/>
  <c r="W33" i="58"/>
  <c r="AU16" i="58"/>
  <c r="AL80" i="58"/>
  <c r="AA80" i="58"/>
  <c r="T38" i="58"/>
  <c r="AN58" i="58"/>
  <c r="AE44" i="58"/>
  <c r="S65" i="58"/>
  <c r="AF59" i="58"/>
  <c r="AB60" i="58"/>
  <c r="Q8" i="58"/>
  <c r="AA79" i="58"/>
  <c r="Q60" i="58"/>
  <c r="W58" i="58"/>
  <c r="Y79" i="58"/>
  <c r="AR30" i="58"/>
  <c r="AS15" i="58"/>
  <c r="AQ8" i="58"/>
  <c r="Z36" i="58"/>
  <c r="X50" i="58"/>
  <c r="V29" i="58"/>
  <c r="AK39" i="58"/>
  <c r="AB23" i="58"/>
  <c r="AO67" i="58"/>
  <c r="S70" i="58"/>
  <c r="AM13" i="58"/>
  <c r="U21" i="58"/>
  <c r="AK81" i="58"/>
  <c r="AK36" i="58"/>
  <c r="AL21" i="58"/>
  <c r="X18" i="58"/>
  <c r="AL82" i="58"/>
  <c r="AH9" i="58"/>
  <c r="T12" i="58"/>
  <c r="Y61" i="58"/>
  <c r="AK43" i="58"/>
  <c r="AI16" i="58"/>
  <c r="Z73" i="58"/>
  <c r="AG60" i="58"/>
  <c r="AH44" i="58"/>
  <c r="AL44" i="58"/>
  <c r="AI51" i="58"/>
  <c r="AU61" i="58"/>
  <c r="W30" i="58"/>
  <c r="AR57" i="58"/>
  <c r="AM24" i="58"/>
  <c r="W50" i="58"/>
  <c r="X82" i="58"/>
  <c r="AR33" i="58"/>
  <c r="X16" i="58"/>
  <c r="AN59" i="58"/>
  <c r="AL25" i="58"/>
  <c r="AP48" i="58"/>
  <c r="AF46" i="58"/>
  <c r="X68" i="58"/>
  <c r="AH47" i="58"/>
  <c r="AK45" i="58"/>
  <c r="AN47" i="58"/>
  <c r="AJ80" i="58"/>
  <c r="AB9" i="58"/>
  <c r="AI74" i="58"/>
  <c r="AS28" i="58"/>
  <c r="AF81" i="58"/>
  <c r="Q35" i="58"/>
  <c r="V53" i="58"/>
  <c r="AU39" i="58"/>
  <c r="AF24" i="58"/>
  <c r="AR73" i="58"/>
  <c r="AG13" i="58"/>
  <c r="AK25" i="58"/>
  <c r="Y53" i="58"/>
  <c r="T39" i="58"/>
  <c r="AT75" i="58"/>
  <c r="AG37" i="58"/>
  <c r="T36" i="58"/>
  <c r="AI47" i="58"/>
  <c r="AE67" i="58"/>
  <c r="W42" i="58"/>
  <c r="AQ68" i="58"/>
  <c r="AM66" i="58"/>
  <c r="AF78" i="58"/>
  <c r="AS21" i="58"/>
  <c r="Z67" i="58"/>
  <c r="AL38" i="58"/>
  <c r="AM53" i="58"/>
  <c r="AC45" i="58"/>
  <c r="AL33" i="58"/>
  <c r="AH19" i="58"/>
  <c r="AC16" i="58"/>
  <c r="AC18" i="58"/>
  <c r="S49" i="58"/>
  <c r="Z59" i="58"/>
  <c r="AT33" i="58"/>
  <c r="AD29" i="58"/>
  <c r="AH11" i="58"/>
  <c r="AO15" i="58"/>
  <c r="AS9" i="58"/>
  <c r="AG17" i="58"/>
  <c r="U54" i="58"/>
  <c r="AB41" i="58"/>
  <c r="AA20" i="58"/>
  <c r="AQ46" i="58"/>
  <c r="AR9" i="58"/>
  <c r="AC48" i="58"/>
  <c r="W57" i="58"/>
  <c r="AL74" i="58"/>
  <c r="AG65" i="58"/>
  <c r="U44" i="58"/>
  <c r="W59" i="58"/>
  <c r="Y46" i="58"/>
  <c r="U82" i="58"/>
  <c r="AB18" i="58"/>
  <c r="AT37" i="58"/>
  <c r="X31" i="58"/>
  <c r="Z44" i="58"/>
  <c r="S60" i="58"/>
  <c r="AF33" i="58"/>
  <c r="T44" i="58"/>
  <c r="W21" i="58"/>
  <c r="AC30" i="58"/>
  <c r="AL81" i="58"/>
  <c r="S71" i="58"/>
  <c r="X23" i="58"/>
  <c r="AG36" i="58"/>
  <c r="AF65" i="58"/>
  <c r="T46" i="58"/>
  <c r="AF43" i="58"/>
  <c r="AH21" i="58"/>
  <c r="X17" i="58"/>
  <c r="V52" i="58"/>
  <c r="AC15" i="58"/>
  <c r="AG33" i="58"/>
  <c r="X11" i="58"/>
  <c r="AA36" i="58"/>
  <c r="X38" i="58"/>
  <c r="AE49" i="58"/>
  <c r="AS53" i="58"/>
  <c r="Y26" i="58"/>
  <c r="AA8" i="58"/>
  <c r="AI68" i="58"/>
  <c r="AP15" i="58"/>
  <c r="W43" i="58"/>
  <c r="AM46" i="58"/>
  <c r="W55" i="58"/>
  <c r="AO30" i="58"/>
  <c r="Y43" i="58"/>
  <c r="AF20" i="58"/>
  <c r="AB79" i="58"/>
  <c r="AE53" i="58"/>
  <c r="AM75" i="58"/>
  <c r="Z47" i="58"/>
  <c r="AN77" i="58"/>
  <c r="AA45" i="58"/>
  <c r="AB80" i="58"/>
  <c r="AA53" i="58"/>
  <c r="AJ36" i="58"/>
  <c r="AC33" i="58"/>
  <c r="AD58" i="58"/>
  <c r="AR72" i="58"/>
  <c r="Q57" i="58"/>
  <c r="AS57" i="58"/>
  <c r="AR41" i="58"/>
  <c r="AK41" i="58"/>
  <c r="AE68" i="58"/>
  <c r="AS65" i="58"/>
  <c r="Y39" i="58"/>
  <c r="Q38" i="58"/>
  <c r="AF49" i="58"/>
  <c r="T78" i="58"/>
  <c r="AM82" i="58"/>
  <c r="AT10" i="58"/>
  <c r="AQ31" i="58"/>
  <c r="AB15" i="58"/>
  <c r="AI55" i="58"/>
  <c r="AD68" i="58"/>
  <c r="Y28" i="58"/>
  <c r="W25" i="58"/>
  <c r="AE27" i="58"/>
  <c r="AP35" i="58"/>
  <c r="AF61" i="58"/>
  <c r="AB45" i="58"/>
  <c r="AR75" i="58"/>
  <c r="AK28" i="58"/>
  <c r="AP74" i="58"/>
  <c r="AG27" i="58"/>
  <c r="AL20" i="58"/>
  <c r="AF36" i="58"/>
  <c r="AR52" i="58"/>
  <c r="AS30" i="58"/>
  <c r="AQ70" i="58"/>
  <c r="AG69" i="58"/>
  <c r="AK67" i="58"/>
  <c r="AO22" i="58"/>
  <c r="AT79" i="58"/>
  <c r="AK11" i="58"/>
  <c r="AF63" i="58"/>
  <c r="AE73" i="58"/>
  <c r="AQ58" i="58"/>
  <c r="AK50" i="58"/>
  <c r="AJ45" i="58"/>
  <c r="V49" i="58"/>
  <c r="T15" i="58"/>
  <c r="AP49" i="58"/>
  <c r="AK69" i="58"/>
  <c r="AT63" i="58"/>
  <c r="U30" i="58"/>
  <c r="AI38" i="58"/>
  <c r="AU54" i="58"/>
  <c r="AQ66" i="58"/>
  <c r="AF58" i="58"/>
  <c r="W73" i="58"/>
  <c r="AI72" i="58"/>
  <c r="AQ23" i="58"/>
  <c r="AQ33" i="58"/>
  <c r="AM35" i="58"/>
  <c r="AO44" i="58"/>
  <c r="AO39" i="58"/>
  <c r="Z22" i="58"/>
  <c r="Z16" i="58"/>
  <c r="AT15" i="58"/>
  <c r="T45" i="58"/>
  <c r="AU29" i="58"/>
  <c r="AH31" i="58"/>
  <c r="AC31" i="58"/>
  <c r="AF13" i="58"/>
  <c r="AI36" i="58"/>
  <c r="Z31" i="58"/>
  <c r="Z38" i="58"/>
  <c r="AB74" i="58"/>
  <c r="AP16" i="58"/>
  <c r="AD17" i="58"/>
  <c r="AC61" i="58"/>
  <c r="AH41" i="58"/>
  <c r="AS37" i="58"/>
  <c r="W65" i="58"/>
  <c r="U8" i="58"/>
  <c r="AR20" i="58"/>
  <c r="AO35" i="58"/>
  <c r="AB63" i="58"/>
  <c r="Y59" i="58"/>
  <c r="AU75" i="58"/>
  <c r="X41" i="58"/>
  <c r="AD82" i="58"/>
  <c r="U77" i="58"/>
  <c r="U20" i="58"/>
  <c r="AU70" i="58"/>
  <c r="AB22" i="58"/>
  <c r="V39" i="58"/>
  <c r="AH60" i="58"/>
  <c r="W67" i="58"/>
  <c r="AR66" i="58"/>
  <c r="AI66" i="58"/>
  <c r="AJ21" i="58"/>
  <c r="Y69" i="58"/>
  <c r="AJ53" i="58"/>
  <c r="T47" i="58"/>
  <c r="T79" i="58"/>
  <c r="AG9" i="58"/>
  <c r="AP82" i="58"/>
  <c r="AC57" i="58"/>
  <c r="T80" i="58"/>
  <c r="T41" i="58"/>
  <c r="AJ22" i="58"/>
  <c r="AG82" i="58"/>
  <c r="V37" i="58"/>
  <c r="T49" i="58"/>
  <c r="AO18" i="58"/>
  <c r="X25" i="58"/>
  <c r="AL18" i="58"/>
  <c r="AK78" i="58"/>
  <c r="AO37" i="58"/>
  <c r="AI46" i="58"/>
  <c r="AA62" i="58"/>
  <c r="AF37" i="58"/>
  <c r="V61" i="58"/>
  <c r="Q23" i="58"/>
  <c r="AH68" i="58"/>
  <c r="AB70" i="58"/>
  <c r="X43" i="58"/>
  <c r="W38" i="58"/>
  <c r="Y70" i="58"/>
  <c r="AI61" i="58"/>
  <c r="AF38" i="58"/>
  <c r="AO16" i="58"/>
  <c r="AB10" i="58"/>
  <c r="AN66" i="58"/>
  <c r="AA10" i="58"/>
  <c r="AJ44" i="58"/>
  <c r="AJ8" i="58"/>
  <c r="AO20" i="58"/>
  <c r="Q49" i="58"/>
  <c r="Q18" i="58"/>
  <c r="T64" i="58"/>
  <c r="AF45" i="58"/>
  <c r="U18" i="58"/>
  <c r="AD73" i="58"/>
  <c r="AJ41" i="58"/>
  <c r="Z61" i="58"/>
  <c r="AH63" i="58"/>
  <c r="Y13" i="58"/>
  <c r="AA31" i="58"/>
  <c r="Y54" i="58"/>
  <c r="AA52" i="58"/>
  <c r="AS25" i="58"/>
  <c r="AL78" i="58"/>
  <c r="X26" i="58"/>
  <c r="AO27" i="58"/>
  <c r="AQ47" i="58"/>
  <c r="AF44" i="58"/>
  <c r="AT38" i="58"/>
  <c r="AJ59" i="58"/>
  <c r="AP55" i="58"/>
  <c r="AD80" i="58"/>
  <c r="X53" i="58"/>
  <c r="AU66" i="58"/>
  <c r="AH61" i="58"/>
  <c r="AS70" i="58"/>
  <c r="X33" i="58"/>
  <c r="AC9" i="58"/>
  <c r="W76" i="58"/>
  <c r="AO55" i="58"/>
  <c r="AN25" i="58"/>
  <c r="AH27" i="58"/>
  <c r="AC68" i="58"/>
  <c r="AT61" i="58"/>
  <c r="AT69" i="58"/>
  <c r="AP81" i="58"/>
  <c r="AA25" i="58"/>
  <c r="AG67" i="58"/>
  <c r="AB46" i="58"/>
  <c r="AJ81" i="58"/>
  <c r="AL15" i="58"/>
  <c r="T60" i="58"/>
  <c r="X10" i="58"/>
  <c r="AB39" i="58"/>
  <c r="AK10" i="58"/>
  <c r="AK70" i="58"/>
  <c r="Y17" i="58"/>
  <c r="AC60" i="58"/>
  <c r="AR37" i="58"/>
  <c r="AF79" i="58"/>
  <c r="AU46" i="58"/>
  <c r="S29" i="58"/>
  <c r="AU42" i="58"/>
  <c r="T77" i="58"/>
  <c r="AA58" i="58"/>
  <c r="AL37" i="58"/>
  <c r="AP8" i="58"/>
  <c r="AL42" i="58"/>
  <c r="AR71" i="58"/>
  <c r="AH23" i="58"/>
  <c r="AT76" i="58"/>
  <c r="AQ62" i="58"/>
  <c r="V78" i="58"/>
  <c r="Q13" i="58"/>
  <c r="AT39" i="58"/>
  <c r="AQ53" i="58"/>
  <c r="AU74" i="58"/>
  <c r="AQ9" i="58"/>
  <c r="Q81" i="58"/>
  <c r="U49" i="58"/>
  <c r="AL16" i="58"/>
  <c r="AU14" i="58"/>
  <c r="T63" i="58"/>
  <c r="U23" i="58"/>
  <c r="S9" i="58"/>
  <c r="AC13" i="58"/>
  <c r="AI29" i="58"/>
  <c r="U50" i="58"/>
  <c r="AH10" i="58"/>
  <c r="AA22" i="58"/>
  <c r="AA67" i="58"/>
  <c r="AA27" i="58"/>
  <c r="U65" i="58"/>
  <c r="AT80" i="58"/>
  <c r="AT22" i="58"/>
  <c r="X72" i="58"/>
  <c r="AG68" i="58"/>
  <c r="AL14" i="58"/>
  <c r="AD19" i="58"/>
  <c r="AP59" i="58"/>
  <c r="AJ66" i="58"/>
  <c r="AP68" i="58"/>
  <c r="AC65" i="58"/>
  <c r="AT19" i="58"/>
  <c r="V43" i="58"/>
  <c r="AF82" i="58"/>
  <c r="AH62" i="58"/>
  <c r="AU71" i="58"/>
  <c r="AQ54" i="58"/>
  <c r="AP54" i="58"/>
  <c r="Q47" i="58"/>
  <c r="AO60" i="58"/>
  <c r="AA47" i="58"/>
  <c r="AU22" i="58"/>
  <c r="AN28" i="58"/>
  <c r="AN15" i="58"/>
  <c r="AS10" i="58"/>
  <c r="AR78" i="58"/>
  <c r="AC22" i="58"/>
  <c r="AT52" i="58"/>
  <c r="AQ59" i="58"/>
  <c r="AO33" i="58"/>
  <c r="AG50" i="58"/>
  <c r="AK48" i="58"/>
  <c r="AL72" i="58"/>
  <c r="AR38" i="58"/>
  <c r="U17" i="58"/>
  <c r="AJ37" i="58"/>
  <c r="AR10" i="58"/>
  <c r="Y60" i="58"/>
  <c r="AR19" i="58"/>
  <c r="AO24" i="58"/>
  <c r="W39" i="58"/>
  <c r="AG51" i="58"/>
  <c r="Y42" i="58"/>
  <c r="AR76" i="58"/>
  <c r="Q59" i="58"/>
  <c r="AA50" i="58"/>
  <c r="AF62" i="58"/>
  <c r="AI75" i="58"/>
  <c r="AP58" i="58"/>
  <c r="W72" i="58"/>
  <c r="V19" i="58"/>
  <c r="AG70" i="58"/>
  <c r="U66" i="58"/>
  <c r="S8" i="58"/>
  <c r="AS31" i="58"/>
  <c r="AT51" i="58"/>
  <c r="AF17" i="58"/>
  <c r="AM17" i="58"/>
  <c r="AP38" i="58"/>
  <c r="Y66" i="58"/>
  <c r="AA16" i="58"/>
  <c r="AN71" i="58"/>
  <c r="AM67" i="58"/>
  <c r="AB44" i="58"/>
  <c r="AL73" i="58"/>
  <c r="AS12" i="58"/>
  <c r="W80" i="58"/>
  <c r="AT28" i="58"/>
  <c r="AT74" i="58"/>
  <c r="AR70" i="58"/>
  <c r="AB21" i="58"/>
  <c r="AD51" i="58"/>
  <c r="AK61" i="58"/>
  <c r="AM42" i="58"/>
  <c r="AJ25" i="58"/>
  <c r="AE81" i="58"/>
  <c r="AT81" i="58"/>
  <c r="AR29" i="58"/>
  <c r="AO52" i="58"/>
  <c r="AE8" i="58"/>
  <c r="V23" i="58"/>
  <c r="AO73" i="58"/>
  <c r="Z43" i="58"/>
  <c r="AT41" i="58"/>
  <c r="W69" i="58"/>
  <c r="AJ71" i="58"/>
  <c r="AI14" i="58"/>
  <c r="AE36" i="58"/>
  <c r="Y30" i="58"/>
  <c r="AJ72" i="58"/>
  <c r="AE80" i="58"/>
  <c r="AA23" i="58"/>
  <c r="AB11" i="58"/>
  <c r="V13" i="58"/>
  <c r="AP23" i="58"/>
  <c r="AJ62" i="58"/>
  <c r="AG18" i="58"/>
  <c r="AA9" i="58"/>
  <c r="Q52" i="58"/>
  <c r="AM8" i="58"/>
  <c r="Q72" i="58"/>
  <c r="AQ72" i="58"/>
  <c r="AS16" i="58"/>
  <c r="AR43" i="58"/>
  <c r="AN14" i="58"/>
  <c r="AG20" i="58"/>
  <c r="AF51" i="58"/>
  <c r="AN72" i="58"/>
  <c r="AS13" i="58"/>
  <c r="Y77" i="58"/>
  <c r="AQ12" i="58"/>
  <c r="X49" i="58"/>
  <c r="W35" i="58"/>
  <c r="AK82" i="58"/>
  <c r="AK18" i="58"/>
  <c r="S43" i="58"/>
  <c r="AU78" i="58"/>
  <c r="AF23" i="58"/>
  <c r="AF73" i="58"/>
  <c r="AI11" i="58"/>
  <c r="AN29" i="58"/>
  <c r="AR63" i="58"/>
  <c r="AH45" i="58"/>
  <c r="AE52" i="58"/>
  <c r="U15" i="58"/>
  <c r="Y78" i="58"/>
  <c r="AC82" i="58"/>
  <c r="AH70" i="58"/>
  <c r="AS35" i="58"/>
  <c r="U35" i="58"/>
  <c r="V72" i="58"/>
  <c r="AA29" i="58"/>
  <c r="AO75" i="58"/>
  <c r="AJ43" i="58"/>
  <c r="AI19" i="58"/>
  <c r="AO12" i="58"/>
  <c r="AQ43" i="58"/>
  <c r="Q78" i="58"/>
  <c r="AG53" i="58"/>
  <c r="V60" i="58"/>
  <c r="AF41" i="58"/>
  <c r="AI60" i="58"/>
  <c r="W41" i="58"/>
  <c r="AD38" i="58"/>
  <c r="AL28" i="58"/>
  <c r="AN64" i="58"/>
  <c r="Q79" i="58"/>
  <c r="W74" i="58"/>
  <c r="AO71" i="58"/>
  <c r="Z46" i="58"/>
  <c r="Q48" i="58"/>
  <c r="AL52" i="58"/>
  <c r="Q58" i="58"/>
  <c r="AO45" i="58"/>
  <c r="AQ25" i="58"/>
  <c r="AL62" i="58"/>
  <c r="AN38" i="58"/>
  <c r="T73" i="58"/>
  <c r="AE62" i="58"/>
  <c r="AC38" i="58"/>
  <c r="X9" i="58"/>
  <c r="U33" i="58"/>
  <c r="Y67" i="58"/>
  <c r="Q20" i="58"/>
  <c r="AI76" i="58"/>
  <c r="AQ82" i="58"/>
  <c r="AB72" i="58"/>
  <c r="AB31" i="58"/>
  <c r="V26" i="58"/>
  <c r="AF66" i="58"/>
  <c r="AC44" i="58"/>
  <c r="W13" i="58"/>
  <c r="AA74" i="58"/>
  <c r="X8" i="58"/>
  <c r="U79" i="58"/>
  <c r="AL67" i="58"/>
  <c r="T27" i="58"/>
  <c r="AJ18" i="58"/>
  <c r="T53" i="58"/>
  <c r="AH80" i="58"/>
  <c r="V64" i="58"/>
  <c r="AR44" i="58"/>
  <c r="AI80" i="58"/>
  <c r="Q61" i="58"/>
  <c r="AS71" i="58"/>
  <c r="AP45" i="58"/>
  <c r="AC70" i="58"/>
  <c r="AM33" i="58"/>
  <c r="AK24" i="58"/>
  <c r="T19" i="58"/>
  <c r="AB75" i="58"/>
  <c r="AJ82" i="58"/>
  <c r="AF22" i="58"/>
  <c r="AR69" i="58"/>
  <c r="T24" i="58"/>
  <c r="AS77" i="58"/>
  <c r="U46" i="58"/>
  <c r="AU81" i="58"/>
  <c r="AI65" i="58"/>
  <c r="AO62" i="58"/>
  <c r="AF21" i="58"/>
  <c r="AN18" i="58"/>
  <c r="X74" i="58"/>
  <c r="AR42" i="58"/>
  <c r="AA41" i="58"/>
  <c r="W23" i="58"/>
  <c r="AS39" i="58"/>
  <c r="AO53" i="58"/>
  <c r="T65" i="58"/>
  <c r="AM22" i="58"/>
  <c r="V66" i="58"/>
  <c r="AB19" i="58"/>
  <c r="AA33" i="58"/>
  <c r="AM48" i="58"/>
  <c r="AE20" i="58"/>
  <c r="Q29" i="58"/>
  <c r="AO69" i="58"/>
  <c r="AE13" i="58"/>
  <c r="AI73" i="58"/>
  <c r="AD13" i="58"/>
  <c r="AC25" i="58"/>
  <c r="AU36" i="58"/>
  <c r="AC52" i="58"/>
  <c r="AS44" i="58"/>
  <c r="AJ76" i="58"/>
  <c r="AE71" i="58"/>
  <c r="AO48" i="58"/>
  <c r="AQ15" i="58"/>
  <c r="V50" i="58"/>
  <c r="U58" i="58"/>
  <c r="AH67" i="58"/>
  <c r="W70" i="58"/>
  <c r="AG78" i="58"/>
  <c r="Y72" i="58"/>
  <c r="V75" i="58"/>
  <c r="Y16" i="58"/>
  <c r="AK76" i="58"/>
  <c r="X12" i="58"/>
  <c r="AQ42" i="58"/>
  <c r="Z50" i="58"/>
  <c r="S10" i="58"/>
  <c r="X73" i="58"/>
  <c r="AT48" i="58"/>
  <c r="W10" i="58"/>
  <c r="AJ65" i="58"/>
  <c r="Z76" i="58"/>
  <c r="AE77" i="58"/>
  <c r="V47" i="58"/>
  <c r="AB48" i="58"/>
  <c r="AD22" i="58"/>
  <c r="W17" i="58"/>
  <c r="AD42" i="58"/>
  <c r="T18" i="58"/>
  <c r="AP31" i="58"/>
  <c r="V35" i="58"/>
  <c r="Z49" i="58"/>
  <c r="AS41" i="58"/>
  <c r="AJ42" i="58"/>
  <c r="Y27" i="58"/>
  <c r="AI10" i="58"/>
  <c r="AJ27" i="58"/>
  <c r="AF28" i="58"/>
  <c r="Z69" i="58"/>
  <c r="AE54" i="58"/>
  <c r="V38" i="58"/>
  <c r="AU51" i="58"/>
  <c r="T21" i="58"/>
  <c r="AA70" i="58"/>
  <c r="AE39" i="58"/>
  <c r="W27" i="58"/>
  <c r="AF47" i="58"/>
  <c r="AN11" i="58"/>
  <c r="Q80" i="58"/>
  <c r="AE79" i="58"/>
  <c r="AE48" i="58"/>
  <c r="AH73" i="58"/>
  <c r="AU28" i="58"/>
  <c r="AA66" i="58"/>
  <c r="V54" i="58"/>
  <c r="AE55" i="58"/>
  <c r="W53" i="58"/>
  <c r="AC11" i="58"/>
  <c r="Z41" i="58"/>
  <c r="AE75" i="58"/>
  <c r="U16" i="58"/>
  <c r="AN17" i="58"/>
  <c r="AD37" i="58"/>
  <c r="AH66" i="58"/>
  <c r="AD44" i="58"/>
  <c r="Y58" i="58"/>
  <c r="AN23" i="58"/>
  <c r="AB35" i="58"/>
  <c r="AM18" i="58"/>
  <c r="AS73" i="58"/>
  <c r="AL71" i="58"/>
  <c r="AI54" i="58"/>
  <c r="Z11" i="58"/>
  <c r="AE28" i="58"/>
  <c r="S12" i="58"/>
  <c r="AN21" i="58"/>
  <c r="Q74" i="58"/>
  <c r="AK60" i="58"/>
  <c r="AB61" i="58"/>
  <c r="S64" i="58"/>
  <c r="X22" i="58"/>
  <c r="V71" i="58"/>
  <c r="AN68" i="58"/>
  <c r="W78" i="58"/>
  <c r="AA76" i="58"/>
  <c r="AL36" i="58"/>
  <c r="AL39" i="58"/>
  <c r="S21" i="58"/>
  <c r="AO82" i="58"/>
  <c r="AB51" i="58"/>
  <c r="AG59" i="58"/>
  <c r="AD81" i="58"/>
  <c r="AH50" i="58"/>
  <c r="AT46" i="58"/>
  <c r="AU47" i="58"/>
  <c r="AT64" i="58"/>
  <c r="AI82" i="58"/>
  <c r="V48" i="58"/>
  <c r="Y75" i="58"/>
  <c r="AA77" i="58"/>
  <c r="AR25" i="58"/>
  <c r="AU11" i="58"/>
  <c r="AM57" i="58"/>
  <c r="Y74" i="58"/>
  <c r="AM65" i="58"/>
  <c r="U37" i="58"/>
  <c r="AO74" i="58"/>
  <c r="AK42" i="58"/>
  <c r="AQ80" i="58"/>
  <c r="Q43" i="58"/>
  <c r="AA38" i="58"/>
  <c r="AQ60" i="58"/>
  <c r="V67" i="58"/>
  <c r="AE51" i="58"/>
  <c r="W45" i="58"/>
  <c r="AP41" i="58"/>
  <c r="AE30" i="58"/>
  <c r="AR61" i="58"/>
  <c r="AE72" i="58"/>
  <c r="AT49" i="58"/>
  <c r="AQ49" i="58"/>
  <c r="AP17" i="58"/>
  <c r="T74" i="58"/>
  <c r="AU49" i="58"/>
  <c r="AJ14" i="58"/>
  <c r="Y14" i="58"/>
  <c r="AO64" i="58"/>
  <c r="AF50" i="58"/>
  <c r="AI62" i="58"/>
  <c r="Z60" i="58"/>
  <c r="AR39" i="58"/>
  <c r="S33" i="58"/>
  <c r="AS68" i="58"/>
  <c r="AN36" i="58"/>
  <c r="W82" i="58"/>
  <c r="AI69" i="58"/>
  <c r="S76" i="58"/>
  <c r="AS67" i="58"/>
  <c r="Z74" i="58"/>
  <c r="AD59" i="58"/>
  <c r="S11" i="58"/>
  <c r="AT9" i="58"/>
  <c r="AI67" i="58"/>
  <c r="AD75" i="58"/>
  <c r="AA18" i="58"/>
  <c r="S13" i="58"/>
  <c r="AQ19" i="58"/>
  <c r="Y15" i="58"/>
  <c r="AC43" i="58"/>
  <c r="AG43" i="58"/>
  <c r="AT71" i="58"/>
  <c r="V73" i="58"/>
  <c r="AT73" i="58"/>
  <c r="AU67" i="58"/>
  <c r="AQ69" i="58"/>
  <c r="AH29" i="58"/>
  <c r="AD52" i="58"/>
  <c r="AB73" i="58"/>
  <c r="AD20" i="58"/>
  <c r="AM41" i="58"/>
  <c r="AL45" i="58"/>
  <c r="AJ69" i="58"/>
  <c r="W12" i="58"/>
  <c r="W79" i="58"/>
  <c r="AH76" i="58"/>
  <c r="Q37" i="58"/>
  <c r="AD78" i="58"/>
  <c r="W49" i="58"/>
  <c r="AK57" i="58"/>
  <c r="Q50" i="58"/>
  <c r="AQ22" i="58"/>
  <c r="U27" i="58"/>
  <c r="AS19" i="58"/>
  <c r="AD28" i="58"/>
  <c r="X37" i="58"/>
  <c r="S78" i="58"/>
  <c r="Q62" i="58"/>
  <c r="AF39" i="58"/>
  <c r="S25" i="58"/>
  <c r="Z24" i="58"/>
  <c r="AP52" i="58"/>
  <c r="AB12" i="58"/>
  <c r="AG19" i="58"/>
  <c r="AC53" i="58"/>
  <c r="AU76" i="58"/>
  <c r="AU60" i="58"/>
  <c r="AU15" i="58"/>
  <c r="U25" i="58"/>
  <c r="W11" i="58"/>
  <c r="W54" i="58"/>
  <c r="AB17" i="58"/>
  <c r="AO66" i="58"/>
  <c r="AO59" i="58"/>
  <c r="Q53" i="58"/>
  <c r="AC29" i="58"/>
  <c r="W29" i="58"/>
  <c r="AB29" i="58"/>
  <c r="Q71" i="58"/>
  <c r="AJ19" i="58"/>
  <c r="AI33" i="58"/>
  <c r="AN65" i="58"/>
  <c r="AH64" i="58"/>
  <c r="AI31" i="58"/>
  <c r="AM9" i="58"/>
  <c r="AN46" i="58"/>
  <c r="AQ64" i="58"/>
  <c r="S38" i="58"/>
  <c r="AL66" i="58"/>
  <c r="AI71" i="58"/>
  <c r="AP57" i="58"/>
  <c r="W47" i="58"/>
  <c r="AP18" i="58"/>
  <c r="AS42" i="58"/>
  <c r="AA59" i="58"/>
  <c r="AP27" i="58"/>
  <c r="AM14" i="58"/>
  <c r="AD77" i="58"/>
  <c r="AE43" i="58"/>
  <c r="AN61" i="58"/>
  <c r="AN19" i="58"/>
  <c r="AJ50" i="58"/>
  <c r="AG46" i="58"/>
  <c r="AQ44" i="58"/>
  <c r="AN54" i="58"/>
  <c r="AS55" i="58"/>
  <c r="AF27" i="58"/>
  <c r="Z35" i="58"/>
  <c r="AE58" i="58"/>
  <c r="AC19" i="58"/>
  <c r="AD41" i="58"/>
  <c r="Q19" i="58"/>
  <c r="AF29" i="58"/>
  <c r="Q51" i="58"/>
  <c r="AF14" i="58"/>
  <c r="AQ38" i="58"/>
  <c r="AS47" i="58"/>
  <c r="W63" i="58"/>
  <c r="AI44" i="58"/>
  <c r="W37" i="58"/>
  <c r="AB13" i="58"/>
  <c r="AE15" i="58"/>
  <c r="AG28" i="58"/>
  <c r="AK9" i="58"/>
  <c r="X39" i="58"/>
  <c r="W81" i="58"/>
  <c r="AR14" i="58"/>
  <c r="AR49" i="58"/>
  <c r="V12" i="58"/>
  <c r="AB27" i="58"/>
  <c r="AK13" i="58"/>
  <c r="AG39" i="58"/>
  <c r="AI78" i="58"/>
  <c r="AF72" i="58"/>
  <c r="AP14" i="58"/>
  <c r="AR13" i="58"/>
  <c r="U14" i="58"/>
  <c r="U47" i="58"/>
  <c r="AR82" i="58"/>
  <c r="AO78" i="58"/>
  <c r="AR11" i="58"/>
  <c r="T70" i="58"/>
  <c r="AG35" i="58"/>
  <c r="AT58" i="58"/>
  <c r="S66" i="58"/>
  <c r="AK68" i="58"/>
  <c r="V42" i="58"/>
  <c r="AA75" i="58"/>
  <c r="Y33" i="58"/>
  <c r="AC49" i="58"/>
  <c r="AE21" i="58"/>
  <c r="AS49" i="58"/>
  <c r="AG8" i="58"/>
  <c r="AH58" i="58"/>
  <c r="AS38" i="58"/>
  <c r="Y24" i="58"/>
  <c r="AT82" i="58"/>
  <c r="AD48" i="58"/>
  <c r="AU17" i="58"/>
  <c r="S46" i="58"/>
  <c r="U70" i="58"/>
  <c r="S80" i="58"/>
  <c r="S59" i="58"/>
  <c r="W62" i="58"/>
  <c r="T20" i="58"/>
  <c r="AF35" i="58"/>
  <c r="AF19" i="58"/>
  <c r="AE60" i="58"/>
  <c r="T69" i="58"/>
  <c r="AA14" i="58"/>
  <c r="AP22" i="58"/>
  <c r="Z30" i="58"/>
  <c r="AD45" i="58"/>
  <c r="AO23" i="58"/>
  <c r="Q25" i="58"/>
  <c r="AK46" i="58"/>
  <c r="U57" i="58"/>
  <c r="AC71" i="58"/>
  <c r="AS66" i="58"/>
  <c r="AP80" i="58"/>
  <c r="S22" i="58"/>
  <c r="AK66" i="58"/>
  <c r="AG21" i="58"/>
  <c r="AG64" i="58"/>
  <c r="X24" i="58"/>
  <c r="AQ61" i="58"/>
  <c r="AN55" i="58"/>
  <c r="AQ79" i="58"/>
  <c r="AM61" i="58"/>
  <c r="AD50" i="58"/>
  <c r="AG66" i="58"/>
  <c r="S69" i="58"/>
  <c r="V57" i="58"/>
  <c r="T50" i="58"/>
  <c r="X21" i="58"/>
  <c r="Q42" i="58"/>
  <c r="AN10" i="58"/>
  <c r="AN30" i="58"/>
  <c r="AQ10" i="58"/>
  <c r="X61" i="58"/>
  <c r="Z20" i="58"/>
  <c r="AS46" i="58"/>
  <c r="AI17" i="58"/>
  <c r="AL58" i="58"/>
  <c r="AU18" i="58"/>
  <c r="V10" i="58"/>
  <c r="AM44" i="58"/>
  <c r="AD62" i="58"/>
  <c r="AJ60" i="58"/>
  <c r="AS69" i="58"/>
  <c r="AC42" i="58"/>
  <c r="AB66" i="58"/>
  <c r="AI23" i="58"/>
  <c r="AJ9" i="58"/>
  <c r="AK49" i="58"/>
  <c r="AA37" i="58"/>
  <c r="AN62" i="58"/>
  <c r="AU52" i="58"/>
  <c r="AF60" i="58"/>
  <c r="AC72" i="58"/>
  <c r="AK38" i="58"/>
  <c r="AH8" i="58"/>
  <c r="AH57" i="58"/>
  <c r="Y76" i="58"/>
  <c r="S35" i="58"/>
  <c r="AN20" i="58"/>
  <c r="Y8" i="58"/>
  <c r="AE25" i="58"/>
  <c r="AI39" i="58"/>
  <c r="AQ55" i="58"/>
  <c r="AF76" i="58"/>
  <c r="S75" i="58"/>
  <c r="AI79" i="58"/>
  <c r="AN42" i="58"/>
  <c r="AN76" i="58"/>
  <c r="AR31" i="58"/>
  <c r="Z65" i="58"/>
  <c r="AM52" i="58"/>
  <c r="X79" i="58"/>
  <c r="S39" i="58"/>
  <c r="Y37" i="58"/>
  <c r="AO31" i="58"/>
  <c r="AR24" i="58"/>
  <c r="S37" i="58"/>
  <c r="AC20" i="58"/>
  <c r="AQ39" i="58"/>
  <c r="AN74" i="58"/>
  <c r="Q21" i="58"/>
  <c r="AH12" i="58"/>
  <c r="X47" i="58"/>
  <c r="AE65" i="58"/>
  <c r="AA15" i="58"/>
  <c r="AC17" i="58"/>
  <c r="AB24" i="58"/>
  <c r="AH69" i="58"/>
  <c r="AC37" i="58"/>
  <c r="Z21" i="58"/>
  <c r="AL54" i="58"/>
  <c r="AK52" i="58"/>
  <c r="S44" i="58"/>
  <c r="AG80" i="58"/>
  <c r="W61" i="58"/>
  <c r="AO63" i="58"/>
  <c r="X28" i="58"/>
  <c r="AT65" i="58"/>
  <c r="Y48" i="58"/>
  <c r="AK74" i="58"/>
  <c r="AJ23" i="58"/>
  <c r="AB36" i="58"/>
  <c r="T42" i="58"/>
  <c r="AP25" i="58"/>
  <c r="W14" i="58"/>
  <c r="AA69" i="58"/>
  <c r="AN37" i="58"/>
  <c r="AM77" i="58"/>
  <c r="AP77" i="58"/>
  <c r="Q11" i="58"/>
  <c r="T82" i="58"/>
  <c r="AP9" i="58"/>
  <c r="Q77" i="58"/>
  <c r="AF80" i="58"/>
  <c r="X64" i="58"/>
  <c r="AQ16" i="58"/>
  <c r="AD47" i="58"/>
  <c r="AH18" i="58"/>
  <c r="AH36" i="58"/>
  <c r="AL61" i="58"/>
  <c r="AT18" i="58"/>
  <c r="AK44" i="58"/>
  <c r="AD67" i="58"/>
  <c r="AD35" i="58"/>
  <c r="U62" i="58"/>
  <c r="AU53" i="58"/>
  <c r="AA51" i="58"/>
  <c r="AL24" i="58"/>
  <c r="AF16" i="58"/>
  <c r="Q26" i="58"/>
  <c r="Y81" i="58"/>
  <c r="AG25" i="58"/>
  <c r="AJ33" i="58"/>
  <c r="AU69" i="58"/>
  <c r="Y62" i="58"/>
  <c r="AM59" i="58"/>
  <c r="U60" i="58"/>
  <c r="U41" i="58"/>
  <c r="AH59" i="58"/>
  <c r="V59" i="58"/>
  <c r="Y47" i="58"/>
  <c r="Y19" i="58"/>
  <c r="AM21" i="58"/>
  <c r="X52" i="58"/>
  <c r="AE47" i="58"/>
  <c r="AW43" i="58" l="1"/>
  <c r="AW42" i="58"/>
  <c r="BK47" i="58"/>
  <c r="H3" i="30" s="1"/>
  <c r="BD52" i="58"/>
  <c r="BS21" i="58"/>
  <c r="BE19" i="58"/>
  <c r="BE47" i="58"/>
  <c r="BB59" i="58"/>
  <c r="BN59" i="58"/>
  <c r="BA41" i="58"/>
  <c r="BA60" i="58"/>
  <c r="BS59" i="58"/>
  <c r="BE62" i="58"/>
  <c r="CA69" i="58"/>
  <c r="BP33" i="58"/>
  <c r="BM25" i="58"/>
  <c r="BE81" i="58"/>
  <c r="AW26" i="58"/>
  <c r="BL16" i="58"/>
  <c r="BR24" i="58"/>
  <c r="BG51" i="58"/>
  <c r="CA53" i="58"/>
  <c r="BA62" i="58"/>
  <c r="BJ35" i="58"/>
  <c r="BJ67" i="58"/>
  <c r="BQ44" i="58"/>
  <c r="D2" i="37" s="1"/>
  <c r="BZ18" i="58"/>
  <c r="BR61" i="58"/>
  <c r="BN36" i="58"/>
  <c r="BN18" i="58"/>
  <c r="BJ47" i="58"/>
  <c r="BW16" i="58"/>
  <c r="BD64" i="58"/>
  <c r="BL80" i="58"/>
  <c r="AW77" i="58"/>
  <c r="BV9" i="58"/>
  <c r="AZ82" i="58"/>
  <c r="AW11" i="58"/>
  <c r="BV77" i="58"/>
  <c r="BS77" i="58"/>
  <c r="BT37" i="58"/>
  <c r="BG69" i="58"/>
  <c r="BC14" i="58"/>
  <c r="BV25" i="58"/>
  <c r="AZ42" i="58"/>
  <c r="BH36" i="58"/>
  <c r="BP23" i="58"/>
  <c r="BQ74" i="58"/>
  <c r="BE48" i="58"/>
  <c r="BZ65" i="58"/>
  <c r="BD28" i="58"/>
  <c r="BU63" i="58"/>
  <c r="BC61" i="58"/>
  <c r="BM80" i="58"/>
  <c r="AY44" i="58"/>
  <c r="BQ52" i="58"/>
  <c r="BR54" i="58"/>
  <c r="BF21" i="58"/>
  <c r="BI37" i="58"/>
  <c r="BN69" i="58"/>
  <c r="BH24" i="58"/>
  <c r="BI17" i="58"/>
  <c r="BG15" i="58"/>
  <c r="BK65" i="58"/>
  <c r="BD47" i="58"/>
  <c r="BN12" i="58"/>
  <c r="AW21" i="58"/>
  <c r="BT74" i="58"/>
  <c r="BW39" i="58"/>
  <c r="BI20" i="58"/>
  <c r="AY37" i="58"/>
  <c r="E2" i="33" s="1"/>
  <c r="BX24" i="58"/>
  <c r="BU31" i="58"/>
  <c r="BE37" i="58"/>
  <c r="AY39" i="58"/>
  <c r="BD79" i="58"/>
  <c r="BS52" i="58"/>
  <c r="BF65" i="58"/>
  <c r="BX31" i="58"/>
  <c r="BT76" i="58"/>
  <c r="BT42" i="58"/>
  <c r="BO79" i="58"/>
  <c r="AY75" i="58"/>
  <c r="BL76" i="58"/>
  <c r="BW55" i="58"/>
  <c r="BO39" i="58"/>
  <c r="BK25" i="58"/>
  <c r="BE8" i="58"/>
  <c r="BT20" i="58"/>
  <c r="AY35" i="58"/>
  <c r="BE76" i="58"/>
  <c r="BN57" i="58"/>
  <c r="BN8" i="58"/>
  <c r="BQ38" i="58"/>
  <c r="BI72" i="58"/>
  <c r="BL60" i="58"/>
  <c r="CA52" i="58"/>
  <c r="BT62" i="58"/>
  <c r="BG37" i="58"/>
  <c r="BQ49" i="58"/>
  <c r="BP9" i="58"/>
  <c r="BO23" i="58"/>
  <c r="BH66" i="58"/>
  <c r="BI42" i="58"/>
  <c r="BY69" i="58"/>
  <c r="BP60" i="58"/>
  <c r="BJ62" i="58"/>
  <c r="BS44" i="58"/>
  <c r="BB10" i="58"/>
  <c r="CA18" i="58"/>
  <c r="BR58" i="58"/>
  <c r="BO17" i="58"/>
  <c r="BY46" i="58"/>
  <c r="BF20" i="58"/>
  <c r="BD61" i="58"/>
  <c r="BW10" i="58"/>
  <c r="BT30" i="58"/>
  <c r="BT10" i="58"/>
  <c r="BD21" i="58"/>
  <c r="AZ50" i="58"/>
  <c r="BB57" i="58"/>
  <c r="AY69" i="58"/>
  <c r="BM66" i="58"/>
  <c r="BJ50" i="58"/>
  <c r="BS61" i="58"/>
  <c r="BW79" i="58"/>
  <c r="BT55" i="58"/>
  <c r="BW61" i="58"/>
  <c r="BD24" i="58"/>
  <c r="BM64" i="58"/>
  <c r="BM21" i="58"/>
  <c r="BQ66" i="58"/>
  <c r="AY22" i="58"/>
  <c r="BV80" i="58"/>
  <c r="BY66" i="58"/>
  <c r="BI71" i="58"/>
  <c r="BA57" i="58"/>
  <c r="BQ46" i="58"/>
  <c r="AW25" i="58"/>
  <c r="BU23" i="58"/>
  <c r="BJ45" i="58"/>
  <c r="BF30" i="58"/>
  <c r="BV22" i="58"/>
  <c r="BG14" i="58"/>
  <c r="AZ69" i="58"/>
  <c r="BK60" i="58"/>
  <c r="BL19" i="58"/>
  <c r="BL35" i="58"/>
  <c r="AZ20" i="58"/>
  <c r="BC62" i="58"/>
  <c r="AY59" i="58"/>
  <c r="AY80" i="58"/>
  <c r="BA70" i="58"/>
  <c r="AY46" i="58"/>
  <c r="CA17" i="58"/>
  <c r="BJ48" i="58"/>
  <c r="BZ82" i="58"/>
  <c r="BE24" i="58"/>
  <c r="BY38" i="58"/>
  <c r="BN58" i="58"/>
  <c r="BM8" i="58"/>
  <c r="BY49" i="58"/>
  <c r="BK21" i="58"/>
  <c r="BI49" i="58"/>
  <c r="BE33" i="58"/>
  <c r="BG75" i="58"/>
  <c r="BB42" i="58"/>
  <c r="BQ68" i="58"/>
  <c r="AY66" i="58"/>
  <c r="BZ58" i="58"/>
  <c r="BM35" i="58"/>
  <c r="AZ70" i="58"/>
  <c r="BX11" i="58"/>
  <c r="BU78" i="58"/>
  <c r="BX82" i="58"/>
  <c r="BA47" i="58"/>
  <c r="BA14" i="58"/>
  <c r="BX13" i="58"/>
  <c r="BV14" i="58"/>
  <c r="BL72" i="58"/>
  <c r="BO78" i="58"/>
  <c r="BM39" i="58"/>
  <c r="BQ13" i="58"/>
  <c r="BH27" i="58"/>
  <c r="BB12" i="58"/>
  <c r="BX49" i="58"/>
  <c r="BX14" i="58"/>
  <c r="BC81" i="58"/>
  <c r="BD39" i="58"/>
  <c r="BQ9" i="58"/>
  <c r="BM28" i="58"/>
  <c r="BK15" i="58"/>
  <c r="BH13" i="58"/>
  <c r="BC37" i="58"/>
  <c r="BO44" i="58"/>
  <c r="BC63" i="58"/>
  <c r="BY47" i="58"/>
  <c r="BW38" i="58"/>
  <c r="BL14" i="58"/>
  <c r="AW51" i="58"/>
  <c r="BL29" i="58"/>
  <c r="AW19" i="58"/>
  <c r="BJ41" i="58"/>
  <c r="BI19" i="58"/>
  <c r="BK58" i="58"/>
  <c r="BF35" i="58"/>
  <c r="BL27" i="58"/>
  <c r="BY55" i="58"/>
  <c r="BT54" i="58"/>
  <c r="BW44" i="58"/>
  <c r="BM46" i="58"/>
  <c r="BP50" i="58"/>
  <c r="BT19" i="58"/>
  <c r="BT61" i="58"/>
  <c r="BK43" i="58"/>
  <c r="BJ77" i="58"/>
  <c r="BS14" i="58"/>
  <c r="BV27" i="58"/>
  <c r="BG59" i="58"/>
  <c r="BY42" i="58"/>
  <c r="BV18" i="58"/>
  <c r="BC47" i="58"/>
  <c r="BV57" i="58"/>
  <c r="BO71" i="58"/>
  <c r="BR66" i="58"/>
  <c r="AY38" i="58"/>
  <c r="BW64" i="58"/>
  <c r="BT46" i="58"/>
  <c r="BS9" i="58"/>
  <c r="BO31" i="58"/>
  <c r="BN64" i="58"/>
  <c r="BT65" i="58"/>
  <c r="BO33" i="58"/>
  <c r="BP19" i="58"/>
  <c r="AW71" i="58"/>
  <c r="BH29" i="58"/>
  <c r="BC29" i="58"/>
  <c r="BI29" i="58"/>
  <c r="AW53" i="58"/>
  <c r="BU59" i="58"/>
  <c r="BU66" i="58"/>
  <c r="BH17" i="58"/>
  <c r="BC54" i="58"/>
  <c r="BC11" i="58"/>
  <c r="BA25" i="58"/>
  <c r="CA15" i="58"/>
  <c r="CA60" i="58"/>
  <c r="CA76" i="58"/>
  <c r="BI53" i="58"/>
  <c r="BM19" i="58"/>
  <c r="BH12" i="58"/>
  <c r="BV52" i="58"/>
  <c r="BF24" i="58"/>
  <c r="AY25" i="58"/>
  <c r="BL39" i="58"/>
  <c r="AW62" i="58"/>
  <c r="AY78" i="58"/>
  <c r="BD37" i="58"/>
  <c r="BJ28" i="58"/>
  <c r="BY19" i="58"/>
  <c r="BA27" i="58"/>
  <c r="BW22" i="58"/>
  <c r="AW50" i="58"/>
  <c r="BQ57" i="58"/>
  <c r="BC49" i="58"/>
  <c r="BJ78" i="58"/>
  <c r="AW37" i="58"/>
  <c r="BN76" i="58"/>
  <c r="BC79" i="58"/>
  <c r="BC12" i="58"/>
  <c r="BP69" i="58"/>
  <c r="BR45" i="58"/>
  <c r="BS41" i="58"/>
  <c r="BJ20" i="58"/>
  <c r="BH73" i="58"/>
  <c r="BJ52" i="58"/>
  <c r="BN29" i="58"/>
  <c r="BW69" i="58"/>
  <c r="CA67" i="58"/>
  <c r="BZ73" i="58"/>
  <c r="BB73" i="58"/>
  <c r="BZ71" i="58"/>
  <c r="BM43" i="58"/>
  <c r="BI43" i="58"/>
  <c r="BE15" i="58"/>
  <c r="BW19" i="58"/>
  <c r="AY13" i="58"/>
  <c r="BG18" i="58"/>
  <c r="BJ75" i="58"/>
  <c r="BO67" i="58"/>
  <c r="BZ9" i="58"/>
  <c r="AY11" i="58"/>
  <c r="BJ59" i="58"/>
  <c r="BF74" i="58"/>
  <c r="BY67" i="58"/>
  <c r="AY76" i="58"/>
  <c r="BO69" i="58"/>
  <c r="BC82" i="58"/>
  <c r="BT36" i="58"/>
  <c r="BY68" i="58"/>
  <c r="AY33" i="58"/>
  <c r="BX39" i="58"/>
  <c r="BF60" i="58"/>
  <c r="BO62" i="58"/>
  <c r="BL50" i="58"/>
  <c r="BU64" i="58"/>
  <c r="BE14" i="58"/>
  <c r="BP14" i="58"/>
  <c r="CA49" i="58"/>
  <c r="AZ74" i="58"/>
  <c r="BV17" i="58"/>
  <c r="BW49" i="58"/>
  <c r="BZ49" i="58"/>
  <c r="BK72" i="58"/>
  <c r="BX61" i="58"/>
  <c r="BK30" i="58"/>
  <c r="BV41" i="58"/>
  <c r="BC45" i="58"/>
  <c r="BK51" i="58"/>
  <c r="BB67" i="58"/>
  <c r="BW60" i="58"/>
  <c r="BG38" i="58"/>
  <c r="BW80" i="58"/>
  <c r="BQ42" i="58"/>
  <c r="BU74" i="58"/>
  <c r="BA37" i="58"/>
  <c r="BS65" i="58"/>
  <c r="BE74" i="58"/>
  <c r="BS57" i="58"/>
  <c r="CA11" i="58"/>
  <c r="BX25" i="58"/>
  <c r="BG77" i="58"/>
  <c r="BE75" i="58"/>
  <c r="BB48" i="58"/>
  <c r="BO82" i="58"/>
  <c r="BZ64" i="58"/>
  <c r="CA47" i="58"/>
  <c r="BZ46" i="58"/>
  <c r="BN50" i="58"/>
  <c r="BJ81" i="58"/>
  <c r="BM59" i="58"/>
  <c r="BH51" i="58"/>
  <c r="BU82" i="58"/>
  <c r="AY21" i="58"/>
  <c r="BR39" i="58"/>
  <c r="BR36" i="58"/>
  <c r="BG76" i="58"/>
  <c r="BC78" i="58"/>
  <c r="BT68" i="58"/>
  <c r="BB71" i="58"/>
  <c r="BD22" i="58"/>
  <c r="AY64" i="58"/>
  <c r="BH61" i="58"/>
  <c r="BQ60" i="58"/>
  <c r="AW74" i="58"/>
  <c r="BT21" i="58"/>
  <c r="AY12" i="58"/>
  <c r="BK28" i="58"/>
  <c r="BF11" i="58"/>
  <c r="BO54" i="58"/>
  <c r="BR71" i="58"/>
  <c r="BY73" i="58"/>
  <c r="BS18" i="58"/>
  <c r="BH35" i="58"/>
  <c r="BT23" i="58"/>
  <c r="BE58" i="58"/>
  <c r="BJ44" i="58"/>
  <c r="BN66" i="58"/>
  <c r="BJ37" i="58"/>
  <c r="BT17" i="58"/>
  <c r="BA16" i="58"/>
  <c r="BK75" i="58"/>
  <c r="BF41" i="58"/>
  <c r="BI11" i="58"/>
  <c r="BC53" i="58"/>
  <c r="BK55" i="58"/>
  <c r="BB54" i="58"/>
  <c r="BG66" i="58"/>
  <c r="CA28" i="58"/>
  <c r="BN73" i="58"/>
  <c r="BK48" i="58"/>
  <c r="BK79" i="58"/>
  <c r="AW80" i="58"/>
  <c r="BT11" i="58"/>
  <c r="BL47" i="58"/>
  <c r="H3" i="72" s="1"/>
  <c r="BC27" i="58"/>
  <c r="BK39" i="58"/>
  <c r="BG70" i="58"/>
  <c r="AZ21" i="58"/>
  <c r="CA51" i="58"/>
  <c r="BB38" i="58"/>
  <c r="BK54" i="58"/>
  <c r="BF69" i="58"/>
  <c r="BL28" i="58"/>
  <c r="BP27" i="58"/>
  <c r="BO10" i="58"/>
  <c r="BE27" i="58"/>
  <c r="BP42" i="58"/>
  <c r="BY41" i="58"/>
  <c r="BF49" i="58"/>
  <c r="BB35" i="58"/>
  <c r="BV31" i="58"/>
  <c r="AZ18" i="58"/>
  <c r="BJ42" i="58"/>
  <c r="BC17" i="58"/>
  <c r="BJ22" i="58"/>
  <c r="BH48" i="58"/>
  <c r="BB47" i="58"/>
  <c r="BK77" i="58"/>
  <c r="BF76" i="58"/>
  <c r="BP65" i="58"/>
  <c r="BC10" i="58"/>
  <c r="BZ48" i="58"/>
  <c r="BD73" i="58"/>
  <c r="AY10" i="58"/>
  <c r="BF50" i="58"/>
  <c r="BW42" i="58"/>
  <c r="BD12" i="58"/>
  <c r="BQ76" i="58"/>
  <c r="BE16" i="58"/>
  <c r="BB75" i="58"/>
  <c r="BE72" i="58"/>
  <c r="BM78" i="58"/>
  <c r="BC70" i="58"/>
  <c r="BN67" i="58"/>
  <c r="BA58" i="58"/>
  <c r="BB50" i="58"/>
  <c r="BW15" i="58"/>
  <c r="BU48" i="58"/>
  <c r="BK71" i="58"/>
  <c r="BP76" i="58"/>
  <c r="BY44" i="58"/>
  <c r="BI52" i="58"/>
  <c r="CA36" i="58"/>
  <c r="BI25" i="58"/>
  <c r="BJ13" i="58"/>
  <c r="BO73" i="58"/>
  <c r="BK13" i="58"/>
  <c r="BU69" i="58"/>
  <c r="AW29" i="58"/>
  <c r="BK20" i="58"/>
  <c r="BS48" i="58"/>
  <c r="BG33" i="58"/>
  <c r="BH19" i="58"/>
  <c r="BB66" i="58"/>
  <c r="BS22" i="58"/>
  <c r="AZ65" i="58"/>
  <c r="BU53" i="58"/>
  <c r="BY39" i="58"/>
  <c r="BC23" i="58"/>
  <c r="BG41" i="58"/>
  <c r="BX42" i="58"/>
  <c r="BD74" i="58"/>
  <c r="BT18" i="58"/>
  <c r="BL21" i="58"/>
  <c r="BU62" i="58"/>
  <c r="BO65" i="58"/>
  <c r="CA81" i="58"/>
  <c r="BA46" i="58"/>
  <c r="BY77" i="58"/>
  <c r="AZ24" i="58"/>
  <c r="BX69" i="58"/>
  <c r="BL22" i="58"/>
  <c r="BP82" i="58"/>
  <c r="BH75" i="58"/>
  <c r="AZ19" i="58"/>
  <c r="BQ24" i="58"/>
  <c r="BS33" i="58"/>
  <c r="BI70" i="58"/>
  <c r="BV45" i="58"/>
  <c r="BY71" i="58"/>
  <c r="AW61" i="58"/>
  <c r="BO80" i="58"/>
  <c r="BX44" i="58"/>
  <c r="BB64" i="58"/>
  <c r="BN80" i="58"/>
  <c r="AZ53" i="58"/>
  <c r="BP18" i="58"/>
  <c r="AZ27" i="58"/>
  <c r="BR67" i="58"/>
  <c r="BA79" i="58"/>
  <c r="BD8" i="58"/>
  <c r="BG74" i="58"/>
  <c r="BC13" i="58"/>
  <c r="BI44" i="58"/>
  <c r="BL66" i="58"/>
  <c r="BB26" i="58"/>
  <c r="BH31" i="58"/>
  <c r="BH72" i="58"/>
  <c r="BW82" i="58"/>
  <c r="BO76" i="58"/>
  <c r="AW20" i="58"/>
  <c r="BE67" i="58"/>
  <c r="BA33" i="58"/>
  <c r="BD9" i="58"/>
  <c r="BI38" i="58"/>
  <c r="BK62" i="58"/>
  <c r="AZ73" i="58"/>
  <c r="BT38" i="58"/>
  <c r="BR62" i="58"/>
  <c r="BW25" i="58"/>
  <c r="BU45" i="58"/>
  <c r="AW58" i="58"/>
  <c r="BR52" i="58"/>
  <c r="AW48" i="58"/>
  <c r="BF46" i="58"/>
  <c r="BU71" i="58"/>
  <c r="BC74" i="58"/>
  <c r="AW79" i="58"/>
  <c r="BT64" i="58"/>
  <c r="BR28" i="58"/>
  <c r="BJ38" i="58"/>
  <c r="BC41" i="58"/>
  <c r="BO60" i="58"/>
  <c r="BL41" i="58"/>
  <c r="BB60" i="58"/>
  <c r="BM53" i="58"/>
  <c r="AW78" i="58"/>
  <c r="BW43" i="58"/>
  <c r="BU12" i="58"/>
  <c r="BO19" i="58"/>
  <c r="BP43" i="58"/>
  <c r="BU75" i="58"/>
  <c r="BG29" i="58"/>
  <c r="BB72" i="58"/>
  <c r="BA35" i="58"/>
  <c r="BY35" i="58"/>
  <c r="BN70" i="58"/>
  <c r="BI82" i="58"/>
  <c r="BE78" i="58"/>
  <c r="BA15" i="58"/>
  <c r="BK52" i="58"/>
  <c r="BN45" i="58"/>
  <c r="BX63" i="58"/>
  <c r="BT29" i="58"/>
  <c r="BO11" i="58"/>
  <c r="BL73" i="58"/>
  <c r="BL23" i="58"/>
  <c r="CA78" i="58"/>
  <c r="AY43" i="58"/>
  <c r="BQ18" i="58"/>
  <c r="BQ82" i="58"/>
  <c r="BC35" i="58"/>
  <c r="BD49" i="58"/>
  <c r="BW12" i="58"/>
  <c r="BE77" i="58"/>
  <c r="BY13" i="58"/>
  <c r="BT72" i="58"/>
  <c r="H2" i="43" s="1"/>
  <c r="BL51" i="58"/>
  <c r="G4" i="72" s="1"/>
  <c r="BM20" i="58"/>
  <c r="BT14" i="58"/>
  <c r="BX43" i="58"/>
  <c r="BY16" i="58"/>
  <c r="BW72" i="58"/>
  <c r="AW72" i="58"/>
  <c r="BS8" i="58"/>
  <c r="AW52" i="58"/>
  <c r="BG9" i="58"/>
  <c r="BM18" i="58"/>
  <c r="BP62" i="58"/>
  <c r="BV23" i="58"/>
  <c r="BB13" i="58"/>
  <c r="BH11" i="58"/>
  <c r="BG23" i="58"/>
  <c r="BK80" i="58"/>
  <c r="BP72" i="58"/>
  <c r="BE30" i="58"/>
  <c r="BK36" i="58"/>
  <c r="BO14" i="58"/>
  <c r="BP71" i="58"/>
  <c r="BC69" i="58"/>
  <c r="BZ41" i="58"/>
  <c r="BF43" i="58"/>
  <c r="BU73" i="58"/>
  <c r="BB23" i="58"/>
  <c r="BK8" i="58"/>
  <c r="BU52" i="58"/>
  <c r="BX29" i="58"/>
  <c r="BZ81" i="58"/>
  <c r="BK81" i="58"/>
  <c r="BP25" i="58"/>
  <c r="BS42" i="58"/>
  <c r="BQ61" i="58"/>
  <c r="BJ51" i="58"/>
  <c r="BH21" i="58"/>
  <c r="BX70" i="58"/>
  <c r="BZ74" i="58"/>
  <c r="BZ28" i="58"/>
  <c r="B3" i="48" s="1"/>
  <c r="BC80" i="58"/>
  <c r="BY12" i="58"/>
  <c r="BR73" i="58"/>
  <c r="BH44" i="58"/>
  <c r="BS67" i="58"/>
  <c r="BT71" i="58"/>
  <c r="G2" i="43" s="1"/>
  <c r="BG16" i="58"/>
  <c r="BE66" i="58"/>
  <c r="BV38" i="58"/>
  <c r="BS17" i="58"/>
  <c r="BL17" i="58"/>
  <c r="BZ51" i="58"/>
  <c r="BY31" i="58"/>
  <c r="AY8" i="58"/>
  <c r="BA66" i="58"/>
  <c r="BM70" i="58"/>
  <c r="BB19" i="58"/>
  <c r="BC72" i="58"/>
  <c r="BV58" i="58"/>
  <c r="BO75" i="58"/>
  <c r="BL62" i="58"/>
  <c r="BG50" i="58"/>
  <c r="AW59" i="58"/>
  <c r="BX76" i="58"/>
  <c r="BE42" i="58"/>
  <c r="BM51" i="58"/>
  <c r="BC39" i="58"/>
  <c r="BU24" i="58"/>
  <c r="BX19" i="58"/>
  <c r="BE60" i="58"/>
  <c r="BX10" i="58"/>
  <c r="BP37" i="58"/>
  <c r="BA17" i="58"/>
  <c r="BX38" i="58"/>
  <c r="BR72" i="58"/>
  <c r="BQ48" i="58"/>
  <c r="BM50" i="58"/>
  <c r="BU33" i="58"/>
  <c r="BW59" i="58"/>
  <c r="BZ52" i="58"/>
  <c r="BI22" i="58"/>
  <c r="BX78" i="58"/>
  <c r="BY10" i="58"/>
  <c r="BT15" i="58"/>
  <c r="BT28" i="58"/>
  <c r="CA22" i="58"/>
  <c r="BG47" i="58"/>
  <c r="BU60" i="58"/>
  <c r="AW47" i="58"/>
  <c r="BV54" i="58"/>
  <c r="BW54" i="58"/>
  <c r="CA71" i="58"/>
  <c r="BN62" i="58"/>
  <c r="BL82" i="58"/>
  <c r="BB43" i="58"/>
  <c r="BZ19" i="58"/>
  <c r="BI65" i="58"/>
  <c r="BV68" i="58"/>
  <c r="D2" i="44" s="1"/>
  <c r="BP66" i="58"/>
  <c r="BV59" i="58"/>
  <c r="BJ19" i="58"/>
  <c r="BR14" i="58"/>
  <c r="BM68" i="58"/>
  <c r="BD72" i="58"/>
  <c r="BZ22" i="58"/>
  <c r="BZ80" i="58"/>
  <c r="BA65" i="58"/>
  <c r="BG27" i="58"/>
  <c r="BG67" i="58"/>
  <c r="BG22" i="58"/>
  <c r="BN10" i="58"/>
  <c r="BA50" i="58"/>
  <c r="BO29" i="58"/>
  <c r="BI13" i="58"/>
  <c r="AY9" i="58"/>
  <c r="BA23" i="58"/>
  <c r="AZ63" i="58"/>
  <c r="CA14" i="58"/>
  <c r="BR16" i="58"/>
  <c r="BA49" i="58"/>
  <c r="AW81" i="58"/>
  <c r="BW9" i="58"/>
  <c r="CA74" i="58"/>
  <c r="BW53" i="58"/>
  <c r="BZ39" i="58"/>
  <c r="AW13" i="58"/>
  <c r="BB78" i="58"/>
  <c r="BW62" i="58"/>
  <c r="BZ76" i="58"/>
  <c r="BN23" i="58"/>
  <c r="BX71" i="58"/>
  <c r="BR42" i="58"/>
  <c r="BV8" i="58"/>
  <c r="BR37" i="58"/>
  <c r="BG58" i="58"/>
  <c r="AZ77" i="58"/>
  <c r="CA42" i="58"/>
  <c r="AY29" i="58"/>
  <c r="CA46" i="58"/>
  <c r="BL79" i="58"/>
  <c r="BX37" i="58"/>
  <c r="BI60" i="58"/>
  <c r="BE17" i="58"/>
  <c r="BQ70" i="58"/>
  <c r="BQ10" i="58"/>
  <c r="BH39" i="58"/>
  <c r="BD10" i="58"/>
  <c r="AZ60" i="58"/>
  <c r="BR15" i="58"/>
  <c r="BP81" i="58"/>
  <c r="BH46" i="58"/>
  <c r="BM67" i="58"/>
  <c r="BG25" i="58"/>
  <c r="BV81" i="58"/>
  <c r="BZ69" i="58"/>
  <c r="BZ61" i="58"/>
  <c r="BI68" i="58"/>
  <c r="BN27" i="58"/>
  <c r="BT25" i="58"/>
  <c r="BU55" i="58"/>
  <c r="BC76" i="58"/>
  <c r="BI9" i="58"/>
  <c r="BD33" i="58"/>
  <c r="BY70" i="58"/>
  <c r="BN61" i="58"/>
  <c r="CA66" i="58"/>
  <c r="BD53" i="58"/>
  <c r="BJ80" i="58"/>
  <c r="BV55" i="58"/>
  <c r="BP59" i="58"/>
  <c r="BZ38" i="58"/>
  <c r="BL44" i="58"/>
  <c r="BW47" i="58"/>
  <c r="BU27" i="58"/>
  <c r="BD26" i="58"/>
  <c r="BR78" i="58"/>
  <c r="BY25" i="58"/>
  <c r="BG52" i="58"/>
  <c r="BE54" i="58"/>
  <c r="BG31" i="58"/>
  <c r="BE13" i="58"/>
  <c r="BN63" i="58"/>
  <c r="BF61" i="58"/>
  <c r="BP41" i="58"/>
  <c r="BJ73" i="58"/>
  <c r="BA18" i="58"/>
  <c r="BL45" i="58"/>
  <c r="AZ64" i="58"/>
  <c r="AW18" i="58"/>
  <c r="AW49" i="58"/>
  <c r="BU20" i="58"/>
  <c r="BP8" i="58"/>
  <c r="BP44" i="58"/>
  <c r="BG10" i="58"/>
  <c r="BT66" i="58"/>
  <c r="BH10" i="58"/>
  <c r="BU16" i="58"/>
  <c r="BL38" i="58"/>
  <c r="BO61" i="58"/>
  <c r="BE70" i="58"/>
  <c r="BC38" i="58"/>
  <c r="BD43" i="58"/>
  <c r="BH70" i="58"/>
  <c r="BN68" i="58"/>
  <c r="AW23" i="58"/>
  <c r="BB61" i="58"/>
  <c r="BL37" i="58"/>
  <c r="BG62" i="58"/>
  <c r="BO46" i="58"/>
  <c r="BU37" i="58"/>
  <c r="BQ78" i="58"/>
  <c r="BR18" i="58"/>
  <c r="BD25" i="58"/>
  <c r="BU18" i="58"/>
  <c r="AZ49" i="58"/>
  <c r="BB37" i="58"/>
  <c r="F2" i="36" s="1"/>
  <c r="BM82" i="58"/>
  <c r="BP22" i="58"/>
  <c r="AZ41" i="58"/>
  <c r="AZ80" i="58"/>
  <c r="BI57" i="58"/>
  <c r="BV82" i="58"/>
  <c r="BM9" i="58"/>
  <c r="AZ79" i="58"/>
  <c r="AZ47" i="58"/>
  <c r="BP53" i="58"/>
  <c r="BE69" i="58"/>
  <c r="BP21" i="58"/>
  <c r="BO66" i="58"/>
  <c r="BX66" i="58"/>
  <c r="BC67" i="58"/>
  <c r="BN60" i="58"/>
  <c r="BB39" i="58"/>
  <c r="BH22" i="58"/>
  <c r="CA70" i="58"/>
  <c r="BA20" i="58"/>
  <c r="BA77" i="58"/>
  <c r="BJ82" i="58"/>
  <c r="BD41" i="58"/>
  <c r="CA75" i="58"/>
  <c r="BE59" i="58"/>
  <c r="BH63" i="58"/>
  <c r="BU35" i="58"/>
  <c r="BX20" i="58"/>
  <c r="D2" i="46" s="1"/>
  <c r="BA8" i="58"/>
  <c r="BC65" i="58"/>
  <c r="BY37" i="58"/>
  <c r="F4" i="47" s="1"/>
  <c r="BN41" i="58"/>
  <c r="BI61" i="58"/>
  <c r="BJ17" i="58"/>
  <c r="BV16" i="58"/>
  <c r="BH74" i="58"/>
  <c r="BF38" i="58"/>
  <c r="BF31" i="58"/>
  <c r="BO36" i="58"/>
  <c r="BL13" i="58"/>
  <c r="BI31" i="58"/>
  <c r="BN31" i="58"/>
  <c r="CA29" i="58"/>
  <c r="AZ45" i="58"/>
  <c r="BZ15" i="58"/>
  <c r="BF16" i="58"/>
  <c r="BF22" i="58"/>
  <c r="BU39" i="58"/>
  <c r="BU44" i="58"/>
  <c r="BS35" i="58"/>
  <c r="BW33" i="58"/>
  <c r="BW23" i="58"/>
  <c r="BO72" i="58"/>
  <c r="BC73" i="58"/>
  <c r="BL58" i="58"/>
  <c r="BW66" i="58"/>
  <c r="CA54" i="58"/>
  <c r="BO38" i="58"/>
  <c r="BA30" i="58"/>
  <c r="BZ63" i="58"/>
  <c r="BQ69" i="58"/>
  <c r="BV49" i="58"/>
  <c r="AZ15" i="58"/>
  <c r="BB49" i="58"/>
  <c r="BP45" i="58"/>
  <c r="BQ50" i="58"/>
  <c r="BW58" i="58"/>
  <c r="BK73" i="58"/>
  <c r="BL63" i="58"/>
  <c r="BQ11" i="58"/>
  <c r="BZ79" i="58"/>
  <c r="BU22" i="58"/>
  <c r="BQ67" i="58"/>
  <c r="BM69" i="58"/>
  <c r="BW70" i="58"/>
  <c r="BY30" i="58"/>
  <c r="BX52" i="58"/>
  <c r="BL36" i="58"/>
  <c r="BR20" i="58"/>
  <c r="BM27" i="58"/>
  <c r="BV74" i="58"/>
  <c r="BQ28" i="58"/>
  <c r="BX75" i="58"/>
  <c r="BH45" i="58"/>
  <c r="BL61" i="58"/>
  <c r="BV35" i="58"/>
  <c r="BK27" i="58"/>
  <c r="BC25" i="58"/>
  <c r="BE28" i="58"/>
  <c r="BJ68" i="58"/>
  <c r="BO55" i="58"/>
  <c r="BH15" i="58"/>
  <c r="BW31" i="58"/>
  <c r="BZ10" i="58"/>
  <c r="BS82" i="58"/>
  <c r="AZ78" i="58"/>
  <c r="BL49" i="58"/>
  <c r="AW38" i="58"/>
  <c r="BE39" i="58"/>
  <c r="BY65" i="58"/>
  <c r="BK68" i="58"/>
  <c r="BQ41" i="58"/>
  <c r="BX41" i="58"/>
  <c r="BY57" i="58"/>
  <c r="AW57" i="58"/>
  <c r="BX72" i="58"/>
  <c r="BJ58" i="58"/>
  <c r="BI33" i="58"/>
  <c r="BP36" i="58"/>
  <c r="BG53" i="58"/>
  <c r="BH80" i="58"/>
  <c r="BG45" i="58"/>
  <c r="BT77" i="58"/>
  <c r="BF47" i="58"/>
  <c r="BS75" i="58"/>
  <c r="BK53" i="58"/>
  <c r="BH79" i="58"/>
  <c r="BL20" i="58"/>
  <c r="BE43" i="58"/>
  <c r="BU30" i="58"/>
  <c r="BC55" i="58"/>
  <c r="BS46" i="58"/>
  <c r="BC43" i="58"/>
  <c r="BV15" i="58"/>
  <c r="BO68" i="58"/>
  <c r="BG8" i="58"/>
  <c r="BE26" i="58"/>
  <c r="BY53" i="58"/>
  <c r="BK49" i="58"/>
  <c r="BD38" i="58"/>
  <c r="BG36" i="58"/>
  <c r="BD11" i="58"/>
  <c r="BM33" i="58"/>
  <c r="BI15" i="58"/>
  <c r="BB52" i="58"/>
  <c r="BD17" i="58"/>
  <c r="BN21" i="58"/>
  <c r="BL43" i="58"/>
  <c r="AZ46" i="58"/>
  <c r="BL65" i="58"/>
  <c r="BM36" i="58"/>
  <c r="BD23" i="58"/>
  <c r="AY71" i="58"/>
  <c r="BR81" i="58"/>
  <c r="BI30" i="58"/>
  <c r="BC21" i="58"/>
  <c r="AZ44" i="58"/>
  <c r="BL33" i="58"/>
  <c r="AY60" i="58"/>
  <c r="BF44" i="58"/>
  <c r="BD31" i="58"/>
  <c r="BZ37" i="58"/>
  <c r="BH18" i="58"/>
  <c r="BA82" i="58"/>
  <c r="BE46" i="58"/>
  <c r="BC59" i="58"/>
  <c r="BA44" i="58"/>
  <c r="BM65" i="58"/>
  <c r="BR74" i="58"/>
  <c r="BC57" i="58"/>
  <c r="BI48" i="58"/>
  <c r="BX9" i="58"/>
  <c r="BW46" i="58"/>
  <c r="BG20" i="58"/>
  <c r="BH41" i="58"/>
  <c r="BA54" i="58"/>
  <c r="BM17" i="58"/>
  <c r="BY9" i="58"/>
  <c r="BU15" i="58"/>
  <c r="BN11" i="58"/>
  <c r="BJ29" i="58"/>
  <c r="BZ33" i="58"/>
  <c r="BF59" i="58"/>
  <c r="AY49" i="58"/>
  <c r="BI18" i="58"/>
  <c r="BI16" i="58"/>
  <c r="BN19" i="58"/>
  <c r="BR33" i="58"/>
  <c r="BI45" i="58"/>
  <c r="BS53" i="58"/>
  <c r="BR38" i="58"/>
  <c r="BF67" i="58"/>
  <c r="BY21" i="58"/>
  <c r="BL78" i="58"/>
  <c r="BS66" i="58"/>
  <c r="BW68" i="58"/>
  <c r="BC42" i="58"/>
  <c r="BK67" i="58"/>
  <c r="BO47" i="58"/>
  <c r="AZ36" i="58"/>
  <c r="E10" i="23" s="1"/>
  <c r="BM37" i="58"/>
  <c r="BZ75" i="58"/>
  <c r="AZ39" i="58"/>
  <c r="BE53" i="58"/>
  <c r="BQ25" i="58"/>
  <c r="BM13" i="58"/>
  <c r="BX73" i="58"/>
  <c r="BL24" i="58"/>
  <c r="CA39" i="58"/>
  <c r="BB53" i="58"/>
  <c r="AW35" i="58"/>
  <c r="BL81" i="58"/>
  <c r="BY28" i="58"/>
  <c r="B8" i="47" s="1"/>
  <c r="BO74" i="58"/>
  <c r="BH9" i="58"/>
  <c r="BP80" i="58"/>
  <c r="BT47" i="58"/>
  <c r="BQ45" i="58"/>
  <c r="F3" i="37" s="1"/>
  <c r="BN47" i="58"/>
  <c r="BD68" i="58"/>
  <c r="BL46" i="58"/>
  <c r="BV48" i="58"/>
  <c r="BR25" i="58"/>
  <c r="BT59" i="58"/>
  <c r="BD16" i="58"/>
  <c r="BX33" i="58"/>
  <c r="BD82" i="58"/>
  <c r="BC50" i="58"/>
  <c r="BS24" i="58"/>
  <c r="BX57" i="58"/>
  <c r="BC30" i="58"/>
  <c r="CA61" i="58"/>
  <c r="BO51" i="58"/>
  <c r="BR44" i="58"/>
  <c r="BN44" i="58"/>
  <c r="BM60" i="58"/>
  <c r="BF73" i="58"/>
  <c r="BO16" i="58"/>
  <c r="BQ43" i="58"/>
  <c r="BE61" i="58"/>
  <c r="AZ12" i="58"/>
  <c r="BN9" i="58"/>
  <c r="BR82" i="58"/>
  <c r="BD18" i="58"/>
  <c r="BR21" i="58"/>
  <c r="BQ36" i="58"/>
  <c r="BQ81" i="58"/>
  <c r="BA21" i="58"/>
  <c r="BS13" i="58"/>
  <c r="AY70" i="58"/>
  <c r="BU67" i="58"/>
  <c r="BH23" i="58"/>
  <c r="BQ39" i="58"/>
  <c r="BB29" i="58"/>
  <c r="B2" i="36" s="1"/>
  <c r="BD50" i="58"/>
  <c r="BF36" i="58"/>
  <c r="BW8" i="58"/>
  <c r="BY15" i="58"/>
  <c r="BX30" i="58"/>
  <c r="BE79" i="58"/>
  <c r="BC58" i="58"/>
  <c r="AW60" i="58"/>
  <c r="BG79" i="58"/>
  <c r="AW8" i="58"/>
  <c r="BH60" i="58"/>
  <c r="BL59" i="58"/>
  <c r="AY65" i="58"/>
  <c r="BK44" i="58"/>
  <c r="BT58" i="58"/>
  <c r="AZ38" i="58"/>
  <c r="BG80" i="58"/>
  <c r="BR80" i="58"/>
  <c r="CA16" i="58"/>
  <c r="BC33" i="58"/>
  <c r="BF25" i="58"/>
  <c r="BE73" i="58"/>
  <c r="BT44" i="58"/>
  <c r="BR68" i="58"/>
  <c r="AW70" i="58"/>
  <c r="BN15" i="58"/>
  <c r="BE57" i="58"/>
  <c r="BW57" i="58"/>
  <c r="BF52" i="58"/>
  <c r="BZ30" i="58"/>
  <c r="BH47" i="58"/>
  <c r="BE41" i="58"/>
  <c r="BM15" i="58"/>
  <c r="B2" i="62" s="1"/>
  <c r="BM49" i="58"/>
  <c r="BT12" i="58"/>
  <c r="AY58" i="58"/>
  <c r="AY24" i="58"/>
  <c r="AY61" i="58"/>
  <c r="BA19" i="58"/>
  <c r="CA10" i="58"/>
  <c r="BT52" i="58"/>
  <c r="BF18" i="58"/>
  <c r="BT43" i="58"/>
  <c r="AY17" i="58"/>
  <c r="BS20" i="58"/>
  <c r="BO13" i="58"/>
  <c r="CA35" i="58"/>
  <c r="AY41" i="58"/>
  <c r="BY8" i="58"/>
  <c r="BJ11" i="58"/>
  <c r="CA31" i="58"/>
  <c r="BE20" i="58"/>
  <c r="BI12" i="58"/>
  <c r="BG44" i="58"/>
  <c r="BB31" i="58"/>
  <c r="BG49" i="58"/>
  <c r="BI62" i="58"/>
  <c r="BG46" i="58"/>
  <c r="BI39" i="58"/>
  <c r="BF45" i="58"/>
  <c r="BA48" i="58"/>
  <c r="BL53" i="58"/>
  <c r="BH76" i="58"/>
  <c r="AW15" i="58"/>
  <c r="BB70" i="58"/>
  <c r="AZ17" i="58"/>
  <c r="BN14" i="58"/>
  <c r="BB9" i="58"/>
  <c r="BF79" i="58"/>
  <c r="BH67" i="58"/>
  <c r="BN37" i="58"/>
  <c r="BY18" i="58"/>
  <c r="AZ33" i="58"/>
  <c r="BR31" i="58"/>
  <c r="BL68" i="58"/>
  <c r="BB25" i="58"/>
  <c r="BF10" i="58"/>
  <c r="BX58" i="58"/>
  <c r="BQ80" i="58"/>
  <c r="BM30" i="58"/>
  <c r="BO63" i="58"/>
  <c r="BF78" i="58"/>
  <c r="BC16" i="58"/>
  <c r="BD19" i="58"/>
  <c r="BV30" i="58"/>
  <c r="CA9" i="58"/>
  <c r="CA19" i="58"/>
  <c r="BI64" i="58"/>
  <c r="CA8" i="58"/>
  <c r="BI24" i="58"/>
  <c r="BW67" i="58"/>
  <c r="BK63" i="58"/>
  <c r="F2" i="30" s="1"/>
  <c r="BL52" i="58"/>
  <c r="BV28" i="58"/>
  <c r="BJ65" i="58"/>
  <c r="BX8" i="58"/>
  <c r="BJ14" i="58"/>
  <c r="BI50" i="58"/>
  <c r="BJ49" i="58"/>
  <c r="BH77" i="58"/>
  <c r="BZ20" i="58"/>
  <c r="AY81" i="58"/>
  <c r="BI78" i="58"/>
  <c r="BY43" i="58"/>
  <c r="BU79" i="58"/>
  <c r="BS71" i="58"/>
  <c r="BT82" i="58"/>
  <c r="BT22" i="58"/>
  <c r="AY23" i="58"/>
  <c r="BC15" i="58"/>
  <c r="BV20" i="58"/>
  <c r="BG24" i="58"/>
  <c r="BJ8" i="58"/>
  <c r="CA43" i="58"/>
  <c r="BA81" i="58"/>
  <c r="BQ64" i="58"/>
  <c r="BQ17" i="58"/>
  <c r="BL48" i="58"/>
  <c r="BB76" i="58"/>
  <c r="BO57" i="58"/>
  <c r="BM24" i="58"/>
  <c r="BY63" i="58"/>
  <c r="I5" i="47" s="1"/>
  <c r="BN55" i="58"/>
  <c r="BJ69" i="58"/>
  <c r="BP35" i="58"/>
  <c r="AY53" i="58"/>
  <c r="G3" i="33" s="1"/>
  <c r="BS28" i="58"/>
  <c r="BR64" i="58"/>
  <c r="BG64" i="58"/>
  <c r="BH50" i="58"/>
  <c r="BJ21" i="58"/>
  <c r="BB65" i="58"/>
  <c r="BJ70" i="58"/>
  <c r="BK82" i="58"/>
  <c r="BO35" i="58"/>
  <c r="AW76" i="58"/>
  <c r="BY74" i="58"/>
  <c r="BO70" i="58"/>
  <c r="BT8" i="58"/>
  <c r="BI59" i="58"/>
  <c r="AY74" i="58"/>
  <c r="BN52" i="58"/>
  <c r="BP79" i="58"/>
  <c r="BB24" i="58"/>
  <c r="BB80" i="58"/>
  <c r="BG68" i="58"/>
  <c r="BO37" i="58"/>
  <c r="BV76" i="58"/>
  <c r="BL12" i="58"/>
  <c r="BR53" i="58"/>
  <c r="BX55" i="58"/>
  <c r="BJ15" i="58"/>
  <c r="BY72" i="58"/>
  <c r="BN54" i="58"/>
  <c r="BU70" i="58"/>
  <c r="BR12" i="58"/>
  <c r="AY28" i="58"/>
  <c r="BH82" i="58"/>
  <c r="BP39" i="58"/>
  <c r="BB20" i="58"/>
  <c r="BE68" i="58"/>
  <c r="BP52" i="58"/>
  <c r="BW50" i="58"/>
  <c r="BW52" i="58"/>
  <c r="BL74" i="58"/>
  <c r="BK64" i="58"/>
  <c r="BJ18" i="58"/>
  <c r="BO9" i="58"/>
  <c r="BP38" i="58"/>
  <c r="BQ54" i="58"/>
  <c r="BW30" i="58"/>
  <c r="BQ47" i="58"/>
  <c r="BS10" i="58"/>
  <c r="BN43" i="58"/>
  <c r="BO59" i="58"/>
  <c r="BU10" i="58"/>
  <c r="BM48" i="58"/>
  <c r="BW78" i="58"/>
  <c r="BE51" i="58"/>
  <c r="CA79" i="58"/>
  <c r="BP11" i="58"/>
  <c r="AW45" i="58"/>
  <c r="BG71" i="58"/>
  <c r="BO64" i="58"/>
  <c r="CA25" i="58"/>
  <c r="BB68" i="58"/>
  <c r="AZ37" i="58"/>
  <c r="F10" i="23" s="1"/>
  <c r="BS62" i="58"/>
  <c r="BV66" i="58"/>
  <c r="B2" i="44" s="1"/>
  <c r="BC24" i="58"/>
  <c r="BE12" i="58"/>
  <c r="BR69" i="58"/>
  <c r="BZ24" i="58"/>
  <c r="BE9" i="58"/>
  <c r="BB36" i="58"/>
  <c r="E2" i="36" s="1"/>
  <c r="AY63" i="58"/>
  <c r="H4" i="33" s="1"/>
  <c r="BA38" i="58"/>
  <c r="BQ73" i="58"/>
  <c r="BY50" i="58"/>
  <c r="BJ33" i="58"/>
  <c r="BM72" i="58"/>
  <c r="BJ53" i="58"/>
  <c r="BP47" i="58"/>
  <c r="BF62" i="58"/>
  <c r="BN53" i="58"/>
  <c r="BI67" i="58"/>
  <c r="BU9" i="58"/>
  <c r="BU29" i="58"/>
  <c r="AW30" i="58"/>
  <c r="BK23" i="58"/>
  <c r="BO52" i="58"/>
  <c r="BI74" i="58"/>
  <c r="BN75" i="58"/>
  <c r="BW81" i="58"/>
  <c r="BB17" i="58"/>
  <c r="C2" i="36" s="1"/>
  <c r="BW41" i="58"/>
  <c r="BL70" i="58"/>
  <c r="BK45" i="58"/>
  <c r="BG63" i="58"/>
  <c r="BX50" i="58"/>
  <c r="BW35" i="58"/>
  <c r="BD55" i="58"/>
  <c r="BC28" i="58"/>
  <c r="BD36" i="58"/>
  <c r="BL71" i="58"/>
  <c r="BN28" i="58"/>
  <c r="BU8" i="58"/>
  <c r="BD54" i="58"/>
  <c r="BS43" i="58"/>
  <c r="AZ54" i="58"/>
  <c r="BU11" i="58"/>
  <c r="BN77" i="58"/>
  <c r="BS58" i="58"/>
  <c r="BS74" i="58"/>
  <c r="BF57" i="58"/>
  <c r="BI47" i="58"/>
  <c r="BJ43" i="58"/>
  <c r="BV36" i="58"/>
  <c r="BZ68" i="58"/>
  <c r="BM16" i="58"/>
  <c r="C2" i="62" s="1"/>
  <c r="BA24" i="58"/>
  <c r="BU54" i="58"/>
  <c r="BO27" i="58"/>
  <c r="BY17" i="58"/>
  <c r="BF53" i="58"/>
  <c r="AZ71" i="58"/>
  <c r="BB30" i="58"/>
  <c r="AZ29" i="58"/>
  <c r="AZ72" i="58"/>
  <c r="BF12" i="58"/>
  <c r="BP61" i="58"/>
  <c r="BI63" i="58"/>
  <c r="BD13" i="58"/>
  <c r="BB62" i="58"/>
  <c r="AY68" i="58"/>
  <c r="AY54" i="58"/>
  <c r="BB33" i="58"/>
  <c r="BH28" i="58"/>
  <c r="BV11" i="58"/>
  <c r="BO22" i="58"/>
  <c r="BS60" i="58"/>
  <c r="BU13" i="58"/>
  <c r="AW46" i="58"/>
  <c r="BR51" i="58"/>
  <c r="BD57" i="58"/>
  <c r="BV53" i="58"/>
  <c r="BD29" i="58"/>
  <c r="BN65" i="58"/>
  <c r="BP30" i="58"/>
  <c r="BL31" i="58"/>
  <c r="BV50" i="58"/>
  <c r="BZ13" i="58"/>
  <c r="BM57" i="58"/>
  <c r="BD14" i="58"/>
  <c r="BT45" i="58"/>
  <c r="BR11" i="58"/>
  <c r="BX54" i="58"/>
  <c r="BJ61" i="58"/>
  <c r="BN78" i="58"/>
  <c r="BP74" i="58"/>
  <c r="BA31" i="58"/>
  <c r="AY42" i="58"/>
  <c r="BH16" i="58"/>
  <c r="BR47" i="58"/>
  <c r="BX48" i="58"/>
  <c r="AW66" i="58"/>
  <c r="BQ79" i="58"/>
  <c r="BI10" i="58"/>
  <c r="AY77" i="58"/>
  <c r="BZ53" i="58"/>
  <c r="BY64" i="58"/>
  <c r="BQ77" i="58"/>
  <c r="AW68" i="58"/>
  <c r="BA12" i="58"/>
  <c r="BY24" i="58"/>
  <c r="BB22" i="58"/>
  <c r="BJ39" i="58"/>
  <c r="BX46" i="58"/>
  <c r="AY52" i="58"/>
  <c r="BT35" i="58"/>
  <c r="BK38" i="58"/>
  <c r="BC75" i="58"/>
  <c r="BH68" i="58"/>
  <c r="BA67" i="58"/>
  <c r="BI28" i="58"/>
  <c r="CA30" i="58"/>
  <c r="BY22" i="58"/>
  <c r="BA36" i="58"/>
  <c r="H10" i="35" s="1"/>
  <c r="BH57" i="58"/>
  <c r="BC77" i="58"/>
  <c r="BN25" i="58"/>
  <c r="AZ26" i="58"/>
  <c r="BX59" i="58"/>
  <c r="BF13" i="58"/>
  <c r="BF72" i="58"/>
  <c r="BP55" i="58"/>
  <c r="BS36" i="58"/>
  <c r="BD62" i="58"/>
  <c r="AY30" i="58"/>
  <c r="BC68" i="58"/>
  <c r="CA48" i="58"/>
  <c r="BF14" i="58"/>
  <c r="BA76" i="58"/>
  <c r="BQ62" i="58"/>
  <c r="BZ50" i="58"/>
  <c r="BM76" i="58"/>
  <c r="AY19" i="58"/>
  <c r="BS64" i="58"/>
  <c r="B2" i="40" s="1"/>
  <c r="BN72" i="58"/>
  <c r="BW36" i="58"/>
  <c r="BE38" i="58"/>
  <c r="BK66" i="58"/>
  <c r="CA41" i="58"/>
  <c r="BW65" i="58"/>
  <c r="BA71" i="58"/>
  <c r="BX62" i="58"/>
  <c r="BS70" i="58"/>
  <c r="BV62" i="58"/>
  <c r="BK33" i="58"/>
  <c r="BS11" i="58"/>
  <c r="AW31" i="58"/>
  <c r="AY57" i="58"/>
  <c r="BL67" i="58"/>
  <c r="AZ67" i="58"/>
  <c r="BM75" i="58"/>
  <c r="BK11" i="58"/>
  <c r="BD27" i="58"/>
  <c r="BV64" i="58"/>
  <c r="BJ31" i="58"/>
  <c r="BS68" i="58"/>
  <c r="AY72" i="58"/>
  <c r="BB58" i="58"/>
  <c r="BM47" i="58"/>
  <c r="BS76" i="58"/>
  <c r="BW21" i="58"/>
  <c r="BY60" i="58"/>
  <c r="BC64" i="58"/>
  <c r="BM42" i="58"/>
  <c r="BF82" i="58"/>
  <c r="BB16" i="58"/>
  <c r="BU42" i="58"/>
  <c r="BQ23" i="58"/>
  <c r="BA52" i="58"/>
  <c r="BP49" i="58"/>
  <c r="AY50" i="58"/>
  <c r="BF68" i="58"/>
  <c r="BO21" i="58"/>
  <c r="BO53" i="58"/>
  <c r="BT50" i="58"/>
  <c r="BA45" i="58"/>
  <c r="BE50" i="58"/>
  <c r="BJ79" i="58"/>
  <c r="BG11" i="58"/>
  <c r="BO18" i="58"/>
  <c r="BJ16" i="58"/>
  <c r="BL77" i="58"/>
  <c r="CA33" i="58"/>
  <c r="BR75" i="58"/>
  <c r="BM74" i="58"/>
  <c r="BK78" i="58"/>
  <c r="BU77" i="58"/>
  <c r="BB28" i="58"/>
  <c r="BD46" i="58"/>
  <c r="AZ57" i="58"/>
  <c r="AW36" i="58"/>
  <c r="BR65" i="58"/>
  <c r="BW20" i="58"/>
  <c r="BA29" i="58"/>
  <c r="BH37" i="58"/>
  <c r="BE52" i="58"/>
  <c r="BS37" i="58"/>
  <c r="BV13" i="58"/>
  <c r="AW67" i="58"/>
  <c r="BY78" i="58"/>
  <c r="BI21" i="58"/>
  <c r="BQ75" i="58"/>
  <c r="BW63" i="58"/>
  <c r="BG13" i="58"/>
  <c r="BZ12" i="58"/>
  <c r="BC19" i="58"/>
  <c r="BA43" i="58"/>
  <c r="BW37" i="58"/>
  <c r="BG12" i="58"/>
  <c r="BH49" i="58"/>
  <c r="BM23" i="58"/>
  <c r="BD63" i="58"/>
  <c r="BV51" i="58"/>
  <c r="BD15" i="58"/>
  <c r="BZ67" i="58"/>
  <c r="BT49" i="58"/>
  <c r="BD58" i="58"/>
  <c r="BL57" i="58"/>
  <c r="BA69" i="58"/>
  <c r="BN13" i="58"/>
  <c r="BR70" i="58"/>
  <c r="BD65" i="58"/>
  <c r="BW77" i="58"/>
  <c r="AW44" i="58"/>
  <c r="BM61" i="58"/>
  <c r="BT75" i="58"/>
  <c r="BM71" i="58"/>
  <c r="BH78" i="58"/>
  <c r="BV75" i="58"/>
  <c r="BA11" i="58"/>
  <c r="BC44" i="58"/>
  <c r="BQ53" i="58"/>
  <c r="BN39" i="58"/>
  <c r="BR59" i="58"/>
  <c r="BU61" i="58"/>
  <c r="BI55" i="58"/>
  <c r="BO15" i="58"/>
  <c r="BF66" i="58"/>
  <c r="BT27" i="58"/>
  <c r="BR48" i="58"/>
  <c r="AY62" i="58"/>
  <c r="BQ58" i="58"/>
  <c r="AW41" i="58"/>
  <c r="BR19" i="58"/>
  <c r="BU49" i="58"/>
  <c r="BZ77" i="58"/>
  <c r="BF37" i="58"/>
  <c r="BB21" i="58"/>
  <c r="BK10" i="58"/>
  <c r="BF42" i="58"/>
  <c r="BT53" i="58"/>
  <c r="BS51" i="58"/>
  <c r="BX53" i="58"/>
  <c r="AZ13" i="58"/>
  <c r="BV12" i="58"/>
  <c r="BI14" i="58"/>
  <c r="BG48" i="58"/>
  <c r="BU43" i="58"/>
  <c r="BP13" i="58"/>
  <c r="BE65" i="58"/>
  <c r="AY15" i="58"/>
  <c r="BZ25" i="58"/>
  <c r="BV60" i="58"/>
  <c r="BT13" i="58"/>
  <c r="BR9" i="58"/>
  <c r="BN48" i="58"/>
  <c r="BE49" i="58"/>
  <c r="BR17" i="58"/>
  <c r="BU19" i="58"/>
  <c r="BV72" i="58"/>
  <c r="AZ55" i="58"/>
  <c r="AY14" i="58"/>
  <c r="CA37" i="58"/>
  <c r="BK16" i="58"/>
  <c r="BY51" i="58"/>
  <c r="BG61" i="58"/>
  <c r="AZ31" i="58"/>
  <c r="BG65" i="58"/>
  <c r="AZ10" i="58"/>
  <c r="BA63" i="58"/>
  <c r="BE23" i="58"/>
  <c r="BQ12" i="58"/>
  <c r="BM81" i="58"/>
  <c r="BF70" i="58"/>
  <c r="BA13" i="58"/>
  <c r="BD48" i="58"/>
  <c r="BC66" i="58"/>
  <c r="BU68" i="58"/>
  <c r="BN42" i="58"/>
  <c r="CA64" i="58"/>
  <c r="AW27" i="58"/>
  <c r="BP73" i="58"/>
  <c r="BY33" i="58"/>
  <c r="AW9" i="58"/>
  <c r="BZ44" i="58"/>
  <c r="BI79" i="58"/>
  <c r="BF80" i="58"/>
  <c r="BP68" i="58"/>
  <c r="BH59" i="58"/>
  <c r="BI46" i="58"/>
  <c r="BW17" i="58"/>
  <c r="BR13" i="58"/>
  <c r="BI41" i="58"/>
  <c r="BB46" i="58"/>
  <c r="BK61" i="58"/>
  <c r="BC9" i="58"/>
  <c r="BV71" i="58"/>
  <c r="AY26" i="58"/>
  <c r="BY54" i="58"/>
  <c r="H7" i="47" s="1"/>
  <c r="BF64" i="58"/>
  <c r="BL9" i="58"/>
  <c r="BQ31" i="58"/>
  <c r="BP78" i="58"/>
  <c r="BR35" i="58"/>
  <c r="BQ30" i="58"/>
  <c r="BC20" i="58"/>
  <c r="BT67" i="58"/>
  <c r="BJ9" i="58"/>
  <c r="BS63" i="58"/>
  <c r="BD76" i="58"/>
  <c r="BZ31" i="58"/>
  <c r="BJ57" i="58"/>
  <c r="BD42" i="58"/>
  <c r="BP20" i="58"/>
  <c r="BI51" i="58"/>
  <c r="BD51" i="58"/>
  <c r="BR30" i="58"/>
  <c r="BS23" i="58"/>
  <c r="BC26" i="58"/>
  <c r="BA61" i="58"/>
  <c r="AY55" i="58"/>
  <c r="AZ16" i="58"/>
  <c r="BP75" i="58"/>
  <c r="BB63" i="58"/>
  <c r="BF75" i="58"/>
  <c r="AW28" i="58"/>
  <c r="BV33" i="58"/>
  <c r="BJ25" i="58"/>
  <c r="BT39" i="58"/>
  <c r="BK69" i="58"/>
  <c r="BH69" i="58"/>
  <c r="BF55" i="58"/>
  <c r="BE63" i="58"/>
  <c r="BV67" i="58"/>
  <c r="C2" i="44" s="1"/>
  <c r="BU36" i="58"/>
  <c r="BK24" i="58"/>
  <c r="BX22" i="58"/>
  <c r="BI69" i="58"/>
  <c r="BK17" i="58"/>
  <c r="BE18" i="58"/>
  <c r="AW16" i="58"/>
  <c r="BR43" i="58"/>
  <c r="BQ65" i="58"/>
  <c r="BC60" i="58"/>
  <c r="AZ58" i="58"/>
  <c r="BD81" i="58"/>
  <c r="BL18" i="58"/>
  <c r="BM14" i="58"/>
  <c r="BN20" i="58"/>
  <c r="AW75" i="58"/>
  <c r="BA80" i="58"/>
  <c r="BD66" i="58"/>
  <c r="BH53" i="58"/>
  <c r="BT51" i="58"/>
  <c r="BS50" i="58"/>
  <c r="BV39" i="58"/>
  <c r="BH42" i="58"/>
  <c r="BK46" i="58"/>
  <c r="BG21" i="58"/>
  <c r="BO49" i="58"/>
  <c r="BA59" i="58"/>
  <c r="AZ51" i="58"/>
  <c r="BD80" i="58"/>
  <c r="BJ55" i="58"/>
  <c r="BG81" i="58"/>
  <c r="BG55" i="58"/>
  <c r="BJ46" i="58"/>
  <c r="BY14" i="58"/>
  <c r="BT80" i="58"/>
  <c r="BX36" i="58"/>
  <c r="CA77" i="58"/>
  <c r="BP17" i="58"/>
  <c r="BQ22" i="58"/>
  <c r="BX35" i="58"/>
  <c r="BB77" i="58"/>
  <c r="BA26" i="58"/>
  <c r="BT70" i="58"/>
  <c r="I2" i="43" s="1"/>
  <c r="BT41" i="58"/>
  <c r="CA13" i="58"/>
  <c r="BV21" i="58"/>
  <c r="BI76" i="58"/>
  <c r="BL15" i="58"/>
  <c r="BT73" i="58"/>
  <c r="BH14" i="58"/>
  <c r="AY27" i="58"/>
  <c r="BB74" i="58"/>
  <c r="CA57" i="58"/>
  <c r="BV42" i="58"/>
  <c r="BH8" i="58"/>
  <c r="BU28" i="58"/>
  <c r="BT57" i="58"/>
  <c r="BV65" i="58"/>
  <c r="BK50" i="58"/>
  <c r="BF9" i="58"/>
  <c r="BM79" i="58"/>
  <c r="BE25" i="58"/>
  <c r="BI8" i="58"/>
  <c r="AY31" i="58"/>
  <c r="BX60" i="58"/>
  <c r="BM44" i="58"/>
  <c r="AY79" i="58"/>
  <c r="BG82" i="58"/>
  <c r="BN51" i="58"/>
  <c r="BQ16" i="58"/>
  <c r="CA80" i="58"/>
  <c r="BE80" i="58"/>
  <c r="BJ71" i="58"/>
  <c r="BT31" i="58"/>
  <c r="BH52" i="58"/>
  <c r="BD75" i="58"/>
  <c r="BH38" i="58"/>
  <c r="BR8" i="58"/>
  <c r="BQ19" i="58"/>
  <c r="BG78" i="58"/>
  <c r="BL69" i="58"/>
  <c r="BO24" i="58"/>
  <c r="BU58" i="58"/>
  <c r="AW24" i="58"/>
  <c r="BE82" i="58"/>
  <c r="AZ23" i="58"/>
  <c r="BG17" i="58"/>
  <c r="BO30" i="58"/>
  <c r="BS49" i="58"/>
  <c r="AY36" i="58"/>
  <c r="D2" i="33" s="1"/>
  <c r="BP57" i="58"/>
  <c r="BG43" i="58"/>
  <c r="BJ27" i="58"/>
  <c r="BC36" i="58"/>
  <c r="BO48" i="58"/>
  <c r="AZ30" i="58"/>
  <c r="BV78" i="58"/>
  <c r="BQ8" i="58"/>
  <c r="BF27" i="58"/>
  <c r="BP31" i="58"/>
  <c r="BU76" i="58"/>
  <c r="BD60" i="58"/>
  <c r="BO8" i="58"/>
  <c r="BC52" i="58"/>
  <c r="AW14" i="58"/>
  <c r="AY18" i="58"/>
  <c r="BW29" i="58"/>
  <c r="BM55" i="58"/>
  <c r="BL75" i="58"/>
  <c r="BN22" i="58"/>
  <c r="BZ57" i="58"/>
  <c r="BD67" i="58"/>
  <c r="BS72" i="58"/>
  <c r="BM12" i="58"/>
  <c r="AZ62" i="58"/>
  <c r="BS25" i="58"/>
  <c r="BP58" i="58"/>
  <c r="BF54" i="58"/>
  <c r="BA78" i="58"/>
  <c r="BR79" i="58"/>
  <c r="BS27" i="58"/>
  <c r="BJ24" i="58"/>
  <c r="BA53" i="58"/>
  <c r="BS54" i="58"/>
  <c r="BS15" i="58"/>
  <c r="BV37" i="58"/>
  <c r="AY47" i="58"/>
  <c r="BQ33" i="58"/>
  <c r="BE21" i="58"/>
  <c r="BU25" i="58"/>
  <c r="BR60" i="58"/>
  <c r="BC22" i="58"/>
  <c r="BZ62" i="58"/>
  <c r="AY67" i="58"/>
  <c r="BZ70" i="58"/>
  <c r="BA73" i="58"/>
  <c r="BK9" i="58"/>
  <c r="BS12" i="58"/>
  <c r="BA42" i="58"/>
  <c r="BV79" i="58"/>
  <c r="BA51" i="58"/>
  <c r="BF51" i="58"/>
  <c r="BX16" i="58"/>
  <c r="C2" i="46" s="1"/>
  <c r="BQ59" i="58"/>
  <c r="BY29" i="58"/>
  <c r="AY51" i="58"/>
  <c r="BQ15" i="58"/>
  <c r="BL64" i="58"/>
  <c r="BT79" i="58"/>
  <c r="BY61" i="58"/>
  <c r="AZ25" i="58"/>
  <c r="BM73" i="58"/>
  <c r="AZ75" i="58"/>
  <c r="BG28" i="58"/>
  <c r="BS29" i="58"/>
  <c r="BE11" i="58"/>
  <c r="BW74" i="58"/>
  <c r="BF63" i="58"/>
  <c r="BT48" i="58"/>
  <c r="AY45" i="58"/>
  <c r="BR27" i="58"/>
  <c r="BB69" i="58"/>
  <c r="BR22" i="58"/>
  <c r="AZ14" i="58"/>
  <c r="BJ66" i="58"/>
  <c r="BY11" i="58"/>
  <c r="BP64" i="58"/>
  <c r="BS73" i="58"/>
  <c r="BU50" i="58"/>
  <c r="BE10" i="58"/>
  <c r="BE45" i="58"/>
  <c r="BN30" i="58"/>
  <c r="BL11" i="58"/>
  <c r="BR41" i="58"/>
  <c r="BJ60" i="58"/>
  <c r="BS81" i="58"/>
  <c r="AW55" i="58"/>
  <c r="BX80" i="58"/>
  <c r="BD44" i="58"/>
  <c r="BX15" i="58"/>
  <c r="B2" i="46" s="1"/>
  <c r="CA63" i="58"/>
  <c r="BX79" i="58"/>
  <c r="BN24" i="58"/>
  <c r="CA59" i="58"/>
  <c r="BH81" i="58"/>
  <c r="BR10" i="58"/>
  <c r="BW13" i="58"/>
  <c r="BG54" i="58"/>
  <c r="BK19" i="58"/>
  <c r="BE22" i="58"/>
  <c r="BY76" i="58"/>
  <c r="BC46" i="58"/>
  <c r="BK12" i="58"/>
  <c r="BN46" i="58"/>
  <c r="BB18" i="58"/>
  <c r="D2" i="36" s="1"/>
  <c r="BU17" i="58"/>
  <c r="BO81" i="58"/>
  <c r="BL54" i="58"/>
  <c r="BX12" i="58"/>
  <c r="BT33" i="58"/>
  <c r="BM11" i="58"/>
  <c r="BS78" i="58"/>
  <c r="BY81" i="58"/>
  <c r="AZ48" i="58"/>
  <c r="BH30" i="58"/>
  <c r="BU80" i="58"/>
  <c r="BX28" i="58"/>
  <c r="BN71" i="58"/>
  <c r="BD78" i="58"/>
  <c r="BA68" i="58"/>
  <c r="BR55" i="58"/>
  <c r="BQ29" i="58"/>
  <c r="BZ72" i="58"/>
  <c r="AZ76" i="58"/>
  <c r="BP10" i="58"/>
  <c r="BR77" i="58"/>
  <c r="BQ21" i="58"/>
  <c r="BI73" i="58"/>
  <c r="BZ17" i="58"/>
  <c r="BV46" i="58"/>
  <c r="BF33" i="58"/>
  <c r="BO42" i="58"/>
  <c r="E4" i="31" s="1"/>
  <c r="BR57" i="58"/>
  <c r="BO50" i="58"/>
  <c r="AZ11" i="58"/>
  <c r="BH25" i="58"/>
  <c r="BV19" i="58"/>
  <c r="BC31" i="58"/>
  <c r="BK35" i="58"/>
  <c r="BV47" i="58"/>
  <c r="BF19" i="58"/>
  <c r="BO77" i="58"/>
  <c r="BS79" i="58"/>
  <c r="AW82" i="58"/>
  <c r="CA20" i="58"/>
  <c r="BA28" i="58"/>
  <c r="B2" i="35" s="1"/>
  <c r="BR49" i="58"/>
  <c r="BJ72" i="58"/>
  <c r="BD45" i="58"/>
  <c r="BV29" i="58"/>
  <c r="BL55" i="58"/>
  <c r="BT24" i="58"/>
  <c r="BA22" i="58"/>
  <c r="AY73" i="58"/>
  <c r="BJ12" i="58"/>
  <c r="BS31" i="58"/>
  <c r="AZ66" i="58"/>
  <c r="AZ35" i="58"/>
  <c r="BI23" i="58"/>
  <c r="BL30" i="58"/>
  <c r="BH33" i="58"/>
  <c r="BK14" i="58"/>
  <c r="BQ63" i="58"/>
  <c r="BZ42" i="58"/>
  <c r="CA38" i="58"/>
  <c r="BM77" i="58"/>
  <c r="BH62" i="58"/>
  <c r="BN82" i="58"/>
  <c r="BI35" i="58"/>
  <c r="BX67" i="58"/>
  <c r="BP15" i="58"/>
  <c r="AW33" i="58"/>
  <c r="BL42" i="58"/>
  <c r="BB55" i="58"/>
  <c r="BP48" i="58"/>
  <c r="BW48" i="58"/>
  <c r="BU41" i="58"/>
  <c r="BO45" i="58"/>
  <c r="BQ71" i="58"/>
  <c r="BH58" i="58"/>
  <c r="BM62" i="58"/>
  <c r="CA12" i="58"/>
  <c r="BL8" i="58"/>
  <c r="BM58" i="58"/>
  <c r="BY80" i="58"/>
  <c r="BD59" i="58"/>
  <c r="AZ81" i="58"/>
  <c r="BU14" i="58"/>
  <c r="BF77" i="58"/>
  <c r="BP51" i="58"/>
  <c r="CA72" i="58"/>
  <c r="BS38" i="58"/>
  <c r="BZ47" i="58"/>
  <c r="BY48" i="58"/>
  <c r="CA50" i="58"/>
  <c r="BX51" i="58"/>
  <c r="BA72" i="58"/>
  <c r="BI77" i="58"/>
  <c r="BS55" i="58"/>
  <c r="BY75" i="58"/>
  <c r="AW12" i="58"/>
  <c r="BA64" i="58"/>
  <c r="BM41" i="58"/>
  <c r="BN16" i="58"/>
  <c r="AW69" i="58"/>
  <c r="BG35" i="58"/>
  <c r="BA9" i="58"/>
  <c r="BW27" i="58"/>
  <c r="BD35" i="58"/>
  <c r="AW63" i="58"/>
  <c r="BK70" i="58"/>
  <c r="BB45" i="58"/>
  <c r="BO58" i="58"/>
  <c r="BY52" i="58"/>
  <c r="BH20" i="58"/>
  <c r="BH55" i="58"/>
  <c r="BF71" i="58"/>
  <c r="BY79" i="58"/>
  <c r="BJ64" i="58"/>
  <c r="BQ14" i="58"/>
  <c r="AW39" i="58"/>
  <c r="BX18" i="58"/>
  <c r="BK59" i="58"/>
  <c r="BE36" i="58"/>
  <c r="BI36" i="58"/>
  <c r="BA39" i="58"/>
  <c r="BS69" i="58"/>
  <c r="BO41" i="58"/>
  <c r="BY36" i="58"/>
  <c r="BW14" i="58"/>
  <c r="CA65" i="58"/>
  <c r="BN33" i="58"/>
  <c r="AZ43" i="58"/>
  <c r="BG73" i="58"/>
  <c r="CA68" i="58"/>
  <c r="CA55" i="58"/>
  <c r="AW54" i="58"/>
  <c r="BQ72" i="58"/>
  <c r="BK41" i="58"/>
  <c r="BW71" i="58"/>
  <c r="BB8" i="58"/>
  <c r="BA74" i="58"/>
  <c r="BG39" i="58"/>
  <c r="BU21" i="58"/>
  <c r="BV43" i="58"/>
  <c r="BB14" i="58"/>
  <c r="BZ36" i="58"/>
  <c r="BZ43" i="58"/>
  <c r="BZ35" i="58"/>
  <c r="BW76" i="58"/>
  <c r="AY48" i="58"/>
  <c r="BH54" i="58"/>
  <c r="BE55" i="58"/>
  <c r="BU47" i="58"/>
  <c r="AZ8" i="58"/>
  <c r="BV73" i="58"/>
  <c r="BJ23" i="58"/>
  <c r="BE44" i="58"/>
  <c r="BY58" i="58"/>
  <c r="CA24" i="58"/>
  <c r="B2" i="49" s="1"/>
  <c r="BQ37" i="58"/>
  <c r="BQ51" i="58"/>
  <c r="BG60" i="58"/>
  <c r="BR46" i="58"/>
  <c r="BZ16" i="58"/>
  <c r="D2" i="48" s="1"/>
  <c r="BB15" i="58"/>
  <c r="BD71" i="58"/>
  <c r="BP63" i="58"/>
  <c r="BX64" i="58"/>
  <c r="BM38" i="58"/>
  <c r="BS30" i="58"/>
  <c r="BP46" i="58"/>
  <c r="BT16" i="58"/>
  <c r="BI54" i="58"/>
  <c r="BB51" i="58"/>
  <c r="BA75" i="58"/>
  <c r="BX65" i="58"/>
  <c r="BF15" i="58"/>
  <c r="BV44" i="58"/>
  <c r="BP77" i="58"/>
  <c r="BL10" i="58"/>
  <c r="BJ76" i="58"/>
  <c r="BD69" i="58"/>
  <c r="BK18" i="58"/>
  <c r="BA55" i="58"/>
  <c r="CA62" i="58"/>
  <c r="BI27" i="58"/>
  <c r="BM22" i="58"/>
  <c r="BA10" i="58"/>
  <c r="BO43" i="58"/>
  <c r="F3" i="31" s="1"/>
  <c r="BM10" i="58"/>
  <c r="BC48" i="58"/>
  <c r="BZ14" i="58"/>
  <c r="BW24" i="58"/>
  <c r="BK76" i="58"/>
  <c r="BJ30" i="58"/>
  <c r="BJ10" i="58"/>
  <c r="BR23" i="58"/>
  <c r="BU57" i="58"/>
  <c r="BB41" i="58"/>
  <c r="AW10" i="58"/>
  <c r="BF8" i="58"/>
  <c r="BY62" i="58"/>
  <c r="BF28" i="58"/>
  <c r="BH71" i="58"/>
  <c r="BX68" i="58"/>
  <c r="BI80" i="58"/>
  <c r="AZ22" i="58"/>
  <c r="BO25" i="58"/>
  <c r="BI75" i="58"/>
  <c r="BO20" i="58"/>
  <c r="BB81" i="58"/>
  <c r="BX81" i="58"/>
  <c r="BZ11" i="58"/>
  <c r="BX17" i="58"/>
  <c r="BF39" i="58"/>
  <c r="BD30" i="58"/>
  <c r="BP28" i="58"/>
  <c r="BJ54" i="58"/>
  <c r="BE64" i="58"/>
  <c r="BV69" i="58"/>
  <c r="E2" i="44" s="1"/>
  <c r="BE35" i="58"/>
  <c r="BC51" i="58"/>
  <c r="BZ8" i="58"/>
  <c r="BZ54" i="58"/>
  <c r="BF81" i="58"/>
  <c r="BI66" i="58"/>
  <c r="BW28" i="58"/>
  <c r="BO12" i="58"/>
  <c r="BD70" i="58"/>
  <c r="BF29" i="58"/>
  <c r="BG57" i="58"/>
  <c r="AW17" i="58"/>
  <c r="BQ55" i="58"/>
  <c r="BN38" i="58"/>
  <c r="BJ36" i="58"/>
  <c r="BW45" i="58"/>
  <c r="BQ35" i="58"/>
  <c r="AZ59" i="58"/>
  <c r="BM52" i="58"/>
  <c r="BH43" i="58"/>
  <c r="BP16" i="58"/>
  <c r="BO28" i="58"/>
  <c r="BQ20" i="58"/>
  <c r="BK37" i="58"/>
  <c r="BS47" i="58"/>
  <c r="BP54" i="58"/>
  <c r="BR63" i="58"/>
  <c r="BU72" i="58"/>
  <c r="BU46" i="58"/>
  <c r="AY82" i="58"/>
  <c r="I4" i="33" s="1"/>
  <c r="AZ61" i="58"/>
  <c r="BW11" i="58"/>
  <c r="BG19" i="58"/>
  <c r="BB82" i="58"/>
  <c r="BW73" i="58"/>
  <c r="BC71" i="58"/>
  <c r="BK31" i="58"/>
  <c r="BT81" i="58"/>
  <c r="BF23" i="58"/>
  <c r="BM63" i="58"/>
  <c r="BS19" i="58"/>
  <c r="BU81" i="58"/>
  <c r="AW64" i="58"/>
  <c r="AZ9" i="58"/>
  <c r="BR76" i="58"/>
  <c r="AW73" i="58"/>
  <c r="BC18" i="58"/>
  <c r="AZ28" i="58"/>
  <c r="B2" i="23" s="1"/>
  <c r="BY82" i="58"/>
  <c r="J5" i="47" s="1"/>
  <c r="BB11" i="58"/>
  <c r="BF17" i="58"/>
  <c r="BP29" i="58"/>
  <c r="BB44" i="58"/>
  <c r="BC8" i="58"/>
  <c r="BW18" i="58"/>
  <c r="BN49" i="58"/>
  <c r="BM45" i="58"/>
  <c r="BK57" i="58"/>
  <c r="BI58" i="58"/>
  <c r="BR29" i="58"/>
  <c r="CA44" i="58"/>
  <c r="AZ68" i="58"/>
  <c r="BW75" i="58"/>
  <c r="BD77" i="58"/>
  <c r="B2" i="26" s="1"/>
  <c r="BM54" i="58"/>
  <c r="BE31" i="58"/>
  <c r="BX77" i="58"/>
  <c r="BP24" i="58"/>
  <c r="BQ27" i="58"/>
  <c r="CA58" i="58"/>
  <c r="BS16" i="58"/>
  <c r="BE29" i="58"/>
  <c r="BJ63" i="58"/>
  <c r="BP67" i="58"/>
  <c r="AY20" i="58"/>
  <c r="BY20" i="58"/>
  <c r="AZ52" i="58"/>
  <c r="BZ66" i="58"/>
  <c r="BU38" i="58"/>
  <c r="BV63" i="58"/>
  <c r="BR50" i="58"/>
  <c r="BV24" i="58"/>
  <c r="BT63" i="58"/>
  <c r="BN74" i="58"/>
  <c r="BG72" i="58"/>
  <c r="BV10" i="58"/>
  <c r="BK74" i="58"/>
  <c r="BN35" i="58"/>
  <c r="BU65" i="58"/>
  <c r="BN81" i="58"/>
  <c r="BF48" i="58"/>
  <c r="BN79" i="58"/>
  <c r="BU51" i="58"/>
  <c r="BV70" i="58"/>
  <c r="BK22" i="58"/>
  <c r="AW22" i="58"/>
  <c r="BS45" i="58"/>
  <c r="BP12" i="58"/>
  <c r="BF58" i="58"/>
  <c r="BL25" i="58"/>
  <c r="BP70" i="58"/>
  <c r="BZ78" i="58"/>
  <c r="BH65" i="58"/>
  <c r="BB27" i="58"/>
  <c r="G2" i="36" s="1"/>
  <c r="AY16" i="58"/>
  <c r="BZ29" i="58"/>
  <c r="BV61" i="58"/>
  <c r="BY59" i="58"/>
  <c r="BW51" i="58"/>
  <c r="BG42" i="58"/>
  <c r="BH64" i="58"/>
  <c r="BT60" i="58"/>
  <c r="BZ60" i="58"/>
  <c r="BM31" i="58"/>
  <c r="BT9" i="58"/>
  <c r="BX47" i="58"/>
  <c r="BM29" i="58"/>
  <c r="BT78" i="58"/>
  <c r="BK42" i="58"/>
  <c r="BX74" i="58"/>
  <c r="BG30" i="58"/>
  <c r="CA82" i="58"/>
  <c r="BI81" i="58"/>
  <c r="BK29" i="58"/>
  <c r="BN17" i="58"/>
  <c r="CA73" i="58"/>
  <c r="BE71" i="58"/>
  <c r="BJ74" i="58"/>
  <c r="BS39" i="58"/>
  <c r="BS80" i="58"/>
  <c r="AW65" i="58"/>
  <c r="BZ55" i="58"/>
  <c r="BT69" i="58"/>
  <c r="F2" i="43" s="1"/>
  <c r="BZ59" i="58"/>
  <c r="BD20" i="58"/>
  <c r="BB79" i="58"/>
  <c r="DY47" i="58"/>
  <c r="CT47" i="58"/>
  <c r="DR52" i="58"/>
  <c r="CM52" i="58"/>
  <c r="EG21" i="58"/>
  <c r="DB21" i="58"/>
  <c r="DS19" i="58"/>
  <c r="CN19" i="58"/>
  <c r="DS47" i="58"/>
  <c r="CN47" i="58"/>
  <c r="DP59" i="58"/>
  <c r="CK59" i="58"/>
  <c r="CW59" i="58"/>
  <c r="EB59" i="58"/>
  <c r="DO41" i="58"/>
  <c r="CJ41" i="58"/>
  <c r="DO60" i="58"/>
  <c r="CJ60" i="58"/>
  <c r="DB59" i="58"/>
  <c r="EG59" i="58"/>
  <c r="DS62" i="58"/>
  <c r="CN62" i="58"/>
  <c r="EO69" i="58"/>
  <c r="DJ69" i="58"/>
  <c r="CY33" i="58"/>
  <c r="ED33" i="58"/>
  <c r="EA25" i="58"/>
  <c r="CV25" i="58"/>
  <c r="DS81" i="58"/>
  <c r="CN81" i="58"/>
  <c r="DK26" i="58"/>
  <c r="AV26" i="58"/>
  <c r="CF26" i="58"/>
  <c r="CU16" i="58"/>
  <c r="DZ16" i="58"/>
  <c r="EF24" i="58"/>
  <c r="DA24" i="58"/>
  <c r="DU51" i="58"/>
  <c r="CP51" i="58"/>
  <c r="EO53" i="58"/>
  <c r="DJ53" i="58"/>
  <c r="DO62" i="58"/>
  <c r="CJ62" i="58"/>
  <c r="DX35" i="58"/>
  <c r="CS35" i="58"/>
  <c r="CS67" i="58"/>
  <c r="DX67" i="58"/>
  <c r="CZ44" i="58"/>
  <c r="EE44" i="58"/>
  <c r="DI18" i="58"/>
  <c r="EN18" i="58"/>
  <c r="EF61" i="58"/>
  <c r="DA61" i="58"/>
  <c r="CW36" i="58"/>
  <c r="EB36" i="58"/>
  <c r="CW18" i="58"/>
  <c r="EB18" i="58"/>
  <c r="CS47" i="58"/>
  <c r="DX47" i="58"/>
  <c r="DF16" i="58"/>
  <c r="EK16" i="58"/>
  <c r="DR64" i="58"/>
  <c r="CM64" i="58"/>
  <c r="DZ80" i="58"/>
  <c r="CU80" i="58"/>
  <c r="DK77" i="58"/>
  <c r="CF77" i="58"/>
  <c r="AV77" i="58"/>
  <c r="DE9" i="58"/>
  <c r="EJ9" i="58"/>
  <c r="DN82" i="58"/>
  <c r="CI82" i="58"/>
  <c r="CF11" i="58"/>
  <c r="DK11" i="58"/>
  <c r="AV11" i="58"/>
  <c r="DE77" i="58"/>
  <c r="EJ77" i="58"/>
  <c r="EG77" i="58"/>
  <c r="DB77" i="58"/>
  <c r="EH37" i="58"/>
  <c r="DC37" i="58"/>
  <c r="DU69" i="58"/>
  <c r="CP69" i="58"/>
  <c r="DQ14" i="58"/>
  <c r="CL14" i="58"/>
  <c r="EJ25" i="58"/>
  <c r="DE25" i="58"/>
  <c r="DN42" i="58"/>
  <c r="CI42" i="58"/>
  <c r="CQ36" i="58"/>
  <c r="DV36" i="58"/>
  <c r="ED23" i="58"/>
  <c r="CY23" i="58"/>
  <c r="CZ74" i="58"/>
  <c r="EE74" i="58"/>
  <c r="DS48" i="58"/>
  <c r="CN48" i="58"/>
  <c r="EN65" i="58"/>
  <c r="DI65" i="58"/>
  <c r="DR28" i="58"/>
  <c r="CM28" i="58"/>
  <c r="EI63" i="58"/>
  <c r="DD63" i="58"/>
  <c r="DQ61" i="58"/>
  <c r="CL61" i="58"/>
  <c r="CV80" i="58"/>
  <c r="EA80" i="58"/>
  <c r="DM44" i="58"/>
  <c r="CH44" i="58"/>
  <c r="EE52" i="58"/>
  <c r="CZ52" i="58"/>
  <c r="DA54" i="58"/>
  <c r="EF54" i="58"/>
  <c r="CO21" i="58"/>
  <c r="DT21" i="58"/>
  <c r="DW37" i="58"/>
  <c r="CR37" i="58"/>
  <c r="CW69" i="58"/>
  <c r="EB69" i="58"/>
  <c r="DV24" i="58"/>
  <c r="CQ24" i="58"/>
  <c r="DW17" i="58"/>
  <c r="CR17" i="58"/>
  <c r="CP15" i="58"/>
  <c r="DU15" i="58"/>
  <c r="DY65" i="58"/>
  <c r="CT65" i="58"/>
  <c r="CM47" i="58"/>
  <c r="DR47" i="58"/>
  <c r="EB12" i="58"/>
  <c r="CW12" i="58"/>
  <c r="AV21" i="58"/>
  <c r="DK21" i="58"/>
  <c r="CF21" i="58"/>
  <c r="EH74" i="58"/>
  <c r="DC74" i="58"/>
  <c r="EK39" i="58"/>
  <c r="DF39" i="58"/>
  <c r="CR20" i="58"/>
  <c r="DW20" i="58"/>
  <c r="DM37" i="58"/>
  <c r="CH37" i="58"/>
  <c r="EL24" i="58"/>
  <c r="DG24" i="58"/>
  <c r="EI31" i="58"/>
  <c r="DD31" i="58"/>
  <c r="DS37" i="58"/>
  <c r="CN37" i="58"/>
  <c r="DM39" i="58"/>
  <c r="CH39" i="58"/>
  <c r="DR79" i="58"/>
  <c r="CM79" i="58"/>
  <c r="EG52" i="58"/>
  <c r="DB52" i="58"/>
  <c r="CO65" i="58"/>
  <c r="DT65" i="58"/>
  <c r="EL31" i="58"/>
  <c r="DG31" i="58"/>
  <c r="EH76" i="58"/>
  <c r="DC76" i="58"/>
  <c r="EH42" i="58"/>
  <c r="DC42" i="58"/>
  <c r="EC79" i="58"/>
  <c r="CX79" i="58"/>
  <c r="DM75" i="58"/>
  <c r="CH75" i="58"/>
  <c r="CU76" i="58"/>
  <c r="DZ76" i="58"/>
  <c r="EK55" i="58"/>
  <c r="DF55" i="58"/>
  <c r="CX39" i="58"/>
  <c r="EC39" i="58"/>
  <c r="DY25" i="58"/>
  <c r="CT25" i="58"/>
  <c r="CN8" i="58"/>
  <c r="DS8" i="58"/>
  <c r="Y2" i="58"/>
  <c r="DC20" i="58"/>
  <c r="EH20" i="58"/>
  <c r="DM35" i="58"/>
  <c r="CH35" i="58"/>
  <c r="DS76" i="58"/>
  <c r="CN76" i="58"/>
  <c r="EB57" i="58"/>
  <c r="CW57" i="58"/>
  <c r="CW8" i="58"/>
  <c r="AH2" i="58"/>
  <c r="EB8" i="58"/>
  <c r="EE38" i="58"/>
  <c r="CZ38" i="58"/>
  <c r="DW72" i="58"/>
  <c r="CR72" i="58"/>
  <c r="DZ60" i="58"/>
  <c r="CU60" i="58"/>
  <c r="EO52" i="58"/>
  <c r="DJ52" i="58"/>
  <c r="DC62" i="58"/>
  <c r="EH62" i="58"/>
  <c r="DU37" i="58"/>
  <c r="CP37" i="58"/>
  <c r="EE49" i="58"/>
  <c r="CZ49" i="58"/>
  <c r="CY9" i="58"/>
  <c r="ED9" i="58"/>
  <c r="EC23" i="58"/>
  <c r="CX23" i="58"/>
  <c r="DV66" i="58"/>
  <c r="CQ66" i="58"/>
  <c r="DW42" i="58"/>
  <c r="CR42" i="58"/>
  <c r="EM69" i="58"/>
  <c r="DH69" i="58"/>
  <c r="CY60" i="58"/>
  <c r="ED60" i="58"/>
  <c r="DX62" i="58"/>
  <c r="CS62" i="58"/>
  <c r="EG44" i="58"/>
  <c r="DB44" i="58"/>
  <c r="DP10" i="58"/>
  <c r="CK10" i="58"/>
  <c r="EO18" i="58"/>
  <c r="DJ18" i="58"/>
  <c r="EF58" i="58"/>
  <c r="DA58" i="58"/>
  <c r="EC17" i="58"/>
  <c r="CX17" i="58"/>
  <c r="DH46" i="58"/>
  <c r="EM46" i="58"/>
  <c r="DT20" i="58"/>
  <c r="CO20" i="58"/>
  <c r="DR61" i="58"/>
  <c r="CM61" i="58"/>
  <c r="EK10" i="58"/>
  <c r="DF10" i="58"/>
  <c r="EH30" i="58"/>
  <c r="DC30" i="58"/>
  <c r="EH10" i="58"/>
  <c r="DC10" i="58"/>
  <c r="CF42" i="58"/>
  <c r="AV42" i="58"/>
  <c r="DK42" i="58"/>
  <c r="DR21" i="58"/>
  <c r="CM21" i="58"/>
  <c r="DN50" i="58"/>
  <c r="CI50" i="58"/>
  <c r="DP57" i="58"/>
  <c r="CK57" i="58"/>
  <c r="DM69" i="58"/>
  <c r="CH69" i="58"/>
  <c r="EA66" i="58"/>
  <c r="CV66" i="58"/>
  <c r="CS50" i="58"/>
  <c r="DX50" i="58"/>
  <c r="DB61" i="58"/>
  <c r="EG61" i="58"/>
  <c r="DF79" i="58"/>
  <c r="EK79" i="58"/>
  <c r="EH55" i="58"/>
  <c r="DC55" i="58"/>
  <c r="DF61" i="58"/>
  <c r="EK61" i="58"/>
  <c r="DR24" i="58"/>
  <c r="CM24" i="58"/>
  <c r="EA64" i="58"/>
  <c r="CV64" i="58"/>
  <c r="EA21" i="58"/>
  <c r="CV21" i="58"/>
  <c r="EE66" i="58"/>
  <c r="CZ66" i="58"/>
  <c r="CH22" i="58"/>
  <c r="DM22" i="58"/>
  <c r="DE80" i="58"/>
  <c r="EJ80" i="58"/>
  <c r="DH66" i="58"/>
  <c r="EM66" i="58"/>
  <c r="DW71" i="58"/>
  <c r="CR71" i="58"/>
  <c r="DO57" i="58"/>
  <c r="CJ57" i="58"/>
  <c r="EE46" i="58"/>
  <c r="CZ46" i="58"/>
  <c r="E3" i="37"/>
  <c r="DK25" i="58"/>
  <c r="CF25" i="58"/>
  <c r="AV25" i="58"/>
  <c r="DD23" i="58"/>
  <c r="EI23" i="58"/>
  <c r="DX45" i="58"/>
  <c r="CS45" i="58"/>
  <c r="DT30" i="58"/>
  <c r="CO30" i="58"/>
  <c r="EJ22" i="58"/>
  <c r="DE22" i="58"/>
  <c r="DU14" i="58"/>
  <c r="CP14" i="58"/>
  <c r="CI69" i="58"/>
  <c r="DN69" i="58"/>
  <c r="DY60" i="58"/>
  <c r="CT60" i="58"/>
  <c r="DZ19" i="58"/>
  <c r="CU19" i="58"/>
  <c r="CU35" i="58"/>
  <c r="DZ35" i="58"/>
  <c r="CI20" i="58"/>
  <c r="DN20" i="58"/>
  <c r="DQ62" i="58"/>
  <c r="CL62" i="58"/>
  <c r="CH59" i="58"/>
  <c r="DM59" i="58"/>
  <c r="DM80" i="58"/>
  <c r="CH80" i="58"/>
  <c r="CJ70" i="58"/>
  <c r="DO70" i="58"/>
  <c r="DM46" i="58"/>
  <c r="CH46" i="58"/>
  <c r="EO17" i="58"/>
  <c r="DJ17" i="58"/>
  <c r="DX48" i="58"/>
  <c r="CS48" i="58"/>
  <c r="DI82" i="58"/>
  <c r="EN82" i="58"/>
  <c r="CN24" i="58"/>
  <c r="DS24" i="58"/>
  <c r="DH38" i="58"/>
  <c r="EM38" i="58"/>
  <c r="EB58" i="58"/>
  <c r="CW58" i="58"/>
  <c r="EA8" i="58"/>
  <c r="CV8" i="58"/>
  <c r="AG2" i="58"/>
  <c r="EM49" i="58"/>
  <c r="DH49" i="58"/>
  <c r="DY21" i="58"/>
  <c r="CT21" i="58"/>
  <c r="DW49" i="58"/>
  <c r="CR49" i="58"/>
  <c r="DS33" i="58"/>
  <c r="CN33" i="58"/>
  <c r="CP75" i="58"/>
  <c r="DU75" i="58"/>
  <c r="DP42" i="58"/>
  <c r="CK42" i="58"/>
  <c r="EE68" i="58"/>
  <c r="CZ68" i="58"/>
  <c r="DM66" i="58"/>
  <c r="CH66" i="58"/>
  <c r="EN58" i="58"/>
  <c r="DI58" i="58"/>
  <c r="EA35" i="58"/>
  <c r="CV35" i="58"/>
  <c r="DN70" i="58"/>
  <c r="CI70" i="58"/>
  <c r="EL11" i="58"/>
  <c r="DG11" i="58"/>
  <c r="DD78" i="58"/>
  <c r="EI78" i="58"/>
  <c r="EL82" i="58"/>
  <c r="DG82" i="58"/>
  <c r="CJ47" i="58"/>
  <c r="DO47" i="58"/>
  <c r="DO14" i="58"/>
  <c r="CJ14" i="58"/>
  <c r="EL13" i="58"/>
  <c r="DG13" i="58"/>
  <c r="DE14" i="58"/>
  <c r="EJ14" i="58"/>
  <c r="DZ72" i="58"/>
  <c r="CU72" i="58"/>
  <c r="EC78" i="58"/>
  <c r="CX78" i="58"/>
  <c r="EA39" i="58"/>
  <c r="CV39" i="58"/>
  <c r="EE13" i="58"/>
  <c r="CZ13" i="58"/>
  <c r="DV27" i="58"/>
  <c r="CQ27" i="58"/>
  <c r="DP12" i="58"/>
  <c r="CK12" i="58"/>
  <c r="EL49" i="58"/>
  <c r="DG49" i="58"/>
  <c r="DG14" i="58"/>
  <c r="EL14" i="58"/>
  <c r="DQ81" i="58"/>
  <c r="CL81" i="58"/>
  <c r="DR39" i="58"/>
  <c r="CM39" i="58"/>
  <c r="EE9" i="58"/>
  <c r="CZ9" i="58"/>
  <c r="EA28" i="58"/>
  <c r="CV28" i="58"/>
  <c r="CT15" i="58"/>
  <c r="DY15" i="58"/>
  <c r="DV13" i="58"/>
  <c r="CQ13" i="58"/>
  <c r="CL37" i="58"/>
  <c r="DQ37" i="58"/>
  <c r="EC44" i="58"/>
  <c r="CX44" i="58"/>
  <c r="DQ63" i="58"/>
  <c r="CL63" i="58"/>
  <c r="EM47" i="58"/>
  <c r="DH47" i="58"/>
  <c r="EK38" i="58"/>
  <c r="DF38" i="58"/>
  <c r="DZ14" i="58"/>
  <c r="CU14" i="58"/>
  <c r="DK51" i="58"/>
  <c r="CF51" i="58"/>
  <c r="AV51" i="58"/>
  <c r="DZ29" i="58"/>
  <c r="CU29" i="58"/>
  <c r="AV19" i="58"/>
  <c r="DK19" i="58"/>
  <c r="CF19" i="58"/>
  <c r="CS41" i="58"/>
  <c r="DX41" i="58"/>
  <c r="CR19" i="58"/>
  <c r="DW19" i="58"/>
  <c r="DY58" i="58"/>
  <c r="CT58" i="58"/>
  <c r="DT35" i="58"/>
  <c r="CO35" i="58"/>
  <c r="DZ27" i="58"/>
  <c r="CU27" i="58"/>
  <c r="DH55" i="58"/>
  <c r="EM55" i="58"/>
  <c r="EH54" i="58"/>
  <c r="DC54" i="58"/>
  <c r="EK44" i="58"/>
  <c r="DF44" i="58"/>
  <c r="EA46" i="58"/>
  <c r="CV46" i="58"/>
  <c r="ED50" i="58"/>
  <c r="CY50" i="58"/>
  <c r="EH19" i="58"/>
  <c r="DC19" i="58"/>
  <c r="EH61" i="58"/>
  <c r="DC61" i="58"/>
  <c r="DY43" i="58"/>
  <c r="CT43" i="58"/>
  <c r="DX77" i="58"/>
  <c r="CS77" i="58"/>
  <c r="DB14" i="58"/>
  <c r="EG14" i="58"/>
  <c r="EJ27" i="58"/>
  <c r="DE27" i="58"/>
  <c r="DU59" i="58"/>
  <c r="CP59" i="58"/>
  <c r="DH42" i="58"/>
  <c r="EM42" i="58"/>
  <c r="EJ18" i="58"/>
  <c r="DE18" i="58"/>
  <c r="CL47" i="58"/>
  <c r="DQ47" i="58"/>
  <c r="EJ57" i="58"/>
  <c r="DE57" i="58"/>
  <c r="EC71" i="58"/>
  <c r="CX71" i="58"/>
  <c r="DA66" i="58"/>
  <c r="EF66" i="58"/>
  <c r="CH38" i="58"/>
  <c r="DM38" i="58"/>
  <c r="EK64" i="58"/>
  <c r="DF64" i="58"/>
  <c r="DC46" i="58"/>
  <c r="EH46" i="58"/>
  <c r="EG9" i="58"/>
  <c r="DB9" i="58"/>
  <c r="CX31" i="58"/>
  <c r="EC31" i="58"/>
  <c r="EB64" i="58"/>
  <c r="CW64" i="58"/>
  <c r="EH65" i="58"/>
  <c r="DC65" i="58"/>
  <c r="EC33" i="58"/>
  <c r="CX33" i="58"/>
  <c r="ED19" i="58"/>
  <c r="CY19" i="58"/>
  <c r="DK71" i="58"/>
  <c r="CF71" i="58"/>
  <c r="AV71" i="58"/>
  <c r="CQ29" i="58"/>
  <c r="DV29" i="58"/>
  <c r="DQ29" i="58"/>
  <c r="CL29" i="58"/>
  <c r="CR29" i="58"/>
  <c r="DW29" i="58"/>
  <c r="AV53" i="58"/>
  <c r="DK53" i="58"/>
  <c r="CF53" i="58"/>
  <c r="EI59" i="58"/>
  <c r="DD59" i="58"/>
  <c r="EI66" i="58"/>
  <c r="DD66" i="58"/>
  <c r="CQ17" i="58"/>
  <c r="DV17" i="58"/>
  <c r="CL54" i="58"/>
  <c r="DQ54" i="58"/>
  <c r="CL11" i="58"/>
  <c r="DQ11" i="58"/>
  <c r="DO25" i="58"/>
  <c r="CJ25" i="58"/>
  <c r="EO15" i="58"/>
  <c r="DJ15" i="58"/>
  <c r="EO60" i="58"/>
  <c r="DJ60" i="58"/>
  <c r="EO76" i="58"/>
  <c r="DJ76" i="58"/>
  <c r="DW53" i="58"/>
  <c r="CR53" i="58"/>
  <c r="EA19" i="58"/>
  <c r="CV19" i="58"/>
  <c r="CQ12" i="58"/>
  <c r="DV12" i="58"/>
  <c r="DE52" i="58"/>
  <c r="EJ52" i="58"/>
  <c r="CO24" i="58"/>
  <c r="DT24" i="58"/>
  <c r="DM25" i="58"/>
  <c r="CH25" i="58"/>
  <c r="CU39" i="58"/>
  <c r="DZ39" i="58"/>
  <c r="DK62" i="58"/>
  <c r="CF62" i="58"/>
  <c r="AV62" i="58"/>
  <c r="CH78" i="58"/>
  <c r="DM78" i="58"/>
  <c r="DR37" i="58"/>
  <c r="CM37" i="58"/>
  <c r="DX28" i="58"/>
  <c r="CS28" i="58"/>
  <c r="EM19" i="58"/>
  <c r="DH19" i="58"/>
  <c r="DO27" i="58"/>
  <c r="CJ27" i="58"/>
  <c r="EK22" i="58"/>
  <c r="DF22" i="58"/>
  <c r="CF50" i="58"/>
  <c r="AV50" i="58"/>
  <c r="DK50" i="58"/>
  <c r="EE57" i="58"/>
  <c r="CZ57" i="58"/>
  <c r="DQ49" i="58"/>
  <c r="CL49" i="58"/>
  <c r="DX78" i="58"/>
  <c r="CS78" i="58"/>
  <c r="DK37" i="58"/>
  <c r="CF37" i="58"/>
  <c r="AV37" i="58"/>
  <c r="EB76" i="58"/>
  <c r="CW76" i="58"/>
  <c r="CL79" i="58"/>
  <c r="DQ79" i="58"/>
  <c r="DQ12" i="58"/>
  <c r="CL12" i="58"/>
  <c r="ED69" i="58"/>
  <c r="CY69" i="58"/>
  <c r="EF45" i="58"/>
  <c r="DA45" i="58"/>
  <c r="EG41" i="58"/>
  <c r="DB41" i="58"/>
  <c r="DX20" i="58"/>
  <c r="CS20" i="58"/>
  <c r="DV73" i="58"/>
  <c r="CQ73" i="58"/>
  <c r="DX52" i="58"/>
  <c r="CS52" i="58"/>
  <c r="EB29" i="58"/>
  <c r="CW29" i="58"/>
  <c r="EK69" i="58"/>
  <c r="DF69" i="58"/>
  <c r="EO67" i="58"/>
  <c r="DJ67" i="58"/>
  <c r="DI73" i="58"/>
  <c r="EN73" i="58"/>
  <c r="DP73" i="58"/>
  <c r="CK73" i="58"/>
  <c r="EN71" i="58"/>
  <c r="DI71" i="58"/>
  <c r="EA43" i="58"/>
  <c r="CV43" i="58"/>
  <c r="DW43" i="58"/>
  <c r="CR43" i="58"/>
  <c r="DS15" i="58"/>
  <c r="CN15" i="58"/>
  <c r="DF19" i="58"/>
  <c r="EK19" i="58"/>
  <c r="DM13" i="58"/>
  <c r="CH13" i="58"/>
  <c r="DU18" i="58"/>
  <c r="CP18" i="58"/>
  <c r="DX75" i="58"/>
  <c r="CS75" i="58"/>
  <c r="CX67" i="58"/>
  <c r="EC67" i="58"/>
  <c r="EN9" i="58"/>
  <c r="DI9" i="58"/>
  <c r="DM11" i="58"/>
  <c r="CH11" i="58"/>
  <c r="DX59" i="58"/>
  <c r="CS59" i="58"/>
  <c r="DT74" i="58"/>
  <c r="CO74" i="58"/>
  <c r="DH67" i="58"/>
  <c r="EM67" i="58"/>
  <c r="DM76" i="58"/>
  <c r="CH76" i="58"/>
  <c r="EC69" i="58"/>
  <c r="CX69" i="58"/>
  <c r="CL82" i="58"/>
  <c r="DQ82" i="58"/>
  <c r="EH36" i="58"/>
  <c r="DC36" i="58"/>
  <c r="EM68" i="58"/>
  <c r="DH68" i="58"/>
  <c r="DM33" i="58"/>
  <c r="CH33" i="58"/>
  <c r="DG39" i="58"/>
  <c r="EL39" i="58"/>
  <c r="DT60" i="58"/>
  <c r="CO60" i="58"/>
  <c r="EC62" i="58"/>
  <c r="CX62" i="58"/>
  <c r="CU50" i="58"/>
  <c r="DZ50" i="58"/>
  <c r="DD64" i="58"/>
  <c r="EI64" i="58"/>
  <c r="DS14" i="58"/>
  <c r="CN14" i="58"/>
  <c r="ED14" i="58"/>
  <c r="CY14" i="58"/>
  <c r="EO49" i="58"/>
  <c r="DJ49" i="58"/>
  <c r="DN74" i="58"/>
  <c r="CI74" i="58"/>
  <c r="EJ17" i="58"/>
  <c r="DE17" i="58"/>
  <c r="EK49" i="58"/>
  <c r="DF49" i="58"/>
  <c r="DI49" i="58"/>
  <c r="EN49" i="58"/>
  <c r="CT72" i="58"/>
  <c r="DY72" i="58"/>
  <c r="EL61" i="58"/>
  <c r="DG61" i="58"/>
  <c r="DY30" i="58"/>
  <c r="CT30" i="58"/>
  <c r="EJ41" i="58"/>
  <c r="DE41" i="58"/>
  <c r="DQ45" i="58"/>
  <c r="CL45" i="58"/>
  <c r="CT51" i="58"/>
  <c r="DY51" i="58"/>
  <c r="G4" i="30"/>
  <c r="DP67" i="58"/>
  <c r="CK67" i="58"/>
  <c r="EK60" i="58"/>
  <c r="DF60" i="58"/>
  <c r="CP38" i="58"/>
  <c r="DU38" i="58"/>
  <c r="DK43" i="58"/>
  <c r="CF43" i="58"/>
  <c r="AV43" i="58"/>
  <c r="EK80" i="58"/>
  <c r="DF80" i="58"/>
  <c r="EE42" i="58"/>
  <c r="CZ42" i="58"/>
  <c r="EI74" i="58"/>
  <c r="DD74" i="58"/>
  <c r="DO37" i="58"/>
  <c r="I10" i="35"/>
  <c r="CJ37" i="58"/>
  <c r="EG65" i="58"/>
  <c r="DB65" i="58"/>
  <c r="C2" i="40"/>
  <c r="DS74" i="58"/>
  <c r="CN74" i="58"/>
  <c r="EG57" i="58"/>
  <c r="DB57" i="58"/>
  <c r="EO11" i="58"/>
  <c r="DJ11" i="58"/>
  <c r="DG25" i="58"/>
  <c r="EL25" i="58"/>
  <c r="DU77" i="58"/>
  <c r="CP77" i="58"/>
  <c r="DS75" i="58"/>
  <c r="CN75" i="58"/>
  <c r="DP48" i="58"/>
  <c r="CK48" i="58"/>
  <c r="CX82" i="58"/>
  <c r="EC82" i="58"/>
  <c r="EN64" i="58"/>
  <c r="DI64" i="58"/>
  <c r="EO47" i="58"/>
  <c r="DJ47" i="58"/>
  <c r="EN46" i="58"/>
  <c r="DI46" i="58"/>
  <c r="EB50" i="58"/>
  <c r="CW50" i="58"/>
  <c r="DX81" i="58"/>
  <c r="CS81" i="58"/>
  <c r="EA59" i="58"/>
  <c r="CV59" i="58"/>
  <c r="CQ51" i="58"/>
  <c r="DV51" i="58"/>
  <c r="DD82" i="58"/>
  <c r="EI82" i="58"/>
  <c r="DM21" i="58"/>
  <c r="CH21" i="58"/>
  <c r="EF39" i="58"/>
  <c r="DA39" i="58"/>
  <c r="EF36" i="58"/>
  <c r="DA36" i="58"/>
  <c r="DU76" i="58"/>
  <c r="CP76" i="58"/>
  <c r="CL78" i="58"/>
  <c r="DQ78" i="58"/>
  <c r="EH68" i="58"/>
  <c r="DC68" i="58"/>
  <c r="DP71" i="58"/>
  <c r="CK71" i="58"/>
  <c r="CM22" i="58"/>
  <c r="DR22" i="58"/>
  <c r="CH64" i="58"/>
  <c r="DM64" i="58"/>
  <c r="DV61" i="58"/>
  <c r="CQ61" i="58"/>
  <c r="EE60" i="58"/>
  <c r="CZ60" i="58"/>
  <c r="DK74" i="58"/>
  <c r="CF74" i="58"/>
  <c r="AV74" i="58"/>
  <c r="EH21" i="58"/>
  <c r="DC21" i="58"/>
  <c r="CH12" i="58"/>
  <c r="DM12" i="58"/>
  <c r="DY28" i="58"/>
  <c r="CT28" i="58"/>
  <c r="CO11" i="58"/>
  <c r="DT11" i="58"/>
  <c r="EC54" i="58"/>
  <c r="CX54" i="58"/>
  <c r="DA71" i="58"/>
  <c r="EF71" i="58"/>
  <c r="EM73" i="58"/>
  <c r="DH73" i="58"/>
  <c r="DB18" i="58"/>
  <c r="EG18" i="58"/>
  <c r="DV35" i="58"/>
  <c r="CQ35" i="58"/>
  <c r="EH23" i="58"/>
  <c r="DC23" i="58"/>
  <c r="CN58" i="58"/>
  <c r="DS58" i="58"/>
  <c r="CS44" i="58"/>
  <c r="DX44" i="58"/>
  <c r="EB66" i="58"/>
  <c r="CW66" i="58"/>
  <c r="DX37" i="58"/>
  <c r="CS37" i="58"/>
  <c r="EH17" i="58"/>
  <c r="DC17" i="58"/>
  <c r="DO16" i="58"/>
  <c r="CJ16" i="58"/>
  <c r="DY75" i="58"/>
  <c r="CT75" i="58"/>
  <c r="DT41" i="58"/>
  <c r="CO41" i="58"/>
  <c r="DW11" i="58"/>
  <c r="CR11" i="58"/>
  <c r="DQ53" i="58"/>
  <c r="CL53" i="58"/>
  <c r="CT55" i="58"/>
  <c r="DY55" i="58"/>
  <c r="DP54" i="58"/>
  <c r="CK54" i="58"/>
  <c r="CP66" i="58"/>
  <c r="DU66" i="58"/>
  <c r="EO28" i="58"/>
  <c r="DJ28" i="58"/>
  <c r="EB73" i="58"/>
  <c r="CW73" i="58"/>
  <c r="DY48" i="58"/>
  <c r="CT48" i="58"/>
  <c r="CT79" i="58"/>
  <c r="DY79" i="58"/>
  <c r="DK80" i="58"/>
  <c r="AV80" i="58"/>
  <c r="CF80" i="58"/>
  <c r="EH11" i="58"/>
  <c r="DC11" i="58"/>
  <c r="CU47" i="58"/>
  <c r="DZ47" i="58"/>
  <c r="DQ27" i="58"/>
  <c r="CL27" i="58"/>
  <c r="DY39" i="58"/>
  <c r="CT39" i="58"/>
  <c r="CP70" i="58"/>
  <c r="DU70" i="58"/>
  <c r="DN21" i="58"/>
  <c r="CI21" i="58"/>
  <c r="EO51" i="58"/>
  <c r="DJ51" i="58"/>
  <c r="DP38" i="58"/>
  <c r="CK38" i="58"/>
  <c r="DY54" i="58"/>
  <c r="CT54" i="58"/>
  <c r="DT69" i="58"/>
  <c r="CO69" i="58"/>
  <c r="DZ28" i="58"/>
  <c r="CU28" i="58"/>
  <c r="ED27" i="58"/>
  <c r="CY27" i="58"/>
  <c r="CX10" i="58"/>
  <c r="EC10" i="58"/>
  <c r="DS27" i="58"/>
  <c r="CN27" i="58"/>
  <c r="ED42" i="58"/>
  <c r="CY42" i="58"/>
  <c r="EM41" i="58"/>
  <c r="DH41" i="58"/>
  <c r="DT49" i="58"/>
  <c r="CO49" i="58"/>
  <c r="DP35" i="58"/>
  <c r="CK35" i="58"/>
  <c r="DE31" i="58"/>
  <c r="EJ31" i="58"/>
  <c r="DN18" i="58"/>
  <c r="CI18" i="58"/>
  <c r="DX42" i="58"/>
  <c r="CS42" i="58"/>
  <c r="DQ17" i="58"/>
  <c r="CL17" i="58"/>
  <c r="DX22" i="58"/>
  <c r="CS22" i="58"/>
  <c r="DV48" i="58"/>
  <c r="CQ48" i="58"/>
  <c r="CK47" i="58"/>
  <c r="DP47" i="58"/>
  <c r="DY77" i="58"/>
  <c r="CT77" i="58"/>
  <c r="DT76" i="58"/>
  <c r="CO76" i="58"/>
  <c r="ED65" i="58"/>
  <c r="CY65" i="58"/>
  <c r="CL10" i="58"/>
  <c r="DQ10" i="58"/>
  <c r="DI48" i="58"/>
  <c r="EN48" i="58"/>
  <c r="CM73" i="58"/>
  <c r="DR73" i="58"/>
  <c r="DM10" i="58"/>
  <c r="CH10" i="58"/>
  <c r="DT50" i="58"/>
  <c r="CO50" i="58"/>
  <c r="EK42" i="58"/>
  <c r="DF42" i="58"/>
  <c r="DR12" i="58"/>
  <c r="CM12" i="58"/>
  <c r="CZ76" i="58"/>
  <c r="EE76" i="58"/>
  <c r="CN16" i="58"/>
  <c r="DS16" i="58"/>
  <c r="DP75" i="58"/>
  <c r="CK75" i="58"/>
  <c r="CN72" i="58"/>
  <c r="DS72" i="58"/>
  <c r="CV78" i="58"/>
  <c r="EA78" i="58"/>
  <c r="DQ70" i="58"/>
  <c r="CL70" i="58"/>
  <c r="EB67" i="58"/>
  <c r="CW67" i="58"/>
  <c r="DO58" i="58"/>
  <c r="CJ58" i="58"/>
  <c r="DP50" i="58"/>
  <c r="CK50" i="58"/>
  <c r="EK15" i="58"/>
  <c r="DF15" i="58"/>
  <c r="DD48" i="58"/>
  <c r="EI48" i="58"/>
  <c r="DY71" i="58"/>
  <c r="CT71" i="58"/>
  <c r="ED76" i="58"/>
  <c r="CY76" i="58"/>
  <c r="EM44" i="58"/>
  <c r="DH44" i="58"/>
  <c r="DW52" i="58"/>
  <c r="CR52" i="58"/>
  <c r="EO36" i="58"/>
  <c r="DJ36" i="58"/>
  <c r="CR25" i="58"/>
  <c r="DW25" i="58"/>
  <c r="CS13" i="58"/>
  <c r="DX13" i="58"/>
  <c r="EC73" i="58"/>
  <c r="CX73" i="58"/>
  <c r="DY13" i="58"/>
  <c r="CT13" i="58"/>
  <c r="EI69" i="58"/>
  <c r="DD69" i="58"/>
  <c r="CF29" i="58"/>
  <c r="DK29" i="58"/>
  <c r="AV29" i="58"/>
  <c r="DY20" i="58"/>
  <c r="CT20" i="58"/>
  <c r="DB48" i="58"/>
  <c r="EG48" i="58"/>
  <c r="CP33" i="58"/>
  <c r="DU33" i="58"/>
  <c r="DV19" i="58"/>
  <c r="CQ19" i="58"/>
  <c r="DP66" i="58"/>
  <c r="CK66" i="58"/>
  <c r="DB22" i="58"/>
  <c r="EG22" i="58"/>
  <c r="DN65" i="58"/>
  <c r="CI65" i="58"/>
  <c r="EI53" i="58"/>
  <c r="DD53" i="58"/>
  <c r="EM39" i="58"/>
  <c r="DH39" i="58"/>
  <c r="DQ23" i="58"/>
  <c r="CL23" i="58"/>
  <c r="DU41" i="58"/>
  <c r="CP41" i="58"/>
  <c r="EL42" i="58"/>
  <c r="DG42" i="58"/>
  <c r="DR74" i="58"/>
  <c r="CM74" i="58"/>
  <c r="DC18" i="58"/>
  <c r="EH18" i="58"/>
  <c r="DZ21" i="58"/>
  <c r="CU21" i="58"/>
  <c r="EI62" i="58"/>
  <c r="DD62" i="58"/>
  <c r="EC65" i="58"/>
  <c r="CX65" i="58"/>
  <c r="DJ81" i="58"/>
  <c r="EO81" i="58"/>
  <c r="CJ46" i="58"/>
  <c r="DO46" i="58"/>
  <c r="DH77" i="58"/>
  <c r="EM77" i="58"/>
  <c r="DN24" i="58"/>
  <c r="CI24" i="58"/>
  <c r="EL69" i="58"/>
  <c r="DG69" i="58"/>
  <c r="DZ22" i="58"/>
  <c r="CU22" i="58"/>
  <c r="ED82" i="58"/>
  <c r="CY82" i="58"/>
  <c r="DV75" i="58"/>
  <c r="CQ75" i="58"/>
  <c r="CI19" i="58"/>
  <c r="DN19" i="58"/>
  <c r="EE24" i="58"/>
  <c r="CZ24" i="58"/>
  <c r="EG33" i="58"/>
  <c r="DB33" i="58"/>
  <c r="DW70" i="58"/>
  <c r="CR70" i="58"/>
  <c r="DE45" i="58"/>
  <c r="EJ45" i="58"/>
  <c r="DH71" i="58"/>
  <c r="EM71" i="58"/>
  <c r="DK61" i="58"/>
  <c r="AV61" i="58"/>
  <c r="CF61" i="58"/>
  <c r="EC80" i="58"/>
  <c r="CX80" i="58"/>
  <c r="DG44" i="58"/>
  <c r="EL44" i="58"/>
  <c r="CK64" i="58"/>
  <c r="DP64" i="58"/>
  <c r="EB80" i="58"/>
  <c r="CW80" i="58"/>
  <c r="DN53" i="58"/>
  <c r="CI53" i="58"/>
  <c r="ED18" i="58"/>
  <c r="CY18" i="58"/>
  <c r="DN27" i="58"/>
  <c r="CI27" i="58"/>
  <c r="EF67" i="58"/>
  <c r="DA67" i="58"/>
  <c r="DO79" i="58"/>
  <c r="CJ79" i="58"/>
  <c r="X2" i="58"/>
  <c r="DR8" i="58"/>
  <c r="CM8" i="58"/>
  <c r="DU74" i="58"/>
  <c r="CP74" i="58"/>
  <c r="DQ13" i="58"/>
  <c r="CL13" i="58"/>
  <c r="CR44" i="58"/>
  <c r="DW44" i="58"/>
  <c r="CU66" i="58"/>
  <c r="DZ66" i="58"/>
  <c r="DP26" i="58"/>
  <c r="CK26" i="58"/>
  <c r="DV31" i="58"/>
  <c r="CQ31" i="58"/>
  <c r="CQ72" i="58"/>
  <c r="DV72" i="58"/>
  <c r="DF82" i="58"/>
  <c r="EK82" i="58"/>
  <c r="CX76" i="58"/>
  <c r="EC76" i="58"/>
  <c r="AV20" i="58"/>
  <c r="DK20" i="58"/>
  <c r="CF20" i="58"/>
  <c r="CN67" i="58"/>
  <c r="DS67" i="58"/>
  <c r="DO33" i="58"/>
  <c r="CJ33" i="58"/>
  <c r="CM9" i="58"/>
  <c r="DR9" i="58"/>
  <c r="DW38" i="58"/>
  <c r="CR38" i="58"/>
  <c r="CT62" i="58"/>
  <c r="DY62" i="58"/>
  <c r="CI73" i="58"/>
  <c r="DN73" i="58"/>
  <c r="EH38" i="58"/>
  <c r="DC38" i="58"/>
  <c r="EF62" i="58"/>
  <c r="DA62" i="58"/>
  <c r="EK25" i="58"/>
  <c r="DF25" i="58"/>
  <c r="EI45" i="58"/>
  <c r="DD45" i="58"/>
  <c r="CF58" i="58"/>
  <c r="DK58" i="58"/>
  <c r="AV58" i="58"/>
  <c r="EF52" i="58"/>
  <c r="DA52" i="58"/>
  <c r="DK48" i="58"/>
  <c r="CF48" i="58"/>
  <c r="AV48" i="58"/>
  <c r="DT46" i="58"/>
  <c r="CO46" i="58"/>
  <c r="EI71" i="58"/>
  <c r="DD71" i="58"/>
  <c r="CL74" i="58"/>
  <c r="DQ74" i="58"/>
  <c r="AV79" i="58"/>
  <c r="CF79" i="58"/>
  <c r="DK79" i="58"/>
  <c r="EH64" i="58"/>
  <c r="DC64" i="58"/>
  <c r="EF28" i="58"/>
  <c r="DA28" i="58"/>
  <c r="DX38" i="58"/>
  <c r="CS38" i="58"/>
  <c r="DQ41" i="58"/>
  <c r="CL41" i="58"/>
  <c r="CX60" i="58"/>
  <c r="EC60" i="58"/>
  <c r="DZ41" i="58"/>
  <c r="CU41" i="58"/>
  <c r="DP60" i="58"/>
  <c r="CK60" i="58"/>
  <c r="EA53" i="58"/>
  <c r="CV53" i="58"/>
  <c r="DK78" i="58"/>
  <c r="CF78" i="58"/>
  <c r="AV78" i="58"/>
  <c r="EK43" i="58"/>
  <c r="DF43" i="58"/>
  <c r="EI12" i="58"/>
  <c r="DD12" i="58"/>
  <c r="EC19" i="58"/>
  <c r="CX19" i="58"/>
  <c r="CY43" i="58"/>
  <c r="ED43" i="58"/>
  <c r="EI75" i="58"/>
  <c r="DD75" i="58"/>
  <c r="DU29" i="58"/>
  <c r="CP29" i="58"/>
  <c r="DP72" i="58"/>
  <c r="CK72" i="58"/>
  <c r="DO35" i="58"/>
  <c r="CJ35" i="58"/>
  <c r="DH35" i="58"/>
  <c r="EM35" i="58"/>
  <c r="EB70" i="58"/>
  <c r="CW70" i="58"/>
  <c r="CR82" i="58"/>
  <c r="DW82" i="58"/>
  <c r="DS78" i="58"/>
  <c r="CN78" i="58"/>
  <c r="CJ15" i="58"/>
  <c r="DO15" i="58"/>
  <c r="DY52" i="58"/>
  <c r="CT52" i="58"/>
  <c r="EB45" i="58"/>
  <c r="CW45" i="58"/>
  <c r="EL63" i="58"/>
  <c r="DG63" i="58"/>
  <c r="DC29" i="58"/>
  <c r="EH29" i="58"/>
  <c r="CX11" i="58"/>
  <c r="EC11" i="58"/>
  <c r="CU73" i="58"/>
  <c r="DZ73" i="58"/>
  <c r="DZ23" i="58"/>
  <c r="CU23" i="58"/>
  <c r="EO78" i="58"/>
  <c r="DJ78" i="58"/>
  <c r="DM43" i="58"/>
  <c r="CH43" i="58"/>
  <c r="EE18" i="58"/>
  <c r="CZ18" i="58"/>
  <c r="CZ82" i="58"/>
  <c r="EE82" i="58"/>
  <c r="CL35" i="58"/>
  <c r="DQ35" i="58"/>
  <c r="DR49" i="58"/>
  <c r="CM49" i="58"/>
  <c r="EK12" i="58"/>
  <c r="DF12" i="58"/>
  <c r="DS77" i="58"/>
  <c r="CN77" i="58"/>
  <c r="DH13" i="58"/>
  <c r="EM13" i="58"/>
  <c r="EH72" i="58"/>
  <c r="DC72" i="58"/>
  <c r="DZ51" i="58"/>
  <c r="CU51" i="58"/>
  <c r="EA20" i="58"/>
  <c r="CV20" i="58"/>
  <c r="DC14" i="58"/>
  <c r="EH14" i="58"/>
  <c r="EL43" i="58"/>
  <c r="DG43" i="58"/>
  <c r="DH16" i="58"/>
  <c r="EM16" i="58"/>
  <c r="DF72" i="58"/>
  <c r="EK72" i="58"/>
  <c r="CF72" i="58"/>
  <c r="AV72" i="58"/>
  <c r="DK72" i="58"/>
  <c r="EG8" i="58"/>
  <c r="AM2" i="58"/>
  <c r="DB8" i="58"/>
  <c r="DK52" i="58"/>
  <c r="CF52" i="58"/>
  <c r="AV52" i="58"/>
  <c r="DU9" i="58"/>
  <c r="CP9" i="58"/>
  <c r="EA18" i="58"/>
  <c r="CV18" i="58"/>
  <c r="ED62" i="58"/>
  <c r="CY62" i="58"/>
  <c r="EJ23" i="58"/>
  <c r="DE23" i="58"/>
  <c r="DP13" i="58"/>
  <c r="CK13" i="58"/>
  <c r="DV11" i="58"/>
  <c r="CQ11" i="58"/>
  <c r="DU23" i="58"/>
  <c r="CP23" i="58"/>
  <c r="DY80" i="58"/>
  <c r="CT80" i="58"/>
  <c r="ED72" i="58"/>
  <c r="CY72" i="58"/>
  <c r="CN30" i="58"/>
  <c r="DS30" i="58"/>
  <c r="DY36" i="58"/>
  <c r="CT36" i="58"/>
  <c r="EC14" i="58"/>
  <c r="CX14" i="58"/>
  <c r="ED71" i="58"/>
  <c r="CY71" i="58"/>
  <c r="DQ69" i="58"/>
  <c r="CL69" i="58"/>
  <c r="EN41" i="58"/>
  <c r="DI41" i="58"/>
  <c r="DT43" i="58"/>
  <c r="CO43" i="58"/>
  <c r="EI73" i="58"/>
  <c r="DD73" i="58"/>
  <c r="DP23" i="58"/>
  <c r="CK23" i="58"/>
  <c r="AE2" i="58"/>
  <c r="DY8" i="58"/>
  <c r="CT8" i="58"/>
  <c r="EI52" i="58"/>
  <c r="DD52" i="58"/>
  <c r="DG29" i="58"/>
  <c r="EL29" i="58"/>
  <c r="DI81" i="58"/>
  <c r="EN81" i="58"/>
  <c r="CT81" i="58"/>
  <c r="DY81" i="58"/>
  <c r="ED25" i="58"/>
  <c r="CY25" i="58"/>
  <c r="EG42" i="58"/>
  <c r="DB42" i="58"/>
  <c r="EE61" i="58"/>
  <c r="CZ61" i="58"/>
  <c r="DX51" i="58"/>
  <c r="CS51" i="58"/>
  <c r="DV21" i="58"/>
  <c r="CQ21" i="58"/>
  <c r="EL70" i="58"/>
  <c r="DG70" i="58"/>
  <c r="EN74" i="58"/>
  <c r="DI74" i="58"/>
  <c r="EN28" i="58"/>
  <c r="DI28" i="58"/>
  <c r="CL80" i="58"/>
  <c r="DQ80" i="58"/>
  <c r="DH12" i="58"/>
  <c r="EM12" i="58"/>
  <c r="DA73" i="58"/>
  <c r="EF73" i="58"/>
  <c r="DV44" i="58"/>
  <c r="CQ44" i="58"/>
  <c r="EG67" i="58"/>
  <c r="DB67" i="58"/>
  <c r="EH71" i="58"/>
  <c r="DC71" i="58"/>
  <c r="DU16" i="58"/>
  <c r="CP16" i="58"/>
  <c r="DS66" i="58"/>
  <c r="CN66" i="58"/>
  <c r="DE38" i="58"/>
  <c r="EJ38" i="58"/>
  <c r="EG17" i="58"/>
  <c r="DB17" i="58"/>
  <c r="DZ17" i="58"/>
  <c r="CU17" i="58"/>
  <c r="EN51" i="58"/>
  <c r="DI51" i="58"/>
  <c r="EM31" i="58"/>
  <c r="DH31" i="58"/>
  <c r="D2" i="34"/>
  <c r="S2" i="58"/>
  <c r="DM8" i="58"/>
  <c r="CH8" i="58"/>
  <c r="DO66" i="58"/>
  <c r="CJ66" i="58"/>
  <c r="EA70" i="58"/>
  <c r="CV70" i="58"/>
  <c r="CK19" i="58"/>
  <c r="DP19" i="58"/>
  <c r="DQ72" i="58"/>
  <c r="CL72" i="58"/>
  <c r="EJ58" i="58"/>
  <c r="DE58" i="58"/>
  <c r="CX75" i="58"/>
  <c r="EC75" i="58"/>
  <c r="DZ62" i="58"/>
  <c r="CU62" i="58"/>
  <c r="DU50" i="58"/>
  <c r="CP50" i="58"/>
  <c r="AV59" i="58"/>
  <c r="CF59" i="58"/>
  <c r="DK59" i="58"/>
  <c r="DG76" i="58"/>
  <c r="EL76" i="58"/>
  <c r="CN42" i="58"/>
  <c r="DS42" i="58"/>
  <c r="EA51" i="58"/>
  <c r="CV51" i="58"/>
  <c r="DQ39" i="58"/>
  <c r="CL39" i="58"/>
  <c r="EI24" i="58"/>
  <c r="DD24" i="58"/>
  <c r="EL19" i="58"/>
  <c r="DG19" i="58"/>
  <c r="CN60" i="58"/>
  <c r="DS60" i="58"/>
  <c r="EL10" i="58"/>
  <c r="DG10" i="58"/>
  <c r="CY37" i="58"/>
  <c r="ED37" i="58"/>
  <c r="CJ17" i="58"/>
  <c r="DO17" i="58"/>
  <c r="EL38" i="58"/>
  <c r="DG38" i="58"/>
  <c r="EF72" i="58"/>
  <c r="DA72" i="58"/>
  <c r="EE48" i="58"/>
  <c r="CZ48" i="58"/>
  <c r="EA50" i="58"/>
  <c r="CV50" i="58"/>
  <c r="DD33" i="58"/>
  <c r="EI33" i="58"/>
  <c r="EK59" i="58"/>
  <c r="DF59" i="58"/>
  <c r="DI52" i="58"/>
  <c r="EN52" i="58"/>
  <c r="DW22" i="58"/>
  <c r="CR22" i="58"/>
  <c r="EL78" i="58"/>
  <c r="DG78" i="58"/>
  <c r="EM10" i="58"/>
  <c r="DH10" i="58"/>
  <c r="DC15" i="58"/>
  <c r="EH15" i="58"/>
  <c r="DC28" i="58"/>
  <c r="EH28" i="58"/>
  <c r="EO22" i="58"/>
  <c r="DJ22" i="58"/>
  <c r="DU47" i="58"/>
  <c r="CP47" i="58"/>
  <c r="EI60" i="58"/>
  <c r="DD60" i="58"/>
  <c r="DK47" i="58"/>
  <c r="AV47" i="58"/>
  <c r="CF47" i="58"/>
  <c r="DE54" i="58"/>
  <c r="EJ54" i="58"/>
  <c r="EK54" i="58"/>
  <c r="DF54" i="58"/>
  <c r="EO71" i="58"/>
  <c r="DJ71" i="58"/>
  <c r="EB62" i="58"/>
  <c r="CW62" i="58"/>
  <c r="DZ82" i="58"/>
  <c r="CU82" i="58"/>
  <c r="CK43" i="58"/>
  <c r="DP43" i="58"/>
  <c r="EN19" i="58"/>
  <c r="DI19" i="58"/>
  <c r="CR65" i="58"/>
  <c r="DW65" i="58"/>
  <c r="EJ68" i="58"/>
  <c r="DE68" i="58"/>
  <c r="ED66" i="58"/>
  <c r="CY66" i="58"/>
  <c r="EJ59" i="58"/>
  <c r="DE59" i="58"/>
  <c r="DX19" i="58"/>
  <c r="CS19" i="58"/>
  <c r="EF14" i="58"/>
  <c r="DA14" i="58"/>
  <c r="EA68" i="58"/>
  <c r="CV68" i="58"/>
  <c r="DR72" i="58"/>
  <c r="CM72" i="58"/>
  <c r="EN22" i="58"/>
  <c r="DI22" i="58"/>
  <c r="EN80" i="58"/>
  <c r="DI80" i="58"/>
  <c r="DO65" i="58"/>
  <c r="CJ65" i="58"/>
  <c r="DU27" i="58"/>
  <c r="CP27" i="58"/>
  <c r="DU67" i="58"/>
  <c r="CP67" i="58"/>
  <c r="CP22" i="58"/>
  <c r="DU22" i="58"/>
  <c r="CW10" i="58"/>
  <c r="EB10" i="58"/>
  <c r="DO50" i="58"/>
  <c r="CJ50" i="58"/>
  <c r="EC29" i="58"/>
  <c r="CX29" i="58"/>
  <c r="DW13" i="58"/>
  <c r="CR13" i="58"/>
  <c r="DM9" i="58"/>
  <c r="CH9" i="58"/>
  <c r="DO23" i="58"/>
  <c r="CJ23" i="58"/>
  <c r="DN63" i="58"/>
  <c r="CI63" i="58"/>
  <c r="DJ14" i="58"/>
  <c r="EO14" i="58"/>
  <c r="DA16" i="58"/>
  <c r="EF16" i="58"/>
  <c r="DO49" i="58"/>
  <c r="CJ49" i="58"/>
  <c r="DK81" i="58"/>
  <c r="AV81" i="58"/>
  <c r="CF81" i="58"/>
  <c r="EK9" i="58"/>
  <c r="DF9" i="58"/>
  <c r="EO74" i="58"/>
  <c r="DJ74" i="58"/>
  <c r="EK53" i="58"/>
  <c r="DF53" i="58"/>
  <c r="EN39" i="58"/>
  <c r="DI39" i="58"/>
  <c r="AV13" i="58"/>
  <c r="DK13" i="58"/>
  <c r="CF13" i="58"/>
  <c r="DP78" i="58"/>
  <c r="CK78" i="58"/>
  <c r="DF62" i="58"/>
  <c r="EK62" i="58"/>
  <c r="EN76" i="58"/>
  <c r="DI76" i="58"/>
  <c r="EB23" i="58"/>
  <c r="CW23" i="58"/>
  <c r="EL71" i="58"/>
  <c r="DG71" i="58"/>
  <c r="EF42" i="58"/>
  <c r="DA42" i="58"/>
  <c r="EJ8" i="58"/>
  <c r="AP2" i="58"/>
  <c r="DE8" i="58"/>
  <c r="DA37" i="58"/>
  <c r="EF37" i="58"/>
  <c r="DU58" i="58"/>
  <c r="CP58" i="58"/>
  <c r="CI77" i="58"/>
  <c r="DN77" i="58"/>
  <c r="EO42" i="58"/>
  <c r="DJ42" i="58"/>
  <c r="DM29" i="58"/>
  <c r="CH29" i="58"/>
  <c r="EO46" i="58"/>
  <c r="DJ46" i="58"/>
  <c r="CU79" i="58"/>
  <c r="DZ79" i="58"/>
  <c r="EL37" i="58"/>
  <c r="DG37" i="58"/>
  <c r="CR60" i="58"/>
  <c r="DW60" i="58"/>
  <c r="DS17" i="58"/>
  <c r="CN17" i="58"/>
  <c r="EE70" i="58"/>
  <c r="CZ70" i="58"/>
  <c r="EE10" i="58"/>
  <c r="CZ10" i="58"/>
  <c r="DV39" i="58"/>
  <c r="CQ39" i="58"/>
  <c r="DR10" i="58"/>
  <c r="CM10" i="58"/>
  <c r="DN60" i="58"/>
  <c r="CI60" i="58"/>
  <c r="EF15" i="58"/>
  <c r="DA15" i="58"/>
  <c r="ED81" i="58"/>
  <c r="CY81" i="58"/>
  <c r="DV46" i="58"/>
  <c r="CQ46" i="58"/>
  <c r="EA67" i="58"/>
  <c r="CV67" i="58"/>
  <c r="DU25" i="58"/>
  <c r="CP25" i="58"/>
  <c r="EJ81" i="58"/>
  <c r="DE81" i="58"/>
  <c r="EN69" i="58"/>
  <c r="DI69" i="58"/>
  <c r="EN61" i="58"/>
  <c r="DI61" i="58"/>
  <c r="CR68" i="58"/>
  <c r="DW68" i="58"/>
  <c r="EB27" i="58"/>
  <c r="CW27" i="58"/>
  <c r="EH25" i="58"/>
  <c r="DC25" i="58"/>
  <c r="EI55" i="58"/>
  <c r="DD55" i="58"/>
  <c r="DQ76" i="58"/>
  <c r="CL76" i="58"/>
  <c r="DW9" i="58"/>
  <c r="CR9" i="58"/>
  <c r="CM33" i="58"/>
  <c r="DR33" i="58"/>
  <c r="EM70" i="58"/>
  <c r="DH70" i="58"/>
  <c r="EB61" i="58"/>
  <c r="CW61" i="58"/>
  <c r="EO66" i="58"/>
  <c r="DJ66" i="58"/>
  <c r="DR53" i="58"/>
  <c r="CM53" i="58"/>
  <c r="DX80" i="58"/>
  <c r="CS80" i="58"/>
  <c r="EJ55" i="58"/>
  <c r="DE55" i="58"/>
  <c r="ED59" i="58"/>
  <c r="CY59" i="58"/>
  <c r="EN38" i="58"/>
  <c r="DI38" i="58"/>
  <c r="CU44" i="58"/>
  <c r="DZ44" i="58"/>
  <c r="EK47" i="58"/>
  <c r="DF47" i="58"/>
  <c r="EI27" i="58"/>
  <c r="DD27" i="58"/>
  <c r="DR26" i="58"/>
  <c r="CM26" i="58"/>
  <c r="EF78" i="58"/>
  <c r="DA78" i="58"/>
  <c r="DH25" i="58"/>
  <c r="EM25" i="58"/>
  <c r="DU52" i="58"/>
  <c r="CP52" i="58"/>
  <c r="DS54" i="58"/>
  <c r="CN54" i="58"/>
  <c r="DU31" i="58"/>
  <c r="CP31" i="58"/>
  <c r="DS13" i="58"/>
  <c r="CN13" i="58"/>
  <c r="EB63" i="58"/>
  <c r="CW63" i="58"/>
  <c r="DT61" i="58"/>
  <c r="CO61" i="58"/>
  <c r="ED41" i="58"/>
  <c r="CY41" i="58"/>
  <c r="CS73" i="58"/>
  <c r="DX73" i="58"/>
  <c r="DO18" i="58"/>
  <c r="CJ18" i="58"/>
  <c r="CU45" i="58"/>
  <c r="DZ45" i="58"/>
  <c r="DN64" i="58"/>
  <c r="CI64" i="58"/>
  <c r="DK18" i="58"/>
  <c r="CF18" i="58"/>
  <c r="AV18" i="58"/>
  <c r="DK49" i="58"/>
  <c r="CF49" i="58"/>
  <c r="AV49" i="58"/>
  <c r="DD20" i="58"/>
  <c r="EI20" i="58"/>
  <c r="ED8" i="58"/>
  <c r="AJ2" i="58"/>
  <c r="CY8" i="58"/>
  <c r="CY44" i="58"/>
  <c r="ED44" i="58"/>
  <c r="DU10" i="58"/>
  <c r="CP10" i="58"/>
  <c r="EH66" i="58"/>
  <c r="DC66" i="58"/>
  <c r="CQ10" i="58"/>
  <c r="DV10" i="58"/>
  <c r="EI16" i="58"/>
  <c r="DD16" i="58"/>
  <c r="DZ38" i="58"/>
  <c r="CU38" i="58"/>
  <c r="EC61" i="58"/>
  <c r="CX61" i="58"/>
  <c r="DS70" i="58"/>
  <c r="CN70" i="58"/>
  <c r="CL38" i="58"/>
  <c r="DQ38" i="58"/>
  <c r="DR43" i="58"/>
  <c r="CM43" i="58"/>
  <c r="DV70" i="58"/>
  <c r="CQ70" i="58"/>
  <c r="EB68" i="58"/>
  <c r="CW68" i="58"/>
  <c r="CF23" i="58"/>
  <c r="DK23" i="58"/>
  <c r="AV23" i="58"/>
  <c r="DP61" i="58"/>
  <c r="CK61" i="58"/>
  <c r="DZ37" i="58"/>
  <c r="CU37" i="58"/>
  <c r="DU62" i="58"/>
  <c r="CP62" i="58"/>
  <c r="EC46" i="58"/>
  <c r="CX46" i="58"/>
  <c r="EI37" i="58"/>
  <c r="DD37" i="58"/>
  <c r="CZ78" i="58"/>
  <c r="EE78" i="58"/>
  <c r="EF18" i="58"/>
  <c r="DA18" i="58"/>
  <c r="DR25" i="58"/>
  <c r="CM25" i="58"/>
  <c r="EI18" i="58"/>
  <c r="DD18" i="58"/>
  <c r="DN49" i="58"/>
  <c r="CI49" i="58"/>
  <c r="DP37" i="58"/>
  <c r="CK37" i="58"/>
  <c r="EA82" i="58"/>
  <c r="CV82" i="58"/>
  <c r="CY22" i="58"/>
  <c r="ED22" i="58"/>
  <c r="DN41" i="58"/>
  <c r="CI41" i="58"/>
  <c r="DN80" i="58"/>
  <c r="CI80" i="58"/>
  <c r="CR57" i="58"/>
  <c r="DW57" i="58"/>
  <c r="EJ82" i="58"/>
  <c r="DE82" i="58"/>
  <c r="EA9" i="58"/>
  <c r="CV9" i="58"/>
  <c r="CI79" i="58"/>
  <c r="DN79" i="58"/>
  <c r="DN47" i="58"/>
  <c r="CI47" i="58"/>
  <c r="CY53" i="58"/>
  <c r="ED53" i="58"/>
  <c r="DS69" i="58"/>
  <c r="CN69" i="58"/>
  <c r="ED21" i="58"/>
  <c r="CY21" i="58"/>
  <c r="EC66" i="58"/>
  <c r="CX66" i="58"/>
  <c r="DG66" i="58"/>
  <c r="EL66" i="58"/>
  <c r="DQ67" i="58"/>
  <c r="CL67" i="58"/>
  <c r="EB60" i="58"/>
  <c r="CW60" i="58"/>
  <c r="DP39" i="58"/>
  <c r="CK39" i="58"/>
  <c r="DV22" i="58"/>
  <c r="CQ22" i="58"/>
  <c r="EO70" i="58"/>
  <c r="DJ70" i="58"/>
  <c r="CJ20" i="58"/>
  <c r="DO20" i="58"/>
  <c r="CJ77" i="58"/>
  <c r="DO77" i="58"/>
  <c r="CS82" i="58"/>
  <c r="DX82" i="58"/>
  <c r="DR41" i="58"/>
  <c r="CM41" i="58"/>
  <c r="EO75" i="58"/>
  <c r="DJ75" i="58"/>
  <c r="DS59" i="58"/>
  <c r="CN59" i="58"/>
  <c r="CQ63" i="58"/>
  <c r="DV63" i="58"/>
  <c r="EI35" i="58"/>
  <c r="DD35" i="58"/>
  <c r="EL20" i="58"/>
  <c r="DG20" i="58"/>
  <c r="U2" i="58"/>
  <c r="DO8" i="58"/>
  <c r="CJ8" i="58"/>
  <c r="DQ65" i="58"/>
  <c r="CL65" i="58"/>
  <c r="EM37" i="58"/>
  <c r="DH37" i="58"/>
  <c r="CW41" i="58"/>
  <c r="EB41" i="58"/>
  <c r="CR61" i="58"/>
  <c r="DW61" i="58"/>
  <c r="CS17" i="58"/>
  <c r="DX17" i="58"/>
  <c r="EJ16" i="58"/>
  <c r="DE16" i="58"/>
  <c r="CQ74" i="58"/>
  <c r="DV74" i="58"/>
  <c r="DT38" i="58"/>
  <c r="CO38" i="58"/>
  <c r="DT31" i="58"/>
  <c r="CO31" i="58"/>
  <c r="EC36" i="58"/>
  <c r="CX36" i="58"/>
  <c r="CU13" i="58"/>
  <c r="DZ13" i="58"/>
  <c r="DW31" i="58"/>
  <c r="CR31" i="58"/>
  <c r="EB31" i="58"/>
  <c r="CW31" i="58"/>
  <c r="EO29" i="58"/>
  <c r="DJ29" i="58"/>
  <c r="CI45" i="58"/>
  <c r="DN45" i="58"/>
  <c r="DI15" i="58"/>
  <c r="EN15" i="58"/>
  <c r="C2" i="48"/>
  <c r="DT16" i="58"/>
  <c r="CO16" i="58"/>
  <c r="DT22" i="58"/>
  <c r="CO22" i="58"/>
  <c r="EI39" i="58"/>
  <c r="DD39" i="58"/>
  <c r="EI44" i="58"/>
  <c r="DD44" i="58"/>
  <c r="EG35" i="58"/>
  <c r="DB35" i="58"/>
  <c r="EK33" i="58"/>
  <c r="DF33" i="58"/>
  <c r="EK23" i="58"/>
  <c r="DF23" i="58"/>
  <c r="EC72" i="58"/>
  <c r="CX72" i="58"/>
  <c r="CL73" i="58"/>
  <c r="DQ73" i="58"/>
  <c r="DZ58" i="58"/>
  <c r="CU58" i="58"/>
  <c r="EK66" i="58"/>
  <c r="DF66" i="58"/>
  <c r="EO54" i="58"/>
  <c r="DJ54" i="58"/>
  <c r="EC38" i="58"/>
  <c r="CX38" i="58"/>
  <c r="DO30" i="58"/>
  <c r="CJ30" i="58"/>
  <c r="EN63" i="58"/>
  <c r="DI63" i="58"/>
  <c r="EE69" i="58"/>
  <c r="CZ69" i="58"/>
  <c r="DE49" i="58"/>
  <c r="EJ49" i="58"/>
  <c r="CI15" i="58"/>
  <c r="DN15" i="58"/>
  <c r="DP49" i="58"/>
  <c r="CK49" i="58"/>
  <c r="ED45" i="58"/>
  <c r="CY45" i="58"/>
  <c r="CZ50" i="58"/>
  <c r="EE50" i="58"/>
  <c r="DF58" i="58"/>
  <c r="EK58" i="58"/>
  <c r="DY73" i="58"/>
  <c r="CT73" i="58"/>
  <c r="CU63" i="58"/>
  <c r="DZ63" i="58"/>
  <c r="EE11" i="58"/>
  <c r="CZ11" i="58"/>
  <c r="EN79" i="58"/>
  <c r="DI79" i="58"/>
  <c r="EI22" i="58"/>
  <c r="DD22" i="58"/>
  <c r="EE67" i="58"/>
  <c r="CZ67" i="58"/>
  <c r="CV69" i="58"/>
  <c r="EA69" i="58"/>
  <c r="EK70" i="58"/>
  <c r="DF70" i="58"/>
  <c r="EM30" i="58"/>
  <c r="DH30" i="58"/>
  <c r="EL52" i="58"/>
  <c r="DG52" i="58"/>
  <c r="DZ36" i="58"/>
  <c r="CU36" i="58"/>
  <c r="EF20" i="58"/>
  <c r="DA20" i="58"/>
  <c r="EA27" i="58"/>
  <c r="CV27" i="58"/>
  <c r="DE74" i="58"/>
  <c r="EJ74" i="58"/>
  <c r="EE28" i="58"/>
  <c r="CZ28" i="58"/>
  <c r="EL75" i="58"/>
  <c r="DG75" i="58"/>
  <c r="DV45" i="58"/>
  <c r="CQ45" i="58"/>
  <c r="DZ61" i="58"/>
  <c r="CU61" i="58"/>
  <c r="DE35" i="58"/>
  <c r="EJ35" i="58"/>
  <c r="DY27" i="58"/>
  <c r="CT27" i="58"/>
  <c r="DQ25" i="58"/>
  <c r="CL25" i="58"/>
  <c r="DS28" i="58"/>
  <c r="CN28" i="58"/>
  <c r="DX68" i="58"/>
  <c r="CS68" i="58"/>
  <c r="CX55" i="58"/>
  <c r="EC55" i="58"/>
  <c r="CQ15" i="58"/>
  <c r="DV15" i="58"/>
  <c r="EK31" i="58"/>
  <c r="DF31" i="58"/>
  <c r="EN10" i="58"/>
  <c r="DI10" i="58"/>
  <c r="EG82" i="58"/>
  <c r="DB82" i="58"/>
  <c r="DN78" i="58"/>
  <c r="CI78" i="58"/>
  <c r="DZ49" i="58"/>
  <c r="CU49" i="58"/>
  <c r="CF38" i="58"/>
  <c r="AV38" i="58"/>
  <c r="DK38" i="58"/>
  <c r="CN39" i="58"/>
  <c r="DS39" i="58"/>
  <c r="EM65" i="58"/>
  <c r="DH65" i="58"/>
  <c r="CT68" i="58"/>
  <c r="DY68" i="58"/>
  <c r="EE41" i="58"/>
  <c r="CZ41" i="58"/>
  <c r="EL41" i="58"/>
  <c r="DG41" i="58"/>
  <c r="EM57" i="58"/>
  <c r="DH57" i="58"/>
  <c r="CF57" i="58"/>
  <c r="DK57" i="58"/>
  <c r="AV57" i="58"/>
  <c r="EL72" i="58"/>
  <c r="DG72" i="58"/>
  <c r="DX58" i="58"/>
  <c r="CS58" i="58"/>
  <c r="DW33" i="58"/>
  <c r="CR33" i="58"/>
  <c r="ED36" i="58"/>
  <c r="CY36" i="58"/>
  <c r="DU53" i="58"/>
  <c r="CP53" i="58"/>
  <c r="DV80" i="58"/>
  <c r="CQ80" i="58"/>
  <c r="DU45" i="58"/>
  <c r="CP45" i="58"/>
  <c r="DC77" i="58"/>
  <c r="EH77" i="58"/>
  <c r="DT47" i="58"/>
  <c r="CO47" i="58"/>
  <c r="EG75" i="58"/>
  <c r="DB75" i="58"/>
  <c r="DY53" i="58"/>
  <c r="CT53" i="58"/>
  <c r="DV79" i="58"/>
  <c r="CQ79" i="58"/>
  <c r="DZ20" i="58"/>
  <c r="CU20" i="58"/>
  <c r="DS43" i="58"/>
  <c r="CN43" i="58"/>
  <c r="EI30" i="58"/>
  <c r="DD30" i="58"/>
  <c r="DQ55" i="58"/>
  <c r="CL55" i="58"/>
  <c r="EG46" i="58"/>
  <c r="DB46" i="58"/>
  <c r="DQ43" i="58"/>
  <c r="CL43" i="58"/>
  <c r="EJ15" i="58"/>
  <c r="DE15" i="58"/>
  <c r="EC68" i="58"/>
  <c r="CX68" i="58"/>
  <c r="CP8" i="58"/>
  <c r="DU8" i="58"/>
  <c r="AA2" i="58"/>
  <c r="DS26" i="58"/>
  <c r="CN26" i="58"/>
  <c r="DH53" i="58"/>
  <c r="EM53" i="58"/>
  <c r="CT49" i="58"/>
  <c r="DY49" i="58"/>
  <c r="DR38" i="58"/>
  <c r="CM38" i="58"/>
  <c r="DU36" i="58"/>
  <c r="CP36" i="58"/>
  <c r="DR11" i="58"/>
  <c r="CM11" i="58"/>
  <c r="EA33" i="58"/>
  <c r="CV33" i="58"/>
  <c r="DW15" i="58"/>
  <c r="CR15" i="58"/>
  <c r="CK52" i="58"/>
  <c r="DP52" i="58"/>
  <c r="DR17" i="58"/>
  <c r="CM17" i="58"/>
  <c r="EB21" i="58"/>
  <c r="CW21" i="58"/>
  <c r="DZ43" i="58"/>
  <c r="CU43" i="58"/>
  <c r="DN46" i="58"/>
  <c r="CI46" i="58"/>
  <c r="DZ65" i="58"/>
  <c r="CU65" i="58"/>
  <c r="EA36" i="58"/>
  <c r="CV36" i="58"/>
  <c r="DR23" i="58"/>
  <c r="CM23" i="58"/>
  <c r="DM71" i="58"/>
  <c r="CH71" i="58"/>
  <c r="EF81" i="58"/>
  <c r="DA81" i="58"/>
  <c r="CR30" i="58"/>
  <c r="DW30" i="58"/>
  <c r="DQ21" i="58"/>
  <c r="CL21" i="58"/>
  <c r="CI44" i="58"/>
  <c r="DN44" i="58"/>
  <c r="DZ33" i="58"/>
  <c r="CU33" i="58"/>
  <c r="DM60" i="58"/>
  <c r="CH60" i="58"/>
  <c r="DT44" i="58"/>
  <c r="CO44" i="58"/>
  <c r="DR31" i="58"/>
  <c r="CM31" i="58"/>
  <c r="EN37" i="58"/>
  <c r="DI37" i="58"/>
  <c r="DV18" i="58"/>
  <c r="CQ18" i="58"/>
  <c r="DO82" i="58"/>
  <c r="CJ82" i="58"/>
  <c r="DS46" i="58"/>
  <c r="CN46" i="58"/>
  <c r="CL59" i="58"/>
  <c r="DQ59" i="58"/>
  <c r="DO44" i="58"/>
  <c r="CJ44" i="58"/>
  <c r="EA65" i="58"/>
  <c r="CV65" i="58"/>
  <c r="EF74" i="58"/>
  <c r="DA74" i="58"/>
  <c r="CL57" i="58"/>
  <c r="DQ57" i="58"/>
  <c r="DW48" i="58"/>
  <c r="CR48" i="58"/>
  <c r="DG9" i="58"/>
  <c r="EL9" i="58"/>
  <c r="DF46" i="58"/>
  <c r="EK46" i="58"/>
  <c r="CP20" i="58"/>
  <c r="DU20" i="58"/>
  <c r="DV41" i="58"/>
  <c r="CQ41" i="58"/>
  <c r="DO54" i="58"/>
  <c r="CJ54" i="58"/>
  <c r="CV17" i="58"/>
  <c r="EA17" i="58"/>
  <c r="EM9" i="58"/>
  <c r="DH9" i="58"/>
  <c r="EI15" i="58"/>
  <c r="DD15" i="58"/>
  <c r="EB11" i="58"/>
  <c r="CW11" i="58"/>
  <c r="CS29" i="58"/>
  <c r="DX29" i="58"/>
  <c r="EN33" i="58"/>
  <c r="DI33" i="58"/>
  <c r="DT59" i="58"/>
  <c r="CO59" i="58"/>
  <c r="DM49" i="58"/>
  <c r="CH49" i="58"/>
  <c r="CR18" i="58"/>
  <c r="DW18" i="58"/>
  <c r="DW16" i="58"/>
  <c r="CR16" i="58"/>
  <c r="EB19" i="58"/>
  <c r="CW19" i="58"/>
  <c r="EF33" i="58"/>
  <c r="DA33" i="58"/>
  <c r="DW45" i="58"/>
  <c r="CR45" i="58"/>
  <c r="DB53" i="58"/>
  <c r="EG53" i="58"/>
  <c r="EF38" i="58"/>
  <c r="DA38" i="58"/>
  <c r="DT67" i="58"/>
  <c r="CO67" i="58"/>
  <c r="EM21" i="58"/>
  <c r="DH21" i="58"/>
  <c r="DZ78" i="58"/>
  <c r="CU78" i="58"/>
  <c r="DB66" i="58"/>
  <c r="EG66" i="58"/>
  <c r="DF68" i="58"/>
  <c r="EK68" i="58"/>
  <c r="DQ42" i="58"/>
  <c r="CL42" i="58"/>
  <c r="DY67" i="58"/>
  <c r="CT67" i="58"/>
  <c r="CX47" i="58"/>
  <c r="D2" i="31"/>
  <c r="EC47" i="58"/>
  <c r="CI36" i="58"/>
  <c r="DN36" i="58"/>
  <c r="CV37" i="58"/>
  <c r="EA37" i="58"/>
  <c r="EN75" i="58"/>
  <c r="DI75" i="58"/>
  <c r="DN39" i="58"/>
  <c r="CI39" i="58"/>
  <c r="DS53" i="58"/>
  <c r="CN53" i="58"/>
  <c r="EE25" i="58"/>
  <c r="CZ25" i="58"/>
  <c r="EA13" i="58"/>
  <c r="CV13" i="58"/>
  <c r="EL73" i="58"/>
  <c r="DG73" i="58"/>
  <c r="DZ24" i="58"/>
  <c r="CU24" i="58"/>
  <c r="EO39" i="58"/>
  <c r="DJ39" i="58"/>
  <c r="CK53" i="58"/>
  <c r="DP53" i="58"/>
  <c r="AV35" i="58"/>
  <c r="DK35" i="58"/>
  <c r="CF35" i="58"/>
  <c r="DZ81" i="58"/>
  <c r="CU81" i="58"/>
  <c r="DH28" i="58"/>
  <c r="EM28" i="58"/>
  <c r="EC74" i="58"/>
  <c r="CX74" i="58"/>
  <c r="CQ9" i="58"/>
  <c r="DV9" i="58"/>
  <c r="ED80" i="58"/>
  <c r="CY80" i="58"/>
  <c r="EH47" i="58"/>
  <c r="DC47" i="58"/>
  <c r="CZ45" i="58"/>
  <c r="EE45" i="58"/>
  <c r="EB47" i="58"/>
  <c r="CW47" i="58"/>
  <c r="DR68" i="58"/>
  <c r="CM68" i="58"/>
  <c r="CU46" i="58"/>
  <c r="DZ46" i="58"/>
  <c r="EJ48" i="58"/>
  <c r="DE48" i="58"/>
  <c r="EF25" i="58"/>
  <c r="DA25" i="58"/>
  <c r="EH59" i="58"/>
  <c r="DC59" i="58"/>
  <c r="DR16" i="58"/>
  <c r="CM16" i="58"/>
  <c r="EL33" i="58"/>
  <c r="DG33" i="58"/>
  <c r="DR82" i="58"/>
  <c r="CM82" i="58"/>
  <c r="CL50" i="58"/>
  <c r="DQ50" i="58"/>
  <c r="EG24" i="58"/>
  <c r="DB24" i="58"/>
  <c r="DG57" i="58"/>
  <c r="EL57" i="58"/>
  <c r="CL30" i="58"/>
  <c r="DQ30" i="58"/>
  <c r="EO61" i="58"/>
  <c r="DJ61" i="58"/>
  <c r="EC51" i="58"/>
  <c r="CX51" i="58"/>
  <c r="EF44" i="58"/>
  <c r="DA44" i="58"/>
  <c r="EB44" i="58"/>
  <c r="CW44" i="58"/>
  <c r="EA60" i="58"/>
  <c r="CV60" i="58"/>
  <c r="DT73" i="58"/>
  <c r="CO73" i="58"/>
  <c r="CX16" i="58"/>
  <c r="EC16" i="58"/>
  <c r="EE43" i="58"/>
  <c r="CZ43" i="58"/>
  <c r="DS61" i="58"/>
  <c r="CN61" i="58"/>
  <c r="DN12" i="58"/>
  <c r="CI12" i="58"/>
  <c r="EB9" i="58"/>
  <c r="CW9" i="58"/>
  <c r="DA82" i="58"/>
  <c r="EF82" i="58"/>
  <c r="DR18" i="58"/>
  <c r="CM18" i="58"/>
  <c r="EF21" i="58"/>
  <c r="DA21" i="58"/>
  <c r="EE36" i="58"/>
  <c r="CZ36" i="58"/>
  <c r="EE81" i="58"/>
  <c r="CZ81" i="58"/>
  <c r="DO21" i="58"/>
  <c r="CJ21" i="58"/>
  <c r="EG13" i="58"/>
  <c r="DB13" i="58"/>
  <c r="DM70" i="58"/>
  <c r="CH70" i="58"/>
  <c r="EI67" i="58"/>
  <c r="DD67" i="58"/>
  <c r="DV23" i="58"/>
  <c r="CQ23" i="58"/>
  <c r="CZ39" i="58"/>
  <c r="EE39" i="58"/>
  <c r="CK29" i="58"/>
  <c r="DP29" i="58"/>
  <c r="DR50" i="58"/>
  <c r="CM50" i="58"/>
  <c r="DT36" i="58"/>
  <c r="CO36" i="58"/>
  <c r="EK8" i="58"/>
  <c r="AQ2" i="58"/>
  <c r="DF8" i="58"/>
  <c r="EM15" i="58"/>
  <c r="DH15" i="58"/>
  <c r="EL30" i="58"/>
  <c r="DG30" i="58"/>
  <c r="DS79" i="58"/>
  <c r="CN79" i="58"/>
  <c r="DQ58" i="58"/>
  <c r="CL58" i="58"/>
  <c r="CF60" i="58"/>
  <c r="AV60" i="58"/>
  <c r="DK60" i="58"/>
  <c r="CP79" i="58"/>
  <c r="DU79" i="58"/>
  <c r="Q2" i="58"/>
  <c r="CF8" i="58"/>
  <c r="DK8" i="58"/>
  <c r="AV8" i="58"/>
  <c r="DV60" i="58"/>
  <c r="CQ60" i="58"/>
  <c r="DZ59" i="58"/>
  <c r="CU59" i="58"/>
  <c r="DM65" i="58"/>
  <c r="CH65" i="58"/>
  <c r="DY44" i="58"/>
  <c r="CT44" i="58"/>
  <c r="DC58" i="58"/>
  <c r="EH58" i="58"/>
  <c r="DN38" i="58"/>
  <c r="CI38" i="58"/>
  <c r="DU80" i="58"/>
  <c r="CP80" i="58"/>
  <c r="EF80" i="58"/>
  <c r="DA80" i="58"/>
  <c r="EO16" i="58"/>
  <c r="DJ16" i="58"/>
  <c r="DQ33" i="58"/>
  <c r="CL33" i="58"/>
  <c r="CO25" i="58"/>
  <c r="DT25" i="58"/>
  <c r="CN73" i="58"/>
  <c r="DS73" i="58"/>
  <c r="EH44" i="58"/>
  <c r="DC44" i="58"/>
  <c r="DA68" i="58"/>
  <c r="EF68" i="58"/>
  <c r="DK70" i="58"/>
  <c r="CF70" i="58"/>
  <c r="AV70" i="58"/>
  <c r="EB15" i="58"/>
  <c r="CW15" i="58"/>
  <c r="DS57" i="58"/>
  <c r="CN57" i="58"/>
  <c r="DF57" i="58"/>
  <c r="EK57" i="58"/>
  <c r="DT52" i="58"/>
  <c r="CO52" i="58"/>
  <c r="EN30" i="58"/>
  <c r="DI30" i="58"/>
  <c r="DV47" i="58"/>
  <c r="CQ47" i="58"/>
  <c r="DS41" i="58"/>
  <c r="CN41" i="58"/>
  <c r="EA15" i="58"/>
  <c r="CV15" i="58"/>
  <c r="EA49" i="58"/>
  <c r="CV49" i="58"/>
  <c r="DC12" i="58"/>
  <c r="EH12" i="58"/>
  <c r="DM58" i="58"/>
  <c r="CH58" i="58"/>
  <c r="DM24" i="58"/>
  <c r="CH24" i="58"/>
  <c r="DM61" i="58"/>
  <c r="CH61" i="58"/>
  <c r="DO19" i="58"/>
  <c r="CJ19" i="58"/>
  <c r="DJ10" i="58"/>
  <c r="EO10" i="58"/>
  <c r="EH52" i="58"/>
  <c r="DC52" i="58"/>
  <c r="DT18" i="58"/>
  <c r="CO18" i="58"/>
  <c r="EH43" i="58"/>
  <c r="DC43" i="58"/>
  <c r="CH17" i="58"/>
  <c r="DM17" i="58"/>
  <c r="EG20" i="58"/>
  <c r="DB20" i="58"/>
  <c r="EC13" i="58"/>
  <c r="CX13" i="58"/>
  <c r="DJ35" i="58"/>
  <c r="EO35" i="58"/>
  <c r="DM41" i="58"/>
  <c r="CH41" i="58"/>
  <c r="EM8" i="58"/>
  <c r="DH8" i="58"/>
  <c r="AS2" i="58"/>
  <c r="CS11" i="58"/>
  <c r="DX11" i="58"/>
  <c r="EO31" i="58"/>
  <c r="DJ31" i="58"/>
  <c r="DS20" i="58"/>
  <c r="CN20" i="58"/>
  <c r="CR12" i="58"/>
  <c r="DW12" i="58"/>
  <c r="DU44" i="58"/>
  <c r="CP44" i="58"/>
  <c r="CK31" i="58"/>
  <c r="DP31" i="58"/>
  <c r="CP49" i="58"/>
  <c r="DU49" i="58"/>
  <c r="DW62" i="58"/>
  <c r="CR62" i="58"/>
  <c r="DU46" i="58"/>
  <c r="CP46" i="58"/>
  <c r="DW39" i="58"/>
  <c r="CR39" i="58"/>
  <c r="DT45" i="58"/>
  <c r="CO45" i="58"/>
  <c r="DO48" i="58"/>
  <c r="CJ48" i="58"/>
  <c r="DZ53" i="58"/>
  <c r="CU53" i="58"/>
  <c r="DV76" i="58"/>
  <c r="CQ76" i="58"/>
  <c r="DK15" i="58"/>
  <c r="CF15" i="58"/>
  <c r="AV15" i="58"/>
  <c r="DP70" i="58"/>
  <c r="CK70" i="58"/>
  <c r="DN17" i="58"/>
  <c r="CI17" i="58"/>
  <c r="CW14" i="58"/>
  <c r="EB14" i="58"/>
  <c r="DP9" i="58"/>
  <c r="CK9" i="58"/>
  <c r="CO79" i="58"/>
  <c r="DT79" i="58"/>
  <c r="DV67" i="58"/>
  <c r="CQ67" i="58"/>
  <c r="EB37" i="58"/>
  <c r="CW37" i="58"/>
  <c r="DH18" i="58"/>
  <c r="EM18" i="58"/>
  <c r="DN33" i="58"/>
  <c r="CI33" i="58"/>
  <c r="EF31" i="58"/>
  <c r="DA31" i="58"/>
  <c r="DZ68" i="58"/>
  <c r="CU68" i="58"/>
  <c r="DP25" i="58"/>
  <c r="CK25" i="58"/>
  <c r="DT10" i="58"/>
  <c r="CO10" i="58"/>
  <c r="EL58" i="58"/>
  <c r="DG58" i="58"/>
  <c r="EE80" i="58"/>
  <c r="CZ80" i="58"/>
  <c r="EA30" i="58"/>
  <c r="CV30" i="58"/>
  <c r="EC63" i="58"/>
  <c r="CX63" i="58"/>
  <c r="DT78" i="58"/>
  <c r="CO78" i="58"/>
  <c r="DQ16" i="58"/>
  <c r="CL16" i="58"/>
  <c r="DR19" i="58"/>
  <c r="CM19" i="58"/>
  <c r="EJ30" i="58"/>
  <c r="DE30" i="58"/>
  <c r="EO9" i="58"/>
  <c r="DJ9" i="58"/>
  <c r="EO19" i="58"/>
  <c r="DJ19" i="58"/>
  <c r="CR64" i="58"/>
  <c r="DW64" i="58"/>
  <c r="AU2" i="58"/>
  <c r="EO8" i="58"/>
  <c r="DJ8" i="58"/>
  <c r="DW24" i="58"/>
  <c r="CR24" i="58"/>
  <c r="EK67" i="58"/>
  <c r="DF67" i="58"/>
  <c r="DY63" i="58"/>
  <c r="CT63" i="58"/>
  <c r="DZ52" i="58"/>
  <c r="CU52" i="58"/>
  <c r="EJ28" i="58"/>
  <c r="DE28" i="58"/>
  <c r="CS65" i="58"/>
  <c r="DX65" i="58"/>
  <c r="EL8" i="58"/>
  <c r="AR2" i="58"/>
  <c r="DG8" i="58"/>
  <c r="CS14" i="58"/>
  <c r="DX14" i="58"/>
  <c r="DW50" i="58"/>
  <c r="CR50" i="58"/>
  <c r="DX49" i="58"/>
  <c r="CS49" i="58"/>
  <c r="DV77" i="58"/>
  <c r="CQ77" i="58"/>
  <c r="DI20" i="58"/>
  <c r="EN20" i="58"/>
  <c r="DM81" i="58"/>
  <c r="CH81" i="58"/>
  <c r="DW78" i="58"/>
  <c r="CR78" i="58"/>
  <c r="EM43" i="58"/>
  <c r="DH43" i="58"/>
  <c r="DD79" i="58"/>
  <c r="EI79" i="58"/>
  <c r="EG71" i="58"/>
  <c r="DB71" i="58"/>
  <c r="EH82" i="58"/>
  <c r="DC82" i="58"/>
  <c r="EH22" i="58"/>
  <c r="DC22" i="58"/>
  <c r="DM23" i="58"/>
  <c r="CH23" i="58"/>
  <c r="DQ15" i="58"/>
  <c r="CL15" i="58"/>
  <c r="EJ20" i="58"/>
  <c r="DE20" i="58"/>
  <c r="DU24" i="58"/>
  <c r="CP24" i="58"/>
  <c r="DX8" i="58"/>
  <c r="AD2" i="58"/>
  <c r="CS8" i="58"/>
  <c r="EO43" i="58"/>
  <c r="DJ43" i="58"/>
  <c r="DO81" i="58"/>
  <c r="CJ81" i="58"/>
  <c r="EE64" i="58"/>
  <c r="CZ64" i="58"/>
  <c r="CZ17" i="58"/>
  <c r="EE17" i="58"/>
  <c r="DZ48" i="58"/>
  <c r="CU48" i="58"/>
  <c r="DP76" i="58"/>
  <c r="CK76" i="58"/>
  <c r="CX57" i="58"/>
  <c r="EC57" i="58"/>
  <c r="EA24" i="58"/>
  <c r="CV24" i="58"/>
  <c r="DH63" i="58"/>
  <c r="EM63" i="58"/>
  <c r="CW55" i="58"/>
  <c r="EB55" i="58"/>
  <c r="DX69" i="58"/>
  <c r="CS69" i="58"/>
  <c r="CY35" i="58"/>
  <c r="ED35" i="58"/>
  <c r="CH53" i="58"/>
  <c r="DM53" i="58"/>
  <c r="DB28" i="58"/>
  <c r="EG28" i="58"/>
  <c r="EF64" i="58"/>
  <c r="DA64" i="58"/>
  <c r="CP64" i="58"/>
  <c r="DU64" i="58"/>
  <c r="DV50" i="58"/>
  <c r="CQ50" i="58"/>
  <c r="DX21" i="58"/>
  <c r="CS21" i="58"/>
  <c r="DP65" i="58"/>
  <c r="CK65" i="58"/>
  <c r="DX70" i="58"/>
  <c r="CS70" i="58"/>
  <c r="DY82" i="58"/>
  <c r="CT82" i="58"/>
  <c r="CX35" i="58"/>
  <c r="EC35" i="58"/>
  <c r="DK76" i="58"/>
  <c r="CF76" i="58"/>
  <c r="AV76" i="58"/>
  <c r="EM74" i="58"/>
  <c r="DH74" i="58"/>
  <c r="EC70" i="58"/>
  <c r="CX70" i="58"/>
  <c r="AN2" i="58"/>
  <c r="EH8" i="58"/>
  <c r="DC8" i="58"/>
  <c r="DW59" i="58"/>
  <c r="CR59" i="58"/>
  <c r="DM74" i="58"/>
  <c r="CH74" i="58"/>
  <c r="EB52" i="58"/>
  <c r="CW52" i="58"/>
  <c r="ED79" i="58"/>
  <c r="CY79" i="58"/>
  <c r="DP24" i="58"/>
  <c r="CK24" i="58"/>
  <c r="DP80" i="58"/>
  <c r="CK80" i="58"/>
  <c r="DU68" i="58"/>
  <c r="CP68" i="58"/>
  <c r="EC37" i="58"/>
  <c r="CX37" i="58"/>
  <c r="EJ76" i="58"/>
  <c r="DE76" i="58"/>
  <c r="DZ12" i="58"/>
  <c r="CU12" i="58"/>
  <c r="EF53" i="58"/>
  <c r="DA53" i="58"/>
  <c r="EL55" i="58"/>
  <c r="DG55" i="58"/>
  <c r="CS15" i="58"/>
  <c r="DX15" i="58"/>
  <c r="DH72" i="58"/>
  <c r="EM72" i="58"/>
  <c r="CW54" i="58"/>
  <c r="EB54" i="58"/>
  <c r="EI70" i="58"/>
  <c r="DD70" i="58"/>
  <c r="EF12" i="58"/>
  <c r="DA12" i="58"/>
  <c r="CH28" i="58"/>
  <c r="DM28" i="58"/>
  <c r="DV82" i="58"/>
  <c r="CQ82" i="58"/>
  <c r="CY39" i="58"/>
  <c r="ED39" i="58"/>
  <c r="DP20" i="58"/>
  <c r="CK20" i="58"/>
  <c r="DS68" i="58"/>
  <c r="CN68" i="58"/>
  <c r="CY52" i="58"/>
  <c r="ED52" i="58"/>
  <c r="EK50" i="58"/>
  <c r="DF50" i="58"/>
  <c r="EK52" i="58"/>
  <c r="DF52" i="58"/>
  <c r="DZ74" i="58"/>
  <c r="CU74" i="58"/>
  <c r="DY64" i="58"/>
  <c r="CT64" i="58"/>
  <c r="DX18" i="58"/>
  <c r="CS18" i="58"/>
  <c r="EC9" i="58"/>
  <c r="CX9" i="58"/>
  <c r="ED38" i="58"/>
  <c r="CY38" i="58"/>
  <c r="EE54" i="58"/>
  <c r="CZ54" i="58"/>
  <c r="EK30" i="58"/>
  <c r="DF30" i="58"/>
  <c r="CZ47" i="58"/>
  <c r="EE47" i="58"/>
  <c r="EG10" i="58"/>
  <c r="DB10" i="58"/>
  <c r="CW43" i="58"/>
  <c r="EB43" i="58"/>
  <c r="EC59" i="58"/>
  <c r="CX59" i="58"/>
  <c r="EI10" i="58"/>
  <c r="DD10" i="58"/>
  <c r="EA48" i="58"/>
  <c r="CV48" i="58"/>
  <c r="DF78" i="58"/>
  <c r="EK78" i="58"/>
  <c r="DS51" i="58"/>
  <c r="CN51" i="58"/>
  <c r="EO79" i="58"/>
  <c r="DJ79" i="58"/>
  <c r="ED11" i="58"/>
  <c r="CY11" i="58"/>
  <c r="DK45" i="58"/>
  <c r="AV45" i="58"/>
  <c r="CF45" i="58"/>
  <c r="DU71" i="58"/>
  <c r="CP71" i="58"/>
  <c r="EC64" i="58"/>
  <c r="CX64" i="58"/>
  <c r="EO25" i="58"/>
  <c r="DJ25" i="58"/>
  <c r="C2" i="49"/>
  <c r="DP68" i="58"/>
  <c r="CK68" i="58"/>
  <c r="DN37" i="58"/>
  <c r="CI37" i="58"/>
  <c r="EG62" i="58"/>
  <c r="DB62" i="58"/>
  <c r="DE66" i="58"/>
  <c r="EJ66" i="58"/>
  <c r="CL24" i="58"/>
  <c r="DQ24" i="58"/>
  <c r="DS12" i="58"/>
  <c r="CN12" i="58"/>
  <c r="DA69" i="58"/>
  <c r="EF69" i="58"/>
  <c r="DI24" i="58"/>
  <c r="EN24" i="58"/>
  <c r="DS9" i="58"/>
  <c r="CN9" i="58"/>
  <c r="DP36" i="58"/>
  <c r="CK36" i="58"/>
  <c r="DM63" i="58"/>
  <c r="CH63" i="58"/>
  <c r="DO38" i="58"/>
  <c r="CJ38" i="58"/>
  <c r="CZ73" i="58"/>
  <c r="EE73" i="58"/>
  <c r="EM50" i="58"/>
  <c r="DH50" i="58"/>
  <c r="DX33" i="58"/>
  <c r="CS33" i="58"/>
  <c r="CV72" i="58"/>
  <c r="EA72" i="58"/>
  <c r="DX53" i="58"/>
  <c r="CS53" i="58"/>
  <c r="CY47" i="58"/>
  <c r="ED47" i="58"/>
  <c r="DT62" i="58"/>
  <c r="CO62" i="58"/>
  <c r="EB53" i="58"/>
  <c r="CW53" i="58"/>
  <c r="DW67" i="58"/>
  <c r="CR67" i="58"/>
  <c r="EI9" i="58"/>
  <c r="DD9" i="58"/>
  <c r="DD29" i="58"/>
  <c r="EI29" i="58"/>
  <c r="CF30" i="58"/>
  <c r="DK30" i="58"/>
  <c r="AV30" i="58"/>
  <c r="DY23" i="58"/>
  <c r="CT23" i="58"/>
  <c r="EC52" i="58"/>
  <c r="CX52" i="58"/>
  <c r="DW74" i="58"/>
  <c r="CR74" i="58"/>
  <c r="EB75" i="58"/>
  <c r="CW75" i="58"/>
  <c r="EK81" i="58"/>
  <c r="DF81" i="58"/>
  <c r="CK17" i="58"/>
  <c r="DP17" i="58"/>
  <c r="EK41" i="58"/>
  <c r="DF41" i="58"/>
  <c r="CU70" i="58"/>
  <c r="DZ70" i="58"/>
  <c r="CT45" i="58"/>
  <c r="DY45" i="58"/>
  <c r="CP63" i="58"/>
  <c r="DU63" i="58"/>
  <c r="DG50" i="58"/>
  <c r="EL50" i="58"/>
  <c r="DF35" i="58"/>
  <c r="EK35" i="58"/>
  <c r="DR55" i="58"/>
  <c r="CM55" i="58"/>
  <c r="DQ28" i="58"/>
  <c r="CL28" i="58"/>
  <c r="DR36" i="58"/>
  <c r="CM36" i="58"/>
  <c r="DZ71" i="58"/>
  <c r="CU71" i="58"/>
  <c r="EB28" i="58"/>
  <c r="CW28" i="58"/>
  <c r="AO2" i="58"/>
  <c r="EI8" i="58"/>
  <c r="DD8" i="58"/>
  <c r="DR54" i="58"/>
  <c r="CM54" i="58"/>
  <c r="DB43" i="58"/>
  <c r="EG43" i="58"/>
  <c r="CI54" i="58"/>
  <c r="DN54" i="58"/>
  <c r="DD11" i="58"/>
  <c r="EI11" i="58"/>
  <c r="EB77" i="58"/>
  <c r="CW77" i="58"/>
  <c r="EG58" i="58"/>
  <c r="DB58" i="58"/>
  <c r="EG74" i="58"/>
  <c r="DB74" i="58"/>
  <c r="CO57" i="58"/>
  <c r="DT57" i="58"/>
  <c r="CR47" i="58"/>
  <c r="DW47" i="58"/>
  <c r="DX43" i="58"/>
  <c r="CS43" i="58"/>
  <c r="EJ36" i="58"/>
  <c r="DE36" i="58"/>
  <c r="EN68" i="58"/>
  <c r="DI68" i="58"/>
  <c r="EA16" i="58"/>
  <c r="CV16" i="58"/>
  <c r="CJ24" i="58"/>
  <c r="DO24" i="58"/>
  <c r="EI54" i="58"/>
  <c r="DD54" i="58"/>
  <c r="CX27" i="58"/>
  <c r="EC27" i="58"/>
  <c r="DH17" i="58"/>
  <c r="EM17" i="58"/>
  <c r="DT53" i="58"/>
  <c r="CO53" i="58"/>
  <c r="DN71" i="58"/>
  <c r="CI71" i="58"/>
  <c r="CK30" i="58"/>
  <c r="DP30" i="58"/>
  <c r="DN29" i="58"/>
  <c r="CI29" i="58"/>
  <c r="DN72" i="58"/>
  <c r="CI72" i="58"/>
  <c r="CO12" i="58"/>
  <c r="DT12" i="58"/>
  <c r="CY61" i="58"/>
  <c r="ED61" i="58"/>
  <c r="CR63" i="58"/>
  <c r="DW63" i="58"/>
  <c r="CM13" i="58"/>
  <c r="DR13" i="58"/>
  <c r="DP62" i="58"/>
  <c r="CK62" i="58"/>
  <c r="DM68" i="58"/>
  <c r="CH68" i="58"/>
  <c r="DM54" i="58"/>
  <c r="CH54" i="58"/>
  <c r="DP33" i="58"/>
  <c r="CK33" i="58"/>
  <c r="DV28" i="58"/>
  <c r="CQ28" i="58"/>
  <c r="EJ11" i="58"/>
  <c r="DE11" i="58"/>
  <c r="CX22" i="58"/>
  <c r="EC22" i="58"/>
  <c r="EG60" i="58"/>
  <c r="DB60" i="58"/>
  <c r="EI13" i="58"/>
  <c r="DD13" i="58"/>
  <c r="AV46" i="58"/>
  <c r="DK46" i="58"/>
  <c r="CF46" i="58"/>
  <c r="EF51" i="58"/>
  <c r="DA51" i="58"/>
  <c r="DR57" i="58"/>
  <c r="CM57" i="58"/>
  <c r="EJ53" i="58"/>
  <c r="DE53" i="58"/>
  <c r="CM29" i="58"/>
  <c r="DR29" i="58"/>
  <c r="EB65" i="58"/>
  <c r="CW65" i="58"/>
  <c r="CY30" i="58"/>
  <c r="ED30" i="58"/>
  <c r="DZ31" i="58"/>
  <c r="CU31" i="58"/>
  <c r="EJ50" i="58"/>
  <c r="DE50" i="58"/>
  <c r="EN13" i="58"/>
  <c r="DI13" i="58"/>
  <c r="EA57" i="58"/>
  <c r="CV57" i="58"/>
  <c r="CM14" i="58"/>
  <c r="DR14" i="58"/>
  <c r="EH45" i="58"/>
  <c r="DC45" i="58"/>
  <c r="EF11" i="58"/>
  <c r="DA11" i="58"/>
  <c r="EL54" i="58"/>
  <c r="DG54" i="58"/>
  <c r="DX61" i="58"/>
  <c r="CS61" i="58"/>
  <c r="CW78" i="58"/>
  <c r="EB78" i="58"/>
  <c r="CY74" i="58"/>
  <c r="ED74" i="58"/>
  <c r="DO31" i="58"/>
  <c r="CJ31" i="58"/>
  <c r="DM42" i="58"/>
  <c r="CH42" i="58"/>
  <c r="DV16" i="58"/>
  <c r="CQ16" i="58"/>
  <c r="EF47" i="58"/>
  <c r="DA47" i="58"/>
  <c r="DG48" i="58"/>
  <c r="EL48" i="58"/>
  <c r="DK66" i="58"/>
  <c r="CF66" i="58"/>
  <c r="AV66" i="58"/>
  <c r="CZ79" i="58"/>
  <c r="EE79" i="58"/>
  <c r="CR10" i="58"/>
  <c r="DW10" i="58"/>
  <c r="DM77" i="58"/>
  <c r="CH77" i="58"/>
  <c r="EN53" i="58"/>
  <c r="DI53" i="58"/>
  <c r="EM64" i="58"/>
  <c r="DH64" i="58"/>
  <c r="EE77" i="58"/>
  <c r="CZ77" i="58"/>
  <c r="AV68" i="58"/>
  <c r="DK68" i="58"/>
  <c r="CF68" i="58"/>
  <c r="DO12" i="58"/>
  <c r="CJ12" i="58"/>
  <c r="EM24" i="58"/>
  <c r="DH24" i="58"/>
  <c r="DP22" i="58"/>
  <c r="CK22" i="58"/>
  <c r="DX39" i="58"/>
  <c r="CS39" i="58"/>
  <c r="EL46" i="58"/>
  <c r="DG46" i="58"/>
  <c r="CH52" i="58"/>
  <c r="DM52" i="58"/>
  <c r="EH35" i="58"/>
  <c r="DC35" i="58"/>
  <c r="DY38" i="58"/>
  <c r="CT38" i="58"/>
  <c r="DQ75" i="58"/>
  <c r="CL75" i="58"/>
  <c r="DV68" i="58"/>
  <c r="CQ68" i="58"/>
  <c r="DO67" i="58"/>
  <c r="CJ67" i="58"/>
  <c r="DW28" i="58"/>
  <c r="CR28" i="58"/>
  <c r="EO30" i="58"/>
  <c r="DJ30" i="58"/>
  <c r="EM22" i="58"/>
  <c r="DH22" i="58"/>
  <c r="DO36" i="58"/>
  <c r="CJ36" i="58"/>
  <c r="DV57" i="58"/>
  <c r="CQ57" i="58"/>
  <c r="DQ77" i="58"/>
  <c r="CL77" i="58"/>
  <c r="EB25" i="58"/>
  <c r="CW25" i="58"/>
  <c r="DN26" i="58"/>
  <c r="CI26" i="58"/>
  <c r="EL59" i="58"/>
  <c r="DG59" i="58"/>
  <c r="DT13" i="58"/>
  <c r="CO13" i="58"/>
  <c r="DT72" i="58"/>
  <c r="CO72" i="58"/>
  <c r="CY55" i="58"/>
  <c r="ED55" i="58"/>
  <c r="DB36" i="58"/>
  <c r="EG36" i="58"/>
  <c r="DR62" i="58"/>
  <c r="CM62" i="58"/>
  <c r="DM30" i="58"/>
  <c r="CH30" i="58"/>
  <c r="DQ68" i="58"/>
  <c r="CL68" i="58"/>
  <c r="DJ48" i="58"/>
  <c r="EO48" i="58"/>
  <c r="DT14" i="58"/>
  <c r="CO14" i="58"/>
  <c r="DO76" i="58"/>
  <c r="CJ76" i="58"/>
  <c r="EE62" i="58"/>
  <c r="CZ62" i="58"/>
  <c r="EN50" i="58"/>
  <c r="DI50" i="58"/>
  <c r="EA76" i="58"/>
  <c r="CV76" i="58"/>
  <c r="DM19" i="58"/>
  <c r="CH19" i="58"/>
  <c r="DB64" i="58"/>
  <c r="EG64" i="58"/>
  <c r="CW72" i="58"/>
  <c r="EB72" i="58"/>
  <c r="EK36" i="58"/>
  <c r="DF36" i="58"/>
  <c r="DS38" i="58"/>
  <c r="CN38" i="58"/>
  <c r="DY66" i="58"/>
  <c r="CT66" i="58"/>
  <c r="DJ41" i="58"/>
  <c r="EO41" i="58"/>
  <c r="EK65" i="58"/>
  <c r="DF65" i="58"/>
  <c r="DO71" i="58"/>
  <c r="CJ71" i="58"/>
  <c r="EL62" i="58"/>
  <c r="DG62" i="58"/>
  <c r="EG70" i="58"/>
  <c r="DB70" i="58"/>
  <c r="EJ62" i="58"/>
  <c r="DE62" i="58"/>
  <c r="CT33" i="58"/>
  <c r="DY33" i="58"/>
  <c r="DB11" i="58"/>
  <c r="EG11" i="58"/>
  <c r="DK31" i="58"/>
  <c r="CF31" i="58"/>
  <c r="AV31" i="58"/>
  <c r="DM57" i="58"/>
  <c r="CH57" i="58"/>
  <c r="DZ67" i="58"/>
  <c r="CU67" i="58"/>
  <c r="CI67" i="58"/>
  <c r="DN67" i="58"/>
  <c r="EA75" i="58"/>
  <c r="CV75" i="58"/>
  <c r="CT11" i="58"/>
  <c r="DY11" i="58"/>
  <c r="DR27" i="58"/>
  <c r="CM27" i="58"/>
  <c r="EJ64" i="58"/>
  <c r="DE64" i="58"/>
  <c r="CS31" i="58"/>
  <c r="DX31" i="58"/>
  <c r="EG68" i="58"/>
  <c r="DB68" i="58"/>
  <c r="DM72" i="58"/>
  <c r="CH72" i="58"/>
  <c r="DP58" i="58"/>
  <c r="CK58" i="58"/>
  <c r="EA47" i="58"/>
  <c r="CV47" i="58"/>
  <c r="EG76" i="58"/>
  <c r="DB76" i="58"/>
  <c r="DF21" i="58"/>
  <c r="EK21" i="58"/>
  <c r="EM60" i="58"/>
  <c r="DH60" i="58"/>
  <c r="CL64" i="58"/>
  <c r="DQ64" i="58"/>
  <c r="EA42" i="58"/>
  <c r="CV42" i="58"/>
  <c r="DT82" i="58"/>
  <c r="CO82" i="58"/>
  <c r="DP16" i="58"/>
  <c r="CK16" i="58"/>
  <c r="EI42" i="58"/>
  <c r="DD42" i="58"/>
  <c r="CZ23" i="58"/>
  <c r="EE23" i="58"/>
  <c r="DO52" i="58"/>
  <c r="CJ52" i="58"/>
  <c r="ED49" i="58"/>
  <c r="CY49" i="58"/>
  <c r="CH50" i="58"/>
  <c r="DM50" i="58"/>
  <c r="CO68" i="58"/>
  <c r="DT68" i="58"/>
  <c r="EC21" i="58"/>
  <c r="CX21" i="58"/>
  <c r="EC53" i="58"/>
  <c r="CX53" i="58"/>
  <c r="DC50" i="58"/>
  <c r="EH50" i="58"/>
  <c r="CJ45" i="58"/>
  <c r="DO45" i="58"/>
  <c r="DS50" i="58"/>
  <c r="CN50" i="58"/>
  <c r="DX79" i="58"/>
  <c r="CS79" i="58"/>
  <c r="CP11" i="58"/>
  <c r="DU11" i="58"/>
  <c r="EC18" i="58"/>
  <c r="CX18" i="58"/>
  <c r="CS16" i="58"/>
  <c r="DX16" i="58"/>
  <c r="DZ77" i="58"/>
  <c r="CU77" i="58"/>
  <c r="EO33" i="58"/>
  <c r="DJ33" i="58"/>
  <c r="EF75" i="58"/>
  <c r="DA75" i="58"/>
  <c r="EA74" i="58"/>
  <c r="CV74" i="58"/>
  <c r="DY78" i="58"/>
  <c r="CT78" i="58"/>
  <c r="EI77" i="58"/>
  <c r="DD77" i="58"/>
  <c r="DP28" i="58"/>
  <c r="CK28" i="58"/>
  <c r="CM46" i="58"/>
  <c r="DR46" i="58"/>
  <c r="DN57" i="58"/>
  <c r="CI57" i="58"/>
  <c r="AV36" i="58"/>
  <c r="CF36" i="58"/>
  <c r="DK36" i="58"/>
  <c r="EF65" i="58"/>
  <c r="DA65" i="58"/>
  <c r="EK20" i="58"/>
  <c r="DF20" i="58"/>
  <c r="DO29" i="58"/>
  <c r="CJ29" i="58"/>
  <c r="DV37" i="58"/>
  <c r="CQ37" i="58"/>
  <c r="CN52" i="58"/>
  <c r="DS52" i="58"/>
  <c r="DB37" i="58"/>
  <c r="EG37" i="58"/>
  <c r="EJ13" i="58"/>
  <c r="DE13" i="58"/>
  <c r="AV67" i="58"/>
  <c r="DK67" i="58"/>
  <c r="CF67" i="58"/>
  <c r="EM78" i="58"/>
  <c r="DH78" i="58"/>
  <c r="DW21" i="58"/>
  <c r="CR21" i="58"/>
  <c r="EE75" i="58"/>
  <c r="CZ75" i="58"/>
  <c r="EK63" i="58"/>
  <c r="DF63" i="58"/>
  <c r="DU13" i="58"/>
  <c r="CP13" i="58"/>
  <c r="DI12" i="58"/>
  <c r="EN12" i="58"/>
  <c r="DQ19" i="58"/>
  <c r="CL19" i="58"/>
  <c r="DO43" i="58"/>
  <c r="CJ43" i="58"/>
  <c r="EK37" i="58"/>
  <c r="DF37" i="58"/>
  <c r="DU12" i="58"/>
  <c r="CP12" i="58"/>
  <c r="DV49" i="58"/>
  <c r="CQ49" i="58"/>
  <c r="EA23" i="58"/>
  <c r="CV23" i="58"/>
  <c r="DR63" i="58"/>
  <c r="CM63" i="58"/>
  <c r="EJ51" i="58"/>
  <c r="DE51" i="58"/>
  <c r="CM15" i="58"/>
  <c r="DR15" i="58"/>
  <c r="DI67" i="58"/>
  <c r="EN67" i="58"/>
  <c r="EH49" i="58"/>
  <c r="DC49" i="58"/>
  <c r="DR58" i="58"/>
  <c r="CM58" i="58"/>
  <c r="DZ57" i="58"/>
  <c r="CU57" i="58"/>
  <c r="DO69" i="58"/>
  <c r="CJ69" i="58"/>
  <c r="EB13" i="58"/>
  <c r="CW13" i="58"/>
  <c r="EF70" i="58"/>
  <c r="DA70" i="58"/>
  <c r="CM65" i="58"/>
  <c r="DR65" i="58"/>
  <c r="EK77" i="58"/>
  <c r="DF77" i="58"/>
  <c r="AV44" i="58"/>
  <c r="DK44" i="58"/>
  <c r="CF44" i="58"/>
  <c r="EA61" i="58"/>
  <c r="CV61" i="58"/>
  <c r="EH75" i="58"/>
  <c r="DC75" i="58"/>
  <c r="CV71" i="58"/>
  <c r="EA71" i="58"/>
  <c r="DV78" i="58"/>
  <c r="CQ78" i="58"/>
  <c r="EJ75" i="58"/>
  <c r="DE75" i="58"/>
  <c r="DO11" i="58"/>
  <c r="CJ11" i="58"/>
  <c r="CL44" i="58"/>
  <c r="DQ44" i="58"/>
  <c r="EE53" i="58"/>
  <c r="CZ53" i="58"/>
  <c r="EB39" i="58"/>
  <c r="CW39" i="58"/>
  <c r="EF59" i="58"/>
  <c r="DA59" i="58"/>
  <c r="EI61" i="58"/>
  <c r="DD61" i="58"/>
  <c r="DW55" i="58"/>
  <c r="CR55" i="58"/>
  <c r="CX15" i="58"/>
  <c r="EC15" i="58"/>
  <c r="DT66" i="58"/>
  <c r="CO66" i="58"/>
  <c r="EH27" i="58"/>
  <c r="DC27" i="58"/>
  <c r="DA48" i="58"/>
  <c r="EF48" i="58"/>
  <c r="DM62" i="58"/>
  <c r="CH62" i="58"/>
  <c r="EE58" i="58"/>
  <c r="CZ58" i="58"/>
  <c r="DK41" i="58"/>
  <c r="CF41" i="58"/>
  <c r="AV41" i="58"/>
  <c r="DA19" i="58"/>
  <c r="EF19" i="58"/>
  <c r="DD49" i="58"/>
  <c r="EI49" i="58"/>
  <c r="EN77" i="58"/>
  <c r="DI77" i="58"/>
  <c r="DT37" i="58"/>
  <c r="CO37" i="58"/>
  <c r="DP21" i="58"/>
  <c r="CK21" i="58"/>
  <c r="DY10" i="58"/>
  <c r="CT10" i="58"/>
  <c r="DT42" i="58"/>
  <c r="CO42" i="58"/>
  <c r="DC53" i="58"/>
  <c r="EH53" i="58"/>
  <c r="EG51" i="58"/>
  <c r="DB51" i="58"/>
  <c r="EL53" i="58"/>
  <c r="DG53" i="58"/>
  <c r="DN13" i="58"/>
  <c r="CI13" i="58"/>
  <c r="EJ12" i="58"/>
  <c r="DE12" i="58"/>
  <c r="DW14" i="58"/>
  <c r="CR14" i="58"/>
  <c r="DU48" i="58"/>
  <c r="CP48" i="58"/>
  <c r="EI43" i="58"/>
  <c r="DD43" i="58"/>
  <c r="CY13" i="58"/>
  <c r="ED13" i="58"/>
  <c r="CN65" i="58"/>
  <c r="DS65" i="58"/>
  <c r="DM15" i="58"/>
  <c r="CH15" i="58"/>
  <c r="EN25" i="58"/>
  <c r="DI25" i="58"/>
  <c r="EJ60" i="58"/>
  <c r="DE60" i="58"/>
  <c r="DC13" i="58"/>
  <c r="EH13" i="58"/>
  <c r="EF9" i="58"/>
  <c r="DA9" i="58"/>
  <c r="EB48" i="58"/>
  <c r="CW48" i="58"/>
  <c r="DS49" i="58"/>
  <c r="CN49" i="58"/>
  <c r="DA17" i="58"/>
  <c r="EF17" i="58"/>
  <c r="DD19" i="58"/>
  <c r="EI19" i="58"/>
  <c r="EJ72" i="58"/>
  <c r="DE72" i="58"/>
  <c r="DN55" i="58"/>
  <c r="CI55" i="58"/>
  <c r="DM14" i="58"/>
  <c r="CH14" i="58"/>
  <c r="DJ37" i="58"/>
  <c r="EO37" i="58"/>
  <c r="DY16" i="58"/>
  <c r="CT16" i="58"/>
  <c r="EM51" i="58"/>
  <c r="DH51" i="58"/>
  <c r="DU61" i="58"/>
  <c r="CP61" i="58"/>
  <c r="CI31" i="58"/>
  <c r="DN31" i="58"/>
  <c r="CP65" i="58"/>
  <c r="DU65" i="58"/>
  <c r="DN10" i="58"/>
  <c r="CI10" i="58"/>
  <c r="CJ63" i="58"/>
  <c r="DO63" i="58"/>
  <c r="DS23" i="58"/>
  <c r="CN23" i="58"/>
  <c r="EE12" i="58"/>
  <c r="CZ12" i="58"/>
  <c r="CV81" i="58"/>
  <c r="EA81" i="58"/>
  <c r="CO70" i="58"/>
  <c r="DT70" i="58"/>
  <c r="CJ13" i="58"/>
  <c r="DO13" i="58"/>
  <c r="CM48" i="58"/>
  <c r="DR48" i="58"/>
  <c r="DQ66" i="58"/>
  <c r="CL66" i="58"/>
  <c r="EI68" i="58"/>
  <c r="DD68" i="58"/>
  <c r="EB42" i="58"/>
  <c r="CW42" i="58"/>
  <c r="EO64" i="58"/>
  <c r="DJ64" i="58"/>
  <c r="CF27" i="58"/>
  <c r="AV27" i="58"/>
  <c r="DK27" i="58"/>
  <c r="ED73" i="58"/>
  <c r="CY73" i="58"/>
  <c r="EM33" i="58"/>
  <c r="DH33" i="58"/>
  <c r="AV9" i="58"/>
  <c r="CF9" i="58"/>
  <c r="DK9" i="58"/>
  <c r="EN44" i="58"/>
  <c r="DI44" i="58"/>
  <c r="DW79" i="58"/>
  <c r="CR79" i="58"/>
  <c r="CO80" i="58"/>
  <c r="DT80" i="58"/>
  <c r="CY68" i="58"/>
  <c r="ED68" i="58"/>
  <c r="CQ59" i="58"/>
  <c r="DV59" i="58"/>
  <c r="DW46" i="58"/>
  <c r="CR46" i="58"/>
  <c r="EK17" i="58"/>
  <c r="DF17" i="58"/>
  <c r="EF13" i="58"/>
  <c r="DA13" i="58"/>
  <c r="DW41" i="58"/>
  <c r="CR41" i="58"/>
  <c r="DP46" i="58"/>
  <c r="CK46" i="58"/>
  <c r="DY61" i="58"/>
  <c r="CT61" i="58"/>
  <c r="DQ9" i="58"/>
  <c r="CL9" i="58"/>
  <c r="EJ71" i="58"/>
  <c r="DE71" i="58"/>
  <c r="DM26" i="58"/>
  <c r="CH26" i="58"/>
  <c r="DH54" i="58"/>
  <c r="EM54" i="58"/>
  <c r="DT64" i="58"/>
  <c r="CO64" i="58"/>
  <c r="CU9" i="58"/>
  <c r="DZ9" i="58"/>
  <c r="EE31" i="58"/>
  <c r="CZ31" i="58"/>
  <c r="ED78" i="58"/>
  <c r="CY78" i="58"/>
  <c r="DA35" i="58"/>
  <c r="EF35" i="58"/>
  <c r="CZ30" i="58"/>
  <c r="EE30" i="58"/>
  <c r="CL20" i="58"/>
  <c r="DQ20" i="58"/>
  <c r="DC67" i="58"/>
  <c r="EH67" i="58"/>
  <c r="DX9" i="58"/>
  <c r="CS9" i="58"/>
  <c r="EG63" i="58"/>
  <c r="DB63" i="58"/>
  <c r="DR76" i="58"/>
  <c r="CM76" i="58"/>
  <c r="DI31" i="58"/>
  <c r="EN31" i="58"/>
  <c r="DX57" i="58"/>
  <c r="CS57" i="58"/>
  <c r="DR42" i="58"/>
  <c r="CM42" i="58"/>
  <c r="ED20" i="58"/>
  <c r="CY20" i="58"/>
  <c r="DW51" i="58"/>
  <c r="CR51" i="58"/>
  <c r="DR51" i="58"/>
  <c r="CM51" i="58"/>
  <c r="DA30" i="58"/>
  <c r="EF30" i="58"/>
  <c r="EG23" i="58"/>
  <c r="DB23" i="58"/>
  <c r="DQ26" i="58"/>
  <c r="CL26" i="58"/>
  <c r="DO61" i="58"/>
  <c r="CJ61" i="58"/>
  <c r="CH55" i="58"/>
  <c r="DM55" i="58"/>
  <c r="CI16" i="58"/>
  <c r="DN16" i="58"/>
  <c r="CY75" i="58"/>
  <c r="ED75" i="58"/>
  <c r="DP63" i="58"/>
  <c r="CK63" i="58"/>
  <c r="DT75" i="58"/>
  <c r="CO75" i="58"/>
  <c r="AV28" i="58"/>
  <c r="CF28" i="58"/>
  <c r="DK28" i="58"/>
  <c r="EJ33" i="58"/>
  <c r="DE33" i="58"/>
  <c r="DX25" i="58"/>
  <c r="CS25" i="58"/>
  <c r="EH39" i="58"/>
  <c r="DC39" i="58"/>
  <c r="DY69" i="58"/>
  <c r="CT69" i="58"/>
  <c r="DV69" i="58"/>
  <c r="CQ69" i="58"/>
  <c r="CO55" i="58"/>
  <c r="DT55" i="58"/>
  <c r="DS63" i="58"/>
  <c r="CN63" i="58"/>
  <c r="EJ67" i="58"/>
  <c r="DE67" i="58"/>
  <c r="DD36" i="58"/>
  <c r="EI36" i="58"/>
  <c r="DY24" i="58"/>
  <c r="CT24" i="58"/>
  <c r="EL22" i="58"/>
  <c r="DG22" i="58"/>
  <c r="DW69" i="58"/>
  <c r="CR69" i="58"/>
  <c r="DY17" i="58"/>
  <c r="CT17" i="58"/>
  <c r="DS18" i="58"/>
  <c r="CN18" i="58"/>
  <c r="DK16" i="58"/>
  <c r="CF16" i="58"/>
  <c r="AV16" i="58"/>
  <c r="EF43" i="58"/>
  <c r="DA43" i="58"/>
  <c r="CZ65" i="58"/>
  <c r="EE65" i="58"/>
  <c r="DQ60" i="58"/>
  <c r="CL60" i="58"/>
  <c r="DN58" i="58"/>
  <c r="CI58" i="58"/>
  <c r="DR81" i="58"/>
  <c r="CM81" i="58"/>
  <c r="DZ18" i="58"/>
  <c r="CU18" i="58"/>
  <c r="CV14" i="58"/>
  <c r="EA14" i="58"/>
  <c r="CW20" i="58"/>
  <c r="EB20" i="58"/>
  <c r="DK75" i="58"/>
  <c r="CF75" i="58"/>
  <c r="AV75" i="58"/>
  <c r="DO80" i="58"/>
  <c r="CJ80" i="58"/>
  <c r="DR66" i="58"/>
  <c r="CM66" i="58"/>
  <c r="DV53" i="58"/>
  <c r="CQ53" i="58"/>
  <c r="DC51" i="58"/>
  <c r="EH51" i="58"/>
  <c r="EG50" i="58"/>
  <c r="DB50" i="58"/>
  <c r="DE39" i="58"/>
  <c r="EJ39" i="58"/>
  <c r="DV42" i="58"/>
  <c r="CQ42" i="58"/>
  <c r="DY46" i="58"/>
  <c r="CT46" i="58"/>
  <c r="DU21" i="58"/>
  <c r="CP21" i="58"/>
  <c r="EC49" i="58"/>
  <c r="CX49" i="58"/>
  <c r="CJ59" i="58"/>
  <c r="DO59" i="58"/>
  <c r="CI51" i="58"/>
  <c r="DN51" i="58"/>
  <c r="DR80" i="58"/>
  <c r="CM80" i="58"/>
  <c r="CS55" i="58"/>
  <c r="DX55" i="58"/>
  <c r="CP81" i="58"/>
  <c r="DU81" i="58"/>
  <c r="DU55" i="58"/>
  <c r="CP55" i="58"/>
  <c r="DX46" i="58"/>
  <c r="CS46" i="58"/>
  <c r="EM14" i="58"/>
  <c r="DH14" i="58"/>
  <c r="EH80" i="58"/>
  <c r="DC80" i="58"/>
  <c r="DG36" i="58"/>
  <c r="EL36" i="58"/>
  <c r="EO77" i="58"/>
  <c r="DJ77" i="58"/>
  <c r="CY17" i="58"/>
  <c r="ED17" i="58"/>
  <c r="EE22" i="58"/>
  <c r="CZ22" i="58"/>
  <c r="EL35" i="58"/>
  <c r="DG35" i="58"/>
  <c r="DP77" i="58"/>
  <c r="CK77" i="58"/>
  <c r="CJ26" i="58"/>
  <c r="DO26" i="58"/>
  <c r="DC70" i="58"/>
  <c r="EH70" i="58"/>
  <c r="EH41" i="58"/>
  <c r="DC41" i="58"/>
  <c r="EO13" i="58"/>
  <c r="DJ13" i="58"/>
  <c r="DE21" i="58"/>
  <c r="EJ21" i="58"/>
  <c r="CR76" i="58"/>
  <c r="DW76" i="58"/>
  <c r="CU15" i="58"/>
  <c r="DZ15" i="58"/>
  <c r="EH73" i="58"/>
  <c r="DC73" i="58"/>
  <c r="CQ14" i="58"/>
  <c r="DV14" i="58"/>
  <c r="DM27" i="58"/>
  <c r="CH27" i="58"/>
  <c r="DP74" i="58"/>
  <c r="CK74" i="58"/>
  <c r="EO57" i="58"/>
  <c r="DJ57" i="58"/>
  <c r="EJ42" i="58"/>
  <c r="DE42" i="58"/>
  <c r="AB2" i="58"/>
  <c r="CQ8" i="58"/>
  <c r="DV8" i="58"/>
  <c r="EI28" i="58"/>
  <c r="DD28" i="58"/>
  <c r="DC57" i="58"/>
  <c r="EH57" i="58"/>
  <c r="EJ65" i="58"/>
  <c r="DE65" i="58"/>
  <c r="CT50" i="58"/>
  <c r="DY50" i="58"/>
  <c r="DT9" i="58"/>
  <c r="CO9" i="58"/>
  <c r="EA79" i="58"/>
  <c r="CV79" i="58"/>
  <c r="CN25" i="58"/>
  <c r="DS25" i="58"/>
  <c r="DW8" i="58"/>
  <c r="CR8" i="58"/>
  <c r="AC2" i="58"/>
  <c r="DM31" i="58"/>
  <c r="CH31" i="58"/>
  <c r="EL60" i="58"/>
  <c r="DG60" i="58"/>
  <c r="EA44" i="58"/>
  <c r="CV44" i="58"/>
  <c r="CH79" i="58"/>
  <c r="DM79" i="58"/>
  <c r="CP82" i="58"/>
  <c r="DU82" i="58"/>
  <c r="CW51" i="58"/>
  <c r="EB51" i="58"/>
  <c r="CZ16" i="58"/>
  <c r="EE16" i="58"/>
  <c r="DJ80" i="58"/>
  <c r="EO80" i="58"/>
  <c r="DS80" i="58"/>
  <c r="CN80" i="58"/>
  <c r="CS71" i="58"/>
  <c r="DX71" i="58"/>
  <c r="DC31" i="58"/>
  <c r="EH31" i="58"/>
  <c r="DV52" i="58"/>
  <c r="CQ52" i="58"/>
  <c r="DR75" i="58"/>
  <c r="CM75" i="58"/>
  <c r="DV38" i="58"/>
  <c r="CQ38" i="58"/>
  <c r="EF8" i="58"/>
  <c r="AL2" i="58"/>
  <c r="DA8" i="58"/>
  <c r="EE19" i="58"/>
  <c r="CZ19" i="58"/>
  <c r="CP78" i="58"/>
  <c r="DU78" i="58"/>
  <c r="CU69" i="58"/>
  <c r="DZ69" i="58"/>
  <c r="EC24" i="58"/>
  <c r="CX24" i="58"/>
  <c r="DD58" i="58"/>
  <c r="EI58" i="58"/>
  <c r="DK24" i="58"/>
  <c r="CF24" i="58"/>
  <c r="AV24" i="58"/>
  <c r="CN82" i="58"/>
  <c r="DS82" i="58"/>
  <c r="DN23" i="58"/>
  <c r="CI23" i="58"/>
  <c r="CP17" i="58"/>
  <c r="DU17" i="58"/>
  <c r="EC30" i="58"/>
  <c r="CX30" i="58"/>
  <c r="DB49" i="58"/>
  <c r="EG49" i="58"/>
  <c r="DM36" i="58"/>
  <c r="CH36" i="58"/>
  <c r="CY57" i="58"/>
  <c r="ED57" i="58"/>
  <c r="DU43" i="58"/>
  <c r="CP43" i="58"/>
  <c r="DX27" i="58"/>
  <c r="CS27" i="58"/>
  <c r="CL36" i="58"/>
  <c r="DQ36" i="58"/>
  <c r="CX48" i="58"/>
  <c r="EC48" i="58"/>
  <c r="DN30" i="58"/>
  <c r="CI30" i="58"/>
  <c r="EJ78" i="58"/>
  <c r="DE78" i="58"/>
  <c r="AK2" i="58"/>
  <c r="EE8" i="58"/>
  <c r="CZ8" i="58"/>
  <c r="DT27" i="58"/>
  <c r="CO27" i="58"/>
  <c r="ED31" i="58"/>
  <c r="CY31" i="58"/>
  <c r="EI76" i="58"/>
  <c r="DD76" i="58"/>
  <c r="CM60" i="58"/>
  <c r="DR60" i="58"/>
  <c r="AI2" i="58"/>
  <c r="EC8" i="58"/>
  <c r="CX8" i="58"/>
  <c r="DQ52" i="58"/>
  <c r="CL52" i="58"/>
  <c r="CF14" i="58"/>
  <c r="AV14" i="58"/>
  <c r="DK14" i="58"/>
  <c r="CH18" i="58"/>
  <c r="DM18" i="58"/>
  <c r="EK29" i="58"/>
  <c r="DF29" i="58"/>
  <c r="CV55" i="58"/>
  <c r="EA55" i="58"/>
  <c r="DZ75" i="58"/>
  <c r="CU75" i="58"/>
  <c r="EB22" i="58"/>
  <c r="CW22" i="58"/>
  <c r="EN57" i="58"/>
  <c r="DI57" i="58"/>
  <c r="CM67" i="58"/>
  <c r="DR67" i="58"/>
  <c r="EG72" i="58"/>
  <c r="DB72" i="58"/>
  <c r="CV12" i="58"/>
  <c r="EA12" i="58"/>
  <c r="CI62" i="58"/>
  <c r="DN62" i="58"/>
  <c r="EG25" i="58"/>
  <c r="DB25" i="58"/>
  <c r="ED58" i="58"/>
  <c r="CY58" i="58"/>
  <c r="DT54" i="58"/>
  <c r="CO54" i="58"/>
  <c r="DO78" i="58"/>
  <c r="CJ78" i="58"/>
  <c r="DA79" i="58"/>
  <c r="EF79" i="58"/>
  <c r="EG27" i="58"/>
  <c r="DB27" i="58"/>
  <c r="DX24" i="58"/>
  <c r="CS24" i="58"/>
  <c r="DO53" i="58"/>
  <c r="CJ53" i="58"/>
  <c r="DB54" i="58"/>
  <c r="EG54" i="58"/>
  <c r="EG15" i="58"/>
  <c r="DB15" i="58"/>
  <c r="EJ37" i="58"/>
  <c r="DE37" i="58"/>
  <c r="DM47" i="58"/>
  <c r="CH47" i="58"/>
  <c r="EE33" i="58"/>
  <c r="CZ33" i="58"/>
  <c r="DS21" i="58"/>
  <c r="CN21" i="58"/>
  <c r="EI25" i="58"/>
  <c r="DD25" i="58"/>
  <c r="EF60" i="58"/>
  <c r="DA60" i="58"/>
  <c r="DQ22" i="58"/>
  <c r="CL22" i="58"/>
  <c r="DI62" i="58"/>
  <c r="EN62" i="58"/>
  <c r="DM67" i="58"/>
  <c r="CH67" i="58"/>
  <c r="EN70" i="58"/>
  <c r="DI70" i="58"/>
  <c r="DO73" i="58"/>
  <c r="CJ73" i="58"/>
  <c r="CT9" i="58"/>
  <c r="DY9" i="58"/>
  <c r="EG12" i="58"/>
  <c r="DB12" i="58"/>
  <c r="DO42" i="58"/>
  <c r="CJ42" i="58"/>
  <c r="DE79" i="58"/>
  <c r="EJ79" i="58"/>
  <c r="CJ51" i="58"/>
  <c r="DO51" i="58"/>
  <c r="CO51" i="58"/>
  <c r="DT51" i="58"/>
  <c r="EL16" i="58"/>
  <c r="DG16" i="58"/>
  <c r="EE59" i="58"/>
  <c r="CZ59" i="58"/>
  <c r="DH29" i="58"/>
  <c r="EM29" i="58"/>
  <c r="CH51" i="58"/>
  <c r="DM51" i="58"/>
  <c r="CZ15" i="58"/>
  <c r="EE15" i="58"/>
  <c r="DZ64" i="58"/>
  <c r="CU64" i="58"/>
  <c r="DC79" i="58"/>
  <c r="EH79" i="58"/>
  <c r="DH61" i="58"/>
  <c r="EM61" i="58"/>
  <c r="DN25" i="58"/>
  <c r="CI25" i="58"/>
  <c r="EA73" i="58"/>
  <c r="CV73" i="58"/>
  <c r="DN75" i="58"/>
  <c r="CI75" i="58"/>
  <c r="DU28" i="58"/>
  <c r="CP28" i="58"/>
  <c r="EG29" i="58"/>
  <c r="DB29" i="58"/>
  <c r="DS11" i="58"/>
  <c r="CN11" i="58"/>
  <c r="EK74" i="58"/>
  <c r="DF74" i="58"/>
  <c r="DT63" i="58"/>
  <c r="CO63" i="58"/>
  <c r="EH48" i="58"/>
  <c r="DC48" i="58"/>
  <c r="DM45" i="58"/>
  <c r="CH45" i="58"/>
  <c r="EF27" i="58"/>
  <c r="DA27" i="58"/>
  <c r="DP69" i="58"/>
  <c r="CK69" i="58"/>
  <c r="EF22" i="58"/>
  <c r="DA22" i="58"/>
  <c r="DN14" i="58"/>
  <c r="CI14" i="58"/>
  <c r="DX66" i="58"/>
  <c r="CS66" i="58"/>
  <c r="EM11" i="58"/>
  <c r="DH11" i="58"/>
  <c r="CY64" i="58"/>
  <c r="ED64" i="58"/>
  <c r="EG73" i="58"/>
  <c r="DB73" i="58"/>
  <c r="EI50" i="58"/>
  <c r="DD50" i="58"/>
  <c r="DS10" i="58"/>
  <c r="CN10" i="58"/>
  <c r="CN45" i="58"/>
  <c r="DS45" i="58"/>
  <c r="CW30" i="58"/>
  <c r="EB30" i="58"/>
  <c r="DZ11" i="58"/>
  <c r="CU11" i="58"/>
  <c r="EF41" i="58"/>
  <c r="DA41" i="58"/>
  <c r="DX60" i="58"/>
  <c r="CS60" i="58"/>
  <c r="EG81" i="58"/>
  <c r="DB81" i="58"/>
  <c r="AV55" i="58"/>
  <c r="DK55" i="58"/>
  <c r="CF55" i="58"/>
  <c r="EL80" i="58"/>
  <c r="DG80" i="58"/>
  <c r="DR44" i="58"/>
  <c r="CM44" i="58"/>
  <c r="EL15" i="58"/>
  <c r="DG15" i="58"/>
  <c r="EO63" i="58"/>
  <c r="DJ63" i="58"/>
  <c r="DG79" i="58"/>
  <c r="EL79" i="58"/>
  <c r="EB24" i="58"/>
  <c r="CW24" i="58"/>
  <c r="EO59" i="58"/>
  <c r="DJ59" i="58"/>
  <c r="DV81" i="58"/>
  <c r="CQ81" i="58"/>
  <c r="DA10" i="58"/>
  <c r="EF10" i="58"/>
  <c r="EK13" i="58"/>
  <c r="DF13" i="58"/>
  <c r="DU54" i="58"/>
  <c r="CP54" i="58"/>
  <c r="DY19" i="58"/>
  <c r="CT19" i="58"/>
  <c r="CN22" i="58"/>
  <c r="DS22" i="58"/>
  <c r="DH76" i="58"/>
  <c r="EM76" i="58"/>
  <c r="DQ46" i="58"/>
  <c r="CL46" i="58"/>
  <c r="CT12" i="58"/>
  <c r="DY12" i="58"/>
  <c r="EB46" i="58"/>
  <c r="CW46" i="58"/>
  <c r="DP18" i="58"/>
  <c r="CK18" i="58"/>
  <c r="EI17" i="58"/>
  <c r="DD17" i="58"/>
  <c r="EC81" i="58"/>
  <c r="CX81" i="58"/>
  <c r="DZ54" i="58"/>
  <c r="CU54" i="58"/>
  <c r="DG12" i="58"/>
  <c r="EL12" i="58"/>
  <c r="DC33" i="58"/>
  <c r="EH33" i="58"/>
  <c r="CV11" i="58"/>
  <c r="EA11" i="58"/>
  <c r="EG78" i="58"/>
  <c r="DB78" i="58"/>
  <c r="EM81" i="58"/>
  <c r="DH81" i="58"/>
  <c r="DN48" i="58"/>
  <c r="CI48" i="58"/>
  <c r="DV30" i="58"/>
  <c r="CQ30" i="58"/>
  <c r="DD80" i="58"/>
  <c r="EI80" i="58"/>
  <c r="DG28" i="58"/>
  <c r="EL28" i="58"/>
  <c r="EB71" i="58"/>
  <c r="CW71" i="58"/>
  <c r="DR78" i="58"/>
  <c r="CM78" i="58"/>
  <c r="DO68" i="58"/>
  <c r="CJ68" i="58"/>
  <c r="EF55" i="58"/>
  <c r="DA55" i="58"/>
  <c r="CZ29" i="58"/>
  <c r="EE29" i="58"/>
  <c r="EN72" i="58"/>
  <c r="DI72" i="58"/>
  <c r="DN76" i="58"/>
  <c r="CI76" i="58"/>
  <c r="ED10" i="58"/>
  <c r="CY10" i="58"/>
  <c r="DA77" i="58"/>
  <c r="EF77" i="58"/>
  <c r="EE21" i="58"/>
  <c r="CZ21" i="58"/>
  <c r="DW73" i="58"/>
  <c r="CR73" i="58"/>
  <c r="EN17" i="58"/>
  <c r="DI17" i="58"/>
  <c r="EJ46" i="58"/>
  <c r="DE46" i="58"/>
  <c r="CO33" i="58"/>
  <c r="DT33" i="58"/>
  <c r="CX42" i="58"/>
  <c r="EC42" i="58"/>
  <c r="EF57" i="58"/>
  <c r="DA57" i="58"/>
  <c r="EC50" i="58"/>
  <c r="CX50" i="58"/>
  <c r="DN11" i="58"/>
  <c r="CI11" i="58"/>
  <c r="DV25" i="58"/>
  <c r="CQ25" i="58"/>
  <c r="EJ19" i="58"/>
  <c r="DE19" i="58"/>
  <c r="DQ31" i="58"/>
  <c r="CL31" i="58"/>
  <c r="DY35" i="58"/>
  <c r="CT35" i="58"/>
  <c r="DE47" i="58"/>
  <c r="EJ47" i="58"/>
  <c r="DT19" i="58"/>
  <c r="CO19" i="58"/>
  <c r="EC77" i="58"/>
  <c r="CX77" i="58"/>
  <c r="EG79" i="58"/>
  <c r="DB79" i="58"/>
  <c r="DK82" i="58"/>
  <c r="CF82" i="58"/>
  <c r="AV82" i="58"/>
  <c r="DJ20" i="58"/>
  <c r="EO20" i="58"/>
  <c r="CJ28" i="58"/>
  <c r="DO28" i="58"/>
  <c r="DA49" i="58"/>
  <c r="EF49" i="58"/>
  <c r="DX72" i="58"/>
  <c r="CS72" i="58"/>
  <c r="CM45" i="58"/>
  <c r="DR45" i="58"/>
  <c r="EJ29" i="58"/>
  <c r="DE29" i="58"/>
  <c r="DZ55" i="58"/>
  <c r="CU55" i="58"/>
  <c r="EH24" i="58"/>
  <c r="DC24" i="58"/>
  <c r="CJ22" i="58"/>
  <c r="DO22" i="58"/>
  <c r="CH73" i="58"/>
  <c r="DM73" i="58"/>
  <c r="CS12" i="58"/>
  <c r="DX12" i="58"/>
  <c r="EG31" i="58"/>
  <c r="DB31" i="58"/>
  <c r="DN66" i="58"/>
  <c r="CI66" i="58"/>
  <c r="DN35" i="58"/>
  <c r="CI35" i="58"/>
  <c r="CR23" i="58"/>
  <c r="DW23" i="58"/>
  <c r="DZ30" i="58"/>
  <c r="CU30" i="58"/>
  <c r="CQ33" i="58"/>
  <c r="DV33" i="58"/>
  <c r="CT14" i="58"/>
  <c r="DY14" i="58"/>
  <c r="CZ63" i="58"/>
  <c r="EE63" i="58"/>
  <c r="EN42" i="58"/>
  <c r="DI42" i="58"/>
  <c r="EO38" i="58"/>
  <c r="DJ38" i="58"/>
  <c r="EA77" i="58"/>
  <c r="CV77" i="58"/>
  <c r="CQ62" i="58"/>
  <c r="DV62" i="58"/>
  <c r="CW82" i="58"/>
  <c r="EB82" i="58"/>
  <c r="CR35" i="58"/>
  <c r="DW35" i="58"/>
  <c r="EL67" i="58"/>
  <c r="DG67" i="58"/>
  <c r="ED15" i="58"/>
  <c r="CY15" i="58"/>
  <c r="AV33" i="58"/>
  <c r="DK33" i="58"/>
  <c r="CF33" i="58"/>
  <c r="F12" i="50"/>
  <c r="DZ42" i="58"/>
  <c r="CU42" i="58"/>
  <c r="DP55" i="58"/>
  <c r="CK55" i="58"/>
  <c r="ED48" i="58"/>
  <c r="CY48" i="58"/>
  <c r="EK48" i="58"/>
  <c r="DF48" i="58"/>
  <c r="DD41" i="58"/>
  <c r="EI41" i="58"/>
  <c r="EC45" i="58"/>
  <c r="CX45" i="58"/>
  <c r="EE71" i="58"/>
  <c r="CZ71" i="58"/>
  <c r="CQ58" i="58"/>
  <c r="DV58" i="58"/>
  <c r="EA62" i="58"/>
  <c r="CV62" i="58"/>
  <c r="EO12" i="58"/>
  <c r="DJ12" i="58"/>
  <c r="CU8" i="58"/>
  <c r="AF2" i="58"/>
  <c r="DZ8" i="58"/>
  <c r="CV58" i="58"/>
  <c r="EA58" i="58"/>
  <c r="EM80" i="58"/>
  <c r="DH80" i="58"/>
  <c r="DR59" i="58"/>
  <c r="CM59" i="58"/>
  <c r="CI81" i="58"/>
  <c r="DN81" i="58"/>
  <c r="EI14" i="58"/>
  <c r="DD14" i="58"/>
  <c r="DT77" i="58"/>
  <c r="CO77" i="58"/>
  <c r="ED51" i="58"/>
  <c r="CY51" i="58"/>
  <c r="EO72" i="58"/>
  <c r="DJ72" i="58"/>
  <c r="EG38" i="58"/>
  <c r="DB38" i="58"/>
  <c r="EN47" i="58"/>
  <c r="DI47" i="58"/>
  <c r="EM48" i="58"/>
  <c r="DH48" i="58"/>
  <c r="EO50" i="58"/>
  <c r="DJ50" i="58"/>
  <c r="EL51" i="58"/>
  <c r="DG51" i="58"/>
  <c r="DO72" i="58"/>
  <c r="CJ72" i="58"/>
  <c r="DW77" i="58"/>
  <c r="CR77" i="58"/>
  <c r="DB55" i="58"/>
  <c r="EG55" i="58"/>
  <c r="EM75" i="58"/>
  <c r="DH75" i="58"/>
  <c r="DK12" i="58"/>
  <c r="CF12" i="58"/>
  <c r="AV12" i="58"/>
  <c r="DO64" i="58"/>
  <c r="CJ64" i="58"/>
  <c r="CV41" i="58"/>
  <c r="EA41" i="58"/>
  <c r="EB16" i="58"/>
  <c r="CW16" i="58"/>
  <c r="CF69" i="58"/>
  <c r="AV69" i="58"/>
  <c r="DK69" i="58"/>
  <c r="DU35" i="58"/>
  <c r="CP35" i="58"/>
  <c r="DO9" i="58"/>
  <c r="CJ9" i="58"/>
  <c r="DF27" i="58"/>
  <c r="EK27" i="58"/>
  <c r="DR35" i="58"/>
  <c r="CM35" i="58"/>
  <c r="DK63" i="58"/>
  <c r="CF63" i="58"/>
  <c r="AV63" i="58"/>
  <c r="DY70" i="58"/>
  <c r="CT70" i="58"/>
  <c r="CK45" i="58"/>
  <c r="DP45" i="58"/>
  <c r="EC58" i="58"/>
  <c r="CX58" i="58"/>
  <c r="EM52" i="58"/>
  <c r="DH52" i="58"/>
  <c r="DV20" i="58"/>
  <c r="CQ20" i="58"/>
  <c r="DV55" i="58"/>
  <c r="CQ55" i="58"/>
  <c r="DT71" i="58"/>
  <c r="CO71" i="58"/>
  <c r="EM79" i="58"/>
  <c r="DH79" i="58"/>
  <c r="DX64" i="58"/>
  <c r="CS64" i="58"/>
  <c r="EE14" i="58"/>
  <c r="CZ14" i="58"/>
  <c r="CF39" i="58"/>
  <c r="AV39" i="58"/>
  <c r="DK39" i="58"/>
  <c r="EL18" i="58"/>
  <c r="DG18" i="58"/>
  <c r="CT59" i="58"/>
  <c r="DY59" i="58"/>
  <c r="CN36" i="58"/>
  <c r="DS36" i="58"/>
  <c r="CR36" i="58"/>
  <c r="DW36" i="58"/>
  <c r="DO39" i="58"/>
  <c r="CJ39" i="58"/>
  <c r="EG69" i="58"/>
  <c r="DB69" i="58"/>
  <c r="CX41" i="58"/>
  <c r="EC41" i="58"/>
  <c r="DH36" i="58"/>
  <c r="EM36" i="58"/>
  <c r="E4" i="47"/>
  <c r="EK14" i="58"/>
  <c r="DF14" i="58"/>
  <c r="EO65" i="58"/>
  <c r="DJ65" i="58"/>
  <c r="CW33" i="58"/>
  <c r="EB33" i="58"/>
  <c r="DN43" i="58"/>
  <c r="CI43" i="58"/>
  <c r="CP73" i="58"/>
  <c r="DU73" i="58"/>
  <c r="EO68" i="58"/>
  <c r="DJ68" i="58"/>
  <c r="EO55" i="58"/>
  <c r="DJ55" i="58"/>
  <c r="DK54" i="58"/>
  <c r="AV54" i="58"/>
  <c r="CF54" i="58"/>
  <c r="EE72" i="58"/>
  <c r="CZ72" i="58"/>
  <c r="DY41" i="58"/>
  <c r="CT41" i="58"/>
  <c r="EK71" i="58"/>
  <c r="DF71" i="58"/>
  <c r="V2" i="58"/>
  <c r="DP8" i="58"/>
  <c r="CK8" i="58"/>
  <c r="DO74" i="58"/>
  <c r="CJ74" i="58"/>
  <c r="DU39" i="58"/>
  <c r="CP39" i="58"/>
  <c r="EI21" i="58"/>
  <c r="DD21" i="58"/>
  <c r="EJ43" i="58"/>
  <c r="DE43" i="58"/>
  <c r="DP14" i="58"/>
  <c r="CK14" i="58"/>
  <c r="EN36" i="58"/>
  <c r="DI36" i="58"/>
  <c r="DI43" i="58"/>
  <c r="EN43" i="58"/>
  <c r="EN35" i="58"/>
  <c r="DI35" i="58"/>
  <c r="EK76" i="58"/>
  <c r="DF76" i="58"/>
  <c r="DM48" i="58"/>
  <c r="CH48" i="58"/>
  <c r="DV54" i="58"/>
  <c r="CQ54" i="58"/>
  <c r="DS55" i="58"/>
  <c r="CN55" i="58"/>
  <c r="EI47" i="58"/>
  <c r="DD47" i="58"/>
  <c r="T2" i="58"/>
  <c r="DN8" i="58"/>
  <c r="CI8" i="58"/>
  <c r="EJ73" i="58"/>
  <c r="DE73" i="58"/>
  <c r="CS23" i="58"/>
  <c r="DX23" i="58"/>
  <c r="DS44" i="58"/>
  <c r="CN44" i="58"/>
  <c r="EM58" i="58"/>
  <c r="DH58" i="58"/>
  <c r="DJ24" i="58"/>
  <c r="EO24" i="58"/>
  <c r="EE37" i="58"/>
  <c r="CZ37" i="58"/>
  <c r="EE51" i="58"/>
  <c r="CZ51" i="58"/>
  <c r="DU60" i="58"/>
  <c r="CP60" i="58"/>
  <c r="DA46" i="58"/>
  <c r="EF46" i="58"/>
  <c r="DI16" i="58"/>
  <c r="EN16" i="58"/>
  <c r="CK15" i="58"/>
  <c r="DP15" i="58"/>
  <c r="DR71" i="58"/>
  <c r="CM71" i="58"/>
  <c r="ED63" i="58"/>
  <c r="CY63" i="58"/>
  <c r="EL64" i="58"/>
  <c r="DG64" i="58"/>
  <c r="EA38" i="58"/>
  <c r="CV38" i="58"/>
  <c r="EG30" i="58"/>
  <c r="DB30" i="58"/>
  <c r="ED46" i="58"/>
  <c r="CY46" i="58"/>
  <c r="EH16" i="58"/>
  <c r="DC16" i="58"/>
  <c r="CR54" i="58"/>
  <c r="DW54" i="58"/>
  <c r="CK51" i="58"/>
  <c r="DP51" i="58"/>
  <c r="CJ75" i="58"/>
  <c r="DO75" i="58"/>
  <c r="EL65" i="58"/>
  <c r="DG65" i="58"/>
  <c r="CO15" i="58"/>
  <c r="DT15" i="58"/>
  <c r="EJ44" i="58"/>
  <c r="DE44" i="58"/>
  <c r="ED77" i="58"/>
  <c r="CY77" i="58"/>
  <c r="DZ10" i="58"/>
  <c r="CU10" i="58"/>
  <c r="DX76" i="58"/>
  <c r="CS76" i="58"/>
  <c r="DR69" i="58"/>
  <c r="CM69" i="58"/>
  <c r="DY18" i="58"/>
  <c r="CT18" i="58"/>
  <c r="DO55" i="58"/>
  <c r="CJ55" i="58"/>
  <c r="DJ62" i="58"/>
  <c r="EO62" i="58"/>
  <c r="DW27" i="58"/>
  <c r="CR27" i="58"/>
  <c r="EA22" i="58"/>
  <c r="CV22" i="58"/>
  <c r="CJ10" i="58"/>
  <c r="DO10" i="58"/>
  <c r="EC43" i="58"/>
  <c r="CX43" i="58"/>
  <c r="EA10" i="58"/>
  <c r="CV10" i="58"/>
  <c r="DQ48" i="58"/>
  <c r="CL48" i="58"/>
  <c r="DI14" i="58"/>
  <c r="EN14" i="58"/>
  <c r="DF24" i="58"/>
  <c r="EK24" i="58"/>
  <c r="DY76" i="58"/>
  <c r="CT76" i="58"/>
  <c r="DX30" i="58"/>
  <c r="CS30" i="58"/>
  <c r="DX10" i="58"/>
  <c r="CS10" i="58"/>
  <c r="DA23" i="58"/>
  <c r="EF23" i="58"/>
  <c r="DD57" i="58"/>
  <c r="EI57" i="58"/>
  <c r="DP41" i="58"/>
  <c r="CK41" i="58"/>
  <c r="CF10" i="58"/>
  <c r="DK10" i="58"/>
  <c r="AV10" i="58"/>
  <c r="Z2" i="58"/>
  <c r="DT8" i="58"/>
  <c r="CO8" i="58"/>
  <c r="EM62" i="58"/>
  <c r="DH62" i="58"/>
  <c r="DT28" i="58"/>
  <c r="CO28" i="58"/>
  <c r="DV71" i="58"/>
  <c r="CQ71" i="58"/>
  <c r="EL68" i="58"/>
  <c r="DG68" i="58"/>
  <c r="DW80" i="58"/>
  <c r="CR80" i="58"/>
  <c r="DN22" i="58"/>
  <c r="CI22" i="58"/>
  <c r="EC25" i="58"/>
  <c r="CX25" i="58"/>
  <c r="DW75" i="58"/>
  <c r="CR75" i="58"/>
  <c r="EC20" i="58"/>
  <c r="CX20" i="58"/>
  <c r="DP81" i="58"/>
  <c r="CK81" i="58"/>
  <c r="DG81" i="58"/>
  <c r="EL81" i="58"/>
  <c r="EN11" i="58"/>
  <c r="DI11" i="58"/>
  <c r="DG17" i="58"/>
  <c r="EL17" i="58"/>
  <c r="DT39" i="58"/>
  <c r="CO39" i="58"/>
  <c r="DR30" i="58"/>
  <c r="CM30" i="58"/>
  <c r="ED28" i="58"/>
  <c r="CY28" i="58"/>
  <c r="DX54" i="58"/>
  <c r="CS54" i="58"/>
  <c r="DS64" i="58"/>
  <c r="CN64" i="58"/>
  <c r="EJ69" i="58"/>
  <c r="DE69" i="58"/>
  <c r="DS35" i="58"/>
  <c r="CN35" i="58"/>
  <c r="DQ51" i="58"/>
  <c r="CL51" i="58"/>
  <c r="AT2" i="58"/>
  <c r="EN8" i="58"/>
  <c r="DI8" i="58"/>
  <c r="EN54" i="58"/>
  <c r="DI54" i="58"/>
  <c r="DT81" i="58"/>
  <c r="CO81" i="58"/>
  <c r="DW66" i="58"/>
  <c r="CR66" i="58"/>
  <c r="DF28" i="58"/>
  <c r="EK28" i="58"/>
  <c r="EC12" i="58"/>
  <c r="CX12" i="58"/>
  <c r="CM70" i="58"/>
  <c r="DR70" i="58"/>
  <c r="DT29" i="58"/>
  <c r="CO29" i="58"/>
  <c r="DU57" i="58"/>
  <c r="CP57" i="58"/>
  <c r="CF17" i="58"/>
  <c r="DK17" i="58"/>
  <c r="AV17" i="58"/>
  <c r="EE55" i="58"/>
  <c r="CZ55" i="58"/>
  <c r="EB38" i="58"/>
  <c r="CW38" i="58"/>
  <c r="DX36" i="58"/>
  <c r="CS36" i="58"/>
  <c r="EK45" i="58"/>
  <c r="DF45" i="58"/>
  <c r="EE35" i="58"/>
  <c r="CZ35" i="58"/>
  <c r="DN59" i="58"/>
  <c r="CI59" i="58"/>
  <c r="CV52" i="58"/>
  <c r="EA52" i="58"/>
  <c r="DV43" i="58"/>
  <c r="CQ43" i="58"/>
  <c r="ED16" i="58"/>
  <c r="CY16" i="58"/>
  <c r="EC28" i="58"/>
  <c r="CX28" i="58"/>
  <c r="EE20" i="58"/>
  <c r="CZ20" i="58"/>
  <c r="DY37" i="58"/>
  <c r="CT37" i="58"/>
  <c r="EG47" i="58"/>
  <c r="DB47" i="58"/>
  <c r="ED54" i="58"/>
  <c r="CY54" i="58"/>
  <c r="EF63" i="58"/>
  <c r="DA63" i="58"/>
  <c r="DD72" i="58"/>
  <c r="EI72" i="58"/>
  <c r="DD46" i="58"/>
  <c r="EI46" i="58"/>
  <c r="CH82" i="58"/>
  <c r="DM82" i="58"/>
  <c r="DN61" i="58"/>
  <c r="CI61" i="58"/>
  <c r="DF11" i="58"/>
  <c r="EK11" i="58"/>
  <c r="CP19" i="58"/>
  <c r="DU19" i="58"/>
  <c r="CK82" i="58"/>
  <c r="DP82" i="58"/>
  <c r="DF73" i="58"/>
  <c r="EK73" i="58"/>
  <c r="DQ71" i="58"/>
  <c r="CL71" i="58"/>
  <c r="CT31" i="58"/>
  <c r="DY31" i="58"/>
  <c r="EH81" i="58"/>
  <c r="DC81" i="58"/>
  <c r="DT23" i="58"/>
  <c r="CO23" i="58"/>
  <c r="CV63" i="58"/>
  <c r="EA63" i="58"/>
  <c r="DB19" i="58"/>
  <c r="EG19" i="58"/>
  <c r="EI81" i="58"/>
  <c r="DD81" i="58"/>
  <c r="DK64" i="58"/>
  <c r="AV64" i="58"/>
  <c r="CF64" i="58"/>
  <c r="DN9" i="58"/>
  <c r="CI9" i="58"/>
  <c r="DA76" i="58"/>
  <c r="EF76" i="58"/>
  <c r="DK73" i="58"/>
  <c r="CF73" i="58"/>
  <c r="AV73" i="58"/>
  <c r="DQ18" i="58"/>
  <c r="CL18" i="58"/>
  <c r="DN28" i="58"/>
  <c r="CI28" i="58"/>
  <c r="EM82" i="58"/>
  <c r="DH82" i="58"/>
  <c r="DP11" i="58"/>
  <c r="CK11" i="58"/>
  <c r="CO17" i="58"/>
  <c r="DT17" i="58"/>
  <c r="CY29" i="58"/>
  <c r="ED29" i="58"/>
  <c r="DP44" i="58"/>
  <c r="CK44" i="58"/>
  <c r="W2" i="58"/>
  <c r="DQ8" i="58"/>
  <c r="CL8" i="58"/>
  <c r="EK18" i="58"/>
  <c r="DF18" i="58"/>
  <c r="EB49" i="58"/>
  <c r="CW49" i="58"/>
  <c r="CV45" i="58"/>
  <c r="EA45" i="58"/>
  <c r="CT57" i="58"/>
  <c r="DY57" i="58"/>
  <c r="DW58" i="58"/>
  <c r="CR58" i="58"/>
  <c r="EF29" i="58"/>
  <c r="DA29" i="58"/>
  <c r="EO44" i="58"/>
  <c r="DJ44" i="58"/>
  <c r="CI68" i="58"/>
  <c r="DN68" i="58"/>
  <c r="EK75" i="58"/>
  <c r="DF75" i="58"/>
  <c r="DR77" i="58"/>
  <c r="CM77" i="58"/>
  <c r="CV54" i="58"/>
  <c r="EA54" i="58"/>
  <c r="DS31" i="58"/>
  <c r="CN31" i="58"/>
  <c r="EL77" i="58"/>
  <c r="DG77" i="58"/>
  <c r="ED24" i="58"/>
  <c r="CY24" i="58"/>
  <c r="EE27" i="58"/>
  <c r="CZ27" i="58"/>
  <c r="DJ58" i="58"/>
  <c r="EO58" i="58"/>
  <c r="DB16" i="58"/>
  <c r="EG16" i="58"/>
  <c r="DS29" i="58"/>
  <c r="CN29" i="58"/>
  <c r="CS63" i="58"/>
  <c r="DX63" i="58"/>
  <c r="ED67" i="58"/>
  <c r="CY67" i="58"/>
  <c r="DM20" i="58"/>
  <c r="CH20" i="58"/>
  <c r="EM20" i="58"/>
  <c r="DH20" i="58"/>
  <c r="DN52" i="58"/>
  <c r="CI52" i="58"/>
  <c r="DI66" i="58"/>
  <c r="EN66" i="58"/>
  <c r="EI38" i="58"/>
  <c r="DD38" i="58"/>
  <c r="EJ63" i="58"/>
  <c r="DE63" i="58"/>
  <c r="EF50" i="58"/>
  <c r="DA50" i="58"/>
  <c r="EJ24" i="58"/>
  <c r="DE24" i="58"/>
  <c r="EH63" i="58"/>
  <c r="DC63" i="58"/>
  <c r="CW74" i="58"/>
  <c r="EB74" i="58"/>
  <c r="DU72" i="58"/>
  <c r="CP72" i="58"/>
  <c r="DE10" i="58"/>
  <c r="EJ10" i="58"/>
  <c r="DY74" i="58"/>
  <c r="CT74" i="58"/>
  <c r="EB35" i="58"/>
  <c r="CW35" i="58"/>
  <c r="EI65" i="58"/>
  <c r="DD65" i="58"/>
  <c r="EB81" i="58"/>
  <c r="CW81" i="58"/>
  <c r="DT48" i="58"/>
  <c r="CO48" i="58"/>
  <c r="CW79" i="58"/>
  <c r="EB79" i="58"/>
  <c r="EI51" i="58"/>
  <c r="DD51" i="58"/>
  <c r="EJ70" i="58"/>
  <c r="DE70" i="58"/>
  <c r="DY22" i="58"/>
  <c r="CT22" i="58"/>
  <c r="DK22" i="58"/>
  <c r="CF22" i="58"/>
  <c r="AV22" i="58"/>
  <c r="EG45" i="58"/>
  <c r="DB45" i="58"/>
  <c r="CY12" i="58"/>
  <c r="ED12" i="58"/>
  <c r="DT58" i="58"/>
  <c r="CO58" i="58"/>
  <c r="DZ25" i="58"/>
  <c r="CU25" i="58"/>
  <c r="ED70" i="58"/>
  <c r="CY70" i="58"/>
  <c r="DI78" i="58"/>
  <c r="EN78" i="58"/>
  <c r="CQ65" i="58"/>
  <c r="DV65" i="58"/>
  <c r="CK27" i="58"/>
  <c r="DP27" i="58"/>
  <c r="DM16" i="58"/>
  <c r="CH16" i="58"/>
  <c r="DI29" i="58"/>
  <c r="EN29" i="58"/>
  <c r="EJ61" i="58"/>
  <c r="DE61" i="58"/>
  <c r="EM59" i="58"/>
  <c r="DH59" i="58"/>
  <c r="DF51" i="58"/>
  <c r="EK51" i="58"/>
  <c r="DU42" i="58"/>
  <c r="CP42" i="58"/>
  <c r="DV64" i="58"/>
  <c r="CQ64" i="58"/>
  <c r="EH60" i="58"/>
  <c r="DC60" i="58"/>
  <c r="EN60" i="58"/>
  <c r="DI60" i="58"/>
  <c r="EA31" i="58"/>
  <c r="CV31" i="58"/>
  <c r="DC9" i="58"/>
  <c r="EH9" i="58"/>
  <c r="EL47" i="58"/>
  <c r="DG47" i="58"/>
  <c r="CV29" i="58"/>
  <c r="EA29" i="58"/>
  <c r="EH78" i="58"/>
  <c r="DC78" i="58"/>
  <c r="DY42" i="58"/>
  <c r="CT42" i="58"/>
  <c r="EL74" i="58"/>
  <c r="DG74" i="58"/>
  <c r="CP30" i="58"/>
  <c r="DU30" i="58"/>
  <c r="EO82" i="58"/>
  <c r="DJ82" i="58"/>
  <c r="DW81" i="58"/>
  <c r="CR81" i="58"/>
  <c r="DY29" i="58"/>
  <c r="CT29" i="58"/>
  <c r="EB17" i="58"/>
  <c r="CW17" i="58"/>
  <c r="DJ73" i="58"/>
  <c r="EO73" i="58"/>
  <c r="DS71" i="58"/>
  <c r="CN71" i="58"/>
  <c r="CS74" i="58"/>
  <c r="DX74" i="58"/>
  <c r="EG39" i="58"/>
  <c r="DB39" i="58"/>
  <c r="EG80" i="58"/>
  <c r="DB80" i="58"/>
  <c r="AV65" i="58"/>
  <c r="CF65" i="58"/>
  <c r="DK65" i="58"/>
  <c r="DI55" i="58"/>
  <c r="EN55" i="58"/>
  <c r="EH69" i="58"/>
  <c r="DC69" i="58"/>
  <c r="DI59" i="58"/>
  <c r="EN59" i="58"/>
  <c r="CM20" i="58"/>
  <c r="DR20" i="58"/>
  <c r="DP79" i="58"/>
  <c r="CK79" i="58"/>
  <c r="C125" i="74" l="1"/>
  <c r="C117" i="74"/>
  <c r="C133" i="74"/>
  <c r="C142" i="74"/>
  <c r="C138" i="74"/>
  <c r="C123" i="74"/>
  <c r="C135" i="74"/>
  <c r="C114" i="74"/>
  <c r="C116" i="74"/>
  <c r="C118" i="74"/>
  <c r="C127" i="74"/>
  <c r="C132" i="74"/>
  <c r="C134" i="74"/>
  <c r="C126" i="74"/>
  <c r="C121" i="74"/>
  <c r="C141" i="74"/>
  <c r="C130" i="74"/>
  <c r="C131" i="74"/>
  <c r="C119" i="74"/>
  <c r="C120" i="74"/>
  <c r="C140" i="74"/>
  <c r="C115" i="74"/>
  <c r="C137" i="74"/>
  <c r="C129" i="74"/>
  <c r="C112" i="74"/>
  <c r="C122" i="74"/>
  <c r="C124" i="74"/>
  <c r="C136" i="74"/>
  <c r="C139" i="74"/>
  <c r="C128" i="74"/>
  <c r="L16" i="50"/>
  <c r="L3" i="50"/>
  <c r="L20" i="50"/>
  <c r="L17" i="50"/>
  <c r="L15" i="50"/>
  <c r="L14" i="50"/>
  <c r="L18" i="50"/>
  <c r="L10" i="50"/>
  <c r="L9" i="50"/>
  <c r="L4" i="50"/>
  <c r="L5" i="50"/>
  <c r="L19" i="50"/>
  <c r="L13" i="50"/>
  <c r="L11" i="50"/>
  <c r="L2" i="50"/>
  <c r="L7" i="50"/>
  <c r="L8" i="50"/>
  <c r="L6" i="50"/>
  <c r="L12" i="50"/>
  <c r="J3" i="71"/>
  <c r="J4" i="71"/>
  <c r="J5" i="71"/>
  <c r="J2" i="71"/>
  <c r="J6" i="35"/>
  <c r="J9" i="35"/>
  <c r="J11" i="35"/>
  <c r="H32" i="26"/>
  <c r="H29" i="26"/>
  <c r="H2" i="26"/>
  <c r="H30" i="26"/>
  <c r="H13" i="26"/>
  <c r="H14" i="26"/>
  <c r="H31" i="26"/>
  <c r="H12" i="26"/>
  <c r="H15" i="26"/>
  <c r="H36" i="50"/>
  <c r="H5" i="50"/>
  <c r="H9" i="50"/>
  <c r="H32" i="50"/>
  <c r="H39" i="50"/>
  <c r="H19" i="50"/>
  <c r="H15" i="50"/>
  <c r="H26" i="50"/>
  <c r="H18" i="50"/>
  <c r="H12" i="50"/>
  <c r="H29" i="50"/>
  <c r="H38" i="50"/>
  <c r="H35" i="50"/>
  <c r="H34" i="50"/>
  <c r="H4" i="50"/>
  <c r="H24" i="50"/>
  <c r="H8" i="50"/>
  <c r="H28" i="50"/>
  <c r="H22" i="50"/>
  <c r="H25" i="50"/>
  <c r="H14" i="50"/>
  <c r="H16" i="50"/>
  <c r="H6" i="50"/>
  <c r="H2" i="50"/>
  <c r="I5" i="71"/>
  <c r="I3" i="71"/>
  <c r="C6" i="47"/>
  <c r="C2" i="47"/>
  <c r="C4" i="47"/>
  <c r="C5" i="47"/>
  <c r="E4" i="66"/>
  <c r="E3" i="66"/>
  <c r="E5" i="66"/>
  <c r="E2" i="66"/>
  <c r="D2" i="42"/>
  <c r="D5" i="42"/>
  <c r="D4" i="42"/>
  <c r="D3" i="42"/>
  <c r="J3" i="72"/>
  <c r="J2" i="72"/>
  <c r="J4" i="72"/>
  <c r="R33" i="50"/>
  <c r="R30" i="50"/>
  <c r="R14" i="50"/>
  <c r="R4" i="50"/>
  <c r="R5" i="50"/>
  <c r="R36" i="50"/>
  <c r="R12" i="50"/>
  <c r="R18" i="50"/>
  <c r="R9" i="50"/>
  <c r="R13" i="50"/>
  <c r="R35" i="50"/>
  <c r="R10" i="50"/>
  <c r="R40" i="50"/>
  <c r="R19" i="50"/>
  <c r="R29" i="50"/>
  <c r="R24" i="50"/>
  <c r="R6" i="50"/>
  <c r="R8" i="50"/>
  <c r="R23" i="50"/>
  <c r="R27" i="50"/>
  <c r="R2" i="50"/>
  <c r="R3" i="50"/>
  <c r="R22" i="50"/>
  <c r="R7" i="50"/>
  <c r="R32" i="50"/>
  <c r="R28" i="50"/>
  <c r="R37" i="50"/>
  <c r="R39" i="50"/>
  <c r="R34" i="50"/>
  <c r="R17" i="50"/>
  <c r="R38" i="50"/>
  <c r="R16" i="50"/>
  <c r="R21" i="50"/>
  <c r="R26" i="50"/>
  <c r="R20" i="50"/>
  <c r="R31" i="50"/>
  <c r="R11" i="50"/>
  <c r="R15" i="50"/>
  <c r="R25" i="50"/>
  <c r="F3" i="35"/>
  <c r="F10" i="35"/>
  <c r="F7" i="35"/>
  <c r="F13" i="35"/>
  <c r="F9" i="35"/>
  <c r="F8" i="35"/>
  <c r="D6" i="35"/>
  <c r="D8" i="35"/>
  <c r="D4" i="35"/>
  <c r="D9" i="35"/>
  <c r="D2" i="35"/>
  <c r="D13" i="35"/>
  <c r="D12" i="35"/>
  <c r="D11" i="35"/>
  <c r="D3" i="35"/>
  <c r="D5" i="35"/>
  <c r="D10" i="35"/>
  <c r="D7" i="35"/>
  <c r="G9" i="23"/>
  <c r="G11" i="23"/>
  <c r="G6" i="23"/>
  <c r="J8" i="26"/>
  <c r="J14" i="26"/>
  <c r="J5" i="26"/>
  <c r="J20" i="26"/>
  <c r="J18" i="26"/>
  <c r="J25" i="26"/>
  <c r="J35" i="26"/>
  <c r="J10" i="26"/>
  <c r="J22" i="26"/>
  <c r="J27" i="26"/>
  <c r="J31" i="26"/>
  <c r="I3" i="63"/>
  <c r="I5" i="63"/>
  <c r="C3" i="43"/>
  <c r="C2" i="43"/>
  <c r="H5" i="63"/>
  <c r="H4" i="63"/>
  <c r="E16" i="27"/>
  <c r="E6" i="27"/>
  <c r="E3" i="27"/>
  <c r="E5" i="27"/>
  <c r="E4" i="27"/>
  <c r="E28" i="50"/>
  <c r="E40" i="50"/>
  <c r="E36" i="50"/>
  <c r="E25" i="50"/>
  <c r="E26" i="50"/>
  <c r="E9" i="50"/>
  <c r="E37" i="50"/>
  <c r="E23" i="50"/>
  <c r="E27" i="50"/>
  <c r="E12" i="50"/>
  <c r="E2" i="50"/>
  <c r="E29" i="50"/>
  <c r="E24" i="50"/>
  <c r="E7" i="50"/>
  <c r="E18" i="50"/>
  <c r="E38" i="50"/>
  <c r="E17" i="50"/>
  <c r="E3" i="50"/>
  <c r="E35" i="50"/>
  <c r="E14" i="50"/>
  <c r="E6" i="50"/>
  <c r="E20" i="50"/>
  <c r="E15" i="50"/>
  <c r="E5" i="50"/>
  <c r="E11" i="50"/>
  <c r="E4" i="50"/>
  <c r="E13" i="50"/>
  <c r="E21" i="50"/>
  <c r="E34" i="50"/>
  <c r="E16" i="50"/>
  <c r="E31" i="50"/>
  <c r="E22" i="50"/>
  <c r="E19" i="50"/>
  <c r="E33" i="50"/>
  <c r="E8" i="50"/>
  <c r="E10" i="50"/>
  <c r="E30" i="50"/>
  <c r="E32" i="50"/>
  <c r="E39" i="50"/>
  <c r="G10" i="26"/>
  <c r="G4" i="26"/>
  <c r="G11" i="26"/>
  <c r="G34" i="26"/>
  <c r="G30" i="26"/>
  <c r="G13" i="26"/>
  <c r="G17" i="26"/>
  <c r="G24" i="26"/>
  <c r="G21" i="26"/>
  <c r="G7" i="26"/>
  <c r="G28" i="26"/>
  <c r="G27" i="26"/>
  <c r="G3" i="42"/>
  <c r="G4" i="42"/>
  <c r="G2" i="42"/>
  <c r="G5" i="42"/>
  <c r="I2" i="68"/>
  <c r="I3" i="68"/>
  <c r="D2" i="32"/>
  <c r="D3" i="32"/>
  <c r="J3" i="66"/>
  <c r="J2" i="66"/>
  <c r="C3" i="23"/>
  <c r="C10" i="23"/>
  <c r="C13" i="23"/>
  <c r="C7" i="23"/>
  <c r="C9" i="23"/>
  <c r="C8" i="23"/>
  <c r="I2" i="67"/>
  <c r="I4" i="67"/>
  <c r="I12" i="23"/>
  <c r="I5" i="23"/>
  <c r="I8" i="23"/>
  <c r="H15" i="27"/>
  <c r="H13" i="27"/>
  <c r="H2" i="27"/>
  <c r="H12" i="27"/>
  <c r="H14" i="27"/>
  <c r="J4" i="30"/>
  <c r="J2" i="30"/>
  <c r="J3" i="30"/>
  <c r="E2" i="71"/>
  <c r="E3" i="71"/>
  <c r="E4" i="71"/>
  <c r="G3" i="29"/>
  <c r="G5" i="29"/>
  <c r="H3" i="29"/>
  <c r="H2" i="29"/>
  <c r="D3" i="71"/>
  <c r="D5" i="71"/>
  <c r="D4" i="71"/>
  <c r="B3" i="50"/>
  <c r="B38" i="50"/>
  <c r="B39" i="50"/>
  <c r="B9" i="50"/>
  <c r="B5" i="50"/>
  <c r="B8" i="50"/>
  <c r="B6" i="50"/>
  <c r="B24" i="50"/>
  <c r="B14" i="50"/>
  <c r="B16" i="50"/>
  <c r="B33" i="50"/>
  <c r="B36" i="50"/>
  <c r="B28" i="50"/>
  <c r="B29" i="50"/>
  <c r="B23" i="50"/>
  <c r="B32" i="50"/>
  <c r="B19" i="50"/>
  <c r="B21" i="50"/>
  <c r="B35" i="50"/>
  <c r="B27" i="50"/>
  <c r="B7" i="50"/>
  <c r="B11" i="50"/>
  <c r="B37" i="50"/>
  <c r="B40" i="50"/>
  <c r="B31" i="50"/>
  <c r="B15" i="50"/>
  <c r="B13" i="50"/>
  <c r="B10" i="50"/>
  <c r="B2" i="50"/>
  <c r="B18" i="50"/>
  <c r="B25" i="50"/>
  <c r="B17" i="50"/>
  <c r="B22" i="50"/>
  <c r="B20" i="50"/>
  <c r="B30" i="50"/>
  <c r="B4" i="50"/>
  <c r="B34" i="50"/>
  <c r="B26" i="50"/>
  <c r="B12" i="50"/>
  <c r="G17" i="27"/>
  <c r="G7" i="27"/>
  <c r="G10" i="27"/>
  <c r="G13" i="27"/>
  <c r="G11" i="27"/>
  <c r="G4" i="27"/>
  <c r="E2" i="70"/>
  <c r="E3" i="70"/>
  <c r="E5" i="70"/>
  <c r="E6" i="70"/>
  <c r="B5" i="66"/>
  <c r="B4" i="66"/>
  <c r="B3" i="66"/>
  <c r="B2" i="66"/>
  <c r="C3" i="67"/>
  <c r="C5" i="67"/>
  <c r="C2" i="67"/>
  <c r="C4" i="67"/>
  <c r="G2" i="71"/>
  <c r="G4" i="71"/>
  <c r="G3" i="71"/>
  <c r="I19" i="26"/>
  <c r="I2" i="26"/>
  <c r="I17" i="26"/>
  <c r="I36" i="26"/>
  <c r="I33" i="26"/>
  <c r="I35" i="26"/>
  <c r="I16" i="26"/>
  <c r="I18" i="26"/>
  <c r="I34" i="26"/>
  <c r="B5" i="64"/>
  <c r="B3" i="64"/>
  <c r="B4" i="64"/>
  <c r="B2" i="64"/>
  <c r="K11" i="26"/>
  <c r="K9" i="26"/>
  <c r="K6" i="26"/>
  <c r="K23" i="26"/>
  <c r="K15" i="26"/>
  <c r="K28" i="26"/>
  <c r="K26" i="26"/>
  <c r="K32" i="26"/>
  <c r="K19" i="26"/>
  <c r="K36" i="26"/>
  <c r="B2" i="30"/>
  <c r="B3" i="30"/>
  <c r="B4" i="30"/>
  <c r="I5" i="50"/>
  <c r="I33" i="50"/>
  <c r="I30" i="50"/>
  <c r="I20" i="50"/>
  <c r="I3" i="50"/>
  <c r="I12" i="50"/>
  <c r="I13" i="50"/>
  <c r="I8" i="50"/>
  <c r="I28" i="50"/>
  <c r="I15" i="50"/>
  <c r="I25" i="50"/>
  <c r="I2" i="50"/>
  <c r="I37" i="50"/>
  <c r="I10" i="50"/>
  <c r="I23" i="50"/>
  <c r="I22" i="50"/>
  <c r="I18" i="50"/>
  <c r="I17" i="50"/>
  <c r="I32" i="50"/>
  <c r="I7" i="50"/>
  <c r="I27" i="50"/>
  <c r="I38" i="50"/>
  <c r="I40" i="50"/>
  <c r="I35" i="50"/>
  <c r="N3" i="26"/>
  <c r="N6" i="26"/>
  <c r="N28" i="26"/>
  <c r="N24" i="26"/>
  <c r="N23" i="26"/>
  <c r="N33" i="26"/>
  <c r="N8" i="26"/>
  <c r="N26" i="26"/>
  <c r="N11" i="26"/>
  <c r="N20" i="26"/>
  <c r="N10" i="26"/>
  <c r="N4" i="26"/>
  <c r="N32" i="26"/>
  <c r="N14" i="26"/>
  <c r="N15" i="26"/>
  <c r="N30" i="26"/>
  <c r="N12" i="26"/>
  <c r="N5" i="26"/>
  <c r="N22" i="26"/>
  <c r="N7" i="26"/>
  <c r="N13" i="26"/>
  <c r="N25" i="26"/>
  <c r="N9" i="26"/>
  <c r="N27" i="26"/>
  <c r="N2" i="26"/>
  <c r="N29" i="26"/>
  <c r="N31" i="26"/>
  <c r="N21" i="26"/>
  <c r="Q2" i="42"/>
  <c r="Q3" i="42"/>
  <c r="Q4" i="42"/>
  <c r="Q5" i="42"/>
  <c r="C3" i="33"/>
  <c r="C2" i="33"/>
  <c r="C4" i="33"/>
  <c r="E3" i="30"/>
  <c r="E2" i="30"/>
  <c r="E4" i="30"/>
  <c r="H5" i="66"/>
  <c r="H4" i="66"/>
  <c r="D3" i="65"/>
  <c r="D5" i="65"/>
  <c r="D4" i="65"/>
  <c r="D2" i="65"/>
  <c r="C2" i="65"/>
  <c r="C4" i="65"/>
  <c r="C3" i="65"/>
  <c r="C5" i="65"/>
  <c r="C3" i="68"/>
  <c r="C4" i="68"/>
  <c r="C2" i="68"/>
  <c r="C5" i="68"/>
  <c r="E4" i="63"/>
  <c r="E2" i="63"/>
  <c r="E3" i="63"/>
  <c r="E5" i="63"/>
  <c r="G7" i="47"/>
  <c r="G6" i="47"/>
  <c r="F3" i="42"/>
  <c r="F4" i="42"/>
  <c r="F2" i="42"/>
  <c r="F5" i="42"/>
  <c r="P3" i="42"/>
  <c r="P5" i="42"/>
  <c r="P2" i="42"/>
  <c r="P4" i="42"/>
  <c r="I5" i="66"/>
  <c r="I3" i="66"/>
  <c r="J4" i="70"/>
  <c r="J2" i="70"/>
  <c r="J3" i="70"/>
  <c r="C4" i="72"/>
  <c r="C2" i="72"/>
  <c r="C3" i="72"/>
  <c r="M3" i="27"/>
  <c r="M4" i="27"/>
  <c r="M16" i="27"/>
  <c r="M14" i="27"/>
  <c r="M5" i="27"/>
  <c r="M17" i="27"/>
  <c r="M12" i="27"/>
  <c r="M13" i="27"/>
  <c r="M8" i="27"/>
  <c r="M7" i="27"/>
  <c r="M19" i="27"/>
  <c r="M6" i="27"/>
  <c r="M11" i="27"/>
  <c r="M10" i="27"/>
  <c r="M18" i="27"/>
  <c r="M9" i="27"/>
  <c r="M15" i="27"/>
  <c r="G3" i="32"/>
  <c r="G5" i="32"/>
  <c r="F3" i="71"/>
  <c r="F4" i="71"/>
  <c r="F2" i="71"/>
  <c r="I4" i="42"/>
  <c r="I5" i="42"/>
  <c r="I3" i="42"/>
  <c r="I2" i="42"/>
  <c r="H2" i="31"/>
  <c r="H3" i="31"/>
  <c r="G24" i="50"/>
  <c r="G38" i="50"/>
  <c r="G33" i="50"/>
  <c r="G18" i="50"/>
  <c r="G34" i="50"/>
  <c r="G23" i="50"/>
  <c r="G40" i="50"/>
  <c r="G8" i="50"/>
  <c r="G22" i="50"/>
  <c r="G20" i="50"/>
  <c r="G2" i="50"/>
  <c r="G12" i="50"/>
  <c r="G13" i="50"/>
  <c r="G9" i="50"/>
  <c r="G19" i="50"/>
  <c r="G32" i="50"/>
  <c r="G39" i="50"/>
  <c r="G4" i="50"/>
  <c r="G14" i="50"/>
  <c r="G30" i="50"/>
  <c r="G28" i="50"/>
  <c r="G10" i="50"/>
  <c r="G3" i="50"/>
  <c r="G29" i="50"/>
  <c r="S4" i="42"/>
  <c r="S3" i="42"/>
  <c r="S2" i="42"/>
  <c r="S5" i="42"/>
  <c r="J12" i="23"/>
  <c r="J8" i="23"/>
  <c r="J5" i="23"/>
  <c r="H3" i="42"/>
  <c r="H5" i="42"/>
  <c r="H4" i="42"/>
  <c r="H2" i="42"/>
  <c r="D4" i="72"/>
  <c r="D3" i="72"/>
  <c r="D2" i="72"/>
  <c r="E21" i="26"/>
  <c r="E22" i="26"/>
  <c r="E5" i="26"/>
  <c r="E2" i="26"/>
  <c r="E6" i="26"/>
  <c r="E3" i="26"/>
  <c r="E16" i="26"/>
  <c r="E20" i="26"/>
  <c r="E23" i="26"/>
  <c r="E29" i="26"/>
  <c r="E4" i="26"/>
  <c r="O30" i="50"/>
  <c r="O25" i="50"/>
  <c r="O27" i="50"/>
  <c r="O28" i="50"/>
  <c r="O22" i="50"/>
  <c r="O5" i="50"/>
  <c r="O23" i="50"/>
  <c r="O21" i="50"/>
  <c r="O29" i="50"/>
  <c r="O24" i="50"/>
  <c r="O26" i="50"/>
  <c r="O2" i="50"/>
  <c r="O7" i="50"/>
  <c r="O3" i="50"/>
  <c r="O4" i="50"/>
  <c r="O10" i="50"/>
  <c r="O9" i="50"/>
  <c r="O8" i="50"/>
  <c r="O6" i="50"/>
  <c r="C5" i="66"/>
  <c r="C2" i="66"/>
  <c r="C4" i="66"/>
  <c r="C3" i="66"/>
  <c r="N5" i="50"/>
  <c r="N4" i="50"/>
  <c r="N2" i="50"/>
  <c r="N3" i="50"/>
  <c r="N9" i="50"/>
  <c r="N10" i="50"/>
  <c r="N28" i="50"/>
  <c r="N21" i="50"/>
  <c r="N6" i="50"/>
  <c r="N24" i="50"/>
  <c r="N30" i="50"/>
  <c r="N7" i="50"/>
  <c r="N25" i="50"/>
  <c r="N8" i="50"/>
  <c r="N26" i="50"/>
  <c r="N29" i="50"/>
  <c r="N23" i="50"/>
  <c r="N22" i="50"/>
  <c r="N27" i="50"/>
  <c r="H3" i="71"/>
  <c r="H5" i="71"/>
  <c r="K4" i="66"/>
  <c r="K2" i="66"/>
  <c r="C7" i="50"/>
  <c r="C13" i="50"/>
  <c r="C4" i="50"/>
  <c r="C40" i="50"/>
  <c r="C32" i="50"/>
  <c r="C16" i="50"/>
  <c r="C18" i="50"/>
  <c r="C36" i="50"/>
  <c r="C34" i="50"/>
  <c r="C15" i="50"/>
  <c r="C38" i="50"/>
  <c r="C20" i="50"/>
  <c r="C39" i="50"/>
  <c r="C29" i="50"/>
  <c r="C9" i="50"/>
  <c r="C6" i="50"/>
  <c r="C21" i="50"/>
  <c r="C17" i="50"/>
  <c r="C5" i="50"/>
  <c r="C11" i="50"/>
  <c r="C12" i="50"/>
  <c r="C37" i="50"/>
  <c r="C23" i="50"/>
  <c r="C27" i="50"/>
  <c r="C28" i="50"/>
  <c r="C26" i="50"/>
  <c r="C31" i="50"/>
  <c r="C24" i="50"/>
  <c r="C25" i="50"/>
  <c r="C2" i="50"/>
  <c r="C30" i="50"/>
  <c r="C35" i="50"/>
  <c r="C3" i="50"/>
  <c r="C19" i="50"/>
  <c r="C14" i="50"/>
  <c r="C22" i="50"/>
  <c r="C10" i="50"/>
  <c r="C33" i="50"/>
  <c r="C8" i="50"/>
  <c r="C3" i="31"/>
  <c r="C4" i="31"/>
  <c r="C2" i="31"/>
  <c r="I4" i="72"/>
  <c r="I3" i="72"/>
  <c r="I2" i="72"/>
  <c r="J28" i="50"/>
  <c r="J20" i="50"/>
  <c r="J5" i="50"/>
  <c r="J8" i="50"/>
  <c r="J36" i="50"/>
  <c r="J15" i="50"/>
  <c r="J37" i="50"/>
  <c r="J18" i="50"/>
  <c r="J10" i="50"/>
  <c r="J29" i="50"/>
  <c r="J27" i="50"/>
  <c r="J40" i="50"/>
  <c r="J21" i="50"/>
  <c r="J17" i="50"/>
  <c r="J35" i="50"/>
  <c r="J26" i="50"/>
  <c r="J19" i="50"/>
  <c r="J11" i="50"/>
  <c r="J25" i="50"/>
  <c r="J7" i="50"/>
  <c r="J30" i="50"/>
  <c r="J9" i="50"/>
  <c r="J39" i="50"/>
  <c r="J16" i="50"/>
  <c r="J6" i="50"/>
  <c r="J38" i="50"/>
  <c r="J31" i="50"/>
  <c r="B3" i="27"/>
  <c r="B10" i="27"/>
  <c r="B9" i="27"/>
  <c r="B4" i="27"/>
  <c r="B7" i="27"/>
  <c r="B14" i="27"/>
  <c r="B19" i="27"/>
  <c r="B2" i="27"/>
  <c r="B16" i="27"/>
  <c r="B13" i="27"/>
  <c r="B17" i="27"/>
  <c r="B8" i="27"/>
  <c r="B15" i="27"/>
  <c r="B11" i="27"/>
  <c r="B18" i="27"/>
  <c r="B12" i="27"/>
  <c r="B5" i="27"/>
  <c r="B6" i="27"/>
  <c r="J18" i="27"/>
  <c r="J14" i="27"/>
  <c r="J5" i="27"/>
  <c r="J8" i="27"/>
  <c r="J10" i="27"/>
  <c r="K26" i="50"/>
  <c r="K17" i="50"/>
  <c r="K4" i="50"/>
  <c r="K36" i="50"/>
  <c r="K10" i="50"/>
  <c r="K7" i="50"/>
  <c r="K13" i="50"/>
  <c r="K30" i="50"/>
  <c r="K21" i="50"/>
  <c r="K29" i="50"/>
  <c r="K19" i="50"/>
  <c r="K31" i="50"/>
  <c r="K24" i="50"/>
  <c r="K39" i="50"/>
  <c r="K40" i="50"/>
  <c r="K3" i="50"/>
  <c r="K37" i="50"/>
  <c r="K33" i="50"/>
  <c r="K23" i="50"/>
  <c r="K6" i="50"/>
  <c r="K34" i="50"/>
  <c r="K27" i="50"/>
  <c r="K9" i="50"/>
  <c r="K14" i="50"/>
  <c r="K11" i="50"/>
  <c r="K16" i="50"/>
  <c r="K20" i="50"/>
  <c r="F2" i="48"/>
  <c r="F3" i="48"/>
  <c r="K3" i="42"/>
  <c r="K5" i="42"/>
  <c r="M20" i="26"/>
  <c r="M4" i="26"/>
  <c r="M21" i="26"/>
  <c r="M17" i="26"/>
  <c r="M5" i="26"/>
  <c r="M26" i="26"/>
  <c r="M22" i="26"/>
  <c r="M16" i="26"/>
  <c r="M36" i="26"/>
  <c r="M11" i="26"/>
  <c r="M7" i="26"/>
  <c r="M23" i="26"/>
  <c r="M34" i="26"/>
  <c r="M19" i="26"/>
  <c r="M10" i="26"/>
  <c r="M6" i="26"/>
  <c r="M18" i="26"/>
  <c r="M35" i="26"/>
  <c r="M27" i="26"/>
  <c r="M2" i="26"/>
  <c r="M33" i="26"/>
  <c r="M24" i="26"/>
  <c r="M28" i="26"/>
  <c r="M25" i="26"/>
  <c r="M3" i="26"/>
  <c r="M9" i="26"/>
  <c r="M8" i="26"/>
  <c r="I3" i="32"/>
  <c r="I2" i="32"/>
  <c r="C9" i="26"/>
  <c r="C12" i="26"/>
  <c r="C32" i="26"/>
  <c r="C35" i="26"/>
  <c r="C20" i="26"/>
  <c r="C19" i="26"/>
  <c r="C21" i="26"/>
  <c r="C29" i="26"/>
  <c r="C28" i="26"/>
  <c r="C24" i="26"/>
  <c r="C13" i="26"/>
  <c r="C18" i="26"/>
  <c r="C30" i="26"/>
  <c r="C8" i="26"/>
  <c r="C15" i="26"/>
  <c r="C10" i="26"/>
  <c r="C31" i="26"/>
  <c r="C11" i="26"/>
  <c r="C16" i="26"/>
  <c r="C22" i="26"/>
  <c r="C4" i="26"/>
  <c r="C23" i="26"/>
  <c r="C6" i="26"/>
  <c r="C3" i="26"/>
  <c r="C14" i="26"/>
  <c r="C17" i="26"/>
  <c r="C7" i="26"/>
  <c r="C5" i="26"/>
  <c r="C33" i="26"/>
  <c r="C26" i="26"/>
  <c r="C27" i="26"/>
  <c r="C34" i="26"/>
  <c r="C2" i="26"/>
  <c r="C36" i="26"/>
  <c r="C25" i="26"/>
  <c r="D2" i="67"/>
  <c r="D3" i="67"/>
  <c r="H11" i="23"/>
  <c r="H12" i="23"/>
  <c r="H13" i="23"/>
  <c r="E2" i="32"/>
  <c r="E4" i="32"/>
  <c r="J4" i="32"/>
  <c r="J2" i="32"/>
  <c r="AV2" i="58"/>
  <c r="D24" i="26"/>
  <c r="D18" i="26"/>
  <c r="D16" i="26"/>
  <c r="D27" i="26"/>
  <c r="D32" i="26"/>
  <c r="D36" i="26"/>
  <c r="D4" i="26"/>
  <c r="D17" i="26"/>
  <c r="D23" i="26"/>
  <c r="D35" i="26"/>
  <c r="D25" i="26"/>
  <c r="D10" i="26"/>
  <c r="D3" i="26"/>
  <c r="D26" i="26"/>
  <c r="D20" i="26"/>
  <c r="D7" i="26"/>
  <c r="D29" i="26"/>
  <c r="D11" i="26"/>
  <c r="D14" i="26"/>
  <c r="D30" i="26"/>
  <c r="D13" i="26"/>
  <c r="D28" i="26"/>
  <c r="D6" i="26"/>
  <c r="D31" i="26"/>
  <c r="D22" i="26"/>
  <c r="D8" i="26"/>
  <c r="D33" i="26"/>
  <c r="D34" i="26"/>
  <c r="D9" i="26"/>
  <c r="D5" i="26"/>
  <c r="D12" i="26"/>
  <c r="D15" i="26"/>
  <c r="D2" i="26"/>
  <c r="D19" i="26"/>
  <c r="D21" i="26"/>
  <c r="F3" i="72"/>
  <c r="F2" i="72"/>
  <c r="G8" i="35"/>
  <c r="G10" i="35"/>
  <c r="G9" i="35"/>
  <c r="G13" i="35"/>
  <c r="G4" i="35"/>
  <c r="G7" i="35"/>
  <c r="B3" i="65"/>
  <c r="B2" i="65"/>
  <c r="B5" i="65"/>
  <c r="B4" i="65"/>
  <c r="D3" i="27"/>
  <c r="D5" i="27"/>
  <c r="D8" i="27"/>
  <c r="D14" i="27"/>
  <c r="D4" i="27"/>
  <c r="D12" i="27"/>
  <c r="D16" i="27"/>
  <c r="D11" i="27"/>
  <c r="D13" i="27"/>
  <c r="D7" i="27"/>
  <c r="D10" i="27"/>
  <c r="D18" i="27"/>
  <c r="D9" i="27"/>
  <c r="D17" i="27"/>
  <c r="D15" i="27"/>
  <c r="D19" i="27"/>
  <c r="D2" i="27"/>
  <c r="D6" i="27"/>
  <c r="G2" i="66"/>
  <c r="G4" i="66"/>
  <c r="H5" i="65"/>
  <c r="H4" i="65"/>
  <c r="F2" i="66"/>
  <c r="F3" i="66"/>
  <c r="J3" i="42"/>
  <c r="J5" i="42"/>
  <c r="C3" i="32"/>
  <c r="C4" i="32"/>
  <c r="C2" i="32"/>
  <c r="C5" i="32"/>
  <c r="Q4" i="50"/>
  <c r="Q2" i="50"/>
  <c r="Q26" i="50"/>
  <c r="Q27" i="50"/>
  <c r="Q22" i="50"/>
  <c r="Q7" i="50"/>
  <c r="Q29" i="50"/>
  <c r="Q21" i="50"/>
  <c r="Q6" i="50"/>
  <c r="Q28" i="50"/>
  <c r="Q24" i="50"/>
  <c r="Q9" i="50"/>
  <c r="Q10" i="50"/>
  <c r="Q25" i="50"/>
  <c r="Q3" i="50"/>
  <c r="Q5" i="50"/>
  <c r="Q8" i="50"/>
  <c r="Q30" i="50"/>
  <c r="Q23" i="50"/>
  <c r="B2" i="32"/>
  <c r="B5" i="32"/>
  <c r="B3" i="32"/>
  <c r="B4" i="32"/>
  <c r="G3" i="37"/>
  <c r="G2" i="37"/>
  <c r="G5" i="68"/>
  <c r="G4" i="68"/>
  <c r="C6" i="35"/>
  <c r="C5" i="35"/>
  <c r="C9" i="35"/>
  <c r="C12" i="35"/>
  <c r="C11" i="35"/>
  <c r="C7" i="35"/>
  <c r="C3" i="35"/>
  <c r="C10" i="35"/>
  <c r="C13" i="35"/>
  <c r="C8" i="35"/>
  <c r="C4" i="35"/>
  <c r="C2" i="35"/>
  <c r="C3" i="30"/>
  <c r="C4" i="30"/>
  <c r="C2" i="30"/>
  <c r="H5" i="64"/>
  <c r="H4" i="64"/>
  <c r="B3" i="67"/>
  <c r="B4" i="67"/>
  <c r="B2" i="67"/>
  <c r="B5" i="67"/>
  <c r="B3" i="42"/>
  <c r="B5" i="42"/>
  <c r="B4" i="42"/>
  <c r="B2" i="42"/>
  <c r="E2" i="48"/>
  <c r="E3" i="48"/>
  <c r="F5" i="70"/>
  <c r="F2" i="70"/>
  <c r="F7" i="70"/>
  <c r="F4" i="70"/>
  <c r="K5" i="68"/>
  <c r="K3" i="68"/>
  <c r="K4" i="68"/>
  <c r="K2" i="68"/>
  <c r="R2" i="42"/>
  <c r="R3" i="42"/>
  <c r="R5" i="42"/>
  <c r="R4" i="42"/>
  <c r="J2" i="65"/>
  <c r="J3" i="65"/>
  <c r="F3" i="63"/>
  <c r="F2" i="63"/>
  <c r="G4" i="31"/>
  <c r="G2" i="31"/>
  <c r="G3" i="31"/>
  <c r="K19" i="27"/>
  <c r="K6" i="27"/>
  <c r="K15" i="27"/>
  <c r="K9" i="27"/>
  <c r="K11" i="27"/>
  <c r="B2" i="29"/>
  <c r="B3" i="29"/>
  <c r="B4" i="29"/>
  <c r="B5" i="29"/>
  <c r="F3" i="33"/>
  <c r="F4" i="33"/>
  <c r="H2" i="32"/>
  <c r="H4" i="32"/>
  <c r="H3" i="32"/>
  <c r="H5" i="32"/>
  <c r="E4" i="42"/>
  <c r="E3" i="42"/>
  <c r="E5" i="42"/>
  <c r="E2" i="42"/>
  <c r="F5" i="67"/>
  <c r="F4" i="67"/>
  <c r="K4" i="63"/>
  <c r="K2" i="63"/>
  <c r="B3" i="31"/>
  <c r="B2" i="31"/>
  <c r="B4" i="31"/>
  <c r="I3" i="30"/>
  <c r="I4" i="30"/>
  <c r="I2" i="30"/>
  <c r="B2" i="72"/>
  <c r="B3" i="72"/>
  <c r="B4" i="72"/>
  <c r="P24" i="50"/>
  <c r="P10" i="50"/>
  <c r="P8" i="50"/>
  <c r="P6" i="50"/>
  <c r="P3" i="50"/>
  <c r="P7" i="50"/>
  <c r="P26" i="50"/>
  <c r="P9" i="50"/>
  <c r="P4" i="50"/>
  <c r="P30" i="50"/>
  <c r="P28" i="50"/>
  <c r="P21" i="50"/>
  <c r="P5" i="50"/>
  <c r="P27" i="50"/>
  <c r="P2" i="50"/>
  <c r="P23" i="50"/>
  <c r="P25" i="50"/>
  <c r="P29" i="50"/>
  <c r="P22" i="50"/>
  <c r="D4" i="47"/>
  <c r="D5" i="47"/>
  <c r="D3" i="47"/>
  <c r="D6" i="47"/>
  <c r="N18" i="27"/>
  <c r="N19" i="27"/>
  <c r="N11" i="27"/>
  <c r="N10" i="27"/>
  <c r="N15" i="27"/>
  <c r="N4" i="27"/>
  <c r="N17" i="27"/>
  <c r="N5" i="27"/>
  <c r="N13" i="27"/>
  <c r="N9" i="27"/>
  <c r="N7" i="27"/>
  <c r="N6" i="27"/>
  <c r="N14" i="27"/>
  <c r="N16" i="27"/>
  <c r="N3" i="27"/>
  <c r="N8" i="27"/>
  <c r="N12" i="27"/>
  <c r="I5" i="64"/>
  <c r="I3" i="64"/>
  <c r="I16" i="27"/>
  <c r="I18" i="27"/>
  <c r="I17" i="27"/>
  <c r="I19" i="27"/>
  <c r="I2" i="27"/>
  <c r="J2" i="64"/>
  <c r="J3" i="64"/>
  <c r="H7" i="70"/>
  <c r="H4" i="70"/>
  <c r="H5" i="70"/>
  <c r="H2" i="70"/>
  <c r="D3" i="30"/>
  <c r="D4" i="30"/>
  <c r="D2" i="30"/>
  <c r="E3" i="68"/>
  <c r="E2" i="68"/>
  <c r="I4" i="70"/>
  <c r="I3" i="70"/>
  <c r="I2" i="70"/>
  <c r="B3" i="37"/>
  <c r="B2" i="37"/>
  <c r="K4" i="65"/>
  <c r="K2" i="65"/>
  <c r="H5" i="68"/>
  <c r="H3" i="68"/>
  <c r="J2" i="63"/>
  <c r="J3" i="63"/>
  <c r="F2" i="65"/>
  <c r="F3" i="65"/>
  <c r="B3" i="63"/>
  <c r="B5" i="63"/>
  <c r="B4" i="63"/>
  <c r="B2" i="63"/>
  <c r="C5" i="29"/>
  <c r="C2" i="29"/>
  <c r="C3" i="29"/>
  <c r="C4" i="29"/>
  <c r="O4" i="42"/>
  <c r="O5" i="42"/>
  <c r="C4" i="27"/>
  <c r="C17" i="27"/>
  <c r="C15" i="27"/>
  <c r="C8" i="27"/>
  <c r="C10" i="27"/>
  <c r="C7" i="27"/>
  <c r="C9" i="27"/>
  <c r="C12" i="27"/>
  <c r="C5" i="27"/>
  <c r="C3" i="27"/>
  <c r="C18" i="27"/>
  <c r="C14" i="27"/>
  <c r="C16" i="27"/>
  <c r="C13" i="27"/>
  <c r="C11" i="27"/>
  <c r="C19" i="27"/>
  <c r="C6" i="27"/>
  <c r="C2" i="27"/>
  <c r="D2" i="70"/>
  <c r="D5" i="70"/>
  <c r="D6" i="70"/>
  <c r="D3" i="70"/>
  <c r="G4" i="65"/>
  <c r="G2" i="65"/>
  <c r="I4" i="31"/>
  <c r="I2" i="31"/>
  <c r="C3" i="64"/>
  <c r="C5" i="64"/>
  <c r="C2" i="64"/>
  <c r="C4" i="64"/>
  <c r="E3" i="72"/>
  <c r="E4" i="72"/>
  <c r="E2" i="72"/>
  <c r="J4" i="68"/>
  <c r="J2" i="68"/>
  <c r="L14" i="27"/>
  <c r="L8" i="27"/>
  <c r="L5" i="27"/>
  <c r="L9" i="27"/>
  <c r="L11" i="27"/>
  <c r="L6" i="27"/>
  <c r="L18" i="27"/>
  <c r="L10" i="27"/>
  <c r="L19" i="27"/>
  <c r="L15" i="27"/>
  <c r="D2" i="43"/>
  <c r="D3" i="43"/>
  <c r="N4" i="42"/>
  <c r="N5" i="42"/>
  <c r="B3" i="70"/>
  <c r="B2" i="70"/>
  <c r="B5" i="70"/>
  <c r="B6" i="70"/>
  <c r="B7" i="70"/>
  <c r="B4" i="70"/>
  <c r="G7" i="70"/>
  <c r="G2" i="70"/>
  <c r="G4" i="70"/>
  <c r="G5" i="70"/>
  <c r="D3" i="29"/>
  <c r="D2" i="29"/>
  <c r="B2" i="33"/>
  <c r="B4" i="33"/>
  <c r="B3" i="33"/>
  <c r="G4" i="64"/>
  <c r="G2" i="64"/>
  <c r="C5" i="71"/>
  <c r="C3" i="71"/>
  <c r="C4" i="71"/>
  <c r="C2" i="71"/>
  <c r="D2" i="63"/>
  <c r="D5" i="63"/>
  <c r="D3" i="63"/>
  <c r="D4" i="63"/>
  <c r="K2" i="70"/>
  <c r="K4" i="70"/>
  <c r="K3" i="70"/>
  <c r="S20" i="50"/>
  <c r="S7" i="50"/>
  <c r="S21" i="50"/>
  <c r="S15" i="50"/>
  <c r="S17" i="50"/>
  <c r="S34" i="50"/>
  <c r="S24" i="50"/>
  <c r="S32" i="50"/>
  <c r="S9" i="50"/>
  <c r="S40" i="50"/>
  <c r="S4" i="50"/>
  <c r="S29" i="50"/>
  <c r="S31" i="50"/>
  <c r="S6" i="50"/>
  <c r="S22" i="50"/>
  <c r="S3" i="50"/>
  <c r="S12" i="50"/>
  <c r="S36" i="50"/>
  <c r="S13" i="50"/>
  <c r="S37" i="50"/>
  <c r="S39" i="50"/>
  <c r="S5" i="50"/>
  <c r="S8" i="50"/>
  <c r="S18" i="50"/>
  <c r="S14" i="50"/>
  <c r="S23" i="50"/>
  <c r="S25" i="50"/>
  <c r="S26" i="50"/>
  <c r="S11" i="50"/>
  <c r="S28" i="50"/>
  <c r="S19" i="50"/>
  <c r="S27" i="50"/>
  <c r="S35" i="50"/>
  <c r="S38" i="50"/>
  <c r="S30" i="50"/>
  <c r="S2" i="50"/>
  <c r="S16" i="50"/>
  <c r="S33" i="50"/>
  <c r="S10" i="50"/>
  <c r="E4" i="35"/>
  <c r="E9" i="35"/>
  <c r="E12" i="35"/>
  <c r="E11" i="35"/>
  <c r="E6" i="35"/>
  <c r="E8" i="35"/>
  <c r="E13" i="35"/>
  <c r="E7" i="35"/>
  <c r="E3" i="35"/>
  <c r="E10" i="35"/>
  <c r="E2" i="35"/>
  <c r="E5" i="35"/>
  <c r="F3" i="64"/>
  <c r="F2" i="64"/>
  <c r="B3" i="43"/>
  <c r="B2" i="43"/>
  <c r="D19" i="50"/>
  <c r="D34" i="50"/>
  <c r="D39" i="50"/>
  <c r="D24" i="50"/>
  <c r="D17" i="50"/>
  <c r="D14" i="50"/>
  <c r="D33" i="50"/>
  <c r="D21" i="50"/>
  <c r="D7" i="50"/>
  <c r="D28" i="50"/>
  <c r="D9" i="50"/>
  <c r="D40" i="50"/>
  <c r="D12" i="50"/>
  <c r="D29" i="50"/>
  <c r="D13" i="50"/>
  <c r="D36" i="50"/>
  <c r="D32" i="50"/>
  <c r="D18" i="50"/>
  <c r="D31" i="50"/>
  <c r="D10" i="50"/>
  <c r="D22" i="50"/>
  <c r="D8" i="50"/>
  <c r="D30" i="50"/>
  <c r="D11" i="50"/>
  <c r="D4" i="50"/>
  <c r="D37" i="50"/>
  <c r="D3" i="50"/>
  <c r="D25" i="50"/>
  <c r="D16" i="50"/>
  <c r="D5" i="50"/>
  <c r="D38" i="50"/>
  <c r="D15" i="50"/>
  <c r="D2" i="50"/>
  <c r="D35" i="50"/>
  <c r="D23" i="50"/>
  <c r="D20" i="50"/>
  <c r="D26" i="50"/>
  <c r="D6" i="50"/>
  <c r="D27" i="50"/>
  <c r="D3" i="66"/>
  <c r="D5" i="66"/>
  <c r="D4" i="66"/>
  <c r="D2" i="66"/>
  <c r="D5" i="68"/>
  <c r="D2" i="68"/>
  <c r="D3" i="68"/>
  <c r="D4" i="68"/>
  <c r="C2" i="63"/>
  <c r="C3" i="63"/>
  <c r="C4" i="63"/>
  <c r="C5" i="63"/>
  <c r="H2" i="67"/>
  <c r="H3" i="67"/>
  <c r="I5" i="65"/>
  <c r="I3" i="65"/>
  <c r="E4" i="67"/>
  <c r="E2" i="67"/>
  <c r="E4" i="64"/>
  <c r="E2" i="64"/>
  <c r="E3" i="64"/>
  <c r="E5" i="64"/>
  <c r="I4" i="29"/>
  <c r="I2" i="29"/>
  <c r="K12" i="35"/>
  <c r="K13" i="35"/>
  <c r="K11" i="35"/>
  <c r="M5" i="35"/>
  <c r="M8" i="35"/>
  <c r="M12" i="35"/>
  <c r="E2" i="29"/>
  <c r="E4" i="29"/>
  <c r="D13" i="23"/>
  <c r="D9" i="23"/>
  <c r="D8" i="23"/>
  <c r="D7" i="23"/>
  <c r="D10" i="23"/>
  <c r="D4" i="23"/>
  <c r="T2" i="42"/>
  <c r="T4" i="42"/>
  <c r="T3" i="42"/>
  <c r="T5" i="42"/>
  <c r="K4" i="64"/>
  <c r="K2" i="64"/>
  <c r="B4" i="68"/>
  <c r="B3" i="68"/>
  <c r="B5" i="68"/>
  <c r="B2" i="68"/>
  <c r="M17" i="50"/>
  <c r="M12" i="50"/>
  <c r="M5" i="50"/>
  <c r="M11" i="50"/>
  <c r="M8" i="50"/>
  <c r="M4" i="50"/>
  <c r="M6" i="50"/>
  <c r="M13" i="50"/>
  <c r="M14" i="50"/>
  <c r="M3" i="50"/>
  <c r="M20" i="50"/>
  <c r="M9" i="50"/>
  <c r="M10" i="50"/>
  <c r="M16" i="50"/>
  <c r="M2" i="50"/>
  <c r="M18" i="50"/>
  <c r="M7" i="50"/>
  <c r="M15" i="50"/>
  <c r="M19" i="50"/>
  <c r="F4" i="29"/>
  <c r="F5" i="29"/>
  <c r="G3" i="67"/>
  <c r="G5" i="67"/>
  <c r="L5" i="35"/>
  <c r="L8" i="35"/>
  <c r="L12" i="35"/>
  <c r="E5" i="65"/>
  <c r="E3" i="65"/>
  <c r="E4" i="65"/>
  <c r="E2" i="65"/>
  <c r="F12" i="27"/>
  <c r="F7" i="27"/>
  <c r="F3" i="27"/>
  <c r="F8" i="27"/>
  <c r="F9" i="27"/>
  <c r="D3" i="64"/>
  <c r="D2" i="64"/>
  <c r="D4" i="64"/>
  <c r="D5" i="64"/>
  <c r="G2" i="63"/>
  <c r="G4" i="63"/>
  <c r="F24" i="26"/>
  <c r="F26" i="26"/>
  <c r="F33" i="26"/>
  <c r="F25" i="26"/>
  <c r="F9" i="26"/>
  <c r="F3" i="26"/>
  <c r="F8" i="26"/>
  <c r="F20" i="26"/>
  <c r="F7" i="26"/>
  <c r="F12" i="26"/>
  <c r="F2" i="26"/>
  <c r="M5" i="42"/>
  <c r="M4" i="42"/>
  <c r="L23" i="26"/>
  <c r="L5" i="26"/>
  <c r="L6" i="26"/>
  <c r="L27" i="26"/>
  <c r="L14" i="26"/>
  <c r="L18" i="26"/>
  <c r="L19" i="26"/>
  <c r="L11" i="26"/>
  <c r="L36" i="26"/>
  <c r="L8" i="26"/>
  <c r="L25" i="26"/>
  <c r="L26" i="26"/>
  <c r="L35" i="26"/>
  <c r="L10" i="26"/>
  <c r="L9" i="26"/>
  <c r="L15" i="26"/>
  <c r="L28" i="26"/>
  <c r="L32" i="26"/>
  <c r="L22" i="26"/>
  <c r="L31" i="26"/>
  <c r="F5" i="32"/>
  <c r="F4" i="32"/>
  <c r="F4" i="68"/>
  <c r="F2" i="68"/>
  <c r="L4" i="42"/>
  <c r="L5" i="42"/>
  <c r="C5" i="70"/>
  <c r="C4" i="70"/>
  <c r="C7" i="70"/>
  <c r="C2" i="70"/>
  <c r="C3" i="70"/>
  <c r="C6" i="70"/>
</calcChain>
</file>

<file path=xl/sharedStrings.xml><?xml version="1.0" encoding="utf-8"?>
<sst xmlns="http://schemas.openxmlformats.org/spreadsheetml/2006/main" count="1314" uniqueCount="298">
  <si>
    <t>type</t>
  </si>
  <si>
    <t>reflect</t>
  </si>
  <si>
    <t>rotate</t>
  </si>
  <si>
    <t>translate</t>
  </si>
  <si>
    <t>area</t>
  </si>
  <si>
    <t>ribbon</t>
  </si>
  <si>
    <t>psw</t>
  </si>
  <si>
    <t>chr</t>
  </si>
  <si>
    <t>shape</t>
  </si>
  <si>
    <t>num</t>
  </si>
  <si>
    <t>n</t>
  </si>
  <si>
    <t>x</t>
  </si>
  <si>
    <t>y</t>
  </si>
  <si>
    <t>x1</t>
  </si>
  <si>
    <t>x2</t>
  </si>
  <si>
    <t>y1</t>
  </si>
  <si>
    <t>y2</t>
  </si>
  <si>
    <t>b</t>
  </si>
  <si>
    <t>w</t>
  </si>
  <si>
    <t>h</t>
  </si>
  <si>
    <t>s</t>
  </si>
  <si>
    <t>ppn</t>
  </si>
  <si>
    <t>dx</t>
  </si>
  <si>
    <t>dy</t>
  </si>
  <si>
    <t>r</t>
  </si>
  <si>
    <t>rx</t>
  </si>
  <si>
    <t>ry</t>
  </si>
  <si>
    <t>size</t>
  </si>
  <si>
    <t>pos</t>
  </si>
  <si>
    <t>dir</t>
  </si>
  <si>
    <t>text</t>
  </si>
  <si>
    <t>font</t>
  </si>
  <si>
    <t>parse</t>
  </si>
  <si>
    <t>lgc</t>
  </si>
  <si>
    <t>style</t>
  </si>
  <si>
    <t>clr</t>
  </si>
  <si>
    <t>dilate</t>
  </si>
  <si>
    <t>fc</t>
  </si>
  <si>
    <t>m</t>
  </si>
  <si>
    <t>tc</t>
  </si>
  <si>
    <t>lc</t>
  </si>
  <si>
    <t>ta</t>
  </si>
  <si>
    <t>fa</t>
  </si>
  <si>
    <t>la</t>
  </si>
  <si>
    <t>lt</t>
  </si>
  <si>
    <t>lw</t>
  </si>
  <si>
    <t>mod</t>
  </si>
  <si>
    <t>px</t>
  </si>
  <si>
    <t>py</t>
  </si>
  <si>
    <t>au</t>
  </si>
  <si>
    <t>a</t>
  </si>
  <si>
    <t>loc</t>
  </si>
  <si>
    <t>hj</t>
  </si>
  <si>
    <t>vj</t>
  </si>
  <si>
    <t>hyp</t>
  </si>
  <si>
    <t>pad</t>
  </si>
  <si>
    <t>xmin</t>
  </si>
  <si>
    <t>xmax</t>
  </si>
  <si>
    <t>ymin</t>
  </si>
  <si>
    <t>ymax</t>
  </si>
  <si>
    <t>name</t>
  </si>
  <si>
    <t>i</t>
  </si>
  <si>
    <t>line</t>
  </si>
  <si>
    <t>point</t>
  </si>
  <si>
    <t>ref</t>
  </si>
  <si>
    <t>look</t>
  </si>
  <si>
    <t>)</t>
  </si>
  <si>
    <t>mx</t>
  </si>
  <si>
    <t>my</t>
  </si>
  <si>
    <t>length of hypotenuse</t>
  </si>
  <si>
    <t>angle units</t>
  </si>
  <si>
    <t>text color</t>
  </si>
  <si>
    <t>text alpha</t>
  </si>
  <si>
    <t>text font</t>
  </si>
  <si>
    <t>text style</t>
  </si>
  <si>
    <t>text h-justification</t>
  </si>
  <si>
    <t>text y-justification</t>
  </si>
  <si>
    <t>text should be parsed?</t>
  </si>
  <si>
    <t>fill color</t>
  </si>
  <si>
    <t>fill alpha</t>
  </si>
  <si>
    <t>line color</t>
  </si>
  <si>
    <t>line alpha</t>
  </si>
  <si>
    <t>line type</t>
  </si>
  <si>
    <t>line width</t>
  </si>
  <si>
    <t>text to plot</t>
  </si>
  <si>
    <t>width</t>
  </si>
  <si>
    <t>height</t>
  </si>
  <si>
    <t>intercept</t>
  </si>
  <si>
    <t>left edge</t>
  </si>
  <si>
    <t>number of vertices/edges</t>
  </si>
  <si>
    <t>top edge</t>
  </si>
  <si>
    <t>horizontal distance</t>
  </si>
  <si>
    <t>vertical distance</t>
  </si>
  <si>
    <t>horizontal multiplier</t>
  </si>
  <si>
    <t>vertical multiplier</t>
  </si>
  <si>
    <t>proportion of available x</t>
  </si>
  <si>
    <t>proportion of available y</t>
  </si>
  <si>
    <t>x-radius</t>
  </si>
  <si>
    <t>y-radius</t>
  </si>
  <si>
    <t>starting horizontal location</t>
  </si>
  <si>
    <t>ending horizontal location</t>
  </si>
  <si>
    <t>starting vertical location</t>
  </si>
  <si>
    <t>ending vertical location</t>
  </si>
  <si>
    <t>direction</t>
  </si>
  <si>
    <t>plot units</t>
  </si>
  <si>
    <t>vec</t>
  </si>
  <si>
    <t>scl</t>
  </si>
  <si>
    <t>xmode</t>
  </si>
  <si>
    <t>xclass</t>
  </si>
  <si>
    <t>description</t>
  </si>
  <si>
    <t>ge = 3, le = 1000</t>
  </si>
  <si>
    <t>prop</t>
  </si>
  <si>
    <t>(</t>
  </si>
  <si>
    <t>uj::cmp_num_vec(y2)</t>
  </si>
  <si>
    <t>uj::cmp_num_vec(x2)</t>
  </si>
  <si>
    <t xml:space="preserve"> {
}</t>
  </si>
  <si>
    <t>positive error magnitude</t>
  </si>
  <si>
    <t>pvx</t>
  </si>
  <si>
    <t>pvy</t>
  </si>
  <si>
    <t>n = 4</t>
  </si>
  <si>
    <t>n = 3</t>
  </si>
  <si>
    <t>mark</t>
  </si>
  <si>
    <t>negative error magnitude</t>
  </si>
  <si>
    <t>class</t>
  </si>
  <si>
    <t>hh</t>
  </si>
  <si>
    <t>hb</t>
  </si>
  <si>
    <t>hypotenuse-height angle</t>
  </si>
  <si>
    <t>hypotenuse base angle</t>
  </si>
  <si>
    <t>order</t>
  </si>
  <si>
    <t>minimum plottable x-value</t>
  </si>
  <si>
    <t>minimum plottable y-value</t>
  </si>
  <si>
    <t>maximum plottable x-value</t>
  </si>
  <si>
    <t>maximum plottable y-value</t>
  </si>
  <si>
    <t>reference point/line</t>
  </si>
  <si>
    <t>x location of vertices</t>
  </si>
  <si>
    <t>y locations of vertices</t>
  </si>
  <si>
    <t>x location</t>
  </si>
  <si>
    <t>y location</t>
  </si>
  <si>
    <t>rp</t>
  </si>
  <si>
    <t>lp</t>
  </si>
  <si>
    <t>special_x2</t>
  </si>
  <si>
    <t>special_y2</t>
  </si>
  <si>
    <t>quote</t>
  </si>
  <si>
    <t>braces</t>
  </si>
  <si>
    <t>how to order x-y pairs</t>
  </si>
  <si>
    <t>ec</t>
  </si>
  <si>
    <t>ea</t>
  </si>
  <si>
    <t>et</t>
  </si>
  <si>
    <t>enclosure type</t>
  </si>
  <si>
    <t>enclosure color</t>
  </si>
  <si>
    <t>enclosure alpha</t>
  </si>
  <si>
    <t>neg</t>
  </si>
  <si>
    <t>d</t>
  </si>
  <si>
    <t>us::is_prop(mark, "cmp_ch1_vec", vals = c("&gt;", "|")</t>
  </si>
  <si>
    <t>glyph</t>
  </si>
  <si>
    <t>ci</t>
  </si>
  <si>
    <t>end</t>
  </si>
  <si>
    <t>gc</t>
  </si>
  <si>
    <t>ga</t>
  </si>
  <si>
    <t>glyph color</t>
  </si>
  <si>
    <t>glyph alpha</t>
  </si>
  <si>
    <t>which segments have end marks</t>
  </si>
  <si>
    <t>pu</t>
  </si>
  <si>
    <t>corner</t>
  </si>
  <si>
    <t>edge</t>
  </si>
  <si>
    <t>region</t>
  </si>
  <si>
    <t>region pad</t>
  </si>
  <si>
    <t>isosceles</t>
  </si>
  <si>
    <t>pv</t>
  </si>
  <si>
    <t>p location of l, b, r, t vertices</t>
  </si>
  <si>
    <t>#'   \describe{</t>
  </si>
  <si>
    <t>#'   }</t>
  </si>
  <si>
    <t>#' @export</t>
  </si>
  <si>
    <t># prepare to build basic library of values</t>
  </si>
  <si>
    <t>library(tidyverse)</t>
  </si>
  <si>
    <t>library(readxl)</t>
  </si>
  <si>
    <t>#'     \item{patterns}{list of tibbles of patterns of argument characteristics.}</t>
  </si>
  <si>
    <t>c('d', 'g', 'p', 'r')</t>
  </si>
  <si>
    <t>c('line', 'cap', 'taper', 'ribbon')</t>
  </si>
  <si>
    <t>c('bl', 'br', 'tl', 'tr')</t>
  </si>
  <si>
    <t>c('h', 'v')</t>
  </si>
  <si>
    <t>c('l', 'r', 'b', 't')</t>
  </si>
  <si>
    <t>c('l','r')</t>
  </si>
  <si>
    <t>c('b','t')</t>
  </si>
  <si>
    <t>c('c', 'd', 's', 't', '&lt;')</t>
  </si>
  <si>
    <t>c('c', 'd', 's', 'C', 'D', 'S')</t>
  </si>
  <si>
    <t>c('mono', 'sans', 'serif', 'American Typewriter', 'Arial', 'Bradley Hand ITC', 'Calibri', 'Comic Sans MS', 'Courier', 'Courier New', 'Garamond', 'Geneva', 'Helvetica', 'Impact', 'Monaco', 'Palatino', 'Symbol', 'Tahoma', 'Times', 'Times New Roman', 'Trebuchet MS', 'Verdana')</t>
  </si>
  <si>
    <t>c('i', 'x', 'y', 'l', 'r', 'b', 't', 'h', 'v', 'd', 'u')</t>
  </si>
  <si>
    <t>c('s', 'm', 'e', 'b')</t>
  </si>
  <si>
    <t>c('-', ':', '=', ':=', 'L=', '2=')</t>
  </si>
  <si>
    <t>c('c', 'd', 's', '&lt;', '&gt;', 'v', '^')</t>
  </si>
  <si>
    <t>c('c', 'o', 'bl', 'bm', 'br', 'lm', 'rm', 'tl', 'tm', 'tr')</t>
  </si>
  <si>
    <t>c('in', 'cm', 'mm')</t>
  </si>
  <si>
    <t>c('i', 'x', 'y')</t>
  </si>
  <si>
    <t>c('p', 'b', 'i', 'bi')</t>
  </si>
  <si>
    <t>c('f', 'l', 'b', 'a')</t>
  </si>
  <si>
    <t>points</t>
  </si>
  <si>
    <t>segments</t>
  </si>
  <si>
    <t>reflines</t>
  </si>
  <si>
    <t>rects</t>
  </si>
  <si>
    <t>diamonds</t>
  </si>
  <si>
    <t>kites</t>
  </si>
  <si>
    <t>circles</t>
  </si>
  <si>
    <t>ellipses</t>
  </si>
  <si>
    <t>ends</t>
  </si>
  <si>
    <t>fills</t>
  </si>
  <si>
    <t>glyphs</t>
  </si>
  <si>
    <t>labels</t>
  </si>
  <si>
    <t>lines</t>
  </si>
  <si>
    <t>marks</t>
  </si>
  <si>
    <t>triangles</t>
  </si>
  <si>
    <t>quads</t>
  </si>
  <si>
    <t>rounds</t>
  </si>
  <si>
    <t>regulars</t>
  </si>
  <si>
    <t>stars</t>
  </si>
  <si>
    <t>glyph to plot</t>
  </si>
  <si>
    <t>rights</t>
  </si>
  <si>
    <t>angle (or reg poly apothem)</t>
  </si>
  <si>
    <t>nargs</t>
  </si>
  <si>
    <t>nopts</t>
  </si>
  <si>
    <t>argument</t>
  </si>
  <si>
    <t>argument of element function</t>
  </si>
  <si>
    <t>vals</t>
  </si>
  <si>
    <t>bt</t>
  </si>
  <si>
    <t>lr</t>
  </si>
  <si>
    <t>enc</t>
  </si>
  <si>
    <t>c('dilate', 'reflect', 'rotate', 'translate')</t>
  </si>
  <si>
    <t>c('ci', 'ends', 'fills', 'glyphs', 'labels', 'lines', 'marks')</t>
  </si>
  <si>
    <t>segs</t>
  </si>
  <si>
    <t>hv</t>
  </si>
  <si>
    <t>location of base | right angle</t>
  </si>
  <si>
    <t>re</t>
  </si>
  <si>
    <t>te</t>
  </si>
  <si>
    <t>le</t>
  </si>
  <si>
    <t>be</t>
  </si>
  <si>
    <t>bottom edge</t>
  </si>
  <si>
    <t>right edge</t>
  </si>
  <si>
    <t>radius/circumradius</t>
  </si>
  <si>
    <t>ixy</t>
  </si>
  <si>
    <t>base</t>
  </si>
  <si>
    <t>properties</t>
  </si>
  <si>
    <t>e</t>
  </si>
  <si>
    <t>eb</t>
  </si>
  <si>
    <t>ee</t>
  </si>
  <si>
    <t>(non-base) edge length</t>
  </si>
  <si>
    <t>slope</t>
  </si>
  <si>
    <t>which segment ends have marks</t>
  </si>
  <si>
    <t>edge-base angle</t>
  </si>
  <si>
    <t>edge-edge angle</t>
  </si>
  <si>
    <t>magnitude</t>
  </si>
  <si>
    <t>multiplier</t>
  </si>
  <si>
    <t>check</t>
  </si>
  <si>
    <t>gt = le</t>
  </si>
  <si>
    <t>gt = x</t>
  </si>
  <si>
    <t>gt = xmin</t>
  </si>
  <si>
    <t>gt = ymin</t>
  </si>
  <si>
    <t>gt = be</t>
  </si>
  <si>
    <t>gt = y</t>
  </si>
  <si>
    <t>n = c(1, 2, 4), le = 0.25</t>
  </si>
  <si>
    <t>n = 2</t>
  </si>
  <si>
    <t>emark</t>
  </si>
  <si>
    <t>seg</t>
  </si>
  <si>
    <t xml:space="preserve">  blank = list(</t>
  </si>
  <si>
    <t xml:space="preserve">    curr.ids  = list(region = 'region.0', shape = NULL, look = NULL, mod = NULL),</t>
  </si>
  <si>
    <t xml:space="preserve">    next.ids  = list(region = 1, shape = 1, look = 1, mod = 1)</t>
  </si>
  <si>
    <t xml:space="preserve">  ),</t>
  </si>
  <si>
    <t xml:space="preserve">  </t>
  </si>
  <si>
    <t xml:space="preserve">  patterns = list(</t>
  </si>
  <si>
    <t xml:space="preserve">    element = tibble::tibble(class = "region", type = "bg", id = "region.0", name = "background", parent.id = "plot"),</t>
  </si>
  <si>
    <t>polys</t>
  </si>
  <si>
    <t>c('points', 'segments', 'reflines', 'area', 'ribbon', 'triangles', 'isosceles', 'rights', 'quads', 'rects', 'diamonds', 'kites', 'polys', 'regulars', 'stars', 'frees', 'rounds', 'circles', 'ellipses')</t>
  </si>
  <si>
    <t>free</t>
  </si>
  <si>
    <t xml:space="preserve">  )</t>
  </si>
  <si>
    <t xml:space="preserve">  vals = list(</t>
  </si>
  <si>
    <t>total</t>
  </si>
  <si>
    <t>Language</t>
  </si>
  <si>
    <t>function call</t>
  </si>
  <si>
    <t>Class</t>
  </si>
  <si>
    <t>Type</t>
  </si>
  <si>
    <t>—</t>
  </si>
  <si>
    <t>default value</t>
  </si>
  <si>
    <t>NA</t>
  </si>
  <si>
    <t>option 1</t>
  </si>
  <si>
    <t>option 2</t>
  </si>
  <si>
    <t>option 3</t>
  </si>
  <si>
    <t>option 4</t>
  </si>
  <si>
    <t>|</t>
  </si>
  <si>
    <t>text/mark size</t>
  </si>
  <si>
    <t>ntypes</t>
  </si>
  <si>
    <t>#' @title List of objects needed by the pjlot packages</t>
  </si>
  <si>
    <t>pj. &lt;- list(</t>
  </si>
  <si>
    <t>int_new_shapes(pj, "isosceles", region, name, look, mod, x = x, y = y, b = b, h = h, e = e, re = re, te = te, be = be, ee = ee, au = au, px = px, py = py, loc = loc)</t>
  </si>
  <si>
    <t>uj::is_prop(loc, 'cmp_chr_vec', vals = pj::.pj$bt)</t>
  </si>
  <si>
    <t>uj::is_prop(loc, 'cmp_chr_vec', vals = pj::.pj$lr)</t>
  </si>
  <si>
    <t>#' @name pj.</t>
  </si>
  <si>
    <t>#' @description \code{pj.} contains the following elements:</t>
  </si>
  <si>
    <t>#'     \item{blank}{blank pj plot template object.}</t>
  </si>
  <si>
    <t>#'     \item{vals}{list of character vectors of valid argumemt values.}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</si>
</sst>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0"/>
      <name val="Monaco"/>
      <family val="2"/>
    </font>
    <font>
      <sz val="8"/>
      <color theme="1"/>
      <name val="Monaco"/>
      <family val="2"/>
    </font>
    <font>
      <sz val="8"/>
      <name val="Monaco"/>
      <family val="2"/>
    </font>
    <font>
      <b/>
      <sz val="8"/>
      <color theme="4" tint="-0.499984740745262"/>
      <name val="Monaco"/>
      <family val="2"/>
    </font>
    <font>
      <b/>
      <sz val="8"/>
      <color theme="5" tint="-0.499984740745262"/>
      <name val="Monaco"/>
      <family val="2"/>
    </font>
    <font>
      <sz val="8"/>
      <color theme="5" tint="-0.499984740745262"/>
      <name val="Monaco"/>
      <family val="2"/>
    </font>
    <font>
      <sz val="8"/>
      <color theme="4" tint="-0.499984740745262"/>
      <name val="Monaco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/>
    </xf>
    <xf numFmtId="0" fontId="2" fillId="0" borderId="0" xfId="0" applyFont="1"/>
    <xf numFmtId="0" fontId="4" fillId="2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/>
    </xf>
    <xf numFmtId="0" fontId="4" fillId="2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/>
    </xf>
    <xf numFmtId="0" fontId="2" fillId="0" borderId="0" xfId="0" applyFont="1" applyBorder="1"/>
    <xf numFmtId="0" fontId="2" fillId="2" borderId="0" xfId="0" applyFont="1" applyFill="1" applyAlignment="1">
      <alignment horizontal="left" vertical="top"/>
    </xf>
    <xf numFmtId="0" fontId="5" fillId="12" borderId="0" xfId="0" applyFont="1" applyFill="1"/>
    <xf numFmtId="0" fontId="6" fillId="0" borderId="0" xfId="0" applyFont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/>
    <xf numFmtId="0" fontId="5" fillId="10" borderId="0" xfId="0" applyFont="1" applyFill="1"/>
    <xf numFmtId="0" fontId="5" fillId="10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8" fillId="11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8" fillId="4" borderId="7" xfId="0" applyFont="1" applyFill="1" applyBorder="1" applyAlignment="1"/>
    <xf numFmtId="0" fontId="8" fillId="4" borderId="7" xfId="0" applyFont="1" applyFill="1" applyBorder="1" applyAlignment="1">
      <alignment wrapText="1"/>
    </xf>
    <xf numFmtId="0" fontId="9" fillId="7" borderId="7" xfId="0" applyFont="1" applyFill="1" applyBorder="1" applyAlignment="1">
      <alignment horizontal="left" wrapText="1"/>
    </xf>
    <xf numFmtId="0" fontId="9" fillId="7" borderId="7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 vertical="center"/>
    </xf>
    <xf numFmtId="0" fontId="10" fillId="6" borderId="7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left"/>
    </xf>
    <xf numFmtId="0" fontId="10" fillId="6" borderId="7" xfId="0" applyFont="1" applyFill="1" applyBorder="1" applyAlignment="1">
      <alignment horizontal="left"/>
    </xf>
    <xf numFmtId="0" fontId="11" fillId="5" borderId="7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/>
    </xf>
    <xf numFmtId="0" fontId="11" fillId="4" borderId="7" xfId="0" quotePrefix="1" applyFont="1" applyFill="1" applyBorder="1" applyAlignment="1">
      <alignment horizontal="left" vertical="center"/>
    </xf>
    <xf numFmtId="0" fontId="11" fillId="4" borderId="7" xfId="0" quotePrefix="1" applyFont="1" applyFill="1" applyBorder="1" applyAlignment="1">
      <alignment horizontal="left"/>
    </xf>
    <xf numFmtId="0" fontId="11" fillId="5" borderId="7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5" fillId="1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10" borderId="0" xfId="0" applyFont="1" applyFill="1" applyAlignment="1">
      <alignment vertical="center"/>
    </xf>
    <xf numFmtId="0" fontId="8" fillId="4" borderId="7" xfId="0" applyFont="1" applyFill="1" applyBorder="1" applyAlignment="1">
      <alignment horizontal="center" textRotation="90"/>
    </xf>
    <xf numFmtId="0" fontId="5" fillId="9" borderId="7" xfId="0" applyFont="1" applyFill="1" applyBorder="1" applyAlignment="1">
      <alignment horizontal="left"/>
    </xf>
    <xf numFmtId="0" fontId="9" fillId="8" borderId="7" xfId="0" applyFont="1" applyFill="1" applyBorder="1" applyAlignment="1">
      <alignment horizontal="left"/>
    </xf>
    <xf numFmtId="0" fontId="5" fillId="10" borderId="7" xfId="0" applyFont="1" applyFill="1" applyBorder="1" applyAlignment="1">
      <alignment horizontal="left"/>
    </xf>
    <xf numFmtId="0" fontId="9" fillId="8" borderId="7" xfId="0" applyFont="1" applyFill="1" applyBorder="1" applyAlignment="1">
      <alignment horizontal="left" wrapText="1"/>
    </xf>
    <xf numFmtId="0" fontId="5" fillId="10" borderId="7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textRotation="90"/>
    </xf>
    <xf numFmtId="0" fontId="8" fillId="4" borderId="7" xfId="0" applyFont="1" applyFill="1" applyBorder="1" applyAlignment="1">
      <alignment horizontal="left" textRotation="90"/>
    </xf>
    <xf numFmtId="0" fontId="5" fillId="10" borderId="8" xfId="0" applyFont="1" applyFill="1" applyBorder="1" applyAlignment="1">
      <alignment horizontal="left"/>
    </xf>
    <xf numFmtId="0" fontId="5" fillId="10" borderId="9" xfId="0" applyFont="1" applyFill="1" applyBorder="1" applyAlignment="1">
      <alignment horizontal="left"/>
    </xf>
    <xf numFmtId="0" fontId="5" fillId="10" borderId="10" xfId="0" applyFont="1" applyFill="1" applyBorder="1" applyAlignment="1">
      <alignment horizontal="left"/>
    </xf>
    <xf numFmtId="0" fontId="5" fillId="10" borderId="11" xfId="0" applyFont="1" applyFill="1" applyBorder="1" applyAlignment="1">
      <alignment horizontal="left"/>
    </xf>
    <xf numFmtId="0" fontId="5" fillId="10" borderId="12" xfId="0" applyFont="1" applyFill="1" applyBorder="1" applyAlignment="1">
      <alignment horizontal="left"/>
    </xf>
    <xf numFmtId="0" fontId="5" fillId="10" borderId="13" xfId="0" applyFont="1" applyFill="1" applyBorder="1" applyAlignment="1">
      <alignment horizontal="left"/>
    </xf>
    <xf numFmtId="0" fontId="8" fillId="11" borderId="7" xfId="0" applyFont="1" applyFill="1" applyBorder="1" applyAlignment="1">
      <alignment horizontal="center" textRotation="90"/>
    </xf>
    <xf numFmtId="0" fontId="5" fillId="9" borderId="8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/>
    </xf>
    <xf numFmtId="0" fontId="5" fillId="9" borderId="10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left"/>
    </xf>
    <xf numFmtId="0" fontId="5" fillId="9" borderId="12" xfId="0" applyFont="1" applyFill="1" applyBorder="1" applyAlignment="1">
      <alignment horizontal="left"/>
    </xf>
    <xf numFmtId="0" fontId="5" fillId="9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DA25-3C4D-6740-BB0A-D528BEA281DB}">
  <sheetPr>
    <tabColor rgb="FF7030A0"/>
  </sheetPr>
  <dimension ref="A1:EO82"/>
  <sheetViews>
    <sheetView zoomScale="110" zoomScaleNormal="11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K44" sqref="K44"/>
    </sheetView>
  </sheetViews>
  <sheetFormatPr baseColWidth="10" defaultColWidth="66.83203125" defaultRowHeight="11" x14ac:dyDescent="0.2"/>
  <cols>
    <col min="1" max="1" width="29.1640625" style="36" bestFit="1" customWidth="1"/>
    <col min="2" max="2" width="5.33203125" style="36" bestFit="1" customWidth="1"/>
    <col min="3" max="6" width="3.6640625" style="31" customWidth="1"/>
    <col min="7" max="7" width="5.33203125" style="31" customWidth="1"/>
    <col min="8" max="8" width="6.1640625" style="31" customWidth="1"/>
    <col min="9" max="9" width="4.5" style="31" customWidth="1"/>
    <col min="10" max="10" width="22.33203125" style="31" customWidth="1"/>
    <col min="11" max="11" width="6.1640625" style="31" customWidth="1"/>
    <col min="12" max="12" width="5.33203125" style="31" customWidth="1"/>
    <col min="13" max="16" width="12" style="31" customWidth="1"/>
    <col min="17" max="47" width="2.83203125" style="32" customWidth="1"/>
    <col min="48" max="48" width="3.6640625" style="32" bestFit="1" customWidth="1"/>
    <col min="49" max="50" width="50.6640625" style="31" customWidth="1"/>
    <col min="51" max="51" width="47.33203125" style="31" customWidth="1"/>
    <col min="52" max="53" width="49" style="31" customWidth="1"/>
    <col min="54" max="54" width="50.6640625" style="31" customWidth="1"/>
    <col min="55" max="55" width="34.33203125" style="31" customWidth="1"/>
    <col min="56" max="57" width="49.83203125" style="31" customWidth="1"/>
    <col min="58" max="62" width="34.33203125" style="31" customWidth="1"/>
    <col min="63" max="64" width="49.83203125" style="31" customWidth="1"/>
    <col min="65" max="65" width="25.6640625" style="31" customWidth="1"/>
    <col min="66" max="68" width="42.1640625" style="31" customWidth="1"/>
    <col min="69" max="69" width="49" style="31" customWidth="1"/>
    <col min="70" max="70" width="50.6640625" style="31" customWidth="1"/>
    <col min="71" max="71" width="26.6640625" style="31" customWidth="1"/>
    <col min="72" max="72" width="48.1640625" style="31" customWidth="1"/>
    <col min="73" max="73" width="52.5" style="31" customWidth="1"/>
    <col min="74" max="74" width="47.33203125" style="31" customWidth="1"/>
    <col min="75" max="75" width="50.6640625" style="31" customWidth="1"/>
    <col min="76" max="76" width="26.6640625" style="31" customWidth="1"/>
    <col min="77" max="78" width="49" style="31" customWidth="1"/>
    <col min="79" max="79" width="26.6640625" style="31" customWidth="1"/>
    <col min="80" max="80" width="7" style="37" bestFit="1" customWidth="1"/>
    <col min="81" max="81" width="4.5" style="37" bestFit="1" customWidth="1"/>
    <col min="82" max="83" width="3.6640625" style="37" bestFit="1" customWidth="1"/>
    <col min="84" max="84" width="11.1640625" style="36" bestFit="1" customWidth="1"/>
    <col min="85" max="85" width="10.33203125" style="36" bestFit="1" customWidth="1"/>
    <col min="86" max="86" width="7.83203125" style="36" bestFit="1" customWidth="1"/>
    <col min="87" max="87" width="8.6640625" style="36" bestFit="1" customWidth="1"/>
    <col min="88" max="89" width="10.33203125" style="36" bestFit="1" customWidth="1"/>
    <col min="90" max="90" width="7.83203125" style="36" bestFit="1" customWidth="1"/>
    <col min="91" max="92" width="8.6640625" style="36" bestFit="1" customWidth="1"/>
    <col min="93" max="97" width="7.83203125" style="36" bestFit="1" customWidth="1"/>
    <col min="98" max="99" width="8.6640625" style="36" bestFit="1" customWidth="1"/>
    <col min="100" max="100" width="2.83203125" style="36" bestFit="1" customWidth="1"/>
    <col min="101" max="103" width="7.83203125" style="36" bestFit="1" customWidth="1"/>
    <col min="104" max="104" width="12" style="36" bestFit="1" customWidth="1"/>
    <col min="105" max="107" width="11.1640625" style="36" bestFit="1" customWidth="1"/>
    <col min="108" max="108" width="13.6640625" style="36" bestFit="1" customWidth="1"/>
    <col min="109" max="110" width="11.1640625" style="36" bestFit="1" customWidth="1"/>
    <col min="111" max="111" width="2.83203125" style="36" bestFit="1" customWidth="1"/>
    <col min="112" max="113" width="8.6640625" style="36" bestFit="1" customWidth="1"/>
    <col min="114" max="114" width="6.1640625" style="36" bestFit="1" customWidth="1"/>
    <col min="115" max="115" width="10.33203125" style="31" bestFit="1" customWidth="1"/>
    <col min="116" max="116" width="12" style="31" bestFit="1" customWidth="1"/>
    <col min="117" max="117" width="7" style="31" bestFit="1" customWidth="1"/>
    <col min="118" max="119" width="8.6640625" style="31" bestFit="1" customWidth="1"/>
    <col min="120" max="120" width="12" style="31" bestFit="1" customWidth="1"/>
    <col min="121" max="124" width="8.6640625" style="31" bestFit="1" customWidth="1"/>
    <col min="125" max="126" width="7" style="31" bestFit="1" customWidth="1"/>
    <col min="127" max="130" width="8.6640625" style="31" bestFit="1" customWidth="1"/>
    <col min="131" max="131" width="5.33203125" style="31" bestFit="1" customWidth="1"/>
    <col min="132" max="134" width="7" style="31" bestFit="1" customWidth="1"/>
    <col min="135" max="136" width="10.33203125" style="31" bestFit="1" customWidth="1"/>
    <col min="137" max="137" width="7" style="31" bestFit="1" customWidth="1"/>
    <col min="138" max="139" width="12" style="31" bestFit="1" customWidth="1"/>
    <col min="140" max="140" width="7" style="31" bestFit="1" customWidth="1"/>
    <col min="141" max="141" width="10.33203125" style="31" bestFit="1" customWidth="1"/>
    <col min="142" max="142" width="7" style="31" bestFit="1" customWidth="1"/>
    <col min="143" max="144" width="8.6640625" style="31" bestFit="1" customWidth="1"/>
    <col min="145" max="145" width="7" style="31" bestFit="1" customWidth="1"/>
    <col min="146" max="16384" width="66.83203125" style="23"/>
  </cols>
  <sheetData>
    <row r="1" spans="1:145" x14ac:dyDescent="0.2">
      <c r="A1" s="49" t="s">
        <v>220</v>
      </c>
      <c r="B1" s="49"/>
      <c r="C1" s="47" t="s">
        <v>240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51" t="s">
        <v>221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22"/>
      <c r="AW1" s="47" t="s">
        <v>221</v>
      </c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54" t="s">
        <v>280</v>
      </c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6"/>
      <c r="DK1" s="61" t="s">
        <v>221</v>
      </c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3"/>
    </row>
    <row r="2" spans="1:145" x14ac:dyDescent="0.2">
      <c r="A2" s="49"/>
      <c r="B2" s="49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24">
        <f t="shared" ref="Q2:AU2" ca="1" si="0">COUNT(Q8:Q79)</f>
        <v>16</v>
      </c>
      <c r="R2" s="24">
        <f t="shared" ca="1" si="0"/>
        <v>3</v>
      </c>
      <c r="S2" s="24">
        <f t="shared" ca="1" si="0"/>
        <v>7</v>
      </c>
      <c r="T2" s="24">
        <f t="shared" ca="1" si="0"/>
        <v>8</v>
      </c>
      <c r="U2" s="24">
        <f t="shared" ca="1" si="0"/>
        <v>11</v>
      </c>
      <c r="V2" s="24">
        <f t="shared" ca="1" si="0"/>
        <v>6</v>
      </c>
      <c r="W2" s="24">
        <f t="shared" ca="1" si="0"/>
        <v>10</v>
      </c>
      <c r="X2" s="24">
        <f t="shared" ca="1" si="0"/>
        <v>12</v>
      </c>
      <c r="Y2" s="24">
        <f t="shared" ca="1" si="0"/>
        <v>12</v>
      </c>
      <c r="Z2" s="24">
        <f t="shared" ca="1" si="0"/>
        <v>10</v>
      </c>
      <c r="AA2" s="24">
        <f t="shared" ca="1" si="0"/>
        <v>8</v>
      </c>
      <c r="AB2" s="24">
        <f t="shared" ca="1" si="0"/>
        <v>8</v>
      </c>
      <c r="AC2" s="24">
        <f t="shared" ca="1" si="0"/>
        <v>10</v>
      </c>
      <c r="AD2" s="24">
        <f t="shared" ca="1" si="0"/>
        <v>10</v>
      </c>
      <c r="AE2" s="24">
        <f t="shared" ca="1" si="0"/>
        <v>9</v>
      </c>
      <c r="AF2" s="24">
        <f t="shared" ca="1" si="0"/>
        <v>9</v>
      </c>
      <c r="AG2" s="24">
        <f t="shared" ca="1" si="0"/>
        <v>2</v>
      </c>
      <c r="AH2" s="24">
        <f t="shared" ca="1" si="0"/>
        <v>10</v>
      </c>
      <c r="AI2" s="24">
        <f t="shared" ca="1" si="0"/>
        <v>8</v>
      </c>
      <c r="AJ2" s="24">
        <f t="shared" ca="1" si="0"/>
        <v>9</v>
      </c>
      <c r="AK2" s="24">
        <f t="shared" ca="1" si="0"/>
        <v>6</v>
      </c>
      <c r="AL2" s="24">
        <f t="shared" ca="1" si="0"/>
        <v>9</v>
      </c>
      <c r="AM2" s="24">
        <f t="shared" ca="1" si="0"/>
        <v>2</v>
      </c>
      <c r="AN2" s="24">
        <f t="shared" ca="1" si="0"/>
        <v>8</v>
      </c>
      <c r="AO2" s="24">
        <f t="shared" ca="1" si="0"/>
        <v>18</v>
      </c>
      <c r="AP2" s="24">
        <f t="shared" ca="1" si="0"/>
        <v>4</v>
      </c>
      <c r="AQ2" s="24">
        <f t="shared" ca="1" si="0"/>
        <v>10</v>
      </c>
      <c r="AR2" s="24">
        <f t="shared" ca="1" si="0"/>
        <v>4</v>
      </c>
      <c r="AS2" s="24">
        <f t="shared" ca="1" si="0"/>
        <v>8</v>
      </c>
      <c r="AT2" s="24">
        <f t="shared" ca="1" si="0"/>
        <v>4</v>
      </c>
      <c r="AU2" s="24">
        <f t="shared" ca="1" si="0"/>
        <v>2</v>
      </c>
      <c r="AV2" s="24">
        <f ca="1">SUM(AV8:AV79)</f>
        <v>253</v>
      </c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57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9"/>
      <c r="DK2" s="64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6"/>
    </row>
    <row r="3" spans="1:145" s="25" customFormat="1" x14ac:dyDescent="0.15">
      <c r="A3" s="49"/>
      <c r="B3" s="49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6" t="s">
        <v>165</v>
      </c>
      <c r="R3" s="46" t="s">
        <v>196</v>
      </c>
      <c r="S3" s="46" t="s">
        <v>197</v>
      </c>
      <c r="T3" s="46" t="s">
        <v>198</v>
      </c>
      <c r="U3" s="46" t="s">
        <v>4</v>
      </c>
      <c r="V3" s="46" t="s">
        <v>5</v>
      </c>
      <c r="W3" s="46" t="s">
        <v>210</v>
      </c>
      <c r="X3" s="46" t="s">
        <v>167</v>
      </c>
      <c r="Y3" s="46" t="s">
        <v>216</v>
      </c>
      <c r="Z3" s="46" t="s">
        <v>211</v>
      </c>
      <c r="AA3" s="46" t="s">
        <v>199</v>
      </c>
      <c r="AB3" s="46" t="s">
        <v>200</v>
      </c>
      <c r="AC3" s="46" t="s">
        <v>201</v>
      </c>
      <c r="AD3" s="46" t="s">
        <v>269</v>
      </c>
      <c r="AE3" s="46" t="s">
        <v>213</v>
      </c>
      <c r="AF3" s="46" t="s">
        <v>214</v>
      </c>
      <c r="AG3" s="46" t="s">
        <v>271</v>
      </c>
      <c r="AH3" s="46" t="s">
        <v>212</v>
      </c>
      <c r="AI3" s="46" t="s">
        <v>202</v>
      </c>
      <c r="AJ3" s="46" t="s">
        <v>203</v>
      </c>
      <c r="AK3" s="46" t="s">
        <v>155</v>
      </c>
      <c r="AL3" s="46" t="s">
        <v>204</v>
      </c>
      <c r="AM3" s="46" t="s">
        <v>205</v>
      </c>
      <c r="AN3" s="46" t="s">
        <v>206</v>
      </c>
      <c r="AO3" s="46" t="s">
        <v>207</v>
      </c>
      <c r="AP3" s="46" t="s">
        <v>208</v>
      </c>
      <c r="AQ3" s="46" t="s">
        <v>209</v>
      </c>
      <c r="AR3" s="46" t="s">
        <v>36</v>
      </c>
      <c r="AS3" s="46" t="s">
        <v>1</v>
      </c>
      <c r="AT3" s="46" t="s">
        <v>2</v>
      </c>
      <c r="AU3" s="46" t="s">
        <v>3</v>
      </c>
      <c r="AV3" s="46" t="s">
        <v>274</v>
      </c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60" t="s">
        <v>282</v>
      </c>
      <c r="CC3" s="60" t="s">
        <v>283</v>
      </c>
      <c r="CD3" s="60" t="s">
        <v>284</v>
      </c>
      <c r="CE3" s="60" t="s">
        <v>285</v>
      </c>
      <c r="CF3" s="53" t="s">
        <v>165</v>
      </c>
      <c r="CG3" s="53" t="s">
        <v>196</v>
      </c>
      <c r="CH3" s="53" t="s">
        <v>197</v>
      </c>
      <c r="CI3" s="53" t="s">
        <v>198</v>
      </c>
      <c r="CJ3" s="53" t="s">
        <v>4</v>
      </c>
      <c r="CK3" s="53" t="s">
        <v>5</v>
      </c>
      <c r="CL3" s="53" t="s">
        <v>210</v>
      </c>
      <c r="CM3" s="53" t="s">
        <v>167</v>
      </c>
      <c r="CN3" s="53" t="s">
        <v>216</v>
      </c>
      <c r="CO3" s="53" t="s">
        <v>211</v>
      </c>
      <c r="CP3" s="53" t="s">
        <v>199</v>
      </c>
      <c r="CQ3" s="53" t="s">
        <v>200</v>
      </c>
      <c r="CR3" s="53" t="s">
        <v>201</v>
      </c>
      <c r="CS3" s="53" t="s">
        <v>269</v>
      </c>
      <c r="CT3" s="53" t="s">
        <v>213</v>
      </c>
      <c r="CU3" s="53" t="s">
        <v>214</v>
      </c>
      <c r="CV3" s="53" t="s">
        <v>271</v>
      </c>
      <c r="CW3" s="53" t="s">
        <v>212</v>
      </c>
      <c r="CX3" s="53" t="s">
        <v>202</v>
      </c>
      <c r="CY3" s="53" t="s">
        <v>203</v>
      </c>
      <c r="CZ3" s="53" t="s">
        <v>155</v>
      </c>
      <c r="DA3" s="53" t="s">
        <v>204</v>
      </c>
      <c r="DB3" s="53" t="s">
        <v>205</v>
      </c>
      <c r="DC3" s="53" t="s">
        <v>206</v>
      </c>
      <c r="DD3" s="53" t="s">
        <v>207</v>
      </c>
      <c r="DE3" s="53" t="s">
        <v>208</v>
      </c>
      <c r="DF3" s="53" t="s">
        <v>209</v>
      </c>
      <c r="DG3" s="53" t="s">
        <v>36</v>
      </c>
      <c r="DH3" s="53" t="s">
        <v>1</v>
      </c>
      <c r="DI3" s="53" t="s">
        <v>2</v>
      </c>
      <c r="DJ3" s="53" t="s">
        <v>3</v>
      </c>
      <c r="DK3" s="52" t="s">
        <v>165</v>
      </c>
      <c r="DL3" s="52" t="s">
        <v>196</v>
      </c>
      <c r="DM3" s="52" t="s">
        <v>197</v>
      </c>
      <c r="DN3" s="52" t="s">
        <v>198</v>
      </c>
      <c r="DO3" s="52" t="s">
        <v>4</v>
      </c>
      <c r="DP3" s="52" t="s">
        <v>5</v>
      </c>
      <c r="DQ3" s="52" t="s">
        <v>210</v>
      </c>
      <c r="DR3" s="52" t="s">
        <v>167</v>
      </c>
      <c r="DS3" s="52" t="s">
        <v>216</v>
      </c>
      <c r="DT3" s="52" t="s">
        <v>211</v>
      </c>
      <c r="DU3" s="52" t="s">
        <v>199</v>
      </c>
      <c r="DV3" s="52" t="s">
        <v>200</v>
      </c>
      <c r="DW3" s="52" t="s">
        <v>201</v>
      </c>
      <c r="DX3" s="52" t="s">
        <v>269</v>
      </c>
      <c r="DY3" s="52" t="s">
        <v>213</v>
      </c>
      <c r="DZ3" s="52" t="s">
        <v>214</v>
      </c>
      <c r="EA3" s="52" t="s">
        <v>271</v>
      </c>
      <c r="EB3" s="52" t="s">
        <v>212</v>
      </c>
      <c r="EC3" s="52" t="s">
        <v>202</v>
      </c>
      <c r="ED3" s="52" t="s">
        <v>203</v>
      </c>
      <c r="EE3" s="52" t="s">
        <v>155</v>
      </c>
      <c r="EF3" s="52" t="s">
        <v>204</v>
      </c>
      <c r="EG3" s="52" t="s">
        <v>205</v>
      </c>
      <c r="EH3" s="52" t="s">
        <v>206</v>
      </c>
      <c r="EI3" s="52" t="s">
        <v>207</v>
      </c>
      <c r="EJ3" s="52" t="s">
        <v>208</v>
      </c>
      <c r="EK3" s="52" t="s">
        <v>209</v>
      </c>
      <c r="EL3" s="52" t="s">
        <v>36</v>
      </c>
      <c r="EM3" s="52" t="s">
        <v>1</v>
      </c>
      <c r="EN3" s="52" t="s">
        <v>2</v>
      </c>
      <c r="EO3" s="52" t="s">
        <v>3</v>
      </c>
    </row>
    <row r="4" spans="1:145" s="25" customFormat="1" x14ac:dyDescent="0.15">
      <c r="A4" s="49"/>
      <c r="B4" s="49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60"/>
      <c r="CC4" s="60"/>
      <c r="CD4" s="60"/>
      <c r="CE4" s="60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</row>
    <row r="5" spans="1:145" s="25" customFormat="1" x14ac:dyDescent="0.15">
      <c r="A5" s="49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60"/>
      <c r="CC5" s="60"/>
      <c r="CD5" s="60"/>
      <c r="CE5" s="60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</row>
    <row r="6" spans="1:145" s="25" customFormat="1" x14ac:dyDescent="0.15">
      <c r="A6" s="49"/>
      <c r="B6" s="49"/>
      <c r="C6" s="50" t="s">
        <v>107</v>
      </c>
      <c r="D6" s="50"/>
      <c r="E6" s="48" t="s">
        <v>108</v>
      </c>
      <c r="F6" s="48"/>
      <c r="G6" s="48" t="s">
        <v>222</v>
      </c>
      <c r="H6" s="48"/>
      <c r="I6" s="48"/>
      <c r="J6" s="48" t="s">
        <v>251</v>
      </c>
      <c r="K6" s="48"/>
      <c r="L6" s="48"/>
      <c r="M6" s="48" t="s">
        <v>111</v>
      </c>
      <c r="N6" s="48"/>
      <c r="O6" s="48"/>
      <c r="P6" s="48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60"/>
      <c r="CC6" s="60"/>
      <c r="CD6" s="60"/>
      <c r="CE6" s="60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</row>
    <row r="7" spans="1:145" s="25" customFormat="1" ht="12" x14ac:dyDescent="0.15">
      <c r="A7" s="26" t="s">
        <v>109</v>
      </c>
      <c r="B7" s="27" t="s">
        <v>60</v>
      </c>
      <c r="C7" s="28">
        <v>1</v>
      </c>
      <c r="D7" s="28">
        <v>2</v>
      </c>
      <c r="E7" s="28">
        <v>1</v>
      </c>
      <c r="F7" s="28">
        <v>2</v>
      </c>
      <c r="G7" s="28">
        <v>1</v>
      </c>
      <c r="H7" s="28">
        <v>2</v>
      </c>
      <c r="I7" s="28">
        <v>3</v>
      </c>
      <c r="J7" s="29">
        <v>1</v>
      </c>
      <c r="K7" s="29">
        <v>2</v>
      </c>
      <c r="L7" s="29">
        <v>4</v>
      </c>
      <c r="M7" s="29">
        <v>1</v>
      </c>
      <c r="N7" s="29">
        <v>2</v>
      </c>
      <c r="O7" s="29">
        <v>3</v>
      </c>
      <c r="P7" s="29">
        <v>4</v>
      </c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29" t="str">
        <f t="array" ref="AW7:CA7">Q3:AU7</f>
        <v>region</v>
      </c>
      <c r="AX7" s="29" t="str">
        <v>points</v>
      </c>
      <c r="AY7" s="29" t="str">
        <v>segments</v>
      </c>
      <c r="AZ7" s="29" t="str">
        <v>reflines</v>
      </c>
      <c r="BA7" s="29" t="str">
        <v>area</v>
      </c>
      <c r="BB7" s="29" t="str">
        <v>ribbon</v>
      </c>
      <c r="BC7" s="29" t="str">
        <v>triangles</v>
      </c>
      <c r="BD7" s="29" t="str">
        <v>isosceles</v>
      </c>
      <c r="BE7" s="29" t="str">
        <v>rights</v>
      </c>
      <c r="BF7" s="29" t="str">
        <v>quads</v>
      </c>
      <c r="BG7" s="29" t="str">
        <v>rects</v>
      </c>
      <c r="BH7" s="29" t="str">
        <v>diamonds</v>
      </c>
      <c r="BI7" s="29" t="str">
        <v>kites</v>
      </c>
      <c r="BJ7" s="29" t="str">
        <v>polys</v>
      </c>
      <c r="BK7" s="29" t="str">
        <v>regulars</v>
      </c>
      <c r="BL7" s="29" t="str">
        <v>stars</v>
      </c>
      <c r="BM7" s="29" t="str">
        <v>free</v>
      </c>
      <c r="BN7" s="29" t="str">
        <v>rounds</v>
      </c>
      <c r="BO7" s="29" t="str">
        <v>circles</v>
      </c>
      <c r="BP7" s="29" t="str">
        <v>ellipses</v>
      </c>
      <c r="BQ7" s="29" t="str">
        <v>ci</v>
      </c>
      <c r="BR7" s="29" t="str">
        <v>ends</v>
      </c>
      <c r="BS7" s="29" t="str">
        <v>fills</v>
      </c>
      <c r="BT7" s="29" t="str">
        <v>glyphs</v>
      </c>
      <c r="BU7" s="29" t="str">
        <v>labels</v>
      </c>
      <c r="BV7" s="29" t="str">
        <v>lines</v>
      </c>
      <c r="BW7" s="29" t="str">
        <v>marks</v>
      </c>
      <c r="BX7" s="29" t="str">
        <v>dilate</v>
      </c>
      <c r="BY7" s="29" t="str">
        <v>reflect</v>
      </c>
      <c r="BZ7" s="29" t="str">
        <v>rotate</v>
      </c>
      <c r="CA7" s="29" t="str">
        <v>translate</v>
      </c>
      <c r="CB7" s="60"/>
      <c r="CC7" s="60"/>
      <c r="CD7" s="60"/>
      <c r="CE7" s="60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</row>
    <row r="8" spans="1:145" x14ac:dyDescent="0.2">
      <c r="A8" s="30" t="s">
        <v>131</v>
      </c>
      <c r="B8" s="30" t="s">
        <v>57</v>
      </c>
      <c r="C8" s="31" t="s">
        <v>9</v>
      </c>
      <c r="F8" s="31" t="s">
        <v>106</v>
      </c>
      <c r="J8" s="31" t="s">
        <v>254</v>
      </c>
      <c r="M8" s="31" t="str">
        <f>"'cmp_"&amp;C8&amp;"_"&amp;F8&amp;"'"</f>
        <v>'cmp_num_scl'</v>
      </c>
      <c r="Q8" s="32">
        <f t="shared" ref="Q8:Z14" ca="1" si="1">IFERROR(MATCH($B8,INDIRECT(Q$3&amp;"_names"),0),"")</f>
        <v>3</v>
      </c>
      <c r="R8" s="32" t="str">
        <f t="shared" ca="1" si="1"/>
        <v/>
      </c>
      <c r="S8" s="32" t="str">
        <f t="shared" ca="1" si="1"/>
        <v/>
      </c>
      <c r="T8" s="32" t="str">
        <f t="shared" ca="1" si="1"/>
        <v/>
      </c>
      <c r="U8" s="32" t="str">
        <f t="shared" ca="1" si="1"/>
        <v/>
      </c>
      <c r="V8" s="32" t="str">
        <f t="shared" ca="1" si="1"/>
        <v/>
      </c>
      <c r="W8" s="32" t="str">
        <f t="shared" ca="1" si="1"/>
        <v/>
      </c>
      <c r="X8" s="32" t="str">
        <f t="shared" ca="1" si="1"/>
        <v/>
      </c>
      <c r="Y8" s="32" t="str">
        <f t="shared" ca="1" si="1"/>
        <v/>
      </c>
      <c r="Z8" s="32" t="str">
        <f t="shared" ca="1" si="1"/>
        <v/>
      </c>
      <c r="AA8" s="32" t="str">
        <f t="shared" ref="AA8:AJ14" ca="1" si="2">IFERROR(MATCH($B8,INDIRECT(AA$3&amp;"_names"),0),"")</f>
        <v/>
      </c>
      <c r="AB8" s="32" t="str">
        <f t="shared" ca="1" si="2"/>
        <v/>
      </c>
      <c r="AC8" s="32" t="str">
        <f t="shared" ca="1" si="2"/>
        <v/>
      </c>
      <c r="AD8" s="32" t="str">
        <f t="shared" ca="1" si="2"/>
        <v/>
      </c>
      <c r="AE8" s="32" t="str">
        <f t="shared" ca="1" si="2"/>
        <v/>
      </c>
      <c r="AF8" s="32" t="str">
        <f t="shared" ca="1" si="2"/>
        <v/>
      </c>
      <c r="AG8" s="32" t="str">
        <f t="shared" ca="1" si="2"/>
        <v/>
      </c>
      <c r="AH8" s="32" t="str">
        <f t="shared" ca="1" si="2"/>
        <v/>
      </c>
      <c r="AI8" s="32" t="str">
        <f t="shared" ca="1" si="2"/>
        <v/>
      </c>
      <c r="AJ8" s="32" t="str">
        <f t="shared" ca="1" si="2"/>
        <v/>
      </c>
      <c r="AK8" s="32" t="str">
        <f t="shared" ref="AK8:AU14" ca="1" si="3">IFERROR(MATCH($B8,INDIRECT(AK$3&amp;"_names"),0),"")</f>
        <v/>
      </c>
      <c r="AL8" s="32" t="str">
        <f t="shared" ca="1" si="3"/>
        <v/>
      </c>
      <c r="AM8" s="32" t="str">
        <f t="shared" ca="1" si="3"/>
        <v/>
      </c>
      <c r="AN8" s="32" t="str">
        <f t="shared" ca="1" si="3"/>
        <v/>
      </c>
      <c r="AO8" s="32" t="str">
        <f t="shared" ca="1" si="3"/>
        <v/>
      </c>
      <c r="AP8" s="32" t="str">
        <f t="shared" ca="1" si="3"/>
        <v/>
      </c>
      <c r="AQ8" s="32" t="str">
        <f t="shared" ca="1" si="3"/>
        <v/>
      </c>
      <c r="AR8" s="32" t="str">
        <f t="shared" ca="1" si="3"/>
        <v/>
      </c>
      <c r="AS8" s="32" t="str">
        <f t="shared" ca="1" si="3"/>
        <v/>
      </c>
      <c r="AT8" s="32" t="str">
        <f t="shared" ca="1" si="3"/>
        <v/>
      </c>
      <c r="AU8" s="32" t="str">
        <f t="shared" ca="1" si="3"/>
        <v/>
      </c>
      <c r="AV8" s="32">
        <f t="shared" ref="AV8:AV37" ca="1" si="4">COUNT(Q8:AU8)</f>
        <v>1</v>
      </c>
      <c r="AW8" s="31" t="str">
        <f ca="1">IF(Q8="","","uj::is_prop("&amp;_xlfn.TEXTJOIN(", ",TRUE,$B8,$M8,$J8,IF($G8="","","vals = pj::pj.$vals$"&amp;$G8))&amp;")")</f>
        <v>uj::is_prop(xmax, 'cmp_num_scl', gt = xmin)</v>
      </c>
      <c r="AX8" s="31" t="str">
        <f ca="1">IF(R8="","","uj::is_prop("&amp;_xlfn.TEXTJOIN(", ",TRUE,$B8,$M8,$J8,IF($G8="","","vals = pj::pj.$vals$"&amp;$G8))&amp;")")</f>
        <v/>
      </c>
      <c r="AY8" s="31" t="str">
        <f ca="1">IF(S8="","","uj::is_prop("&amp;_xlfn.TEXTJOIN(", ",TRUE,$B8,$M8,$J8,IF($G8="","","vals = pj::pj.$vals$"&amp;$G8))&amp;")")</f>
        <v/>
      </c>
      <c r="AZ8" s="31" t="str">
        <f ca="1">IF(T8="","","uj::is_prop("&amp;_xlfn.TEXTJOIN(", ",TRUE,$B8,$M8,$J8,IF($G8="","","vals = pj::pj.$vals$"&amp;$G8))&amp;")")</f>
        <v/>
      </c>
      <c r="BA8" s="31" t="str">
        <f ca="1">IF(U8="","","uj::is_prop("&amp;_xlfn.TEXTJOIN(", ",TRUE,$B8,$M8,$J8,IF($G8="","","vals = pj::pj.$vals$"&amp;$G8))&amp;")")</f>
        <v/>
      </c>
      <c r="BB8" s="31" t="str">
        <f ca="1">IF(V8="","","uj::is_prop("&amp;_xlfn.TEXTJOIN(", ",TRUE,$B8,$M8,$J8,IF($G8="","","vals = pj::pj.$vals$"&amp;$G8))&amp;")")</f>
        <v/>
      </c>
      <c r="BC8" s="31" t="str">
        <f ca="1">IF(W8="","","uj::is_prop("&amp;_xlfn.TEXTJOIN(", ",TRUE,$B8,$M8,$J8,IF($G8="","","vals = pj::pj.$vals$"&amp;$G8))&amp;")")</f>
        <v/>
      </c>
      <c r="BD8" s="31" t="str">
        <f ca="1">IF(X8="","","uj::is_prop("&amp;_xlfn.TEXTJOIN(", ",TRUE,$B8,$M8,$J8,IF($G8="","","vals = pj::pj.$vals$"&amp;$G8))&amp;")")</f>
        <v/>
      </c>
      <c r="BE8" s="31" t="str">
        <f ca="1">IF(Y8="","","uj::is_prop("&amp;_xlfn.TEXTJOIN(", ",TRUE,$B8,$M8,$J8,IF($G8="","","vals = pj::pj.$vals$"&amp;$G8))&amp;")")</f>
        <v/>
      </c>
      <c r="BF8" s="31" t="str">
        <f ca="1">IF(Z8="","","uj::is_prop("&amp;_xlfn.TEXTJOIN(", ",TRUE,$B8,$M8,$J8,IF($G8="","","vals = pj::pj.$vals$"&amp;$G8))&amp;")")</f>
        <v/>
      </c>
      <c r="BG8" s="31" t="str">
        <f ca="1">IF(AA8="","","uj::is_prop("&amp;_xlfn.TEXTJOIN(", ",TRUE,$B8,$M8,$J8,IF($G8="","","vals = pj::pj.$vals$"&amp;$G8))&amp;")")</f>
        <v/>
      </c>
      <c r="BH8" s="31" t="str">
        <f ca="1">IF(AB8="","","uj::is_prop("&amp;_xlfn.TEXTJOIN(", ",TRUE,$B8,$M8,$J8,IF($G8="","","vals = pj::pj.$vals$"&amp;$G8))&amp;")")</f>
        <v/>
      </c>
      <c r="BI8" s="31" t="str">
        <f ca="1">IF(AC8="","","uj::is_prop("&amp;_xlfn.TEXTJOIN(", ",TRUE,$B8,$M8,$J8,IF($G8="","","vals = pj::pj.$vals$"&amp;$G8))&amp;")")</f>
        <v/>
      </c>
      <c r="BJ8" s="31" t="str">
        <f ca="1">IF(AD8="","","uj:'.values'!v:is_prop("&amp;_xlfn.TEXTJOIN(", ",TRUE,$B8,$M8,$J8,IF($G8="","","vals = pj::pj.$vals$"&amp;$G8))&amp;")")</f>
        <v/>
      </c>
      <c r="BK8" s="31" t="str">
        <f ca="1">IF(AE8="","","uj::is_prop("&amp;_xlfn.TEXTJOIN(", ",TRUE,$B8,$M8,$J8,IF($G8="","","vals = pj::pj.$vals$"&amp;$G8))&amp;")")</f>
        <v/>
      </c>
      <c r="BL8" s="31" t="str">
        <f ca="1">IF(AF8="","","uj::is_prop("&amp;_xlfn.TEXTJOIN(", ",TRUE,$B8,$M8,$J8,IF($G8="","","vals = pj::pj.$vals$"&amp;$G8))&amp;")")</f>
        <v/>
      </c>
      <c r="BM8" s="31" t="str">
        <f ca="1">IF(AG8="","","uj::is_prop("&amp;_xlfn.TEXTJOIN(", ",TRUE,$B8,$M8,$J8,IF($G8="","","vals = pj::pj.$vals$"&amp;$G8))&amp;")")</f>
        <v/>
      </c>
      <c r="BN8" s="31" t="str">
        <f ca="1">IF(AH8="","","uj::is_prop("&amp;_xlfn.TEXTJOIN(", ",TRUE,$B8,$M8,$J8,IF($G8="","","vals = pj::pj.$vals$"&amp;$G8))&amp;")")</f>
        <v/>
      </c>
      <c r="BO8" s="31" t="str">
        <f ca="1">IF(AI8="","","uj::is_prop("&amp;_xlfn.TEXTJOIN(", ",TRUE,$B8,$M8,$J8,IF($G8="","","vals = pj::pj.$vals$"&amp;$G8))&amp;")")</f>
        <v/>
      </c>
      <c r="BP8" s="31" t="str">
        <f ca="1">IF(AJ8="","","uj::is_prop("&amp;_xlfn.TEXTJOIN(", ",TRUE,$B8,$M8,$J8,IF($G8="","","vals = pj::pj.$vals$"&amp;$G8))&amp;")")</f>
        <v/>
      </c>
      <c r="BQ8" s="31" t="str">
        <f ca="1">IF(AK8="","","uj::is_prop("&amp;_xlfn.TEXTJOIN(", ",TRUE,$B8,$M8,$J8,IF($G8="","","vals = pj::pj.$vals$"&amp;$G8))&amp;")")</f>
        <v/>
      </c>
      <c r="BR8" s="31" t="str">
        <f ca="1">IF(AL8="","","uj::is_prop("&amp;_xlfn.TEXTJOIN(", ",TRUE,$B8,$M8,$J8,IF($G8="","","vals = pj::pj.$vals$"&amp;$G8))&amp;")")</f>
        <v/>
      </c>
      <c r="BS8" s="31" t="str">
        <f ca="1">IF(AM8="","","uj::is_prop("&amp;_xlfn.TEXTJOIN(", ",TRUE,$B8,$M8,$J8,IF($G8="","","vals = pj::pj.$vals$"&amp;$G8))&amp;")")</f>
        <v/>
      </c>
      <c r="BT8" s="31" t="str">
        <f ca="1">IF(AN8="","","uj::is_prop("&amp;_xlfn.TEXTJOIN(", ",TRUE,$B8,$M8,$J8,IF($G8="","","vals = pj::pj.$vals$"&amp;$G8))&amp;")")</f>
        <v/>
      </c>
      <c r="BU8" s="31" t="str">
        <f ca="1">IF(AO8="","","uj::is_prop("&amp;_xlfn.TEXTJOIN(", ",TRUE,$B8,$M8,$J8,IF($G8="","","vals = pj::pj.$vals$"&amp;$G8))&amp;")")</f>
        <v/>
      </c>
      <c r="BV8" s="31" t="str">
        <f ca="1">IF(AP8="","","uj::is_prop("&amp;_xlfn.TEXTJOIN(", ",TRUE,$B8,$M8,$J8,IF($G8="","","vals = pj::pj.$vals$"&amp;$G8))&amp;")")</f>
        <v/>
      </c>
      <c r="BW8" s="31" t="str">
        <f ca="1">IF(AQ8="","","uj::is_prop("&amp;_xlfn.TEXTJOIN(", ",TRUE,$B8,$M8,$J8,IF($G8="","","vals = pj::pj.$vals$"&amp;$G8))&amp;")")</f>
        <v/>
      </c>
      <c r="BX8" s="31" t="str">
        <f ca="1">IF(AR8="","","uj::is_prop("&amp;_xlfn.TEXTJOIN(", ",TRUE,$B8,$M8,$J8,IF($G8="","","vals = pj::pj.$vals$"&amp;$G8))&amp;")")</f>
        <v/>
      </c>
      <c r="BY8" s="31" t="str">
        <f ca="1">IF(AS8="","","uj::is_prop("&amp;_xlfn.TEXTJOIN(", ",TRUE,$B8,$M8,$J8,IF($G8="","","vals = pj::pj.$vals$"&amp;$G8))&amp;")")</f>
        <v/>
      </c>
      <c r="BZ8" s="31" t="str">
        <f ca="1">IF(AT8="","","uj::is_prop("&amp;_xlfn.TEXTJOIN(", ",TRUE,$B8,$M8,$J8,IF($G8="","","vals = pj::pj.$vals$"&amp;$G8))&amp;")")</f>
        <v/>
      </c>
      <c r="CA8" s="31" t="str">
        <f ca="1">IF(AU8="","","uj::is_prop("&amp;_xlfn.TEXTJOIN(", ",TRUE,$B8,$M8,$J8,IF($G8="","","vals = pj::pj.$vals$"&amp;$G8))&amp;")")</f>
        <v/>
      </c>
      <c r="CB8" s="37" t="s">
        <v>286</v>
      </c>
      <c r="CF8" s="36" t="str">
        <f t="shared" ref="CF8:CF22" ca="1" si="5">IF(Q8="","",IF($CB8="|",$B8,$B8&amp;" = "&amp;$CB8))</f>
        <v>xmax</v>
      </c>
      <c r="CG8" s="36" t="str">
        <f t="shared" ref="CG8:CG22" ca="1" si="6">IF(R8="","",IF($CB8="|",$B8,$B8&amp;" = "&amp;$CB8))</f>
        <v/>
      </c>
      <c r="CH8" s="36" t="str">
        <f t="shared" ref="CH8:CH22" ca="1" si="7">IF(S8="","",IF($CB8="|",$B8,$B8&amp;" = "&amp;$CB8))</f>
        <v/>
      </c>
      <c r="CI8" s="36" t="str">
        <f t="shared" ref="CI8:CI22" ca="1" si="8">IF(T8="","",IF($CB8="|",$B8,$B8&amp;" = "&amp;$CB8))</f>
        <v/>
      </c>
      <c r="CJ8" s="36" t="str">
        <f t="shared" ref="CJ8:CJ22" ca="1" si="9">IF(U8="","",IF($CB8="|",$B8,$B8&amp;" = "&amp;$CB8))</f>
        <v/>
      </c>
      <c r="CK8" s="36" t="str">
        <f t="shared" ref="CK8:CK22" ca="1" si="10">IF(V8="","",IF($CB8="|",$B8,$B8&amp;" = "&amp;$CB8))</f>
        <v/>
      </c>
      <c r="CL8" s="36" t="str">
        <f t="shared" ref="CL8:CL22" ca="1" si="11">IF(W8="","",IF($CB8="|",$B8,$B8&amp;" = "&amp;$CB8))</f>
        <v/>
      </c>
      <c r="CM8" s="36" t="str">
        <f t="shared" ref="CM8:CM22" ca="1" si="12">IF(X8="","",IF($CB8="|",$B8,$B8&amp;" = "&amp;$CB8))</f>
        <v/>
      </c>
      <c r="CN8" s="36" t="str">
        <f t="shared" ref="CN8:CN22" ca="1" si="13">IF(Y8="","",IF($CB8="|",$B8,$B8&amp;" = "&amp;$CB8))</f>
        <v/>
      </c>
      <c r="CO8" s="36" t="str">
        <f t="shared" ref="CO8:CO22" ca="1" si="14">IF(Z8="","",IF($CB8="|",$B8,$B8&amp;" = "&amp;$CB8))</f>
        <v/>
      </c>
      <c r="CP8" s="36" t="str">
        <f t="shared" ref="CP8:CP22" ca="1" si="15">IF(AA8="","",IF($CB8="|",$B8,$B8&amp;" = "&amp;$CB8))</f>
        <v/>
      </c>
      <c r="CQ8" s="36" t="str">
        <f t="shared" ref="CQ8:CQ22" ca="1" si="16">IF(AB8="","",IF($CB8="|",$B8,$B8&amp;" = "&amp;$CB8))</f>
        <v/>
      </c>
      <c r="CR8" s="36" t="str">
        <f t="shared" ref="CR8:CR22" ca="1" si="17">IF(AC8="","",IF($CB8="|",$B8,$B8&amp;" = "&amp;$CB8))</f>
        <v/>
      </c>
      <c r="CS8" s="36" t="str">
        <f t="shared" ref="CS8:CS22" ca="1" si="18">IF(AD8="","",IF($CB8="|",$B8,$B8&amp;" = "&amp;$CB8))</f>
        <v/>
      </c>
      <c r="CT8" s="36" t="str">
        <f t="shared" ref="CT8:CT22" ca="1" si="19">IF(AE8="","",IF($CB8="|",$B8,$B8&amp;" = "&amp;$CB8))</f>
        <v/>
      </c>
      <c r="CU8" s="36" t="str">
        <f t="shared" ref="CU8:CU22" ca="1" si="20">IF(AF8="","",IF($CB8="|",$B8,$B8&amp;" = "&amp;$CB8))</f>
        <v/>
      </c>
      <c r="CV8" s="36" t="str">
        <f t="shared" ref="CV8:CV22" ca="1" si="21">IF(AG8="","",IF($CB8="|",$B8,$B8&amp;" = "&amp;$CB8))</f>
        <v/>
      </c>
      <c r="CW8" s="36" t="str">
        <f t="shared" ref="CW8:CW22" ca="1" si="22">IF(AH8="","",IF($CB8="|",$B8,$B8&amp;" = "&amp;$CB8))</f>
        <v/>
      </c>
      <c r="CX8" s="36" t="str">
        <f t="shared" ref="CX8:CX22" ca="1" si="23">IF(AI8="","",IF($CB8="|",$B8,$B8&amp;" = "&amp;$CB8))</f>
        <v/>
      </c>
      <c r="CY8" s="36" t="str">
        <f t="shared" ref="CY8:CY22" ca="1" si="24">IF(AJ8="","",IF($CB8="|",$B8,$B8&amp;" = "&amp;$CB8))</f>
        <v/>
      </c>
      <c r="CZ8" s="36" t="str">
        <f t="shared" ref="CZ8:CZ22" ca="1" si="25">IF(AK8="","",IF($CB8="|",$B8,$B8&amp;" = "&amp;$CB8))</f>
        <v/>
      </c>
      <c r="DA8" s="36" t="str">
        <f t="shared" ref="DA8:DA22" ca="1" si="26">IF(AL8="","",IF($CB8="|",$B8,$B8&amp;" = "&amp;$CB8))</f>
        <v/>
      </c>
      <c r="DB8" s="36" t="str">
        <f t="shared" ref="DB8:DB22" ca="1" si="27">IF(AM8="","",IF($CB8="|",$B8,$B8&amp;" = "&amp;$CB8))</f>
        <v/>
      </c>
      <c r="DC8" s="36" t="str">
        <f t="shared" ref="DC8:DC22" ca="1" si="28">IF(AN8="","",IF($CB8="|",$B8,$B8&amp;" = "&amp;$CB8))</f>
        <v/>
      </c>
      <c r="DD8" s="36" t="str">
        <f t="shared" ref="DD8:DD22" ca="1" si="29">IF(AO8="","",IF($CB8="|",$B8,$B8&amp;" = "&amp;$CB8))</f>
        <v/>
      </c>
      <c r="DE8" s="36" t="str">
        <f t="shared" ref="DE8:DE22" ca="1" si="30">IF(AP8="","",IF($CB8="|",$B8,$B8&amp;" = "&amp;$CB8))</f>
        <v/>
      </c>
      <c r="DF8" s="36" t="str">
        <f t="shared" ref="DF8:DF22" ca="1" si="31">IF(AQ8="","",IF($CB8="|",$B8,$B8&amp;" = "&amp;$CB8))</f>
        <v/>
      </c>
      <c r="DG8" s="36" t="str">
        <f t="shared" ref="DG8:DG22" ca="1" si="32">IF(AR8="","",IF($CB8="|",$B8,$B8&amp;" = "&amp;$CB8))</f>
        <v/>
      </c>
      <c r="DH8" s="36" t="str">
        <f t="shared" ref="DH8:DH22" ca="1" si="33">IF(AS8="","",IF($CB8="|",$B8,$B8&amp;" = "&amp;$CB8))</f>
        <v/>
      </c>
      <c r="DI8" s="36" t="str">
        <f t="shared" ref="DI8:DI22" ca="1" si="34">IF(AT8="","",IF($CB8="|",$B8,$B8&amp;" = "&amp;$CB8))</f>
        <v/>
      </c>
      <c r="DJ8" s="36" t="str">
        <f t="shared" ref="DJ8:DJ22" ca="1" si="35">IF(AU8="","",IF($CB8="|",$B8,$B8&amp;" = "&amp;$CB8))</f>
        <v/>
      </c>
      <c r="DK8" s="31" t="str">
        <f ca="1">IF(Q8="","",$B8&amp;" = "&amp;$B8)</f>
        <v>xmax = xmax</v>
      </c>
      <c r="DL8" s="31" t="str">
        <f t="shared" ref="DL8:DL72" ca="1" si="36">IF(R8="","",$B8&amp;" = "&amp;$B8)</f>
        <v/>
      </c>
      <c r="DM8" s="31" t="str">
        <f t="shared" ref="DM8:DM72" ca="1" si="37">IF(S8="","",$B8&amp;" = "&amp;$B8)</f>
        <v/>
      </c>
      <c r="DN8" s="31" t="str">
        <f t="shared" ref="DN8:DN72" ca="1" si="38">IF(T8="","",$B8&amp;" = "&amp;$B8)</f>
        <v/>
      </c>
      <c r="DO8" s="31" t="str">
        <f t="shared" ref="DO8:DO72" ca="1" si="39">IF(U8="","",$B8&amp;" = "&amp;$B8)</f>
        <v/>
      </c>
      <c r="DP8" s="31" t="str">
        <f t="shared" ref="DP8:DP72" ca="1" si="40">IF(V8="","",$B8&amp;" = "&amp;$B8)</f>
        <v/>
      </c>
      <c r="DQ8" s="31" t="str">
        <f t="shared" ref="DQ8:DQ72" ca="1" si="41">IF(W8="","",$B8&amp;" = "&amp;$B8)</f>
        <v/>
      </c>
      <c r="DR8" s="31" t="str">
        <f t="shared" ref="DR8:DR72" ca="1" si="42">IF(X8="","",$B8&amp;" = "&amp;$B8)</f>
        <v/>
      </c>
      <c r="DS8" s="31" t="str">
        <f t="shared" ref="DS8:DS72" ca="1" si="43">IF(Y8="","",$B8&amp;" = "&amp;$B8)</f>
        <v/>
      </c>
      <c r="DT8" s="31" t="str">
        <f t="shared" ref="DT8:DT72" ca="1" si="44">IF(Z8="","",$B8&amp;" = "&amp;$B8)</f>
        <v/>
      </c>
      <c r="DU8" s="31" t="str">
        <f t="shared" ref="DU8:DU72" ca="1" si="45">IF(AA8="","",$B8&amp;" = "&amp;$B8)</f>
        <v/>
      </c>
      <c r="DV8" s="31" t="str">
        <f t="shared" ref="DV8:DV72" ca="1" si="46">IF(AB8="","",$B8&amp;" = "&amp;$B8)</f>
        <v/>
      </c>
      <c r="DW8" s="31" t="str">
        <f t="shared" ref="DW8:DW72" ca="1" si="47">IF(AC8="","",$B8&amp;" = "&amp;$B8)</f>
        <v/>
      </c>
      <c r="DX8" s="31" t="str">
        <f t="shared" ref="DX8:DX72" ca="1" si="48">IF(AD8="","",$B8&amp;" = "&amp;$B8)</f>
        <v/>
      </c>
      <c r="DY8" s="31" t="str">
        <f t="shared" ref="DY8:DY72" ca="1" si="49">IF(AE8="","",$B8&amp;" = "&amp;$B8)</f>
        <v/>
      </c>
      <c r="DZ8" s="31" t="str">
        <f t="shared" ref="DZ8:DZ72" ca="1" si="50">IF(AF8="","",$B8&amp;" = "&amp;$B8)</f>
        <v/>
      </c>
      <c r="EA8" s="31" t="str">
        <f t="shared" ref="EA8:EA72" ca="1" si="51">IF(AG8="","",$B8&amp;" = "&amp;$B8)</f>
        <v/>
      </c>
      <c r="EB8" s="31" t="str">
        <f t="shared" ref="EB8:EB72" ca="1" si="52">IF(AH8="","",$B8&amp;" = "&amp;$B8)</f>
        <v/>
      </c>
      <c r="EC8" s="31" t="str">
        <f t="shared" ref="EC8:EC72" ca="1" si="53">IF(AI8="","",$B8&amp;" = "&amp;$B8)</f>
        <v/>
      </c>
      <c r="ED8" s="31" t="str">
        <f t="shared" ref="ED8:ED72" ca="1" si="54">IF(AJ8="","",$B8&amp;" = "&amp;$B8)</f>
        <v/>
      </c>
      <c r="EE8" s="31" t="str">
        <f t="shared" ref="EE8:EE72" ca="1" si="55">IF(AK8="","",$B8&amp;" = "&amp;$B8)</f>
        <v/>
      </c>
      <c r="EF8" s="31" t="str">
        <f t="shared" ref="EF8:EF72" ca="1" si="56">IF(AL8="","",$B8&amp;" = "&amp;$B8)</f>
        <v/>
      </c>
      <c r="EG8" s="31" t="str">
        <f t="shared" ref="EG8:EG72" ca="1" si="57">IF(AM8="","",$B8&amp;" = "&amp;$B8)</f>
        <v/>
      </c>
      <c r="EH8" s="31" t="str">
        <f t="shared" ref="EH8:EH72" ca="1" si="58">IF(AN8="","",$B8&amp;" = "&amp;$B8)</f>
        <v/>
      </c>
      <c r="EI8" s="31" t="str">
        <f t="shared" ref="EI8:EI72" ca="1" si="59">IF(AO8="","",$B8&amp;" = "&amp;$B8)</f>
        <v/>
      </c>
      <c r="EJ8" s="31" t="str">
        <f t="shared" ref="EJ8:EJ72" ca="1" si="60">IF(AP8="","",$B8&amp;" = "&amp;$B8)</f>
        <v/>
      </c>
      <c r="EK8" s="31" t="str">
        <f t="shared" ref="EK8:EK72" ca="1" si="61">IF(AQ8="","",$B8&amp;" = "&amp;$B8)</f>
        <v/>
      </c>
      <c r="EL8" s="31" t="str">
        <f t="shared" ref="EL8:EL72" ca="1" si="62">IF(AR8="","",$B8&amp;" = "&amp;$B8)</f>
        <v/>
      </c>
      <c r="EM8" s="31" t="str">
        <f t="shared" ref="EM8:EM72" ca="1" si="63">IF(AS8="","",$B8&amp;" = "&amp;$B8)</f>
        <v/>
      </c>
      <c r="EN8" s="31" t="str">
        <f t="shared" ref="EN8:EN72" ca="1" si="64">IF(AT8="","",$B8&amp;" = "&amp;$B8)</f>
        <v/>
      </c>
      <c r="EO8" s="31" t="str">
        <f t="shared" ref="EO8:EO72" ca="1" si="65">IF(AU8="","",$B8&amp;" = "&amp;$B8)</f>
        <v/>
      </c>
    </row>
    <row r="9" spans="1:145" x14ac:dyDescent="0.2">
      <c r="A9" s="30" t="s">
        <v>129</v>
      </c>
      <c r="B9" s="30" t="s">
        <v>56</v>
      </c>
      <c r="C9" s="31" t="s">
        <v>9</v>
      </c>
      <c r="F9" s="31" t="s">
        <v>106</v>
      </c>
      <c r="M9" s="31" t="str">
        <f t="shared" ref="M9:M11" si="66">"'cmp_"&amp;C9&amp;"_"&amp;F9&amp;"'"</f>
        <v>'cmp_num_scl'</v>
      </c>
      <c r="Q9" s="32">
        <f t="shared" ca="1" si="1"/>
        <v>2</v>
      </c>
      <c r="R9" s="32" t="str">
        <f t="shared" ca="1" si="1"/>
        <v/>
      </c>
      <c r="S9" s="32" t="str">
        <f t="shared" ca="1" si="1"/>
        <v/>
      </c>
      <c r="T9" s="32" t="str">
        <f t="shared" ca="1" si="1"/>
        <v/>
      </c>
      <c r="U9" s="32" t="str">
        <f t="shared" ca="1" si="1"/>
        <v/>
      </c>
      <c r="V9" s="32" t="str">
        <f t="shared" ca="1" si="1"/>
        <v/>
      </c>
      <c r="W9" s="32" t="str">
        <f t="shared" ca="1" si="1"/>
        <v/>
      </c>
      <c r="X9" s="32" t="str">
        <f t="shared" ca="1" si="1"/>
        <v/>
      </c>
      <c r="Y9" s="32" t="str">
        <f t="shared" ca="1" si="1"/>
        <v/>
      </c>
      <c r="Z9" s="32" t="str">
        <f t="shared" ca="1" si="1"/>
        <v/>
      </c>
      <c r="AA9" s="32" t="str">
        <f t="shared" ca="1" si="2"/>
        <v/>
      </c>
      <c r="AB9" s="32" t="str">
        <f t="shared" ca="1" si="2"/>
        <v/>
      </c>
      <c r="AC9" s="32" t="str">
        <f t="shared" ca="1" si="2"/>
        <v/>
      </c>
      <c r="AD9" s="32" t="str">
        <f t="shared" ca="1" si="2"/>
        <v/>
      </c>
      <c r="AE9" s="32" t="str">
        <f t="shared" ca="1" si="2"/>
        <v/>
      </c>
      <c r="AF9" s="32" t="str">
        <f t="shared" ca="1" si="2"/>
        <v/>
      </c>
      <c r="AG9" s="32" t="str">
        <f t="shared" ca="1" si="2"/>
        <v/>
      </c>
      <c r="AH9" s="32" t="str">
        <f t="shared" ca="1" si="2"/>
        <v/>
      </c>
      <c r="AI9" s="32" t="str">
        <f t="shared" ca="1" si="2"/>
        <v/>
      </c>
      <c r="AJ9" s="32" t="str">
        <f t="shared" ca="1" si="2"/>
        <v/>
      </c>
      <c r="AK9" s="32" t="str">
        <f t="shared" ca="1" si="3"/>
        <v/>
      </c>
      <c r="AL9" s="32" t="str">
        <f t="shared" ca="1" si="3"/>
        <v/>
      </c>
      <c r="AM9" s="32" t="str">
        <f t="shared" ca="1" si="3"/>
        <v/>
      </c>
      <c r="AN9" s="32" t="str">
        <f t="shared" ca="1" si="3"/>
        <v/>
      </c>
      <c r="AO9" s="32" t="str">
        <f t="shared" ca="1" si="3"/>
        <v/>
      </c>
      <c r="AP9" s="32" t="str">
        <f t="shared" ca="1" si="3"/>
        <v/>
      </c>
      <c r="AQ9" s="32" t="str">
        <f t="shared" ca="1" si="3"/>
        <v/>
      </c>
      <c r="AR9" s="32" t="str">
        <f t="shared" ca="1" si="3"/>
        <v/>
      </c>
      <c r="AS9" s="32" t="str">
        <f t="shared" ca="1" si="3"/>
        <v/>
      </c>
      <c r="AT9" s="32" t="str">
        <f t="shared" ca="1" si="3"/>
        <v/>
      </c>
      <c r="AU9" s="32" t="str">
        <f t="shared" ca="1" si="3"/>
        <v/>
      </c>
      <c r="AV9" s="32">
        <f t="shared" ca="1" si="4"/>
        <v>1</v>
      </c>
      <c r="AW9" s="31" t="str">
        <f ca="1">IF(Q9="","","uj::is_prop("&amp;_xlfn.TEXTJOIN(", ",TRUE,$B9,$M9,$J9,IF($G9="","","vals = pj::pj.$vals$"&amp;$G9))&amp;")")</f>
        <v>uj::is_prop(xmin, 'cmp_num_scl')</v>
      </c>
      <c r="AX9" s="31" t="str">
        <f ca="1">IF(R9="","","uj::is_prop("&amp;_xlfn.TEXTJOIN(", ",TRUE,$B9,$M9,$J9,IF($G9="","","vals = pj::pj.$vals$"&amp;$G9))&amp;")")</f>
        <v/>
      </c>
      <c r="AY9" s="31" t="str">
        <f ca="1">IF(S9="","","uj::is_prop("&amp;_xlfn.TEXTJOIN(", ",TRUE,$B9,$M9,$J9,IF($G9="","","vals = pj::pj.$vals$"&amp;$G9))&amp;")")</f>
        <v/>
      </c>
      <c r="AZ9" s="31" t="str">
        <f ca="1">IF(T9="","","uj::is_prop("&amp;_xlfn.TEXTJOIN(", ",TRUE,$B9,$M9,$J9,IF($G9="","","vals = pj::pj.$vals$"&amp;$G9))&amp;")")</f>
        <v/>
      </c>
      <c r="BA9" s="31" t="str">
        <f ca="1">IF(U9="","","uj::is_prop("&amp;_xlfn.TEXTJOIN(", ",TRUE,$B9,$M9,$J9,IF($G9="","","vals = pj::pj.$vals$"&amp;$G9))&amp;")")</f>
        <v/>
      </c>
      <c r="BB9" s="31" t="str">
        <f ca="1">IF(V9="","","uj::is_prop("&amp;_xlfn.TEXTJOIN(", ",TRUE,$B9,$M9,$J9,IF($G9="","","vals = pj::pj.$vals$"&amp;$G9))&amp;")")</f>
        <v/>
      </c>
      <c r="BC9" s="31" t="str">
        <f ca="1">IF(W9="","","uj::is_prop("&amp;_xlfn.TEXTJOIN(", ",TRUE,$B9,$M9,$J9,IF($G9="","","vals = pj::pj.$vals$"&amp;$G9))&amp;")")</f>
        <v/>
      </c>
      <c r="BD9" s="31" t="str">
        <f ca="1">IF(X9="","","uj::is_prop("&amp;_xlfn.TEXTJOIN(", ",TRUE,$B9,$M9,$J9,IF($G9="","","vals = pj::pj.$vals$"&amp;$G9))&amp;")")</f>
        <v/>
      </c>
      <c r="BE9" s="31" t="str">
        <f ca="1">IF(Y9="","","uj::is_prop("&amp;_xlfn.TEXTJOIN(", ",TRUE,$B9,$M9,$J9,IF($G9="","","vals = pj::pj.$vals$"&amp;$G9))&amp;")")</f>
        <v/>
      </c>
      <c r="BF9" s="31" t="str">
        <f ca="1">IF(Z9="","","uj::is_prop("&amp;_xlfn.TEXTJOIN(", ",TRUE,$B9,$M9,$J9,IF($G9="","","vals = pj::pj.$vals$"&amp;$G9))&amp;")")</f>
        <v/>
      </c>
      <c r="BG9" s="31" t="str">
        <f ca="1">IF(AA9="","","uj::is_prop("&amp;_xlfn.TEXTJOIN(", ",TRUE,$B9,$M9,$J9,IF($G9="","","vals = pj::pj.$vals$"&amp;$G9))&amp;")")</f>
        <v/>
      </c>
      <c r="BH9" s="31" t="str">
        <f ca="1">IF(AB9="","","uj::is_prop("&amp;_xlfn.TEXTJOIN(", ",TRUE,$B9,$M9,$J9,IF($G9="","","vals = pj::pj.$vals$"&amp;$G9))&amp;")")</f>
        <v/>
      </c>
      <c r="BI9" s="31" t="str">
        <f ca="1">IF(AC9="","","uj::is_prop("&amp;_xlfn.TEXTJOIN(", ",TRUE,$B9,$M9,$J9,IF($G9="","","vals = pj::pj.$vals$"&amp;$G9))&amp;")")</f>
        <v/>
      </c>
      <c r="BJ9" s="31" t="str">
        <f ca="1">IF(AD9="","","uj::is_prop("&amp;_xlfn.TEXTJOIN(", ",TRUE,$B9,$M9,$J9,IF($G9="","","vals = pj::pj.$vals$"&amp;$G9))&amp;")")</f>
        <v/>
      </c>
      <c r="BK9" s="31" t="str">
        <f ca="1">IF(AE9="","","uj::is_prop("&amp;_xlfn.TEXTJOIN(", ",TRUE,$B9,$M9,$J9,IF($G9="","","vals = pj::pj.$vals$"&amp;$G9))&amp;")")</f>
        <v/>
      </c>
      <c r="BL9" s="31" t="str">
        <f ca="1">IF(AF9="","","uj::is_prop("&amp;_xlfn.TEXTJOIN(", ",TRUE,$B9,$M9,$J9,IF($G9="","","vals = pj::pj.$vals$"&amp;$G9))&amp;")")</f>
        <v/>
      </c>
      <c r="BM9" s="31" t="str">
        <f ca="1">IF(AG9="","","uj::is_prop("&amp;_xlfn.TEXTJOIN(", ",TRUE,$B9,$M9,$J9,IF($G9="","","vals = pj::pj.$vals$"&amp;$G9))&amp;")")</f>
        <v/>
      </c>
      <c r="BN9" s="31" t="str">
        <f ca="1">IF(AH9="","","uj::is_prop("&amp;_xlfn.TEXTJOIN(", ",TRUE,$B9,$M9,$J9,IF($G9="","","vals = pj::pj.$vals$"&amp;$G9))&amp;")")</f>
        <v/>
      </c>
      <c r="BO9" s="31" t="str">
        <f ca="1">IF(AI9="","","uj::is_prop("&amp;_xlfn.TEXTJOIN(", ",TRUE,$B9,$M9,$J9,IF($G9="","","vals = pj::pj.$vals$"&amp;$G9))&amp;")")</f>
        <v/>
      </c>
      <c r="BP9" s="31" t="str">
        <f ca="1">IF(AJ9="","","uj::is_prop("&amp;_xlfn.TEXTJOIN(", ",TRUE,$B9,$M9,$J9,IF($G9="","","vals = pj::pj.$vals$"&amp;$G9))&amp;")")</f>
        <v/>
      </c>
      <c r="BQ9" s="31" t="str">
        <f ca="1">IF(AK9="","","uj::is_prop("&amp;_xlfn.TEXTJOIN(", ",TRUE,$B9,$M9,$J9,IF($G9="","","vals = pj::pj.$vals$"&amp;$G9))&amp;")")</f>
        <v/>
      </c>
      <c r="BR9" s="31" t="str">
        <f ca="1">IF(AL9="","","uj::is_prop("&amp;_xlfn.TEXTJOIN(", ",TRUE,$B9,$M9,$J9,IF($G9="","","vals = pj::pj.$vals$"&amp;$G9))&amp;")")</f>
        <v/>
      </c>
      <c r="BS9" s="31" t="str">
        <f ca="1">IF(AM9="","","uj::is_prop("&amp;_xlfn.TEXTJOIN(", ",TRUE,$B9,$M9,$J9,IF($G9="","","vals = pj::pj.$vals$"&amp;$G9))&amp;")")</f>
        <v/>
      </c>
      <c r="BT9" s="31" t="str">
        <f ca="1">IF(AN9="","","uj::is_prop("&amp;_xlfn.TEXTJOIN(", ",TRUE,$B9,$M9,$J9,IF($G9="","","vals = pj::pj.$vals$"&amp;$G9))&amp;")")</f>
        <v/>
      </c>
      <c r="BU9" s="31" t="str">
        <f ca="1">IF(AO9="","","uj::is_prop("&amp;_xlfn.TEXTJOIN(", ",TRUE,$B9,$M9,$J9,IF($G9="","","vals = pj::pj.$vals$"&amp;$G9))&amp;")")</f>
        <v/>
      </c>
      <c r="BV9" s="31" t="str">
        <f ca="1">IF(AP9="","","uj::is_prop("&amp;_xlfn.TEXTJOIN(", ",TRUE,$B9,$M9,$J9,IF($G9="","","vals = pj::pj.$vals$"&amp;$G9))&amp;")")</f>
        <v/>
      </c>
      <c r="BW9" s="31" t="str">
        <f ca="1">IF(AQ9="","","uj::is_prop("&amp;_xlfn.TEXTJOIN(", ",TRUE,$B9,$M9,$J9,IF($G9="","","vals = pj::pj.$vals$"&amp;$G9))&amp;")")</f>
        <v/>
      </c>
      <c r="BX9" s="31" t="str">
        <f ca="1">IF(AR9="","","uj::is_prop("&amp;_xlfn.TEXTJOIN(", ",TRUE,$B9,$M9,$J9,IF($G9="","","vals = pj::pj.$vals$"&amp;$G9))&amp;")")</f>
        <v/>
      </c>
      <c r="BY9" s="31" t="str">
        <f ca="1">IF(AS9="","","uj::is_prop("&amp;_xlfn.TEXTJOIN(", ",TRUE,$B9,$M9,$J9,IF($G9="","","vals = pj::pj.$vals$"&amp;$G9))&amp;")")</f>
        <v/>
      </c>
      <c r="BZ9" s="31" t="str">
        <f ca="1">IF(AT9="","","uj::is_prop("&amp;_xlfn.TEXTJOIN(", ",TRUE,$B9,$M9,$J9,IF($G9="","","vals = pj::pj.$vals$"&amp;$G9))&amp;")")</f>
        <v/>
      </c>
      <c r="CA9" s="31" t="str">
        <f ca="1">IF(AU9="","","uj::is_prop("&amp;_xlfn.TEXTJOIN(", ",TRUE,$B9,$M9,$J9,IF($G9="","","vals = pj::pj.$vals$"&amp;$G9))&amp;")")</f>
        <v/>
      </c>
      <c r="CB9" s="37" t="s">
        <v>286</v>
      </c>
      <c r="CF9" s="36" t="str">
        <f t="shared" ca="1" si="5"/>
        <v>xmin</v>
      </c>
      <c r="CG9" s="36" t="str">
        <f t="shared" ca="1" si="6"/>
        <v/>
      </c>
      <c r="CH9" s="36" t="str">
        <f t="shared" ca="1" si="7"/>
        <v/>
      </c>
      <c r="CI9" s="36" t="str">
        <f t="shared" ca="1" si="8"/>
        <v/>
      </c>
      <c r="CJ9" s="36" t="str">
        <f t="shared" ca="1" si="9"/>
        <v/>
      </c>
      <c r="CK9" s="36" t="str">
        <f t="shared" ca="1" si="10"/>
        <v/>
      </c>
      <c r="CL9" s="36" t="str">
        <f t="shared" ca="1" si="11"/>
        <v/>
      </c>
      <c r="CM9" s="36" t="str">
        <f t="shared" ca="1" si="12"/>
        <v/>
      </c>
      <c r="CN9" s="36" t="str">
        <f t="shared" ca="1" si="13"/>
        <v/>
      </c>
      <c r="CO9" s="36" t="str">
        <f t="shared" ca="1" si="14"/>
        <v/>
      </c>
      <c r="CP9" s="36" t="str">
        <f t="shared" ca="1" si="15"/>
        <v/>
      </c>
      <c r="CQ9" s="36" t="str">
        <f t="shared" ca="1" si="16"/>
        <v/>
      </c>
      <c r="CR9" s="36" t="str">
        <f t="shared" ca="1" si="17"/>
        <v/>
      </c>
      <c r="CS9" s="36" t="str">
        <f t="shared" ca="1" si="18"/>
        <v/>
      </c>
      <c r="CT9" s="36" t="str">
        <f t="shared" ca="1" si="19"/>
        <v/>
      </c>
      <c r="CU9" s="36" t="str">
        <f t="shared" ca="1" si="20"/>
        <v/>
      </c>
      <c r="CV9" s="36" t="str">
        <f t="shared" ca="1" si="21"/>
        <v/>
      </c>
      <c r="CW9" s="36" t="str">
        <f t="shared" ca="1" si="22"/>
        <v/>
      </c>
      <c r="CX9" s="36" t="str">
        <f t="shared" ca="1" si="23"/>
        <v/>
      </c>
      <c r="CY9" s="36" t="str">
        <f t="shared" ca="1" si="24"/>
        <v/>
      </c>
      <c r="CZ9" s="36" t="str">
        <f t="shared" ca="1" si="25"/>
        <v/>
      </c>
      <c r="DA9" s="36" t="str">
        <f t="shared" ca="1" si="26"/>
        <v/>
      </c>
      <c r="DB9" s="36" t="str">
        <f t="shared" ca="1" si="27"/>
        <v/>
      </c>
      <c r="DC9" s="36" t="str">
        <f t="shared" ca="1" si="28"/>
        <v/>
      </c>
      <c r="DD9" s="36" t="str">
        <f t="shared" ca="1" si="29"/>
        <v/>
      </c>
      <c r="DE9" s="36" t="str">
        <f t="shared" ca="1" si="30"/>
        <v/>
      </c>
      <c r="DF9" s="36" t="str">
        <f t="shared" ca="1" si="31"/>
        <v/>
      </c>
      <c r="DG9" s="36" t="str">
        <f t="shared" ca="1" si="32"/>
        <v/>
      </c>
      <c r="DH9" s="36" t="str">
        <f t="shared" ca="1" si="33"/>
        <v/>
      </c>
      <c r="DI9" s="36" t="str">
        <f t="shared" ca="1" si="34"/>
        <v/>
      </c>
      <c r="DJ9" s="36" t="str">
        <f t="shared" ca="1" si="35"/>
        <v/>
      </c>
      <c r="DK9" s="31" t="str">
        <f t="shared" ref="DK9:DK72" ca="1" si="67">IF(Q9="","",$B9&amp;" = "&amp;$B9)</f>
        <v>xmin = xmin</v>
      </c>
      <c r="DL9" s="31" t="str">
        <f t="shared" ca="1" si="36"/>
        <v/>
      </c>
      <c r="DM9" s="31" t="str">
        <f t="shared" ca="1" si="37"/>
        <v/>
      </c>
      <c r="DN9" s="31" t="str">
        <f t="shared" ca="1" si="38"/>
        <v/>
      </c>
      <c r="DO9" s="31" t="str">
        <f t="shared" ca="1" si="39"/>
        <v/>
      </c>
      <c r="DP9" s="31" t="str">
        <f t="shared" ca="1" si="40"/>
        <v/>
      </c>
      <c r="DQ9" s="31" t="str">
        <f t="shared" ca="1" si="41"/>
        <v/>
      </c>
      <c r="DR9" s="31" t="str">
        <f t="shared" ca="1" si="42"/>
        <v/>
      </c>
      <c r="DS9" s="31" t="str">
        <f t="shared" ca="1" si="43"/>
        <v/>
      </c>
      <c r="DT9" s="31" t="str">
        <f t="shared" ca="1" si="44"/>
        <v/>
      </c>
      <c r="DU9" s="31" t="str">
        <f t="shared" ca="1" si="45"/>
        <v/>
      </c>
      <c r="DV9" s="31" t="str">
        <f t="shared" ca="1" si="46"/>
        <v/>
      </c>
      <c r="DW9" s="31" t="str">
        <f t="shared" ca="1" si="47"/>
        <v/>
      </c>
      <c r="DX9" s="31" t="str">
        <f t="shared" ca="1" si="48"/>
        <v/>
      </c>
      <c r="DY9" s="31" t="str">
        <f t="shared" ca="1" si="49"/>
        <v/>
      </c>
      <c r="DZ9" s="31" t="str">
        <f t="shared" ca="1" si="50"/>
        <v/>
      </c>
      <c r="EA9" s="31" t="str">
        <f t="shared" ca="1" si="51"/>
        <v/>
      </c>
      <c r="EB9" s="31" t="str">
        <f t="shared" ca="1" si="52"/>
        <v/>
      </c>
      <c r="EC9" s="31" t="str">
        <f t="shared" ca="1" si="53"/>
        <v/>
      </c>
      <c r="ED9" s="31" t="str">
        <f t="shared" ca="1" si="54"/>
        <v/>
      </c>
      <c r="EE9" s="31" t="str">
        <f t="shared" ca="1" si="55"/>
        <v/>
      </c>
      <c r="EF9" s="31" t="str">
        <f t="shared" ca="1" si="56"/>
        <v/>
      </c>
      <c r="EG9" s="31" t="str">
        <f t="shared" ca="1" si="57"/>
        <v/>
      </c>
      <c r="EH9" s="31" t="str">
        <f t="shared" ca="1" si="58"/>
        <v/>
      </c>
      <c r="EI9" s="31" t="str">
        <f t="shared" ca="1" si="59"/>
        <v/>
      </c>
      <c r="EJ9" s="31" t="str">
        <f t="shared" ca="1" si="60"/>
        <v/>
      </c>
      <c r="EK9" s="31" t="str">
        <f t="shared" ca="1" si="61"/>
        <v/>
      </c>
      <c r="EL9" s="31" t="str">
        <f t="shared" ca="1" si="62"/>
        <v/>
      </c>
      <c r="EM9" s="31" t="str">
        <f t="shared" ca="1" si="63"/>
        <v/>
      </c>
      <c r="EN9" s="31" t="str">
        <f t="shared" ca="1" si="64"/>
        <v/>
      </c>
      <c r="EO9" s="31" t="str">
        <f t="shared" ca="1" si="65"/>
        <v/>
      </c>
    </row>
    <row r="10" spans="1:145" x14ac:dyDescent="0.2">
      <c r="A10" s="30" t="s">
        <v>132</v>
      </c>
      <c r="B10" s="30" t="s">
        <v>59</v>
      </c>
      <c r="C10" s="31" t="s">
        <v>9</v>
      </c>
      <c r="F10" s="31" t="s">
        <v>106</v>
      </c>
      <c r="J10" s="31" t="s">
        <v>255</v>
      </c>
      <c r="M10" s="31" t="str">
        <f t="shared" si="66"/>
        <v>'cmp_num_scl'</v>
      </c>
      <c r="Q10" s="32">
        <f t="shared" ca="1" si="1"/>
        <v>5</v>
      </c>
      <c r="R10" s="32" t="str">
        <f t="shared" ca="1" si="1"/>
        <v/>
      </c>
      <c r="S10" s="32" t="str">
        <f t="shared" ca="1" si="1"/>
        <v/>
      </c>
      <c r="T10" s="32" t="str">
        <f t="shared" ca="1" si="1"/>
        <v/>
      </c>
      <c r="U10" s="32" t="str">
        <f t="shared" ca="1" si="1"/>
        <v/>
      </c>
      <c r="V10" s="32" t="str">
        <f t="shared" ca="1" si="1"/>
        <v/>
      </c>
      <c r="W10" s="32" t="str">
        <f t="shared" ca="1" si="1"/>
        <v/>
      </c>
      <c r="X10" s="32" t="str">
        <f t="shared" ca="1" si="1"/>
        <v/>
      </c>
      <c r="Y10" s="32" t="str">
        <f t="shared" ca="1" si="1"/>
        <v/>
      </c>
      <c r="Z10" s="32" t="str">
        <f t="shared" ca="1" si="1"/>
        <v/>
      </c>
      <c r="AA10" s="32" t="str">
        <f t="shared" ca="1" si="2"/>
        <v/>
      </c>
      <c r="AB10" s="32" t="str">
        <f t="shared" ca="1" si="2"/>
        <v/>
      </c>
      <c r="AC10" s="32" t="str">
        <f t="shared" ca="1" si="2"/>
        <v/>
      </c>
      <c r="AD10" s="32" t="str">
        <f t="shared" ca="1" si="2"/>
        <v/>
      </c>
      <c r="AE10" s="32" t="str">
        <f t="shared" ca="1" si="2"/>
        <v/>
      </c>
      <c r="AF10" s="32" t="str">
        <f t="shared" ca="1" si="2"/>
        <v/>
      </c>
      <c r="AG10" s="32" t="str">
        <f t="shared" ca="1" si="2"/>
        <v/>
      </c>
      <c r="AH10" s="32" t="str">
        <f t="shared" ca="1" si="2"/>
        <v/>
      </c>
      <c r="AI10" s="32" t="str">
        <f t="shared" ca="1" si="2"/>
        <v/>
      </c>
      <c r="AJ10" s="32" t="str">
        <f t="shared" ca="1" si="2"/>
        <v/>
      </c>
      <c r="AK10" s="32" t="str">
        <f t="shared" ca="1" si="3"/>
        <v/>
      </c>
      <c r="AL10" s="32" t="str">
        <f t="shared" ca="1" si="3"/>
        <v/>
      </c>
      <c r="AM10" s="32" t="str">
        <f t="shared" ca="1" si="3"/>
        <v/>
      </c>
      <c r="AN10" s="32" t="str">
        <f t="shared" ca="1" si="3"/>
        <v/>
      </c>
      <c r="AO10" s="32" t="str">
        <f t="shared" ca="1" si="3"/>
        <v/>
      </c>
      <c r="AP10" s="32" t="str">
        <f t="shared" ca="1" si="3"/>
        <v/>
      </c>
      <c r="AQ10" s="32" t="str">
        <f t="shared" ca="1" si="3"/>
        <v/>
      </c>
      <c r="AR10" s="32" t="str">
        <f t="shared" ca="1" si="3"/>
        <v/>
      </c>
      <c r="AS10" s="32" t="str">
        <f t="shared" ca="1" si="3"/>
        <v/>
      </c>
      <c r="AT10" s="32" t="str">
        <f t="shared" ca="1" si="3"/>
        <v/>
      </c>
      <c r="AU10" s="32" t="str">
        <f t="shared" ca="1" si="3"/>
        <v/>
      </c>
      <c r="AV10" s="32">
        <f t="shared" ca="1" si="4"/>
        <v>1</v>
      </c>
      <c r="AW10" s="31" t="str">
        <f ca="1">IF(Q10="","","uj::is_prop("&amp;_xlfn.TEXTJOIN(", ",TRUE,$B10,$M10,$J10,IF($G10="","","vals = pj::pj.$vals$"&amp;$G10))&amp;")")</f>
        <v>uj::is_prop(ymax, 'cmp_num_scl', gt = ymin)</v>
      </c>
      <c r="AX10" s="31" t="str">
        <f ca="1">IF(R10="","","uj::is_prop("&amp;_xlfn.TEXTJOIN(", ",TRUE,$B10,$M10,$J10,IF($G10="","","vals = pj::pj.$vals$"&amp;$G10))&amp;")")</f>
        <v/>
      </c>
      <c r="AY10" s="31" t="str">
        <f ca="1">IF(S10="","","uj::is_prop("&amp;_xlfn.TEXTJOIN(", ",TRUE,$B10,$M10,$J10,IF($G10="","","vals = pj::pj.$vals$"&amp;$G10))&amp;")")</f>
        <v/>
      </c>
      <c r="AZ10" s="31" t="str">
        <f ca="1">IF(T10="","","uj::is_prop("&amp;_xlfn.TEXTJOIN(", ",TRUE,$B10,$M10,$J10,IF($G10="","","vals = pj::pj.$vals$"&amp;$G10))&amp;")")</f>
        <v/>
      </c>
      <c r="BA10" s="31" t="str">
        <f ca="1">IF(U10="","","uj::is_prop("&amp;_xlfn.TEXTJOIN(", ",TRUE,$B10,$M10,$J10,IF($G10="","","vals = pj::pj.$vals$"&amp;$G10))&amp;")")</f>
        <v/>
      </c>
      <c r="BB10" s="31" t="str">
        <f ca="1">IF(V10="","","uj::is_prop("&amp;_xlfn.TEXTJOIN(", ",TRUE,$B10,$M10,$J10,IF($G10="","","vals = pj::pj.$vals$"&amp;$G10))&amp;")")</f>
        <v/>
      </c>
      <c r="BC10" s="31" t="str">
        <f ca="1">IF(W10="","","uj::is_prop("&amp;_xlfn.TEXTJOIN(", ",TRUE,$B10,$M10,$J10,IF($G10="","","vals = pj::pj.$vals$"&amp;$G10))&amp;")")</f>
        <v/>
      </c>
      <c r="BD10" s="31" t="str">
        <f ca="1">IF(X10="","","uj::is_prop("&amp;_xlfn.TEXTJOIN(", ",TRUE,$B10,$M10,$J10,IF($G10="","","vals = pj::pj.$vals$"&amp;$G10))&amp;")")</f>
        <v/>
      </c>
      <c r="BE10" s="31" t="str">
        <f ca="1">IF(Y10="","","uj::is_prop("&amp;_xlfn.TEXTJOIN(", ",TRUE,$B10,$M10,$J10,IF($G10="","","vals = pj::pj.$vals$"&amp;$G10))&amp;")")</f>
        <v/>
      </c>
      <c r="BF10" s="31" t="str">
        <f ca="1">IF(Z10="","","uj::is_prop("&amp;_xlfn.TEXTJOIN(", ",TRUE,$B10,$M10,$J10,IF($G10="","","vals = pj::pj.$vals$"&amp;$G10))&amp;")")</f>
        <v/>
      </c>
      <c r="BG10" s="31" t="str">
        <f ca="1">IF(AA10="","","uj::is_prop("&amp;_xlfn.TEXTJOIN(", ",TRUE,$B10,$M10,$J10,IF($G10="","","vals = pj::pj.$vals$"&amp;$G10))&amp;")")</f>
        <v/>
      </c>
      <c r="BH10" s="31" t="str">
        <f ca="1">IF(AB10="","","uj::is_prop("&amp;_xlfn.TEXTJOIN(", ",TRUE,$B10,$M10,$J10,IF($G10="","","vals = pj::pj.$vals$"&amp;$G10))&amp;")")</f>
        <v/>
      </c>
      <c r="BI10" s="31" t="str">
        <f ca="1">IF(AC10="","","uj::is_prop("&amp;_xlfn.TEXTJOIN(", ",TRUE,$B10,$M10,$J10,IF($G10="","","vals = pj::pj.$vals$"&amp;$G10))&amp;")")</f>
        <v/>
      </c>
      <c r="BJ10" s="31" t="str">
        <f ca="1">IF(AD10="","","uj::is_prop("&amp;_xlfn.TEXTJOIN(", ",TRUE,$B10,$M10,$J10,IF($G10="","","vals = pj::pj.$vals$"&amp;$G10))&amp;")")</f>
        <v/>
      </c>
      <c r="BK10" s="31" t="str">
        <f ca="1">IF(AE10="","","uj::is_prop("&amp;_xlfn.TEXTJOIN(", ",TRUE,$B10,$M10,$J10,IF($G10="","","vals = pj::pj.$vals$"&amp;$G10))&amp;")")</f>
        <v/>
      </c>
      <c r="BL10" s="31" t="str">
        <f ca="1">IF(AF10="","","uj::is_prop("&amp;_xlfn.TEXTJOIN(", ",TRUE,$B10,$M10,$J10,IF($G10="","","vals = pj::pj.$vals$"&amp;$G10))&amp;")")</f>
        <v/>
      </c>
      <c r="BM10" s="31" t="str">
        <f ca="1">IF(AG10="","","uj::is_prop("&amp;_xlfn.TEXTJOIN(", ",TRUE,$B10,$M10,$J10,IF($G10="","","vals = pj::pj.$vals$"&amp;$G10))&amp;")")</f>
        <v/>
      </c>
      <c r="BN10" s="31" t="str">
        <f ca="1">IF(AH10="","","uj::is_prop("&amp;_xlfn.TEXTJOIN(", ",TRUE,$B10,$M10,$J10,IF($G10="","","vals = pj::pj.$vals$"&amp;$G10))&amp;")")</f>
        <v/>
      </c>
      <c r="BO10" s="31" t="str">
        <f ca="1">IF(AI10="","","uj::is_prop("&amp;_xlfn.TEXTJOIN(", ",TRUE,$B10,$M10,$J10,IF($G10="","","vals = pj::pj.$vals$"&amp;$G10))&amp;")")</f>
        <v/>
      </c>
      <c r="BP10" s="31" t="str">
        <f ca="1">IF(AJ10="","","uj::is_prop("&amp;_xlfn.TEXTJOIN(", ",TRUE,$B10,$M10,$J10,IF($G10="","","vals = pj::pj.$vals$"&amp;$G10))&amp;")")</f>
        <v/>
      </c>
      <c r="BQ10" s="31" t="str">
        <f ca="1">IF(AK10="","","uj::is_prop("&amp;_xlfn.TEXTJOIN(", ",TRUE,$B10,$M10,$J10,IF($G10="","","vals = pj::pj.$vals$"&amp;$G10))&amp;")")</f>
        <v/>
      </c>
      <c r="BR10" s="31" t="str">
        <f ca="1">IF(AL10="","","uj::is_prop("&amp;_xlfn.TEXTJOIN(", ",TRUE,$B10,$M10,$J10,IF($G10="","","vals = pj::pj.$vals$"&amp;$G10))&amp;")")</f>
        <v/>
      </c>
      <c r="BS10" s="31" t="str">
        <f ca="1">IF(AM10="","","uj::is_prop("&amp;_xlfn.TEXTJOIN(", ",TRUE,$B10,$M10,$J10,IF($G10="","","vals = pj::pj.$vals$"&amp;$G10))&amp;")")</f>
        <v/>
      </c>
      <c r="BT10" s="31" t="str">
        <f ca="1">IF(AN10="","","uj::is_prop("&amp;_xlfn.TEXTJOIN(", ",TRUE,$B10,$M10,$J10,IF($G10="","","vals = pj::pj.$vals$"&amp;$G10))&amp;")")</f>
        <v/>
      </c>
      <c r="BU10" s="31" t="str">
        <f ca="1">IF(AO10="","","uj::is_prop("&amp;_xlfn.TEXTJOIN(", ",TRUE,$B10,$M10,$J10,IF($G10="","","vals = pj::pj.$vals$"&amp;$G10))&amp;")")</f>
        <v/>
      </c>
      <c r="BV10" s="31" t="str">
        <f ca="1">IF(AP10="","","uj::is_prop("&amp;_xlfn.TEXTJOIN(", ",TRUE,$B10,$M10,$J10,IF($G10="","","vals = pj::pj.$vals$"&amp;$G10))&amp;")")</f>
        <v/>
      </c>
      <c r="BW10" s="31" t="str">
        <f ca="1">IF(AQ10="","","uj::is_prop("&amp;_xlfn.TEXTJOIN(", ",TRUE,$B10,$M10,$J10,IF($G10="","","vals = pj::pj.$vals$"&amp;$G10))&amp;")")</f>
        <v/>
      </c>
      <c r="BX10" s="31" t="str">
        <f ca="1">IF(AR10="","","uj::is_prop("&amp;_xlfn.TEXTJOIN(", ",TRUE,$B10,$M10,$J10,IF($G10="","","vals = pj::pj.$vals$"&amp;$G10))&amp;")")</f>
        <v/>
      </c>
      <c r="BY10" s="31" t="str">
        <f ca="1">IF(AS10="","","uj::is_prop("&amp;_xlfn.TEXTJOIN(", ",TRUE,$B10,$M10,$J10,IF($G10="","","vals = pj::pj.$vals$"&amp;$G10))&amp;")")</f>
        <v/>
      </c>
      <c r="BZ10" s="31" t="str">
        <f ca="1">IF(AT10="","","uj::is_prop("&amp;_xlfn.TEXTJOIN(", ",TRUE,$B10,$M10,$J10,IF($G10="","","vals = pj::pj.$vals$"&amp;$G10))&amp;")")</f>
        <v/>
      </c>
      <c r="CA10" s="31" t="str">
        <f ca="1">IF(AU10="","","uj::is_prop("&amp;_xlfn.TEXTJOIN(", ",TRUE,$B10,$M10,$J10,IF($G10="","","vals = pj::pj.$vals$"&amp;$G10))&amp;")")</f>
        <v/>
      </c>
      <c r="CB10" s="37" t="s">
        <v>286</v>
      </c>
      <c r="CF10" s="36" t="str">
        <f t="shared" ca="1" si="5"/>
        <v>ymax</v>
      </c>
      <c r="CG10" s="36" t="str">
        <f t="shared" ca="1" si="6"/>
        <v/>
      </c>
      <c r="CH10" s="36" t="str">
        <f t="shared" ca="1" si="7"/>
        <v/>
      </c>
      <c r="CI10" s="36" t="str">
        <f t="shared" ca="1" si="8"/>
        <v/>
      </c>
      <c r="CJ10" s="36" t="str">
        <f t="shared" ca="1" si="9"/>
        <v/>
      </c>
      <c r="CK10" s="36" t="str">
        <f t="shared" ca="1" si="10"/>
        <v/>
      </c>
      <c r="CL10" s="36" t="str">
        <f t="shared" ca="1" si="11"/>
        <v/>
      </c>
      <c r="CM10" s="36" t="str">
        <f t="shared" ca="1" si="12"/>
        <v/>
      </c>
      <c r="CN10" s="36" t="str">
        <f t="shared" ca="1" si="13"/>
        <v/>
      </c>
      <c r="CO10" s="36" t="str">
        <f t="shared" ca="1" si="14"/>
        <v/>
      </c>
      <c r="CP10" s="36" t="str">
        <f t="shared" ca="1" si="15"/>
        <v/>
      </c>
      <c r="CQ10" s="36" t="str">
        <f t="shared" ca="1" si="16"/>
        <v/>
      </c>
      <c r="CR10" s="36" t="str">
        <f t="shared" ca="1" si="17"/>
        <v/>
      </c>
      <c r="CS10" s="36" t="str">
        <f t="shared" ca="1" si="18"/>
        <v/>
      </c>
      <c r="CT10" s="36" t="str">
        <f t="shared" ca="1" si="19"/>
        <v/>
      </c>
      <c r="CU10" s="36" t="str">
        <f t="shared" ca="1" si="20"/>
        <v/>
      </c>
      <c r="CV10" s="36" t="str">
        <f t="shared" ca="1" si="21"/>
        <v/>
      </c>
      <c r="CW10" s="36" t="str">
        <f t="shared" ca="1" si="22"/>
        <v/>
      </c>
      <c r="CX10" s="36" t="str">
        <f t="shared" ca="1" si="23"/>
        <v/>
      </c>
      <c r="CY10" s="36" t="str">
        <f t="shared" ca="1" si="24"/>
        <v/>
      </c>
      <c r="CZ10" s="36" t="str">
        <f t="shared" ca="1" si="25"/>
        <v/>
      </c>
      <c r="DA10" s="36" t="str">
        <f t="shared" ca="1" si="26"/>
        <v/>
      </c>
      <c r="DB10" s="36" t="str">
        <f t="shared" ca="1" si="27"/>
        <v/>
      </c>
      <c r="DC10" s="36" t="str">
        <f t="shared" ca="1" si="28"/>
        <v/>
      </c>
      <c r="DD10" s="36" t="str">
        <f t="shared" ca="1" si="29"/>
        <v/>
      </c>
      <c r="DE10" s="36" t="str">
        <f t="shared" ca="1" si="30"/>
        <v/>
      </c>
      <c r="DF10" s="36" t="str">
        <f t="shared" ca="1" si="31"/>
        <v/>
      </c>
      <c r="DG10" s="36" t="str">
        <f t="shared" ca="1" si="32"/>
        <v/>
      </c>
      <c r="DH10" s="36" t="str">
        <f t="shared" ca="1" si="33"/>
        <v/>
      </c>
      <c r="DI10" s="36" t="str">
        <f t="shared" ca="1" si="34"/>
        <v/>
      </c>
      <c r="DJ10" s="36" t="str">
        <f t="shared" ca="1" si="35"/>
        <v/>
      </c>
      <c r="DK10" s="31" t="str">
        <f t="shared" ca="1" si="67"/>
        <v>ymax = ymax</v>
      </c>
      <c r="DL10" s="31" t="str">
        <f t="shared" ca="1" si="36"/>
        <v/>
      </c>
      <c r="DM10" s="31" t="str">
        <f t="shared" ca="1" si="37"/>
        <v/>
      </c>
      <c r="DN10" s="31" t="str">
        <f t="shared" ca="1" si="38"/>
        <v/>
      </c>
      <c r="DO10" s="31" t="str">
        <f t="shared" ca="1" si="39"/>
        <v/>
      </c>
      <c r="DP10" s="31" t="str">
        <f t="shared" ca="1" si="40"/>
        <v/>
      </c>
      <c r="DQ10" s="31" t="str">
        <f t="shared" ca="1" si="41"/>
        <v/>
      </c>
      <c r="DR10" s="31" t="str">
        <f t="shared" ca="1" si="42"/>
        <v/>
      </c>
      <c r="DS10" s="31" t="str">
        <f t="shared" ca="1" si="43"/>
        <v/>
      </c>
      <c r="DT10" s="31" t="str">
        <f t="shared" ca="1" si="44"/>
        <v/>
      </c>
      <c r="DU10" s="31" t="str">
        <f t="shared" ca="1" si="45"/>
        <v/>
      </c>
      <c r="DV10" s="31" t="str">
        <f t="shared" ca="1" si="46"/>
        <v/>
      </c>
      <c r="DW10" s="31" t="str">
        <f t="shared" ca="1" si="47"/>
        <v/>
      </c>
      <c r="DX10" s="31" t="str">
        <f t="shared" ca="1" si="48"/>
        <v/>
      </c>
      <c r="DY10" s="31" t="str">
        <f t="shared" ca="1" si="49"/>
        <v/>
      </c>
      <c r="DZ10" s="31" t="str">
        <f t="shared" ca="1" si="50"/>
        <v/>
      </c>
      <c r="EA10" s="31" t="str">
        <f t="shared" ca="1" si="51"/>
        <v/>
      </c>
      <c r="EB10" s="31" t="str">
        <f t="shared" ca="1" si="52"/>
        <v/>
      </c>
      <c r="EC10" s="31" t="str">
        <f t="shared" ca="1" si="53"/>
        <v/>
      </c>
      <c r="ED10" s="31" t="str">
        <f t="shared" ca="1" si="54"/>
        <v/>
      </c>
      <c r="EE10" s="31" t="str">
        <f t="shared" ca="1" si="55"/>
        <v/>
      </c>
      <c r="EF10" s="31" t="str">
        <f t="shared" ca="1" si="56"/>
        <v/>
      </c>
      <c r="EG10" s="31" t="str">
        <f t="shared" ca="1" si="57"/>
        <v/>
      </c>
      <c r="EH10" s="31" t="str">
        <f t="shared" ca="1" si="58"/>
        <v/>
      </c>
      <c r="EI10" s="31" t="str">
        <f t="shared" ca="1" si="59"/>
        <v/>
      </c>
      <c r="EJ10" s="31" t="str">
        <f t="shared" ca="1" si="60"/>
        <v/>
      </c>
      <c r="EK10" s="31" t="str">
        <f t="shared" ca="1" si="61"/>
        <v/>
      </c>
      <c r="EL10" s="31" t="str">
        <f t="shared" ca="1" si="62"/>
        <v/>
      </c>
      <c r="EM10" s="31" t="str">
        <f t="shared" ca="1" si="63"/>
        <v/>
      </c>
      <c r="EN10" s="31" t="str">
        <f t="shared" ca="1" si="64"/>
        <v/>
      </c>
      <c r="EO10" s="31" t="str">
        <f t="shared" ca="1" si="65"/>
        <v/>
      </c>
    </row>
    <row r="11" spans="1:145" x14ac:dyDescent="0.2">
      <c r="A11" s="30" t="s">
        <v>130</v>
      </c>
      <c r="B11" s="30" t="s">
        <v>58</v>
      </c>
      <c r="C11" s="31" t="s">
        <v>9</v>
      </c>
      <c r="F11" s="31" t="s">
        <v>106</v>
      </c>
      <c r="M11" s="31" t="str">
        <f t="shared" si="66"/>
        <v>'cmp_num_scl'</v>
      </c>
      <c r="Q11" s="32">
        <f t="shared" ca="1" si="1"/>
        <v>4</v>
      </c>
      <c r="R11" s="32" t="str">
        <f t="shared" ca="1" si="1"/>
        <v/>
      </c>
      <c r="S11" s="32" t="str">
        <f t="shared" ca="1" si="1"/>
        <v/>
      </c>
      <c r="T11" s="32" t="str">
        <f t="shared" ca="1" si="1"/>
        <v/>
      </c>
      <c r="U11" s="32" t="str">
        <f t="shared" ca="1" si="1"/>
        <v/>
      </c>
      <c r="V11" s="32" t="str">
        <f t="shared" ca="1" si="1"/>
        <v/>
      </c>
      <c r="W11" s="32" t="str">
        <f t="shared" ca="1" si="1"/>
        <v/>
      </c>
      <c r="X11" s="32" t="str">
        <f t="shared" ca="1" si="1"/>
        <v/>
      </c>
      <c r="Y11" s="32" t="str">
        <f t="shared" ca="1" si="1"/>
        <v/>
      </c>
      <c r="Z11" s="32" t="str">
        <f t="shared" ca="1" si="1"/>
        <v/>
      </c>
      <c r="AA11" s="32" t="str">
        <f t="shared" ca="1" si="2"/>
        <v/>
      </c>
      <c r="AB11" s="32" t="str">
        <f t="shared" ca="1" si="2"/>
        <v/>
      </c>
      <c r="AC11" s="32" t="str">
        <f t="shared" ca="1" si="2"/>
        <v/>
      </c>
      <c r="AD11" s="32" t="str">
        <f t="shared" ca="1" si="2"/>
        <v/>
      </c>
      <c r="AE11" s="32" t="str">
        <f t="shared" ca="1" si="2"/>
        <v/>
      </c>
      <c r="AF11" s="32" t="str">
        <f t="shared" ca="1" si="2"/>
        <v/>
      </c>
      <c r="AG11" s="32" t="str">
        <f t="shared" ca="1" si="2"/>
        <v/>
      </c>
      <c r="AH11" s="32" t="str">
        <f t="shared" ca="1" si="2"/>
        <v/>
      </c>
      <c r="AI11" s="32" t="str">
        <f t="shared" ca="1" si="2"/>
        <v/>
      </c>
      <c r="AJ11" s="32" t="str">
        <f t="shared" ca="1" si="2"/>
        <v/>
      </c>
      <c r="AK11" s="32" t="str">
        <f t="shared" ca="1" si="3"/>
        <v/>
      </c>
      <c r="AL11" s="32" t="str">
        <f t="shared" ca="1" si="3"/>
        <v/>
      </c>
      <c r="AM11" s="32" t="str">
        <f t="shared" ca="1" si="3"/>
        <v/>
      </c>
      <c r="AN11" s="32" t="str">
        <f t="shared" ca="1" si="3"/>
        <v/>
      </c>
      <c r="AO11" s="32" t="str">
        <f t="shared" ca="1" si="3"/>
        <v/>
      </c>
      <c r="AP11" s="32" t="str">
        <f t="shared" ca="1" si="3"/>
        <v/>
      </c>
      <c r="AQ11" s="32" t="str">
        <f t="shared" ca="1" si="3"/>
        <v/>
      </c>
      <c r="AR11" s="32" t="str">
        <f t="shared" ca="1" si="3"/>
        <v/>
      </c>
      <c r="AS11" s="32" t="str">
        <f t="shared" ca="1" si="3"/>
        <v/>
      </c>
      <c r="AT11" s="32" t="str">
        <f t="shared" ca="1" si="3"/>
        <v/>
      </c>
      <c r="AU11" s="32" t="str">
        <f t="shared" ca="1" si="3"/>
        <v/>
      </c>
      <c r="AV11" s="32">
        <f t="shared" ca="1" si="4"/>
        <v>1</v>
      </c>
      <c r="AW11" s="31" t="str">
        <f ca="1">IF(Q11="","","uj::is_prop("&amp;_xlfn.TEXTJOIN(", ",TRUE,$B11,$M11,$J11,IF($G11="","","vals = pj::pj.$vals$"&amp;$G11))&amp;")")</f>
        <v>uj::is_prop(ymin, 'cmp_num_scl')</v>
      </c>
      <c r="AX11" s="31" t="str">
        <f ca="1">IF(R11="","","uj::is_prop("&amp;_xlfn.TEXTJOIN(", ",TRUE,$B11,$M11,$J11,IF($G11="","","vals = pj::pj.$vals$"&amp;$G11))&amp;")")</f>
        <v/>
      </c>
      <c r="AY11" s="31" t="str">
        <f ca="1">IF(S11="","","uj::is_prop("&amp;_xlfn.TEXTJOIN(", ",TRUE,$B11,$M11,$J11,IF($G11="","","vals = pj::pj.$vals$"&amp;$G11))&amp;")")</f>
        <v/>
      </c>
      <c r="AZ11" s="31" t="str">
        <f ca="1">IF(T11="","","uj::is_prop("&amp;_xlfn.TEXTJOIN(", ",TRUE,$B11,$M11,$J11,IF($G11="","","vals = pj::pj.$vals$"&amp;$G11))&amp;")")</f>
        <v/>
      </c>
      <c r="BA11" s="31" t="str">
        <f ca="1">IF(U11="","","uj::is_prop("&amp;_xlfn.TEXTJOIN(", ",TRUE,$B11,$M11,$J11,IF($G11="","","vals = pj::pj.$vals$"&amp;$G11))&amp;")")</f>
        <v/>
      </c>
      <c r="BB11" s="31" t="str">
        <f ca="1">IF(V11="","","uj::is_prop("&amp;_xlfn.TEXTJOIN(", ",TRUE,$B11,$M11,$J11,IF($G11="","","vals = pj::pj.$vals$"&amp;$G11))&amp;")")</f>
        <v/>
      </c>
      <c r="BC11" s="31" t="str">
        <f ca="1">IF(W11="","","uj::is_prop("&amp;_xlfn.TEXTJOIN(", ",TRUE,$B11,$M11,$J11,IF($G11="","","vals = pj::pj.$vals$"&amp;$G11))&amp;")")</f>
        <v/>
      </c>
      <c r="BD11" s="31" t="str">
        <f ca="1">IF(X11="","","uj::is_prop("&amp;_xlfn.TEXTJOIN(", ",TRUE,$B11,$M11,$J11,IF($G11="","","vals = pj::pj.$vals$"&amp;$G11))&amp;")")</f>
        <v/>
      </c>
      <c r="BE11" s="31" t="str">
        <f ca="1">IF(Y11="","","uj::is_prop("&amp;_xlfn.TEXTJOIN(", ",TRUE,$B11,$M11,$J11,IF($G11="","","vals = pj::pj.$vals$"&amp;$G11))&amp;")")</f>
        <v/>
      </c>
      <c r="BF11" s="31" t="str">
        <f ca="1">IF(Z11="","","uj::is_prop("&amp;_xlfn.TEXTJOIN(", ",TRUE,$B11,$M11,$J11,IF($G11="","","vals = pj::pj.$vals$"&amp;$G11))&amp;")")</f>
        <v/>
      </c>
      <c r="BG11" s="31" t="str">
        <f ca="1">IF(AA11="","","uj::is_prop("&amp;_xlfn.TEXTJOIN(", ",TRUE,$B11,$M11,$J11,IF($G11="","","vals = pj::pj.$vals$"&amp;$G11))&amp;")")</f>
        <v/>
      </c>
      <c r="BH11" s="31" t="str">
        <f ca="1">IF(AB11="","","uj::is_prop("&amp;_xlfn.TEXTJOIN(", ",TRUE,$B11,$M11,$J11,IF($G11="","","vals = pj::pj.$vals$"&amp;$G11))&amp;")")</f>
        <v/>
      </c>
      <c r="BI11" s="31" t="str">
        <f ca="1">IF(AC11="","","uj::is_prop("&amp;_xlfn.TEXTJOIN(", ",TRUE,$B11,$M11,$J11,IF($G11="","","vals = pj::pj.$vals$"&amp;$G11))&amp;")")</f>
        <v/>
      </c>
      <c r="BJ11" s="31" t="str">
        <f ca="1">IF(AD11="","","uj::is_prop("&amp;_xlfn.TEXTJOIN(", ",TRUE,$B11,$M11,$J11,IF($G11="","","vals = pj::pj.$vals$"&amp;$G11))&amp;")")</f>
        <v/>
      </c>
      <c r="BK11" s="31" t="str">
        <f ca="1">IF(AE11="","","uj::is_prop("&amp;_xlfn.TEXTJOIN(", ",TRUE,$B11,$M11,$J11,IF($G11="","","vals = pj::pj.$vals$"&amp;$G11))&amp;")")</f>
        <v/>
      </c>
      <c r="BL11" s="31" t="str">
        <f ca="1">IF(AF11="","","uj::is_prop("&amp;_xlfn.TEXTJOIN(", ",TRUE,$B11,$M11,$J11,IF($G11="","","vals = pj::pj.$vals$"&amp;$G11))&amp;")")</f>
        <v/>
      </c>
      <c r="BM11" s="31" t="str">
        <f ca="1">IF(AG11="","","uj::is_prop("&amp;_xlfn.TEXTJOIN(", ",TRUE,$B11,$M11,$J11,IF($G11="","","vals = pj::pj.$vals$"&amp;$G11))&amp;")")</f>
        <v/>
      </c>
      <c r="BN11" s="31" t="str">
        <f ca="1">IF(AH11="","","uj::is_prop("&amp;_xlfn.TEXTJOIN(", ",TRUE,$B11,$M11,$J11,IF($G11="","","vals = pj::pj.$vals$"&amp;$G11))&amp;")")</f>
        <v/>
      </c>
      <c r="BO11" s="31" t="str">
        <f ca="1">IF(AI11="","","uj::is_prop("&amp;_xlfn.TEXTJOIN(", ",TRUE,$B11,$M11,$J11,IF($G11="","","vals = pj::pj.$vals$"&amp;$G11))&amp;")")</f>
        <v/>
      </c>
      <c r="BP11" s="31" t="str">
        <f ca="1">IF(AJ11="","","uj::is_prop("&amp;_xlfn.TEXTJOIN(", ",TRUE,$B11,$M11,$J11,IF($G11="","","vals = pj::pj.$vals$"&amp;$G11))&amp;")")</f>
        <v/>
      </c>
      <c r="BQ11" s="31" t="str">
        <f ca="1">IF(AK11="","","uj::is_prop("&amp;_xlfn.TEXTJOIN(", ",TRUE,$B11,$M11,$J11,IF($G11="","","vals = pj::pj.$vals$"&amp;$G11))&amp;")")</f>
        <v/>
      </c>
      <c r="BR11" s="31" t="str">
        <f ca="1">IF(AL11="","","uj::is_prop("&amp;_xlfn.TEXTJOIN(", ",TRUE,$B11,$M11,$J11,IF($G11="","","vals = pj::pj.$vals$"&amp;$G11))&amp;")")</f>
        <v/>
      </c>
      <c r="BS11" s="31" t="str">
        <f ca="1">IF(AM11="","","uj::is_prop("&amp;_xlfn.TEXTJOIN(", ",TRUE,$B11,$M11,$J11,IF($G11="","","vals = pj::pj.$vals$"&amp;$G11))&amp;")")</f>
        <v/>
      </c>
      <c r="BT11" s="31" t="str">
        <f ca="1">IF(AN11="","","uj::is_prop("&amp;_xlfn.TEXTJOIN(", ",TRUE,$B11,$M11,$J11,IF($G11="","","vals = pj::pj.$vals$"&amp;$G11))&amp;")")</f>
        <v/>
      </c>
      <c r="BU11" s="31" t="str">
        <f ca="1">IF(AO11="","","uj::is_prop("&amp;_xlfn.TEXTJOIN(", ",TRUE,$B11,$M11,$J11,IF($G11="","","vals = pj::pj.$vals$"&amp;$G11))&amp;")")</f>
        <v/>
      </c>
      <c r="BV11" s="31" t="str">
        <f ca="1">IF(AP11="","","uj::is_prop("&amp;_xlfn.TEXTJOIN(", ",TRUE,$B11,$M11,$J11,IF($G11="","","vals = pj::pj.$vals$"&amp;$G11))&amp;")")</f>
        <v/>
      </c>
      <c r="BW11" s="31" t="str">
        <f ca="1">IF(AQ11="","","uj::is_prop("&amp;_xlfn.TEXTJOIN(", ",TRUE,$B11,$M11,$J11,IF($G11="","","vals = pj::pj.$vals$"&amp;$G11))&amp;")")</f>
        <v/>
      </c>
      <c r="BX11" s="31" t="str">
        <f ca="1">IF(AR11="","","uj::is_prop("&amp;_xlfn.TEXTJOIN(", ",TRUE,$B11,$M11,$J11,IF($G11="","","vals = pj::pj.$vals$"&amp;$G11))&amp;")")</f>
        <v/>
      </c>
      <c r="BY11" s="31" t="str">
        <f ca="1">IF(AS11="","","uj::is_prop("&amp;_xlfn.TEXTJOIN(", ",TRUE,$B11,$M11,$J11,IF($G11="","","vals = pj::pj.$vals$"&amp;$G11))&amp;")")</f>
        <v/>
      </c>
      <c r="BZ11" s="31" t="str">
        <f ca="1">IF(AT11="","","uj::is_prop("&amp;_xlfn.TEXTJOIN(", ",TRUE,$B11,$M11,$J11,IF($G11="","","vals = pj::pj.$vals$"&amp;$G11))&amp;")")</f>
        <v/>
      </c>
      <c r="CA11" s="31" t="str">
        <f ca="1">IF(AU11="","","uj::is_prop("&amp;_xlfn.TEXTJOIN(", ",TRUE,$B11,$M11,$J11,IF($G11="","","vals = pj::pj.$vals$"&amp;$G11))&amp;")")</f>
        <v/>
      </c>
      <c r="CB11" s="37" t="s">
        <v>286</v>
      </c>
      <c r="CF11" s="36" t="str">
        <f t="shared" ca="1" si="5"/>
        <v>ymin</v>
      </c>
      <c r="CG11" s="36" t="str">
        <f t="shared" ca="1" si="6"/>
        <v/>
      </c>
      <c r="CH11" s="36" t="str">
        <f t="shared" ca="1" si="7"/>
        <v/>
      </c>
      <c r="CI11" s="36" t="str">
        <f t="shared" ca="1" si="8"/>
        <v/>
      </c>
      <c r="CJ11" s="36" t="str">
        <f t="shared" ca="1" si="9"/>
        <v/>
      </c>
      <c r="CK11" s="36" t="str">
        <f t="shared" ca="1" si="10"/>
        <v/>
      </c>
      <c r="CL11" s="36" t="str">
        <f t="shared" ca="1" si="11"/>
        <v/>
      </c>
      <c r="CM11" s="36" t="str">
        <f t="shared" ca="1" si="12"/>
        <v/>
      </c>
      <c r="CN11" s="36" t="str">
        <f t="shared" ca="1" si="13"/>
        <v/>
      </c>
      <c r="CO11" s="36" t="str">
        <f t="shared" ca="1" si="14"/>
        <v/>
      </c>
      <c r="CP11" s="36" t="str">
        <f t="shared" ca="1" si="15"/>
        <v/>
      </c>
      <c r="CQ11" s="36" t="str">
        <f t="shared" ca="1" si="16"/>
        <v/>
      </c>
      <c r="CR11" s="36" t="str">
        <f t="shared" ca="1" si="17"/>
        <v/>
      </c>
      <c r="CS11" s="36" t="str">
        <f t="shared" ca="1" si="18"/>
        <v/>
      </c>
      <c r="CT11" s="36" t="str">
        <f t="shared" ca="1" si="19"/>
        <v/>
      </c>
      <c r="CU11" s="36" t="str">
        <f t="shared" ca="1" si="20"/>
        <v/>
      </c>
      <c r="CV11" s="36" t="str">
        <f t="shared" ca="1" si="21"/>
        <v/>
      </c>
      <c r="CW11" s="36" t="str">
        <f t="shared" ca="1" si="22"/>
        <v/>
      </c>
      <c r="CX11" s="36" t="str">
        <f t="shared" ca="1" si="23"/>
        <v/>
      </c>
      <c r="CY11" s="36" t="str">
        <f t="shared" ca="1" si="24"/>
        <v/>
      </c>
      <c r="CZ11" s="36" t="str">
        <f t="shared" ca="1" si="25"/>
        <v/>
      </c>
      <c r="DA11" s="36" t="str">
        <f t="shared" ca="1" si="26"/>
        <v/>
      </c>
      <c r="DB11" s="36" t="str">
        <f t="shared" ca="1" si="27"/>
        <v/>
      </c>
      <c r="DC11" s="36" t="str">
        <f t="shared" ca="1" si="28"/>
        <v/>
      </c>
      <c r="DD11" s="36" t="str">
        <f t="shared" ca="1" si="29"/>
        <v/>
      </c>
      <c r="DE11" s="36" t="str">
        <f t="shared" ca="1" si="30"/>
        <v/>
      </c>
      <c r="DF11" s="36" t="str">
        <f t="shared" ca="1" si="31"/>
        <v/>
      </c>
      <c r="DG11" s="36" t="str">
        <f t="shared" ca="1" si="32"/>
        <v/>
      </c>
      <c r="DH11" s="36" t="str">
        <f t="shared" ca="1" si="33"/>
        <v/>
      </c>
      <c r="DI11" s="36" t="str">
        <f t="shared" ca="1" si="34"/>
        <v/>
      </c>
      <c r="DJ11" s="36" t="str">
        <f t="shared" ca="1" si="35"/>
        <v/>
      </c>
      <c r="DK11" s="31" t="str">
        <f t="shared" ca="1" si="67"/>
        <v>ymin = ymin</v>
      </c>
      <c r="DL11" s="31" t="str">
        <f t="shared" ca="1" si="36"/>
        <v/>
      </c>
      <c r="DM11" s="31" t="str">
        <f t="shared" ca="1" si="37"/>
        <v/>
      </c>
      <c r="DN11" s="31" t="str">
        <f t="shared" ca="1" si="38"/>
        <v/>
      </c>
      <c r="DO11" s="31" t="str">
        <f t="shared" ca="1" si="39"/>
        <v/>
      </c>
      <c r="DP11" s="31" t="str">
        <f t="shared" ca="1" si="40"/>
        <v/>
      </c>
      <c r="DQ11" s="31" t="str">
        <f t="shared" ca="1" si="41"/>
        <v/>
      </c>
      <c r="DR11" s="31" t="str">
        <f t="shared" ca="1" si="42"/>
        <v/>
      </c>
      <c r="DS11" s="31" t="str">
        <f t="shared" ca="1" si="43"/>
        <v/>
      </c>
      <c r="DT11" s="31" t="str">
        <f t="shared" ca="1" si="44"/>
        <v/>
      </c>
      <c r="DU11" s="31" t="str">
        <f t="shared" ca="1" si="45"/>
        <v/>
      </c>
      <c r="DV11" s="31" t="str">
        <f t="shared" ca="1" si="46"/>
        <v/>
      </c>
      <c r="DW11" s="31" t="str">
        <f t="shared" ca="1" si="47"/>
        <v/>
      </c>
      <c r="DX11" s="31" t="str">
        <f t="shared" ca="1" si="48"/>
        <v/>
      </c>
      <c r="DY11" s="31" t="str">
        <f t="shared" ca="1" si="49"/>
        <v/>
      </c>
      <c r="DZ11" s="31" t="str">
        <f t="shared" ca="1" si="50"/>
        <v/>
      </c>
      <c r="EA11" s="31" t="str">
        <f t="shared" ca="1" si="51"/>
        <v/>
      </c>
      <c r="EB11" s="31" t="str">
        <f t="shared" ca="1" si="52"/>
        <v/>
      </c>
      <c r="EC11" s="31" t="str">
        <f t="shared" ca="1" si="53"/>
        <v/>
      </c>
      <c r="ED11" s="31" t="str">
        <f t="shared" ca="1" si="54"/>
        <v/>
      </c>
      <c r="EE11" s="31" t="str">
        <f t="shared" ca="1" si="55"/>
        <v/>
      </c>
      <c r="EF11" s="31" t="str">
        <f t="shared" ca="1" si="56"/>
        <v/>
      </c>
      <c r="EG11" s="31" t="str">
        <f t="shared" ca="1" si="57"/>
        <v/>
      </c>
      <c r="EH11" s="31" t="str">
        <f t="shared" ca="1" si="58"/>
        <v/>
      </c>
      <c r="EI11" s="31" t="str">
        <f t="shared" ca="1" si="59"/>
        <v/>
      </c>
      <c r="EJ11" s="31" t="str">
        <f t="shared" ca="1" si="60"/>
        <v/>
      </c>
      <c r="EK11" s="31" t="str">
        <f t="shared" ca="1" si="61"/>
        <v/>
      </c>
      <c r="EL11" s="31" t="str">
        <f t="shared" ca="1" si="62"/>
        <v/>
      </c>
      <c r="EM11" s="31" t="str">
        <f t="shared" ca="1" si="63"/>
        <v/>
      </c>
      <c r="EN11" s="31" t="str">
        <f t="shared" ca="1" si="64"/>
        <v/>
      </c>
      <c r="EO11" s="31" t="str">
        <f t="shared" ca="1" si="65"/>
        <v/>
      </c>
    </row>
    <row r="12" spans="1:145" x14ac:dyDescent="0.2">
      <c r="A12" s="30" t="s">
        <v>169</v>
      </c>
      <c r="B12" s="30" t="s">
        <v>168</v>
      </c>
      <c r="C12" s="31" t="s">
        <v>21</v>
      </c>
      <c r="E12" s="31" t="s">
        <v>105</v>
      </c>
      <c r="J12" s="31" t="s">
        <v>119</v>
      </c>
      <c r="M12" s="31" t="str">
        <f t="shared" ref="M12:M18" si="68">"'cmp_"&amp;C12&amp;"_"&amp;E12&amp;"'"</f>
        <v>'cmp_ppn_vec'</v>
      </c>
      <c r="Q12" s="32" t="str">
        <f t="shared" ca="1" si="1"/>
        <v/>
      </c>
      <c r="R12" s="32" t="str">
        <f t="shared" ca="1" si="1"/>
        <v/>
      </c>
      <c r="S12" s="32" t="str">
        <f t="shared" ca="1" si="1"/>
        <v/>
      </c>
      <c r="T12" s="32" t="str">
        <f t="shared" ca="1" si="1"/>
        <v/>
      </c>
      <c r="U12" s="32" t="str">
        <f t="shared" ca="1" si="1"/>
        <v/>
      </c>
      <c r="V12" s="32" t="str">
        <f t="shared" ca="1" si="1"/>
        <v/>
      </c>
      <c r="W12" s="32" t="str">
        <f t="shared" ca="1" si="1"/>
        <v/>
      </c>
      <c r="X12" s="32" t="str">
        <f t="shared" ca="1" si="1"/>
        <v/>
      </c>
      <c r="Y12" s="32" t="str">
        <f t="shared" ca="1" si="1"/>
        <v/>
      </c>
      <c r="Z12" s="32" t="str">
        <f t="shared" ca="1" si="1"/>
        <v/>
      </c>
      <c r="AA12" s="32" t="str">
        <f t="shared" ca="1" si="2"/>
        <v/>
      </c>
      <c r="AB12" s="32" t="str">
        <f t="shared" ca="1" si="2"/>
        <v/>
      </c>
      <c r="AC12" s="32" t="str">
        <f t="shared" ca="1" si="2"/>
        <v/>
      </c>
      <c r="AD12" s="32" t="str">
        <f t="shared" ca="1" si="2"/>
        <v/>
      </c>
      <c r="AE12" s="32" t="str">
        <f t="shared" ca="1" si="2"/>
        <v/>
      </c>
      <c r="AF12" s="32" t="str">
        <f t="shared" ca="1" si="2"/>
        <v/>
      </c>
      <c r="AG12" s="32" t="str">
        <f t="shared" ca="1" si="2"/>
        <v/>
      </c>
      <c r="AH12" s="32">
        <f t="shared" ca="1" si="2"/>
        <v>2</v>
      </c>
      <c r="AI12" s="32" t="str">
        <f t="shared" ca="1" si="2"/>
        <v/>
      </c>
      <c r="AJ12" s="32" t="str">
        <f t="shared" ca="1" si="2"/>
        <v/>
      </c>
      <c r="AK12" s="32" t="str">
        <f t="shared" ca="1" si="3"/>
        <v/>
      </c>
      <c r="AL12" s="32" t="str">
        <f t="shared" ca="1" si="3"/>
        <v/>
      </c>
      <c r="AM12" s="32" t="str">
        <f t="shared" ca="1" si="3"/>
        <v/>
      </c>
      <c r="AN12" s="32" t="str">
        <f t="shared" ca="1" si="3"/>
        <v/>
      </c>
      <c r="AO12" s="32" t="str">
        <f t="shared" ca="1" si="3"/>
        <v/>
      </c>
      <c r="AP12" s="32" t="str">
        <f t="shared" ca="1" si="3"/>
        <v/>
      </c>
      <c r="AQ12" s="32" t="str">
        <f t="shared" ca="1" si="3"/>
        <v/>
      </c>
      <c r="AR12" s="32" t="str">
        <f t="shared" ca="1" si="3"/>
        <v/>
      </c>
      <c r="AS12" s="32" t="str">
        <f t="shared" ca="1" si="3"/>
        <v/>
      </c>
      <c r="AT12" s="32" t="str">
        <f t="shared" ca="1" si="3"/>
        <v/>
      </c>
      <c r="AU12" s="32" t="str">
        <f t="shared" ca="1" si="3"/>
        <v/>
      </c>
      <c r="AV12" s="32">
        <f t="shared" ca="1" si="4"/>
        <v>1</v>
      </c>
      <c r="AW12" s="31" t="str">
        <f ca="1">IF(Q12="","","uj::is_prop("&amp;_xlfn.TEXTJOIN(", ",TRUE,$B12,$M12,$J12,IF($G12="","","vals = pj::pj.$vals$"&amp;$G12))&amp;")")</f>
        <v/>
      </c>
      <c r="AX12" s="31" t="str">
        <f ca="1">IF(R12="","","uj::is_prop("&amp;_xlfn.TEXTJOIN(", ",TRUE,$B12,$M12,$J12,IF($G12="","","vals = pj::pj.$vals$"&amp;$G12))&amp;")")</f>
        <v/>
      </c>
      <c r="AY12" s="31" t="str">
        <f ca="1">IF(S12="","","uj::is_prop("&amp;_xlfn.TEXTJOIN(", ",TRUE,$B12,$M12,$J12,IF($G12="","","vals = pj::pj.$vals$"&amp;$G12))&amp;")")</f>
        <v/>
      </c>
      <c r="AZ12" s="31" t="str">
        <f ca="1">IF(T12="","","uj::is_prop("&amp;_xlfn.TEXTJOIN(", ",TRUE,$B12,$M12,$J12,IF($G12="","","vals = pj::pj.$vals$"&amp;$G12))&amp;")")</f>
        <v/>
      </c>
      <c r="BA12" s="31" t="str">
        <f ca="1">IF(U12="","","uj::is_prop("&amp;_xlfn.TEXTJOIN(", ",TRUE,$B12,$M12,$J12,IF($G12="","","vals = pj::pj.$vals$"&amp;$G12))&amp;")")</f>
        <v/>
      </c>
      <c r="BB12" s="31" t="str">
        <f ca="1">IF(V12="","","uj::is_prop("&amp;_xlfn.TEXTJOIN(", ",TRUE,$B12,$M12,$J12,IF($G12="","","vals = pj::pj.$vals$"&amp;$G12))&amp;")")</f>
        <v/>
      </c>
      <c r="BC12" s="31" t="str">
        <f ca="1">IF(W12="","","uj::is_prop("&amp;_xlfn.TEXTJOIN(", ",TRUE,$B12,$M12,$J12,IF($G12="","","vals = pj::pj.$vals$"&amp;$G12))&amp;")")</f>
        <v/>
      </c>
      <c r="BD12" s="31" t="str">
        <f ca="1">IF(X12="","","uj::is_prop("&amp;_xlfn.TEXTJOIN(", ",TRUE,$B12,$M12,$J12,IF($G12="","","vals = pj::pj.$vals$"&amp;$G12))&amp;")")</f>
        <v/>
      </c>
      <c r="BE12" s="31" t="str">
        <f ca="1">IF(Y12="","","uj::is_prop("&amp;_xlfn.TEXTJOIN(", ",TRUE,$B12,$M12,$J12,IF($G12="","","vals = pj::pj.$vals$"&amp;$G12))&amp;")")</f>
        <v/>
      </c>
      <c r="BF12" s="31" t="str">
        <f ca="1">IF(Z12="","","uj::is_prop("&amp;_xlfn.TEXTJOIN(", ",TRUE,$B12,$M12,$J12,IF($G12="","","vals = pj::pj.$vals$"&amp;$G12))&amp;")")</f>
        <v/>
      </c>
      <c r="BG12" s="31" t="str">
        <f ca="1">IF(AA12="","","uj::is_prop("&amp;_xlfn.TEXTJOIN(", ",TRUE,$B12,$M12,$J12,IF($G12="","","vals = pj::pj.$vals$"&amp;$G12))&amp;")")</f>
        <v/>
      </c>
      <c r="BH12" s="31" t="str">
        <f ca="1">IF(AB12="","","uj::is_prop("&amp;_xlfn.TEXTJOIN(", ",TRUE,$B12,$M12,$J12,IF($G12="","","vals = pj::pj.$vals$"&amp;$G12))&amp;")")</f>
        <v/>
      </c>
      <c r="BI12" s="31" t="str">
        <f ca="1">IF(AC12="","","uj::is_prop("&amp;_xlfn.TEXTJOIN(", ",TRUE,$B12,$M12,$J12,IF($G12="","","vals = pj::pj.$vals$"&amp;$G12))&amp;")")</f>
        <v/>
      </c>
      <c r="BJ12" s="31" t="str">
        <f ca="1">IF(AD12="","","uj::is_prop("&amp;_xlfn.TEXTJOIN(", ",TRUE,$B12,$M12,$J12,IF($G12="","","vals = pj::pj.$vals$"&amp;$G12))&amp;")")</f>
        <v/>
      </c>
      <c r="BK12" s="31" t="str">
        <f ca="1">IF(AE12="","","uj::is_prop("&amp;_xlfn.TEXTJOIN(", ",TRUE,$B12,$M12,$J12,IF($G12="","","vals = pj::pj.$vals$"&amp;$G12))&amp;")")</f>
        <v/>
      </c>
      <c r="BL12" s="31" t="str">
        <f ca="1">IF(AF12="","","uj::is_prop("&amp;_xlfn.TEXTJOIN(", ",TRUE,$B12,$M12,$J12,IF($G12="","","vals = pj::pj.$vals$"&amp;$G12))&amp;")")</f>
        <v/>
      </c>
      <c r="BM12" s="31" t="str">
        <f ca="1">IF(AG12="","","uj::is_prop("&amp;_xlfn.TEXTJOIN(", ",TRUE,$B12,$M12,$J12,IF($G12="","","vals = pj::pj.$vals$"&amp;$G12))&amp;")")</f>
        <v/>
      </c>
      <c r="BN12" s="31" t="str">
        <f ca="1">IF(AH12="","","uj::is_prop("&amp;_xlfn.TEXTJOIN(", ",TRUE,$B12,$M12,$J12,IF($G12="","","vals = pj::pj.$vals$"&amp;$G12))&amp;")")</f>
        <v>uj::is_prop(pv, 'cmp_ppn_vec', n = 4)</v>
      </c>
      <c r="BO12" s="31" t="str">
        <f ca="1">IF(AI12="","","uj::is_prop("&amp;_xlfn.TEXTJOIN(", ",TRUE,$B12,$M12,$J12,IF($G12="","","vals = pj::pj.$vals$"&amp;$G12))&amp;")")</f>
        <v/>
      </c>
      <c r="BP12" s="31" t="str">
        <f ca="1">IF(AJ12="","","uj::is_prop("&amp;_xlfn.TEXTJOIN(", ",TRUE,$B12,$M12,$J12,IF($G12="","","vals = pj::pj.$vals$"&amp;$G12))&amp;")")</f>
        <v/>
      </c>
      <c r="BQ12" s="31" t="str">
        <f ca="1">IF(AK12="","","uj::is_prop("&amp;_xlfn.TEXTJOIN(", ",TRUE,$B12,$M12,$J12,IF($G12="","","vals = pj::pj.$vals$"&amp;$G12))&amp;")")</f>
        <v/>
      </c>
      <c r="BR12" s="31" t="str">
        <f ca="1">IF(AL12="","","uj::is_prop("&amp;_xlfn.TEXTJOIN(", ",TRUE,$B12,$M12,$J12,IF($G12="","","vals = pj::pj.$vals$"&amp;$G12))&amp;")")</f>
        <v/>
      </c>
      <c r="BS12" s="31" t="str">
        <f ca="1">IF(AM12="","","uj::is_prop("&amp;_xlfn.TEXTJOIN(", ",TRUE,$B12,$M12,$J12,IF($G12="","","vals = pj::pj.$vals$"&amp;$G12))&amp;")")</f>
        <v/>
      </c>
      <c r="BT12" s="31" t="str">
        <f ca="1">IF(AN12="","","uj::is_prop("&amp;_xlfn.TEXTJOIN(", ",TRUE,$B12,$M12,$J12,IF($G12="","","vals = pj::pj.$vals$"&amp;$G12))&amp;")")</f>
        <v/>
      </c>
      <c r="BU12" s="31" t="str">
        <f ca="1">IF(AO12="","","uj::is_prop("&amp;_xlfn.TEXTJOIN(", ",TRUE,$B12,$M12,$J12,IF($G12="","","vals = pj::pj.$vals$"&amp;$G12))&amp;")")</f>
        <v/>
      </c>
      <c r="BV12" s="31" t="str">
        <f ca="1">IF(AP12="","","uj::is_prop("&amp;_xlfn.TEXTJOIN(", ",TRUE,$B12,$M12,$J12,IF($G12="","","vals = pj::pj.$vals$"&amp;$G12))&amp;")")</f>
        <v/>
      </c>
      <c r="BW12" s="31" t="str">
        <f ca="1">IF(AQ12="","","uj::is_prop("&amp;_xlfn.TEXTJOIN(", ",TRUE,$B12,$M12,$J12,IF($G12="","","vals = pj::pj.$vals$"&amp;$G12))&amp;")")</f>
        <v/>
      </c>
      <c r="BX12" s="31" t="str">
        <f ca="1">IF(AR12="","","uj::is_prop("&amp;_xlfn.TEXTJOIN(", ",TRUE,$B12,$M12,$J12,IF($G12="","","vals = pj::pj.$vals$"&amp;$G12))&amp;")")</f>
        <v/>
      </c>
      <c r="BY12" s="31" t="str">
        <f ca="1">IF(AS12="","","uj::is_prop("&amp;_xlfn.TEXTJOIN(", ",TRUE,$B12,$M12,$J12,IF($G12="","","vals = pj::pj.$vals$"&amp;$G12))&amp;")")</f>
        <v/>
      </c>
      <c r="BZ12" s="31" t="str">
        <f ca="1">IF(AT12="","","uj::is_prop("&amp;_xlfn.TEXTJOIN(", ",TRUE,$B12,$M12,$J12,IF($G12="","","vals = pj::pj.$vals$"&amp;$G12))&amp;")")</f>
        <v/>
      </c>
      <c r="CA12" s="31" t="str">
        <f ca="1">IF(AU12="","","uj::is_prop("&amp;_xlfn.TEXTJOIN(", ",TRUE,$B12,$M12,$J12,IF($G12="","","vals = pj::pj.$vals$"&amp;$G12))&amp;")")</f>
        <v/>
      </c>
      <c r="CB12" s="37" t="s">
        <v>286</v>
      </c>
      <c r="CF12" s="36" t="str">
        <f t="shared" ca="1" si="5"/>
        <v/>
      </c>
      <c r="CG12" s="36" t="str">
        <f t="shared" ca="1" si="6"/>
        <v/>
      </c>
      <c r="CH12" s="36" t="str">
        <f t="shared" ca="1" si="7"/>
        <v/>
      </c>
      <c r="CI12" s="36" t="str">
        <f t="shared" ca="1" si="8"/>
        <v/>
      </c>
      <c r="CJ12" s="36" t="str">
        <f t="shared" ca="1" si="9"/>
        <v/>
      </c>
      <c r="CK12" s="36" t="str">
        <f t="shared" ca="1" si="10"/>
        <v/>
      </c>
      <c r="CL12" s="36" t="str">
        <f t="shared" ca="1" si="11"/>
        <v/>
      </c>
      <c r="CM12" s="36" t="str">
        <f t="shared" ca="1" si="12"/>
        <v/>
      </c>
      <c r="CN12" s="36" t="str">
        <f t="shared" ca="1" si="13"/>
        <v/>
      </c>
      <c r="CO12" s="36" t="str">
        <f t="shared" ca="1" si="14"/>
        <v/>
      </c>
      <c r="CP12" s="36" t="str">
        <f t="shared" ca="1" si="15"/>
        <v/>
      </c>
      <c r="CQ12" s="36" t="str">
        <f t="shared" ca="1" si="16"/>
        <v/>
      </c>
      <c r="CR12" s="36" t="str">
        <f t="shared" ca="1" si="17"/>
        <v/>
      </c>
      <c r="CS12" s="36" t="str">
        <f t="shared" ca="1" si="18"/>
        <v/>
      </c>
      <c r="CT12" s="36" t="str">
        <f t="shared" ca="1" si="19"/>
        <v/>
      </c>
      <c r="CU12" s="36" t="str">
        <f t="shared" ca="1" si="20"/>
        <v/>
      </c>
      <c r="CV12" s="36" t="str">
        <f t="shared" ca="1" si="21"/>
        <v/>
      </c>
      <c r="CW12" s="36" t="str">
        <f t="shared" ca="1" si="22"/>
        <v>pv</v>
      </c>
      <c r="CX12" s="36" t="str">
        <f t="shared" ca="1" si="23"/>
        <v/>
      </c>
      <c r="CY12" s="36" t="str">
        <f t="shared" ca="1" si="24"/>
        <v/>
      </c>
      <c r="CZ12" s="36" t="str">
        <f t="shared" ca="1" si="25"/>
        <v/>
      </c>
      <c r="DA12" s="36" t="str">
        <f t="shared" ca="1" si="26"/>
        <v/>
      </c>
      <c r="DB12" s="36" t="str">
        <f t="shared" ca="1" si="27"/>
        <v/>
      </c>
      <c r="DC12" s="36" t="str">
        <f t="shared" ca="1" si="28"/>
        <v/>
      </c>
      <c r="DD12" s="36" t="str">
        <f t="shared" ca="1" si="29"/>
        <v/>
      </c>
      <c r="DE12" s="36" t="str">
        <f t="shared" ca="1" si="30"/>
        <v/>
      </c>
      <c r="DF12" s="36" t="str">
        <f t="shared" ca="1" si="31"/>
        <v/>
      </c>
      <c r="DG12" s="36" t="str">
        <f t="shared" ca="1" si="32"/>
        <v/>
      </c>
      <c r="DH12" s="36" t="str">
        <f t="shared" ca="1" si="33"/>
        <v/>
      </c>
      <c r="DI12" s="36" t="str">
        <f t="shared" ca="1" si="34"/>
        <v/>
      </c>
      <c r="DJ12" s="36" t="str">
        <f t="shared" ca="1" si="35"/>
        <v/>
      </c>
      <c r="DK12" s="31" t="str">
        <f t="shared" ca="1" si="67"/>
        <v/>
      </c>
      <c r="DL12" s="31" t="str">
        <f t="shared" ca="1" si="36"/>
        <v/>
      </c>
      <c r="DM12" s="31" t="str">
        <f t="shared" ca="1" si="37"/>
        <v/>
      </c>
      <c r="DN12" s="31" t="str">
        <f t="shared" ca="1" si="38"/>
        <v/>
      </c>
      <c r="DO12" s="31" t="str">
        <f t="shared" ca="1" si="39"/>
        <v/>
      </c>
      <c r="DP12" s="31" t="str">
        <f t="shared" ca="1" si="40"/>
        <v/>
      </c>
      <c r="DQ12" s="31" t="str">
        <f t="shared" ca="1" si="41"/>
        <v/>
      </c>
      <c r="DR12" s="31" t="str">
        <f t="shared" ca="1" si="42"/>
        <v/>
      </c>
      <c r="DS12" s="31" t="str">
        <f t="shared" ca="1" si="43"/>
        <v/>
      </c>
      <c r="DT12" s="31" t="str">
        <f t="shared" ca="1" si="44"/>
        <v/>
      </c>
      <c r="DU12" s="31" t="str">
        <f t="shared" ca="1" si="45"/>
        <v/>
      </c>
      <c r="DV12" s="31" t="str">
        <f t="shared" ca="1" si="46"/>
        <v/>
      </c>
      <c r="DW12" s="31" t="str">
        <f t="shared" ca="1" si="47"/>
        <v/>
      </c>
      <c r="DX12" s="31" t="str">
        <f t="shared" ca="1" si="48"/>
        <v/>
      </c>
      <c r="DY12" s="31" t="str">
        <f t="shared" ca="1" si="49"/>
        <v/>
      </c>
      <c r="DZ12" s="31" t="str">
        <f t="shared" ca="1" si="50"/>
        <v/>
      </c>
      <c r="EA12" s="31" t="str">
        <f t="shared" ca="1" si="51"/>
        <v/>
      </c>
      <c r="EB12" s="31" t="str">
        <f t="shared" ca="1" si="52"/>
        <v>pv = pv</v>
      </c>
      <c r="EC12" s="31" t="str">
        <f t="shared" ca="1" si="53"/>
        <v/>
      </c>
      <c r="ED12" s="31" t="str">
        <f t="shared" ca="1" si="54"/>
        <v/>
      </c>
      <c r="EE12" s="31" t="str">
        <f t="shared" ca="1" si="55"/>
        <v/>
      </c>
      <c r="EF12" s="31" t="str">
        <f t="shared" ca="1" si="56"/>
        <v/>
      </c>
      <c r="EG12" s="31" t="str">
        <f t="shared" ca="1" si="57"/>
        <v/>
      </c>
      <c r="EH12" s="31" t="str">
        <f t="shared" ca="1" si="58"/>
        <v/>
      </c>
      <c r="EI12" s="31" t="str">
        <f t="shared" ca="1" si="59"/>
        <v/>
      </c>
      <c r="EJ12" s="31" t="str">
        <f t="shared" ca="1" si="60"/>
        <v/>
      </c>
      <c r="EK12" s="31" t="str">
        <f t="shared" ca="1" si="61"/>
        <v/>
      </c>
      <c r="EL12" s="31" t="str">
        <f t="shared" ca="1" si="62"/>
        <v/>
      </c>
      <c r="EM12" s="31" t="str">
        <f t="shared" ca="1" si="63"/>
        <v/>
      </c>
      <c r="EN12" s="31" t="str">
        <f t="shared" ca="1" si="64"/>
        <v/>
      </c>
      <c r="EO12" s="31" t="str">
        <f t="shared" ca="1" si="65"/>
        <v/>
      </c>
    </row>
    <row r="13" spans="1:145" x14ac:dyDescent="0.2">
      <c r="A13" s="30" t="s">
        <v>134</v>
      </c>
      <c r="B13" s="30" t="s">
        <v>117</v>
      </c>
      <c r="C13" s="31" t="s">
        <v>21</v>
      </c>
      <c r="E13" s="31" t="s">
        <v>105</v>
      </c>
      <c r="J13" s="31" t="s">
        <v>259</v>
      </c>
      <c r="K13" s="31" t="s">
        <v>120</v>
      </c>
      <c r="L13" s="31" t="s">
        <v>119</v>
      </c>
      <c r="M13" s="31" t="str">
        <f t="shared" si="68"/>
        <v>'cmp_ppn_vec'</v>
      </c>
      <c r="Q13" s="32" t="str">
        <f t="shared" ca="1" si="1"/>
        <v/>
      </c>
      <c r="R13" s="32" t="str">
        <f t="shared" ca="1" si="1"/>
        <v/>
      </c>
      <c r="S13" s="32" t="str">
        <f t="shared" ca="1" si="1"/>
        <v/>
      </c>
      <c r="T13" s="32" t="str">
        <f t="shared" ca="1" si="1"/>
        <v/>
      </c>
      <c r="U13" s="32" t="str">
        <f t="shared" ca="1" si="1"/>
        <v/>
      </c>
      <c r="V13" s="32" t="str">
        <f t="shared" ca="1" si="1"/>
        <v/>
      </c>
      <c r="W13" s="32">
        <f t="shared" ca="1" si="1"/>
        <v>2</v>
      </c>
      <c r="X13" s="32" t="str">
        <f t="shared" ca="1" si="1"/>
        <v/>
      </c>
      <c r="Y13" s="32" t="str">
        <f t="shared" ca="1" si="1"/>
        <v/>
      </c>
      <c r="Z13" s="32">
        <f t="shared" ca="1" si="1"/>
        <v>2</v>
      </c>
      <c r="AA13" s="32" t="str">
        <f t="shared" ca="1" si="2"/>
        <v/>
      </c>
      <c r="AB13" s="32" t="str">
        <f t="shared" ca="1" si="2"/>
        <v/>
      </c>
      <c r="AC13" s="32">
        <f t="shared" ca="1" si="2"/>
        <v>2</v>
      </c>
      <c r="AD13" s="32">
        <f t="shared" ca="1" si="2"/>
        <v>2</v>
      </c>
      <c r="AE13" s="32" t="str">
        <f t="shared" ca="1" si="2"/>
        <v/>
      </c>
      <c r="AF13" s="32" t="str">
        <f t="shared" ca="1" si="2"/>
        <v/>
      </c>
      <c r="AG13" s="32" t="str">
        <f t="shared" ca="1" si="2"/>
        <v/>
      </c>
      <c r="AH13" s="32" t="str">
        <f t="shared" ca="1" si="2"/>
        <v/>
      </c>
      <c r="AI13" s="32" t="str">
        <f t="shared" ca="1" si="2"/>
        <v/>
      </c>
      <c r="AJ13" s="32" t="str">
        <f t="shared" ca="1" si="2"/>
        <v/>
      </c>
      <c r="AK13" s="32" t="str">
        <f t="shared" ca="1" si="3"/>
        <v/>
      </c>
      <c r="AL13" s="32" t="str">
        <f t="shared" ca="1" si="3"/>
        <v/>
      </c>
      <c r="AM13" s="32" t="str">
        <f t="shared" ca="1" si="3"/>
        <v/>
      </c>
      <c r="AN13" s="32" t="str">
        <f t="shared" ca="1" si="3"/>
        <v/>
      </c>
      <c r="AO13" s="32" t="str">
        <f t="shared" ca="1" si="3"/>
        <v/>
      </c>
      <c r="AP13" s="32" t="str">
        <f t="shared" ca="1" si="3"/>
        <v/>
      </c>
      <c r="AQ13" s="32" t="str">
        <f t="shared" ca="1" si="3"/>
        <v/>
      </c>
      <c r="AR13" s="32" t="str">
        <f t="shared" ca="1" si="3"/>
        <v/>
      </c>
      <c r="AS13" s="32" t="str">
        <f t="shared" ca="1" si="3"/>
        <v/>
      </c>
      <c r="AT13" s="32" t="str">
        <f t="shared" ca="1" si="3"/>
        <v/>
      </c>
      <c r="AU13" s="32" t="str">
        <f t="shared" ca="1" si="3"/>
        <v/>
      </c>
      <c r="AV13" s="32">
        <f t="shared" ca="1" si="4"/>
        <v>4</v>
      </c>
      <c r="AW13" s="31" t="str">
        <f ca="1">IF(Q13="","","uj::is_prop("&amp;_xlfn.TEXTJOIN(", ",TRUE,$B13,$M13,$J13,IF($G13="","","vals = pj::pj.$vals$"&amp;$G13))&amp;")")</f>
        <v/>
      </c>
      <c r="AX13" s="31" t="str">
        <f ca="1">IF(R13="","","uj::is_prop("&amp;_xlfn.TEXTJOIN(", ",TRUE,$B13,$M13,$J13,IF($G13="","","vals = pj::pj.$vals$"&amp;$G13))&amp;")")</f>
        <v/>
      </c>
      <c r="AY13" s="31" t="str">
        <f ca="1">IF(S13="","","uj::is_prop("&amp;_xlfn.TEXTJOIN(", ",TRUE,$B13,$M13,$J13,IF($G13="","","vals = pj::pj.$vals$"&amp;$G13))&amp;")")</f>
        <v/>
      </c>
      <c r="AZ13" s="31" t="str">
        <f ca="1">IF(T13="","","uj::is_prop("&amp;_xlfn.TEXTJOIN(", ",TRUE,$B13,$M13,$J13,IF($G13="","","vals = pj::pj.$vals$"&amp;$G13))&amp;")")</f>
        <v/>
      </c>
      <c r="BA13" s="31" t="str">
        <f ca="1">IF(U13="","","uj::is_prop("&amp;_xlfn.TEXTJOIN(", ",TRUE,$B13,$M13,$J13,IF($G13="","","vals = pj::pj.$vals$"&amp;$G13))&amp;")")</f>
        <v/>
      </c>
      <c r="BB13" s="31" t="str">
        <f ca="1">IF(V13="","","uj::is_prop("&amp;_xlfn.TEXTJOIN(", ",TRUE,$B13,$M13,$J13,IF($G13="","","vals = pj::pj.$vals$"&amp;$G13))&amp;")")</f>
        <v/>
      </c>
      <c r="BC13" s="31" t="str">
        <f ca="1">IF(W13="","","uj::is_prop("&amp;_xlfn.TEXTJOIN(", ",TRUE,$B13,$M13,$J13,IF($G13="","","vals = pj::pj.$vals$"&amp;$G13))&amp;")")</f>
        <v>uj::is_prop(pvx, 'cmp_ppn_vec', n = 2)</v>
      </c>
      <c r="BD13" s="31" t="str">
        <f ca="1">IF(X13="","","uj::is_prop("&amp;_xlfn.TEXTJOIN(", ",TRUE,$B13,$M13,$J13,IF($G13="","","vals = pj::pj.$vals$"&amp;$G13))&amp;")")</f>
        <v/>
      </c>
      <c r="BE13" s="31" t="str">
        <f ca="1">IF(Y13="","","uj::is_prop("&amp;_xlfn.TEXTJOIN(", ",TRUE,$B13,$M13,$J13,IF($G13="","","vals = pj::pj.$vals$"&amp;$G13))&amp;")")</f>
        <v/>
      </c>
      <c r="BF13" s="31" t="str">
        <f ca="1">IF(Z13="","","uj::is_prop("&amp;_xlfn.TEXTJOIN(", ",TRUE,$B13,$M13,$J13,IF($G13="","","vals = pj::pj.$vals$"&amp;$G13))&amp;")")</f>
        <v>uj::is_prop(pvx, 'cmp_ppn_vec', n = 2)</v>
      </c>
      <c r="BG13" s="31" t="str">
        <f ca="1">IF(AA13="","","uj::is_prop("&amp;_xlfn.TEXTJOIN(", ",TRUE,$B13,$M13,$J13,IF($G13="","","vals = pj::pj.$vals$"&amp;$G13))&amp;")")</f>
        <v/>
      </c>
      <c r="BH13" s="31" t="str">
        <f ca="1">IF(AB13="","","uj::is_prop("&amp;_xlfn.TEXTJOIN(", ",TRUE,$B13,$M13,$J13,IF($G13="","","vals = pj::pj.$vals$"&amp;$G13))&amp;")")</f>
        <v/>
      </c>
      <c r="BI13" s="31" t="str">
        <f ca="1">IF(AC13="","","uj::is_prop("&amp;_xlfn.TEXTJOIN(", ",TRUE,$B13,$M13,$J13,IF($G13="","","vals = pj::pj.$vals$"&amp;$G13))&amp;")")</f>
        <v>uj::is_prop(pvx, 'cmp_ppn_vec', n = 2)</v>
      </c>
      <c r="BJ13" s="31" t="str">
        <f ca="1">IF(AD13="","","uj::is_prop("&amp;_xlfn.TEXTJOIN(", ",TRUE,$B13,$M13,$J13,IF($G13="","","vals = pj::pj.$vals$"&amp;$G13))&amp;")")</f>
        <v>uj::is_prop(pvx, 'cmp_ppn_vec', n = 2)</v>
      </c>
      <c r="BK13" s="31" t="str">
        <f ca="1">IF(AE13="","","uj::is_prop("&amp;_xlfn.TEXTJOIN(", ",TRUE,$B13,$M13,$J13,IF($G13="","","vals = pj::pj.$vals$"&amp;$G13))&amp;")")</f>
        <v/>
      </c>
      <c r="BL13" s="31" t="str">
        <f ca="1">IF(AF13="","","uj::is_prop("&amp;_xlfn.TEXTJOIN(", ",TRUE,$B13,$M13,$J13,IF($G13="","","vals = pj::pj.$vals$"&amp;$G13))&amp;")")</f>
        <v/>
      </c>
      <c r="BM13" s="31" t="str">
        <f ca="1">IF(AG13="","","uj::is_prop("&amp;_xlfn.TEXTJOIN(", ",TRUE,$B13,$M13,$J13,IF($G13="","","vals = pj::pj.$vals$"&amp;$G13))&amp;")")</f>
        <v/>
      </c>
      <c r="BN13" s="31" t="str">
        <f ca="1">IF(AH13="","","uj::is_prop("&amp;_xlfn.TEXTJOIN(", ",TRUE,$B13,$M13,$J13,IF($G13="","","vals = pj::pj.$vals$"&amp;$G13))&amp;")")</f>
        <v/>
      </c>
      <c r="BO13" s="31" t="str">
        <f ca="1">IF(AI13="","","uj::is_prop("&amp;_xlfn.TEXTJOIN(", ",TRUE,$B13,$M13,$J13,IF($G13="","","vals = pj::pj.$vals$"&amp;$G13))&amp;")")</f>
        <v/>
      </c>
      <c r="BP13" s="31" t="str">
        <f ca="1">IF(AJ13="","","uj::is_prop("&amp;_xlfn.TEXTJOIN(", ",TRUE,$B13,$M13,$J13,IF($G13="","","vals = pj::pj.$vals$"&amp;$G13))&amp;")")</f>
        <v/>
      </c>
      <c r="BQ13" s="31" t="str">
        <f ca="1">IF(AK13="","","uj::is_prop("&amp;_xlfn.TEXTJOIN(", ",TRUE,$B13,$M13,$J13,IF($G13="","","vals = pj::pj.$vals$"&amp;$G13))&amp;")")</f>
        <v/>
      </c>
      <c r="BR13" s="31" t="str">
        <f ca="1">IF(AL13="","","uj::is_prop("&amp;_xlfn.TEXTJOIN(", ",TRUE,$B13,$M13,$J13,IF($G13="","","vals = pj::pj.$vals$"&amp;$G13))&amp;")")</f>
        <v/>
      </c>
      <c r="BS13" s="31" t="str">
        <f ca="1">IF(AM13="","","uj::is_prop("&amp;_xlfn.TEXTJOIN(", ",TRUE,$B13,$M13,$J13,IF($G13="","","vals = pj::pj.$vals$"&amp;$G13))&amp;")")</f>
        <v/>
      </c>
      <c r="BT13" s="31" t="str">
        <f ca="1">IF(AN13="","","uj::is_prop("&amp;_xlfn.TEXTJOIN(", ",TRUE,$B13,$M13,$J13,IF($G13="","","vals = pj::pj.$vals$"&amp;$G13))&amp;")")</f>
        <v/>
      </c>
      <c r="BU13" s="31" t="str">
        <f ca="1">IF(AO13="","","uj::is_prop("&amp;_xlfn.TEXTJOIN(", ",TRUE,$B13,$M13,$J13,IF($G13="","","vals = pj::pj.$vals$"&amp;$G13))&amp;")")</f>
        <v/>
      </c>
      <c r="BV13" s="31" t="str">
        <f ca="1">IF(AP13="","","uj::is_prop("&amp;_xlfn.TEXTJOIN(", ",TRUE,$B13,$M13,$J13,IF($G13="","","vals = pj::pj.$vals$"&amp;$G13))&amp;")")</f>
        <v/>
      </c>
      <c r="BW13" s="31" t="str">
        <f ca="1">IF(AQ13="","","uj::is_prop("&amp;_xlfn.TEXTJOIN(", ",TRUE,$B13,$M13,$J13,IF($G13="","","vals = pj::pj.$vals$"&amp;$G13))&amp;")")</f>
        <v/>
      </c>
      <c r="BX13" s="31" t="str">
        <f ca="1">IF(AR13="","","uj::is_prop("&amp;_xlfn.TEXTJOIN(", ",TRUE,$B13,$M13,$J13,IF($G13="","","vals = pj::pj.$vals$"&amp;$G13))&amp;")")</f>
        <v/>
      </c>
      <c r="BY13" s="31" t="str">
        <f ca="1">IF(AS13="","","uj::is_prop("&amp;_xlfn.TEXTJOIN(", ",TRUE,$B13,$M13,$J13,IF($G13="","","vals = pj::pj.$vals$"&amp;$G13))&amp;")")</f>
        <v/>
      </c>
      <c r="BZ13" s="31" t="str">
        <f ca="1">IF(AT13="","","uj::is_prop("&amp;_xlfn.TEXTJOIN(", ",TRUE,$B13,$M13,$J13,IF($G13="","","vals = pj::pj.$vals$"&amp;$G13))&amp;")")</f>
        <v/>
      </c>
      <c r="CA13" s="31" t="str">
        <f ca="1">IF(AU13="","","uj::is_prop("&amp;_xlfn.TEXTJOIN(", ",TRUE,$B13,$M13,$J13,IF($G13="","","vals = pj::pj.$vals$"&amp;$G13))&amp;")")</f>
        <v/>
      </c>
      <c r="CB13" s="37" t="s">
        <v>286</v>
      </c>
      <c r="CF13" s="36" t="str">
        <f t="shared" ca="1" si="5"/>
        <v/>
      </c>
      <c r="CG13" s="36" t="str">
        <f t="shared" ca="1" si="6"/>
        <v/>
      </c>
      <c r="CH13" s="36" t="str">
        <f t="shared" ca="1" si="7"/>
        <v/>
      </c>
      <c r="CI13" s="36" t="str">
        <f t="shared" ca="1" si="8"/>
        <v/>
      </c>
      <c r="CJ13" s="36" t="str">
        <f t="shared" ca="1" si="9"/>
        <v/>
      </c>
      <c r="CK13" s="36" t="str">
        <f t="shared" ca="1" si="10"/>
        <v/>
      </c>
      <c r="CL13" s="36" t="str">
        <f t="shared" ca="1" si="11"/>
        <v>pvx</v>
      </c>
      <c r="CM13" s="36" t="str">
        <f t="shared" ca="1" si="12"/>
        <v/>
      </c>
      <c r="CN13" s="36" t="str">
        <f t="shared" ca="1" si="13"/>
        <v/>
      </c>
      <c r="CO13" s="36" t="str">
        <f t="shared" ca="1" si="14"/>
        <v>pvx</v>
      </c>
      <c r="CP13" s="36" t="str">
        <f t="shared" ca="1" si="15"/>
        <v/>
      </c>
      <c r="CQ13" s="36" t="str">
        <f t="shared" ca="1" si="16"/>
        <v/>
      </c>
      <c r="CR13" s="36" t="str">
        <f t="shared" ca="1" si="17"/>
        <v>pvx</v>
      </c>
      <c r="CS13" s="36" t="str">
        <f t="shared" ca="1" si="18"/>
        <v>pvx</v>
      </c>
      <c r="CT13" s="36" t="str">
        <f t="shared" ca="1" si="19"/>
        <v/>
      </c>
      <c r="CU13" s="36" t="str">
        <f t="shared" ca="1" si="20"/>
        <v/>
      </c>
      <c r="CV13" s="36" t="str">
        <f t="shared" ca="1" si="21"/>
        <v/>
      </c>
      <c r="CW13" s="36" t="str">
        <f t="shared" ca="1" si="22"/>
        <v/>
      </c>
      <c r="CX13" s="36" t="str">
        <f t="shared" ca="1" si="23"/>
        <v/>
      </c>
      <c r="CY13" s="36" t="str">
        <f t="shared" ca="1" si="24"/>
        <v/>
      </c>
      <c r="CZ13" s="36" t="str">
        <f t="shared" ca="1" si="25"/>
        <v/>
      </c>
      <c r="DA13" s="36" t="str">
        <f t="shared" ca="1" si="26"/>
        <v/>
      </c>
      <c r="DB13" s="36" t="str">
        <f t="shared" ca="1" si="27"/>
        <v/>
      </c>
      <c r="DC13" s="36" t="str">
        <f t="shared" ca="1" si="28"/>
        <v/>
      </c>
      <c r="DD13" s="36" t="str">
        <f t="shared" ca="1" si="29"/>
        <v/>
      </c>
      <c r="DE13" s="36" t="str">
        <f t="shared" ca="1" si="30"/>
        <v/>
      </c>
      <c r="DF13" s="36" t="str">
        <f t="shared" ca="1" si="31"/>
        <v/>
      </c>
      <c r="DG13" s="36" t="str">
        <f t="shared" ca="1" si="32"/>
        <v/>
      </c>
      <c r="DH13" s="36" t="str">
        <f t="shared" ca="1" si="33"/>
        <v/>
      </c>
      <c r="DI13" s="36" t="str">
        <f t="shared" ca="1" si="34"/>
        <v/>
      </c>
      <c r="DJ13" s="36" t="str">
        <f t="shared" ca="1" si="35"/>
        <v/>
      </c>
      <c r="DK13" s="31" t="str">
        <f t="shared" ca="1" si="67"/>
        <v/>
      </c>
      <c r="DL13" s="31" t="str">
        <f t="shared" ca="1" si="36"/>
        <v/>
      </c>
      <c r="DM13" s="31" t="str">
        <f t="shared" ca="1" si="37"/>
        <v/>
      </c>
      <c r="DN13" s="31" t="str">
        <f t="shared" ca="1" si="38"/>
        <v/>
      </c>
      <c r="DO13" s="31" t="str">
        <f t="shared" ca="1" si="39"/>
        <v/>
      </c>
      <c r="DP13" s="31" t="str">
        <f t="shared" ca="1" si="40"/>
        <v/>
      </c>
      <c r="DQ13" s="31" t="str">
        <f t="shared" ca="1" si="41"/>
        <v>pvx = pvx</v>
      </c>
      <c r="DR13" s="31" t="str">
        <f t="shared" ca="1" si="42"/>
        <v/>
      </c>
      <c r="DS13" s="31" t="str">
        <f t="shared" ca="1" si="43"/>
        <v/>
      </c>
      <c r="DT13" s="31" t="str">
        <f t="shared" ca="1" si="44"/>
        <v>pvx = pvx</v>
      </c>
      <c r="DU13" s="31" t="str">
        <f t="shared" ca="1" si="45"/>
        <v/>
      </c>
      <c r="DV13" s="31" t="str">
        <f t="shared" ca="1" si="46"/>
        <v/>
      </c>
      <c r="DW13" s="31" t="str">
        <f t="shared" ca="1" si="47"/>
        <v>pvx = pvx</v>
      </c>
      <c r="DX13" s="31" t="str">
        <f t="shared" ca="1" si="48"/>
        <v>pvx = pvx</v>
      </c>
      <c r="DY13" s="31" t="str">
        <f t="shared" ca="1" si="49"/>
        <v/>
      </c>
      <c r="DZ13" s="31" t="str">
        <f t="shared" ca="1" si="50"/>
        <v/>
      </c>
      <c r="EA13" s="31" t="str">
        <f t="shared" ca="1" si="51"/>
        <v/>
      </c>
      <c r="EB13" s="31" t="str">
        <f t="shared" ca="1" si="52"/>
        <v/>
      </c>
      <c r="EC13" s="31" t="str">
        <f t="shared" ca="1" si="53"/>
        <v/>
      </c>
      <c r="ED13" s="31" t="str">
        <f t="shared" ca="1" si="54"/>
        <v/>
      </c>
      <c r="EE13" s="31" t="str">
        <f t="shared" ca="1" si="55"/>
        <v/>
      </c>
      <c r="EF13" s="31" t="str">
        <f t="shared" ca="1" si="56"/>
        <v/>
      </c>
      <c r="EG13" s="31" t="str">
        <f t="shared" ca="1" si="57"/>
        <v/>
      </c>
      <c r="EH13" s="31" t="str">
        <f t="shared" ca="1" si="58"/>
        <v/>
      </c>
      <c r="EI13" s="31" t="str">
        <f t="shared" ca="1" si="59"/>
        <v/>
      </c>
      <c r="EJ13" s="31" t="str">
        <f t="shared" ca="1" si="60"/>
        <v/>
      </c>
      <c r="EK13" s="31" t="str">
        <f t="shared" ca="1" si="61"/>
        <v/>
      </c>
      <c r="EL13" s="31" t="str">
        <f t="shared" ca="1" si="62"/>
        <v/>
      </c>
      <c r="EM13" s="31" t="str">
        <f t="shared" ca="1" si="63"/>
        <v/>
      </c>
      <c r="EN13" s="31" t="str">
        <f t="shared" ca="1" si="64"/>
        <v/>
      </c>
      <c r="EO13" s="31" t="str">
        <f t="shared" ca="1" si="65"/>
        <v/>
      </c>
    </row>
    <row r="14" spans="1:145" x14ac:dyDescent="0.2">
      <c r="A14" s="30" t="s">
        <v>135</v>
      </c>
      <c r="B14" s="30" t="s">
        <v>118</v>
      </c>
      <c r="C14" s="31" t="s">
        <v>21</v>
      </c>
      <c r="E14" s="31" t="s">
        <v>105</v>
      </c>
      <c r="J14" s="31" t="s">
        <v>259</v>
      </c>
      <c r="K14" s="31" t="s">
        <v>120</v>
      </c>
      <c r="L14" s="31" t="s">
        <v>119</v>
      </c>
      <c r="M14" s="31" t="str">
        <f t="shared" si="68"/>
        <v>'cmp_ppn_vec'</v>
      </c>
      <c r="Q14" s="32" t="str">
        <f t="shared" ca="1" si="1"/>
        <v/>
      </c>
      <c r="R14" s="32" t="str">
        <f t="shared" ca="1" si="1"/>
        <v/>
      </c>
      <c r="S14" s="32" t="str">
        <f t="shared" ca="1" si="1"/>
        <v/>
      </c>
      <c r="T14" s="32" t="str">
        <f t="shared" ca="1" si="1"/>
        <v/>
      </c>
      <c r="U14" s="32" t="str">
        <f t="shared" ca="1" si="1"/>
        <v/>
      </c>
      <c r="V14" s="32" t="str">
        <f t="shared" ca="1" si="1"/>
        <v/>
      </c>
      <c r="W14" s="32">
        <f t="shared" ca="1" si="1"/>
        <v>3</v>
      </c>
      <c r="X14" s="32" t="str">
        <f t="shared" ca="1" si="1"/>
        <v/>
      </c>
      <c r="Y14" s="32" t="str">
        <f t="shared" ca="1" si="1"/>
        <v/>
      </c>
      <c r="Z14" s="32">
        <f t="shared" ca="1" si="1"/>
        <v>3</v>
      </c>
      <c r="AA14" s="32" t="str">
        <f t="shared" ca="1" si="2"/>
        <v/>
      </c>
      <c r="AB14" s="32" t="str">
        <f t="shared" ca="1" si="2"/>
        <v/>
      </c>
      <c r="AC14" s="32">
        <f t="shared" ca="1" si="2"/>
        <v>3</v>
      </c>
      <c r="AD14" s="32">
        <f t="shared" ca="1" si="2"/>
        <v>3</v>
      </c>
      <c r="AE14" s="32" t="str">
        <f t="shared" ca="1" si="2"/>
        <v/>
      </c>
      <c r="AF14" s="32" t="str">
        <f t="shared" ca="1" si="2"/>
        <v/>
      </c>
      <c r="AG14" s="32" t="str">
        <f t="shared" ca="1" si="2"/>
        <v/>
      </c>
      <c r="AH14" s="32" t="str">
        <f t="shared" ca="1" si="2"/>
        <v/>
      </c>
      <c r="AI14" s="32" t="str">
        <f t="shared" ca="1" si="2"/>
        <v/>
      </c>
      <c r="AJ14" s="32" t="str">
        <f t="shared" ca="1" si="2"/>
        <v/>
      </c>
      <c r="AK14" s="32" t="str">
        <f t="shared" ca="1" si="3"/>
        <v/>
      </c>
      <c r="AL14" s="32" t="str">
        <f t="shared" ca="1" si="3"/>
        <v/>
      </c>
      <c r="AM14" s="32" t="str">
        <f t="shared" ca="1" si="3"/>
        <v/>
      </c>
      <c r="AN14" s="32" t="str">
        <f t="shared" ca="1" si="3"/>
        <v/>
      </c>
      <c r="AO14" s="32" t="str">
        <f t="shared" ca="1" si="3"/>
        <v/>
      </c>
      <c r="AP14" s="32" t="str">
        <f t="shared" ca="1" si="3"/>
        <v/>
      </c>
      <c r="AQ14" s="32" t="str">
        <f t="shared" ca="1" si="3"/>
        <v/>
      </c>
      <c r="AR14" s="32" t="str">
        <f t="shared" ca="1" si="3"/>
        <v/>
      </c>
      <c r="AS14" s="32" t="str">
        <f t="shared" ca="1" si="3"/>
        <v/>
      </c>
      <c r="AT14" s="32" t="str">
        <f t="shared" ca="1" si="3"/>
        <v/>
      </c>
      <c r="AU14" s="32" t="str">
        <f t="shared" ca="1" si="3"/>
        <v/>
      </c>
      <c r="AV14" s="32">
        <f t="shared" ca="1" si="4"/>
        <v>4</v>
      </c>
      <c r="AW14" s="31" t="str">
        <f ca="1">IF(Q14="","","uj::is_prop("&amp;_xlfn.TEXTJOIN(", ",TRUE,$B14,$M14,$J14,IF($G14="","","vals = pj::pj.$vals$"&amp;$G14))&amp;")")</f>
        <v/>
      </c>
      <c r="AX14" s="31" t="str">
        <f ca="1">IF(R14="","","uj::is_prop("&amp;_xlfn.TEXTJOIN(", ",TRUE,$B14,$M14,$J14,IF($G14="","","vals = pj::pj.$vals$"&amp;$G14))&amp;")")</f>
        <v/>
      </c>
      <c r="AY14" s="31" t="str">
        <f ca="1">IF(S14="","","uj::is_prop("&amp;_xlfn.TEXTJOIN(", ",TRUE,$B14,$M14,$J14,IF($G14="","","vals = pj::pj.$vals$"&amp;$G14))&amp;")")</f>
        <v/>
      </c>
      <c r="AZ14" s="31" t="str">
        <f ca="1">IF(T14="","","uj::is_prop("&amp;_xlfn.TEXTJOIN(", ",TRUE,$B14,$M14,$J14,IF($G14="","","vals = pj::pj.$vals$"&amp;$G14))&amp;")")</f>
        <v/>
      </c>
      <c r="BA14" s="31" t="str">
        <f ca="1">IF(U14="","","uj::is_prop("&amp;_xlfn.TEXTJOIN(", ",TRUE,$B14,$M14,$J14,IF($G14="","","vals = pj::pj.$vals$"&amp;$G14))&amp;")")</f>
        <v/>
      </c>
      <c r="BB14" s="31" t="str">
        <f ca="1">IF(V14="","","uj::is_prop("&amp;_xlfn.TEXTJOIN(", ",TRUE,$B14,$M14,$J14,IF($G14="","","vals = pj::pj.$vals$"&amp;$G14))&amp;")")</f>
        <v/>
      </c>
      <c r="BC14" s="31" t="str">
        <f ca="1">IF(W14="","","uj::is_prop("&amp;_xlfn.TEXTJOIN(", ",TRUE,$B14,$M14,$J14,IF($G14="","","vals = pj::pj.$vals$"&amp;$G14))&amp;")")</f>
        <v>uj::is_prop(pvy, 'cmp_ppn_vec', n = 2)</v>
      </c>
      <c r="BD14" s="31" t="str">
        <f ca="1">IF(X14="","","uj::is_prop("&amp;_xlfn.TEXTJOIN(", ",TRUE,$B14,$M14,$J14,IF($G14="","","vals = pj::pj.$vals$"&amp;$G14))&amp;")")</f>
        <v/>
      </c>
      <c r="BE14" s="31" t="str">
        <f ca="1">IF(Y14="","","uj::is_prop("&amp;_xlfn.TEXTJOIN(", ",TRUE,$B14,$M14,$J14,IF($G14="","","vals = pj::pj.$vals$"&amp;$G14))&amp;")")</f>
        <v/>
      </c>
      <c r="BF14" s="31" t="str">
        <f ca="1">IF(Z14="","","uj::is_prop("&amp;_xlfn.TEXTJOIN(", ",TRUE,$B14,$M14,$J14,IF($G14="","","vals = pj::pj.$vals$"&amp;$G14))&amp;")")</f>
        <v>uj::is_prop(pvy, 'cmp_ppn_vec', n = 2)</v>
      </c>
      <c r="BG14" s="31" t="str">
        <f ca="1">IF(AA14="","","uj::is_prop("&amp;_xlfn.TEXTJOIN(", ",TRUE,$B14,$M14,$J14,IF($G14="","","vals = pj::pj.$vals$"&amp;$G14))&amp;")")</f>
        <v/>
      </c>
      <c r="BH14" s="31" t="str">
        <f ca="1">IF(AB14="","","uj::is_prop("&amp;_xlfn.TEXTJOIN(", ",TRUE,$B14,$M14,$J14,IF($G14="","","vals = pj::pj.$vals$"&amp;$G14))&amp;")")</f>
        <v/>
      </c>
      <c r="BI14" s="31" t="str">
        <f ca="1">IF(AC14="","","uj::is_prop("&amp;_xlfn.TEXTJOIN(", ",TRUE,$B14,$M14,$J14,IF($G14="","","vals = pj::pj.$vals$"&amp;$G14))&amp;")")</f>
        <v>uj::is_prop(pvy, 'cmp_ppn_vec', n = 2)</v>
      </c>
      <c r="BJ14" s="31" t="str">
        <f ca="1">IF(AD14="","","uj::is_prop("&amp;_xlfn.TEXTJOIN(", ",TRUE,$B14,$M14,$J14,IF($G14="","","vals = pj::pj.$vals$"&amp;$G14))&amp;")")</f>
        <v>uj::is_prop(pvy, 'cmp_ppn_vec', n = 2)</v>
      </c>
      <c r="BK14" s="31" t="str">
        <f ca="1">IF(AE14="","","uj::is_prop("&amp;_xlfn.TEXTJOIN(", ",TRUE,$B14,$M14,$J14,IF($G14="","","vals = pj::pj.$vals$"&amp;$G14))&amp;")")</f>
        <v/>
      </c>
      <c r="BL14" s="31" t="str">
        <f ca="1">IF(AF14="","","uj::is_prop("&amp;_xlfn.TEXTJOIN(", ",TRUE,$B14,$M14,$J14,IF($G14="","","vals = pj::pj.$vals$"&amp;$G14))&amp;")")</f>
        <v/>
      </c>
      <c r="BM14" s="31" t="str">
        <f ca="1">IF(AG14="","","uj::is_prop("&amp;_xlfn.TEXTJOIN(", ",TRUE,$B14,$M14,$J14,IF($G14="","","vals = pj::pj.$vals$"&amp;$G14))&amp;")")</f>
        <v/>
      </c>
      <c r="BN14" s="31" t="str">
        <f ca="1">IF(AH14="","","uj::is_prop("&amp;_xlfn.TEXTJOIN(", ",TRUE,$B14,$M14,$J14,IF($G14="","","vals = pj::pj.$vals$"&amp;$G14))&amp;")")</f>
        <v/>
      </c>
      <c r="BO14" s="31" t="str">
        <f ca="1">IF(AI14="","","uj::is_prop("&amp;_xlfn.TEXTJOIN(", ",TRUE,$B14,$M14,$J14,IF($G14="","","vals = pj::pj.$vals$"&amp;$G14))&amp;")")</f>
        <v/>
      </c>
      <c r="BP14" s="31" t="str">
        <f ca="1">IF(AJ14="","","uj::is_prop("&amp;_xlfn.TEXTJOIN(", ",TRUE,$B14,$M14,$J14,IF($G14="","","vals = pj::pj.$vals$"&amp;$G14))&amp;")")</f>
        <v/>
      </c>
      <c r="BQ14" s="31" t="str">
        <f ca="1">IF(AK14="","","uj::is_prop("&amp;_xlfn.TEXTJOIN(", ",TRUE,$B14,$M14,$J14,IF($G14="","","vals = pj::pj.$vals$"&amp;$G14))&amp;")")</f>
        <v/>
      </c>
      <c r="BR14" s="31" t="str">
        <f ca="1">IF(AL14="","","uj::is_prop("&amp;_xlfn.TEXTJOIN(", ",TRUE,$B14,$M14,$J14,IF($G14="","","vals = pj::pj.$vals$"&amp;$G14))&amp;")")</f>
        <v/>
      </c>
      <c r="BS14" s="31" t="str">
        <f ca="1">IF(AM14="","","uj::is_prop("&amp;_xlfn.TEXTJOIN(", ",TRUE,$B14,$M14,$J14,IF($G14="","","vals = pj::pj.$vals$"&amp;$G14))&amp;")")</f>
        <v/>
      </c>
      <c r="BT14" s="31" t="str">
        <f ca="1">IF(AN14="","","uj::is_prop("&amp;_xlfn.TEXTJOIN(", ",TRUE,$B14,$M14,$J14,IF($G14="","","vals = pj::pj.$vals$"&amp;$G14))&amp;")")</f>
        <v/>
      </c>
      <c r="BU14" s="31" t="str">
        <f ca="1">IF(AO14="","","uj::is_prop("&amp;_xlfn.TEXTJOIN(", ",TRUE,$B14,$M14,$J14,IF($G14="","","vals = pj::pj.$vals$"&amp;$G14))&amp;")")</f>
        <v/>
      </c>
      <c r="BV14" s="31" t="str">
        <f ca="1">IF(AP14="","","uj::is_prop("&amp;_xlfn.TEXTJOIN(", ",TRUE,$B14,$M14,$J14,IF($G14="","","vals = pj::pj.$vals$"&amp;$G14))&amp;")")</f>
        <v/>
      </c>
      <c r="BW14" s="31" t="str">
        <f ca="1">IF(AQ14="","","uj::is_prop("&amp;_xlfn.TEXTJOIN(", ",TRUE,$B14,$M14,$J14,IF($G14="","","vals = pj::pj.$vals$"&amp;$G14))&amp;")")</f>
        <v/>
      </c>
      <c r="BX14" s="31" t="str">
        <f ca="1">IF(AR14="","","uj::is_prop("&amp;_xlfn.TEXTJOIN(", ",TRUE,$B14,$M14,$J14,IF($G14="","","vals = pj::pj.$vals$"&amp;$G14))&amp;")")</f>
        <v/>
      </c>
      <c r="BY14" s="31" t="str">
        <f ca="1">IF(AS14="","","uj::is_prop("&amp;_xlfn.TEXTJOIN(", ",TRUE,$B14,$M14,$J14,IF($G14="","","vals = pj::pj.$vals$"&amp;$G14))&amp;")")</f>
        <v/>
      </c>
      <c r="BZ14" s="31" t="str">
        <f ca="1">IF(AT14="","","uj::is_prop("&amp;_xlfn.TEXTJOIN(", ",TRUE,$B14,$M14,$J14,IF($G14="","","vals = pj::pj.$vals$"&amp;$G14))&amp;")")</f>
        <v/>
      </c>
      <c r="CA14" s="31" t="str">
        <f ca="1">IF(AU14="","","uj::is_prop("&amp;_xlfn.TEXTJOIN(", ",TRUE,$B14,$M14,$J14,IF($G14="","","vals = pj::pj.$vals$"&amp;$G14))&amp;")")</f>
        <v/>
      </c>
      <c r="CB14" s="37" t="s">
        <v>286</v>
      </c>
      <c r="CC14" s="37" t="s">
        <v>281</v>
      </c>
      <c r="CF14" s="36" t="str">
        <f t="shared" ca="1" si="5"/>
        <v/>
      </c>
      <c r="CG14" s="36" t="str">
        <f t="shared" ca="1" si="6"/>
        <v/>
      </c>
      <c r="CH14" s="36" t="str">
        <f t="shared" ca="1" si="7"/>
        <v/>
      </c>
      <c r="CI14" s="36" t="str">
        <f t="shared" ca="1" si="8"/>
        <v/>
      </c>
      <c r="CJ14" s="36" t="str">
        <f t="shared" ca="1" si="9"/>
        <v/>
      </c>
      <c r="CK14" s="36" t="str">
        <f t="shared" ca="1" si="10"/>
        <v/>
      </c>
      <c r="CL14" s="36" t="str">
        <f t="shared" ca="1" si="11"/>
        <v>pvy</v>
      </c>
      <c r="CM14" s="36" t="str">
        <f t="shared" ca="1" si="12"/>
        <v/>
      </c>
      <c r="CN14" s="36" t="str">
        <f t="shared" ca="1" si="13"/>
        <v/>
      </c>
      <c r="CO14" s="36" t="str">
        <f t="shared" ca="1" si="14"/>
        <v>pvy</v>
      </c>
      <c r="CP14" s="36" t="str">
        <f t="shared" ca="1" si="15"/>
        <v/>
      </c>
      <c r="CQ14" s="36" t="str">
        <f t="shared" ca="1" si="16"/>
        <v/>
      </c>
      <c r="CR14" s="36" t="str">
        <f t="shared" ca="1" si="17"/>
        <v>pvy</v>
      </c>
      <c r="CS14" s="36" t="str">
        <f t="shared" ca="1" si="18"/>
        <v>pvy</v>
      </c>
      <c r="CT14" s="36" t="str">
        <f t="shared" ca="1" si="19"/>
        <v/>
      </c>
      <c r="CU14" s="36" t="str">
        <f t="shared" ca="1" si="20"/>
        <v/>
      </c>
      <c r="CV14" s="36" t="str">
        <f t="shared" ca="1" si="21"/>
        <v/>
      </c>
      <c r="CW14" s="36" t="str">
        <f t="shared" ca="1" si="22"/>
        <v/>
      </c>
      <c r="CX14" s="36" t="str">
        <f t="shared" ca="1" si="23"/>
        <v/>
      </c>
      <c r="CY14" s="36" t="str">
        <f t="shared" ca="1" si="24"/>
        <v/>
      </c>
      <c r="CZ14" s="36" t="str">
        <f t="shared" ca="1" si="25"/>
        <v/>
      </c>
      <c r="DA14" s="36" t="str">
        <f t="shared" ca="1" si="26"/>
        <v/>
      </c>
      <c r="DB14" s="36" t="str">
        <f t="shared" ca="1" si="27"/>
        <v/>
      </c>
      <c r="DC14" s="36" t="str">
        <f t="shared" ca="1" si="28"/>
        <v/>
      </c>
      <c r="DD14" s="36" t="str">
        <f t="shared" ca="1" si="29"/>
        <v/>
      </c>
      <c r="DE14" s="36" t="str">
        <f t="shared" ca="1" si="30"/>
        <v/>
      </c>
      <c r="DF14" s="36" t="str">
        <f t="shared" ca="1" si="31"/>
        <v/>
      </c>
      <c r="DG14" s="36" t="str">
        <f t="shared" ca="1" si="32"/>
        <v/>
      </c>
      <c r="DH14" s="36" t="str">
        <f t="shared" ca="1" si="33"/>
        <v/>
      </c>
      <c r="DI14" s="36" t="str">
        <f t="shared" ca="1" si="34"/>
        <v/>
      </c>
      <c r="DJ14" s="36" t="str">
        <f t="shared" ca="1" si="35"/>
        <v/>
      </c>
      <c r="DK14" s="31" t="str">
        <f t="shared" ca="1" si="67"/>
        <v/>
      </c>
      <c r="DL14" s="31" t="str">
        <f t="shared" ca="1" si="36"/>
        <v/>
      </c>
      <c r="DM14" s="31" t="str">
        <f t="shared" ca="1" si="37"/>
        <v/>
      </c>
      <c r="DN14" s="31" t="str">
        <f t="shared" ca="1" si="38"/>
        <v/>
      </c>
      <c r="DO14" s="31" t="str">
        <f t="shared" ca="1" si="39"/>
        <v/>
      </c>
      <c r="DP14" s="31" t="str">
        <f t="shared" ca="1" si="40"/>
        <v/>
      </c>
      <c r="DQ14" s="31" t="str">
        <f t="shared" ca="1" si="41"/>
        <v>pvy = pvy</v>
      </c>
      <c r="DR14" s="31" t="str">
        <f t="shared" ca="1" si="42"/>
        <v/>
      </c>
      <c r="DS14" s="31" t="str">
        <f t="shared" ca="1" si="43"/>
        <v/>
      </c>
      <c r="DT14" s="31" t="str">
        <f t="shared" ca="1" si="44"/>
        <v>pvy = pvy</v>
      </c>
      <c r="DU14" s="31" t="str">
        <f t="shared" ca="1" si="45"/>
        <v/>
      </c>
      <c r="DV14" s="31" t="str">
        <f t="shared" ca="1" si="46"/>
        <v/>
      </c>
      <c r="DW14" s="31" t="str">
        <f t="shared" ca="1" si="47"/>
        <v>pvy = pvy</v>
      </c>
      <c r="DX14" s="31" t="str">
        <f t="shared" ca="1" si="48"/>
        <v>pvy = pvy</v>
      </c>
      <c r="DY14" s="31" t="str">
        <f t="shared" ca="1" si="49"/>
        <v/>
      </c>
      <c r="DZ14" s="31" t="str">
        <f t="shared" ca="1" si="50"/>
        <v/>
      </c>
      <c r="EA14" s="31" t="str">
        <f t="shared" ca="1" si="51"/>
        <v/>
      </c>
      <c r="EB14" s="31" t="str">
        <f t="shared" ca="1" si="52"/>
        <v/>
      </c>
      <c r="EC14" s="31" t="str">
        <f t="shared" ca="1" si="53"/>
        <v/>
      </c>
      <c r="ED14" s="31" t="str">
        <f t="shared" ca="1" si="54"/>
        <v/>
      </c>
      <c r="EE14" s="31" t="str">
        <f t="shared" ca="1" si="55"/>
        <v/>
      </c>
      <c r="EF14" s="31" t="str">
        <f t="shared" ca="1" si="56"/>
        <v/>
      </c>
      <c r="EG14" s="31" t="str">
        <f t="shared" ca="1" si="57"/>
        <v/>
      </c>
      <c r="EH14" s="31" t="str">
        <f t="shared" ca="1" si="58"/>
        <v/>
      </c>
      <c r="EI14" s="31" t="str">
        <f t="shared" ca="1" si="59"/>
        <v/>
      </c>
      <c r="EJ14" s="31" t="str">
        <f t="shared" ca="1" si="60"/>
        <v/>
      </c>
      <c r="EK14" s="31" t="str">
        <f t="shared" ca="1" si="61"/>
        <v/>
      </c>
      <c r="EL14" s="31" t="str">
        <f t="shared" ca="1" si="62"/>
        <v/>
      </c>
      <c r="EM14" s="31" t="str">
        <f t="shared" ca="1" si="63"/>
        <v/>
      </c>
      <c r="EN14" s="31" t="str">
        <f t="shared" ca="1" si="64"/>
        <v/>
      </c>
      <c r="EO14" s="31" t="str">
        <f t="shared" ca="1" si="65"/>
        <v/>
      </c>
    </row>
    <row r="15" spans="1:145" x14ac:dyDescent="0.2">
      <c r="A15" s="30" t="s">
        <v>136</v>
      </c>
      <c r="B15" s="30" t="s">
        <v>11</v>
      </c>
      <c r="C15" s="31" t="s">
        <v>9</v>
      </c>
      <c r="E15" s="31" t="s">
        <v>105</v>
      </c>
      <c r="F15" s="31" t="s">
        <v>106</v>
      </c>
      <c r="M15" s="31" t="str">
        <f t="shared" si="68"/>
        <v>'cmp_num_vec'</v>
      </c>
      <c r="N15" s="31" t="str">
        <f>"'cmp_"&amp;C15&amp;"_"&amp;F15&amp;"'"</f>
        <v>'cmp_num_scl'</v>
      </c>
      <c r="Q15" s="32" t="str">
        <f t="shared" ref="Q15:Q46" ca="1" si="69">IFERROR(MATCH($B15,INDIRECT(Q$3&amp;"_names"),0),"")</f>
        <v/>
      </c>
      <c r="R15" s="32">
        <v>2</v>
      </c>
      <c r="S15" s="32" t="str">
        <f t="shared" ref="S15:AB22" ca="1" si="70">IFERROR(MATCH($B15,INDIRECT(S$3&amp;"_names"),0),"")</f>
        <v/>
      </c>
      <c r="T15" s="32" t="str">
        <f t="shared" ca="1" si="70"/>
        <v/>
      </c>
      <c r="U15" s="32">
        <f t="shared" ca="1" si="70"/>
        <v>4</v>
      </c>
      <c r="V15" s="32" t="str">
        <f t="shared" ca="1" si="70"/>
        <v/>
      </c>
      <c r="W15" s="32">
        <f t="shared" ca="1" si="70"/>
        <v>4</v>
      </c>
      <c r="X15" s="32">
        <f t="shared" ca="1" si="70"/>
        <v>3</v>
      </c>
      <c r="Y15" s="32">
        <f t="shared" ca="1" si="70"/>
        <v>3</v>
      </c>
      <c r="Z15" s="32">
        <f t="shared" ca="1" si="70"/>
        <v>4</v>
      </c>
      <c r="AA15" s="32">
        <f t="shared" ca="1" si="70"/>
        <v>2</v>
      </c>
      <c r="AB15" s="32">
        <f t="shared" ca="1" si="70"/>
        <v>2</v>
      </c>
      <c r="AC15" s="32">
        <f t="shared" ref="AC15:AL22" ca="1" si="71">IFERROR(MATCH($B15,INDIRECT(AC$3&amp;"_names"),0),"")</f>
        <v>4</v>
      </c>
      <c r="AD15" s="32">
        <f t="shared" ca="1" si="71"/>
        <v>4</v>
      </c>
      <c r="AE15" s="32">
        <f t="shared" ca="1" si="71"/>
        <v>4</v>
      </c>
      <c r="AF15" s="32">
        <f t="shared" ca="1" si="71"/>
        <v>4</v>
      </c>
      <c r="AG15" s="32">
        <f t="shared" ca="1" si="71"/>
        <v>2</v>
      </c>
      <c r="AH15" s="32">
        <f t="shared" ca="1" si="71"/>
        <v>3</v>
      </c>
      <c r="AI15" s="32">
        <f t="shared" ca="1" si="71"/>
        <v>2</v>
      </c>
      <c r="AJ15" s="32">
        <f t="shared" ca="1" si="71"/>
        <v>2</v>
      </c>
      <c r="AK15" s="32" t="str">
        <f t="shared" ca="1" si="71"/>
        <v/>
      </c>
      <c r="AL15" s="32" t="str">
        <f t="shared" ca="1" si="71"/>
        <v/>
      </c>
      <c r="AM15" s="32" t="str">
        <f t="shared" ref="AM15:AU22" ca="1" si="72">IFERROR(MATCH($B15,INDIRECT(AM$3&amp;"_names"),0),"")</f>
        <v/>
      </c>
      <c r="AN15" s="32" t="str">
        <f t="shared" ca="1" si="72"/>
        <v/>
      </c>
      <c r="AO15" s="32" t="str">
        <f t="shared" ca="1" si="72"/>
        <v/>
      </c>
      <c r="AP15" s="32" t="str">
        <f t="shared" ca="1" si="72"/>
        <v/>
      </c>
      <c r="AQ15" s="32" t="str">
        <f t="shared" ca="1" si="72"/>
        <v/>
      </c>
      <c r="AR15" s="32">
        <f t="shared" ca="1" si="72"/>
        <v>2</v>
      </c>
      <c r="AS15" s="32" t="str">
        <f t="shared" ca="1" si="72"/>
        <v/>
      </c>
      <c r="AT15" s="32">
        <f t="shared" ca="1" si="72"/>
        <v>3</v>
      </c>
      <c r="AU15" s="32" t="str">
        <f t="shared" ca="1" si="72"/>
        <v/>
      </c>
      <c r="AV15" s="32">
        <f t="shared" ca="1" si="4"/>
        <v>18</v>
      </c>
      <c r="AW15" s="31" t="str">
        <f ca="1">IF(Q15="","","uj::is_prop("&amp;_xlfn.TEXTJOIN(", ",TRUE,$B15,$M15,$J15,IF($G15="","","vals = pj::pj.$vals$"&amp;$G15))&amp;")")</f>
        <v/>
      </c>
      <c r="AX15" s="31" t="str">
        <f>IF(R15="","","uj::is_prop("&amp;_xlfn.TEXTJOIN(", ",TRUE,$B15,$M15,$J15,IF($G15="","","vals = pj::pj.$vals$"&amp;$G15))&amp;")")</f>
        <v>uj::is_prop(x, 'cmp_num_vec')</v>
      </c>
      <c r="AY15" s="31" t="str">
        <f ca="1">IF(S15="","","uj::is_prop("&amp;_xlfn.TEXTJOIN(", ",TRUE,$B15,$M15,$J15,IF($G15="","","vals = pj::pj.$vals$"&amp;$G15))&amp;")")</f>
        <v/>
      </c>
      <c r="AZ15" s="31" t="str">
        <f ca="1">IF(T15="","","uj::is_prop("&amp;_xlfn.TEXTJOIN(", ",TRUE,$B15,$M15,$J15,IF($G15="","","vals = pj::pj.$vals$"&amp;$G15))&amp;")")</f>
        <v/>
      </c>
      <c r="BA15" s="31" t="str">
        <f ca="1">IF(U15="","","uj::is_prop("&amp;_xlfn.TEXTJOIN(", ",TRUE,$B15,$M15,$J15,IF($G15="","","vals = pj::pj.$vals$"&amp;$G15))&amp;")")</f>
        <v>uj::is_prop(x, 'cmp_num_vec')</v>
      </c>
      <c r="BB15" s="31" t="str">
        <f ca="1">IF(V15="","","uj::is_prop("&amp;_xlfn.TEXTJOIN(", ",TRUE,$B15,$M15,$J15,IF($G15="","","vals = pj::pj.$vals$"&amp;$G15))&amp;")")</f>
        <v/>
      </c>
      <c r="BC15" s="31" t="str">
        <f ca="1">IF(W15="","","uj::is_prop("&amp;_xlfn.TEXTJOIN(", ",TRUE,$B15,$M15,$J15,IF($G15="","","vals = pj::pj.$vals$"&amp;$G15))&amp;")")</f>
        <v>uj::is_prop(x, 'cmp_num_vec')</v>
      </c>
      <c r="BD15" s="31" t="str">
        <f ca="1">IF(X15="","","uj::is_prop("&amp;_xlfn.TEXTJOIN(", ",TRUE,$B15,$M15,$J15,IF($G15="","","vals = pj::pj.$vals$"&amp;$G15))&amp;")")</f>
        <v>uj::is_prop(x, 'cmp_num_vec')</v>
      </c>
      <c r="BE15" s="31" t="str">
        <f ca="1">IF(Y15="","","uj::is_prop("&amp;_xlfn.TEXTJOIN(", ",TRUE,$B15,$M15,$J15,IF($G15="","","vals = pj::pj.$vals$"&amp;$G15))&amp;")")</f>
        <v>uj::is_prop(x, 'cmp_num_vec')</v>
      </c>
      <c r="BF15" s="31" t="str">
        <f ca="1">IF(Z15="","","uj::is_prop("&amp;_xlfn.TEXTJOIN(", ",TRUE,$B15,$M15,$J15,IF($G15="","","vals = pj::pj.$vals$"&amp;$G15))&amp;")")</f>
        <v>uj::is_prop(x, 'cmp_num_vec')</v>
      </c>
      <c r="BG15" s="31" t="str">
        <f ca="1">IF(AA15="","","uj::is_prop("&amp;_xlfn.TEXTJOIN(", ",TRUE,$B15,$M15,$J15,IF($G15="","","vals = pj::pj.$vals$"&amp;$G15))&amp;")")</f>
        <v>uj::is_prop(x, 'cmp_num_vec')</v>
      </c>
      <c r="BH15" s="31" t="str">
        <f ca="1">IF(AB15="","","uj::is_prop("&amp;_xlfn.TEXTJOIN(", ",TRUE,$B15,$M15,$J15,IF($G15="","","vals = pj::pj.$vals$"&amp;$G15))&amp;")")</f>
        <v>uj::is_prop(x, 'cmp_num_vec')</v>
      </c>
      <c r="BI15" s="31" t="str">
        <f ca="1">IF(AC15="","","uj::is_prop("&amp;_xlfn.TEXTJOIN(", ",TRUE,$B15,$M15,$J15,IF($G15="","","vals = pj::pj.$vals$"&amp;$G15))&amp;")")</f>
        <v>uj::is_prop(x, 'cmp_num_vec')</v>
      </c>
      <c r="BJ15" s="31" t="str">
        <f ca="1">IF(AD15="","","uj::is_prop("&amp;_xlfn.TEXTJOIN(", ",TRUE,$B15,$M15,$J15,IF($G15="","","vals = pj::pj.$vals$"&amp;$G15))&amp;")")</f>
        <v>uj::is_prop(x, 'cmp_num_vec')</v>
      </c>
      <c r="BK15" s="31" t="str">
        <f ca="1">IF(AE15="","","uj::is_prop("&amp;_xlfn.TEXTJOIN(", ",TRUE,$B15,$M15,$J15,IF($G15="","","vals = pj::pj.$vals$"&amp;$G15))&amp;")")</f>
        <v>uj::is_prop(x, 'cmp_num_vec')</v>
      </c>
      <c r="BL15" s="31" t="str">
        <f ca="1">IF(AF15="","","uj::is_prop("&amp;_xlfn.TEXTJOIN(", ",TRUE,$B15,$M15,$J15,IF($G15="","","vals = pj::pj.$vals$"&amp;$G15))&amp;")")</f>
        <v>uj::is_prop(x, 'cmp_num_vec')</v>
      </c>
      <c r="BM15" s="31" t="str">
        <f ca="1">IF(AG15="","","uj::is_prop("&amp;_xlfn.TEXTJOIN(", ",TRUE,$B15,$M15,$J15,IF($G15="","","vals = pj::pj.$vals$"&amp;$G15))&amp;")")</f>
        <v>uj::is_prop(x, 'cmp_num_vec')</v>
      </c>
      <c r="BN15" s="31" t="str">
        <f ca="1">IF(AH15="","","uj::is_prop("&amp;_xlfn.TEXTJOIN(", ",TRUE,$B15,$M15,$J15,IF($G15="","","vals = pj::pj.$vals$"&amp;$G15))&amp;")")</f>
        <v>uj::is_prop(x, 'cmp_num_vec')</v>
      </c>
      <c r="BO15" s="31" t="str">
        <f ca="1">IF(AI15="","","uj::is_prop("&amp;_xlfn.TEXTJOIN(", ",TRUE,$B15,$M15,$J15,IF($G15="","","vals = pj::pj.$vals$"&amp;$G15))&amp;")")</f>
        <v>uj::is_prop(x, 'cmp_num_vec')</v>
      </c>
      <c r="BP15" s="31" t="str">
        <f ca="1">IF(AJ15="","","uj::is_prop("&amp;_xlfn.TEXTJOIN(", ",TRUE,$B15,$M15,$J15,IF($G15="","","vals = pj::pj.$vals$"&amp;$G15))&amp;")")</f>
        <v>uj::is_prop(x, 'cmp_num_vec')</v>
      </c>
      <c r="BQ15" s="31" t="str">
        <f ca="1">IF(AK15="","","uj::is_prop("&amp;_xlfn.TEXTJOIN(", ",TRUE,$B15,$M15,$J15,IF($G15="","","vals = pj::pj.$vals$"&amp;$G15))&amp;")")</f>
        <v/>
      </c>
      <c r="BR15" s="31" t="str">
        <f ca="1">IF(AL15="","","uj::is_prop("&amp;_xlfn.TEXTJOIN(", ",TRUE,$B15,$M15,$J15,IF($G15="","","vals = pj::pj.$vals$"&amp;$G15))&amp;")")</f>
        <v/>
      </c>
      <c r="BS15" s="31" t="str">
        <f ca="1">IF(AM15="","","uj::is_prop("&amp;_xlfn.TEXTJOIN(", ",TRUE,$B15,$M15,$J15,IF($G15="","","vals = pj::pj.$vals$"&amp;$G15))&amp;")")</f>
        <v/>
      </c>
      <c r="BT15" s="31" t="str">
        <f ca="1">IF(AN15="","","uj::is_prop("&amp;_xlfn.TEXTJOIN(", ",TRUE,$B15,$M15,$J15,IF($G15="","","vals = pj::pj.$vals$"&amp;$G15))&amp;")")</f>
        <v/>
      </c>
      <c r="BU15" s="31" t="str">
        <f ca="1">IF(AO15="","","uj::is_prop("&amp;_xlfn.TEXTJOIN(", ",TRUE,$B15,$M15,$J15,IF($G15="","","vals = pj::pj.$vals$"&amp;$G15))&amp;")")</f>
        <v/>
      </c>
      <c r="BV15" s="31" t="str">
        <f ca="1">IF(AP15="","","uj::is_prop("&amp;_xlfn.TEXTJOIN(", ",TRUE,$B15,$M15,$J15,IF($G15="","","vals = pj::pj.$vals$"&amp;$G15))&amp;")")</f>
        <v/>
      </c>
      <c r="BW15" s="31" t="str">
        <f ca="1">IF(AQ15="","","uj::is_prop("&amp;_xlfn.TEXTJOIN(", ",TRUE,$B15,$M15,$J15,IF($G15="","","vals = pj::pj.$vals$"&amp;$G15))&amp;")")</f>
        <v/>
      </c>
      <c r="BX15" s="31" t="str">
        <f ca="1">IF(AR15="","","uj::is_prop("&amp;_xlfn.TEXTJOIN(", ",TRUE,$B15,$M15,$J15,IF($G15="","","vals = pj::pj.$vals$"&amp;$G15))&amp;")")</f>
        <v>uj::is_prop(x, 'cmp_num_vec')</v>
      </c>
      <c r="BY15" s="31" t="str">
        <f ca="1">IF(AS15="","","uj::is_prop("&amp;_xlfn.TEXTJOIN(", ",TRUE,$B15,$M15,$J15,IF($G15="","","vals = pj::pj.$vals$"&amp;$G15))&amp;")")</f>
        <v/>
      </c>
      <c r="BZ15" s="31" t="str">
        <f ca="1">IF(AT15="","","uj::is_prop("&amp;_xlfn.TEXTJOIN(", ",TRUE,$B15,$M15,$J15,IF($G15="","","vals = pj::pj.$vals$"&amp;$G15))&amp;")")</f>
        <v>uj::is_prop(x, 'cmp_num_vec')</v>
      </c>
      <c r="CA15" s="31" t="str">
        <f ca="1">IF(AU15="","","uj::is_prop("&amp;_xlfn.TEXTJOIN(", ",TRUE,$B15,$M15,$J15,IF($G15="","","vals = pj::pj.$vals$"&amp;$G15))&amp;")")</f>
        <v/>
      </c>
      <c r="CB15" s="37" t="s">
        <v>286</v>
      </c>
      <c r="CC15" s="37" t="s">
        <v>281</v>
      </c>
      <c r="CF15" s="36" t="str">
        <f t="shared" ca="1" si="5"/>
        <v/>
      </c>
      <c r="CG15" s="36" t="str">
        <f t="shared" si="6"/>
        <v>x</v>
      </c>
      <c r="CH15" s="36" t="str">
        <f t="shared" ca="1" si="7"/>
        <v/>
      </c>
      <c r="CI15" s="36" t="str">
        <f t="shared" ca="1" si="8"/>
        <v/>
      </c>
      <c r="CJ15" s="36" t="str">
        <f t="shared" ca="1" si="9"/>
        <v>x</v>
      </c>
      <c r="CK15" s="36" t="str">
        <f t="shared" ca="1" si="10"/>
        <v/>
      </c>
      <c r="CL15" s="36" t="str">
        <f t="shared" ca="1" si="11"/>
        <v>x</v>
      </c>
      <c r="CM15" s="36" t="str">
        <f t="shared" ca="1" si="12"/>
        <v>x</v>
      </c>
      <c r="CN15" s="36" t="str">
        <f t="shared" ca="1" si="13"/>
        <v>x</v>
      </c>
      <c r="CO15" s="36" t="str">
        <f t="shared" ca="1" si="14"/>
        <v>x</v>
      </c>
      <c r="CP15" s="36" t="str">
        <f t="shared" ca="1" si="15"/>
        <v>x</v>
      </c>
      <c r="CQ15" s="36" t="str">
        <f t="shared" ca="1" si="16"/>
        <v>x</v>
      </c>
      <c r="CR15" s="36" t="str">
        <f t="shared" ca="1" si="17"/>
        <v>x</v>
      </c>
      <c r="CS15" s="36" t="str">
        <f t="shared" ca="1" si="18"/>
        <v>x</v>
      </c>
      <c r="CT15" s="36" t="str">
        <f t="shared" ca="1" si="19"/>
        <v>x</v>
      </c>
      <c r="CU15" s="36" t="str">
        <f t="shared" ca="1" si="20"/>
        <v>x</v>
      </c>
      <c r="CV15" s="36" t="str">
        <f t="shared" ca="1" si="21"/>
        <v>x</v>
      </c>
      <c r="CW15" s="36" t="str">
        <f t="shared" ca="1" si="22"/>
        <v>x</v>
      </c>
      <c r="CX15" s="36" t="str">
        <f t="shared" ca="1" si="23"/>
        <v>x</v>
      </c>
      <c r="CY15" s="36" t="str">
        <f t="shared" ca="1" si="24"/>
        <v>x</v>
      </c>
      <c r="CZ15" s="36" t="str">
        <f t="shared" ca="1" si="25"/>
        <v/>
      </c>
      <c r="DA15" s="36" t="str">
        <f t="shared" ca="1" si="26"/>
        <v/>
      </c>
      <c r="DB15" s="36" t="str">
        <f t="shared" ca="1" si="27"/>
        <v/>
      </c>
      <c r="DC15" s="36" t="str">
        <f t="shared" ca="1" si="28"/>
        <v/>
      </c>
      <c r="DD15" s="36" t="str">
        <f t="shared" ca="1" si="29"/>
        <v/>
      </c>
      <c r="DE15" s="36" t="str">
        <f t="shared" ca="1" si="30"/>
        <v/>
      </c>
      <c r="DF15" s="36" t="str">
        <f t="shared" ca="1" si="31"/>
        <v/>
      </c>
      <c r="DG15" s="36" t="str">
        <f t="shared" ca="1" si="32"/>
        <v>x</v>
      </c>
      <c r="DH15" s="36" t="str">
        <f t="shared" ca="1" si="33"/>
        <v/>
      </c>
      <c r="DI15" s="36" t="str">
        <f ca="1">IF(AT15="","",IF($CC15="|",$B15,$B15&amp;" = "&amp;$CC15))</f>
        <v>x = NA</v>
      </c>
      <c r="DJ15" s="36" t="str">
        <f t="shared" ca="1" si="35"/>
        <v/>
      </c>
      <c r="DK15" s="31" t="str">
        <f t="shared" ca="1" si="67"/>
        <v/>
      </c>
      <c r="DL15" s="31" t="str">
        <f t="shared" si="36"/>
        <v>x = x</v>
      </c>
      <c r="DM15" s="31" t="str">
        <f t="shared" ca="1" si="37"/>
        <v/>
      </c>
      <c r="DN15" s="31" t="str">
        <f t="shared" ca="1" si="38"/>
        <v/>
      </c>
      <c r="DO15" s="31" t="str">
        <f t="shared" ca="1" si="39"/>
        <v>x = x</v>
      </c>
      <c r="DP15" s="31" t="str">
        <f t="shared" ca="1" si="40"/>
        <v/>
      </c>
      <c r="DQ15" s="31" t="str">
        <f t="shared" ca="1" si="41"/>
        <v>x = x</v>
      </c>
      <c r="DR15" s="31" t="str">
        <f t="shared" ca="1" si="42"/>
        <v>x = x</v>
      </c>
      <c r="DS15" s="31" t="str">
        <f t="shared" ca="1" si="43"/>
        <v>x = x</v>
      </c>
      <c r="DT15" s="31" t="str">
        <f t="shared" ca="1" si="44"/>
        <v>x = x</v>
      </c>
      <c r="DU15" s="31" t="str">
        <f t="shared" ca="1" si="45"/>
        <v>x = x</v>
      </c>
      <c r="DV15" s="31" t="str">
        <f t="shared" ca="1" si="46"/>
        <v>x = x</v>
      </c>
      <c r="DW15" s="31" t="str">
        <f t="shared" ca="1" si="47"/>
        <v>x = x</v>
      </c>
      <c r="DX15" s="31" t="str">
        <f t="shared" ca="1" si="48"/>
        <v>x = x</v>
      </c>
      <c r="DY15" s="31" t="str">
        <f t="shared" ca="1" si="49"/>
        <v>x = x</v>
      </c>
      <c r="DZ15" s="31" t="str">
        <f t="shared" ca="1" si="50"/>
        <v>x = x</v>
      </c>
      <c r="EA15" s="31" t="str">
        <f t="shared" ca="1" si="51"/>
        <v>x = x</v>
      </c>
      <c r="EB15" s="31" t="str">
        <f t="shared" ca="1" si="52"/>
        <v>x = x</v>
      </c>
      <c r="EC15" s="31" t="str">
        <f t="shared" ca="1" si="53"/>
        <v>x = x</v>
      </c>
      <c r="ED15" s="31" t="str">
        <f t="shared" ca="1" si="54"/>
        <v>x = x</v>
      </c>
      <c r="EE15" s="31" t="str">
        <f t="shared" ca="1" si="55"/>
        <v/>
      </c>
      <c r="EF15" s="31" t="str">
        <f t="shared" ca="1" si="56"/>
        <v/>
      </c>
      <c r="EG15" s="31" t="str">
        <f t="shared" ca="1" si="57"/>
        <v/>
      </c>
      <c r="EH15" s="31" t="str">
        <f t="shared" ca="1" si="58"/>
        <v/>
      </c>
      <c r="EI15" s="31" t="str">
        <f t="shared" ca="1" si="59"/>
        <v/>
      </c>
      <c r="EJ15" s="31" t="str">
        <f t="shared" ca="1" si="60"/>
        <v/>
      </c>
      <c r="EK15" s="31" t="str">
        <f t="shared" ca="1" si="61"/>
        <v/>
      </c>
      <c r="EL15" s="31" t="str">
        <f t="shared" ca="1" si="62"/>
        <v>x = x</v>
      </c>
      <c r="EM15" s="31" t="str">
        <f t="shared" ca="1" si="63"/>
        <v/>
      </c>
      <c r="EN15" s="31" t="str">
        <f t="shared" ca="1" si="64"/>
        <v>x = x</v>
      </c>
      <c r="EO15" s="31" t="str">
        <f t="shared" ca="1" si="65"/>
        <v/>
      </c>
    </row>
    <row r="16" spans="1:145" x14ac:dyDescent="0.2">
      <c r="A16" s="30" t="s">
        <v>137</v>
      </c>
      <c r="B16" s="30" t="s">
        <v>12</v>
      </c>
      <c r="C16" s="31" t="s">
        <v>9</v>
      </c>
      <c r="E16" s="31" t="s">
        <v>105</v>
      </c>
      <c r="F16" s="31" t="s">
        <v>106</v>
      </c>
      <c r="M16" s="31" t="str">
        <f t="shared" si="68"/>
        <v>'cmp_num_vec'</v>
      </c>
      <c r="N16" s="31" t="str">
        <f>"'cmp_"&amp;C16&amp;"_"&amp;F16&amp;"'"</f>
        <v>'cmp_num_scl'</v>
      </c>
      <c r="Q16" s="32" t="str">
        <f t="shared" ca="1" si="69"/>
        <v/>
      </c>
      <c r="R16" s="32">
        <v>3</v>
      </c>
      <c r="S16" s="32" t="str">
        <f t="shared" ca="1" si="70"/>
        <v/>
      </c>
      <c r="T16" s="32" t="str">
        <f t="shared" ca="1" si="70"/>
        <v/>
      </c>
      <c r="U16" s="32">
        <f t="shared" ca="1" si="70"/>
        <v>5</v>
      </c>
      <c r="V16" s="32" t="str">
        <f t="shared" ca="1" si="70"/>
        <v/>
      </c>
      <c r="W16" s="32">
        <f t="shared" ca="1" si="70"/>
        <v>5</v>
      </c>
      <c r="X16" s="32">
        <f t="shared" ca="1" si="70"/>
        <v>4</v>
      </c>
      <c r="Y16" s="32">
        <f t="shared" ca="1" si="70"/>
        <v>4</v>
      </c>
      <c r="Z16" s="32">
        <f t="shared" ca="1" si="70"/>
        <v>5</v>
      </c>
      <c r="AA16" s="32">
        <f t="shared" ca="1" si="70"/>
        <v>3</v>
      </c>
      <c r="AB16" s="32">
        <f t="shared" ca="1" si="70"/>
        <v>3</v>
      </c>
      <c r="AC16" s="32">
        <f t="shared" ca="1" si="71"/>
        <v>5</v>
      </c>
      <c r="AD16" s="32">
        <f t="shared" ca="1" si="71"/>
        <v>5</v>
      </c>
      <c r="AE16" s="32">
        <f t="shared" ca="1" si="71"/>
        <v>5</v>
      </c>
      <c r="AF16" s="32">
        <f t="shared" ca="1" si="71"/>
        <v>5</v>
      </c>
      <c r="AG16" s="32">
        <f t="shared" ca="1" si="71"/>
        <v>3</v>
      </c>
      <c r="AH16" s="32">
        <f t="shared" ca="1" si="71"/>
        <v>4</v>
      </c>
      <c r="AI16" s="32">
        <f t="shared" ca="1" si="71"/>
        <v>3</v>
      </c>
      <c r="AJ16" s="32">
        <f t="shared" ca="1" si="71"/>
        <v>3</v>
      </c>
      <c r="AK16" s="32" t="str">
        <f t="shared" ca="1" si="71"/>
        <v/>
      </c>
      <c r="AL16" s="32" t="str">
        <f t="shared" ca="1" si="71"/>
        <v/>
      </c>
      <c r="AM16" s="32" t="str">
        <f t="shared" ca="1" si="72"/>
        <v/>
      </c>
      <c r="AN16" s="32" t="str">
        <f t="shared" ca="1" si="72"/>
        <v/>
      </c>
      <c r="AO16" s="32" t="str">
        <f t="shared" ca="1" si="72"/>
        <v/>
      </c>
      <c r="AP16" s="32" t="str">
        <f t="shared" ca="1" si="72"/>
        <v/>
      </c>
      <c r="AQ16" s="32" t="str">
        <f t="shared" ca="1" si="72"/>
        <v/>
      </c>
      <c r="AR16" s="32">
        <f t="shared" ca="1" si="72"/>
        <v>3</v>
      </c>
      <c r="AS16" s="32" t="str">
        <f t="shared" ca="1" si="72"/>
        <v/>
      </c>
      <c r="AT16" s="32">
        <f t="shared" ca="1" si="72"/>
        <v>4</v>
      </c>
      <c r="AU16" s="32" t="str">
        <f t="shared" ca="1" si="72"/>
        <v/>
      </c>
      <c r="AV16" s="32">
        <f t="shared" ca="1" si="4"/>
        <v>18</v>
      </c>
      <c r="AW16" s="31" t="str">
        <f ca="1">IF(Q16="","","uj::is_prop("&amp;_xlfn.TEXTJOIN(", ",TRUE,$B16,$M16,$J16,IF($G16="","","vals = pj::pj.$vals$"&amp;$G16))&amp;")")</f>
        <v/>
      </c>
      <c r="AX16" s="31" t="str">
        <f>IF(R16="","","uj::is_prop("&amp;_xlfn.TEXTJOIN(", ",TRUE,$B16,$M16,$J16,IF($G16="","","vals = pj::pj.$vals$"&amp;$G16))&amp;")")</f>
        <v>uj::is_prop(y, 'cmp_num_vec')</v>
      </c>
      <c r="AY16" s="31" t="str">
        <f ca="1">IF(S16="","","uj::is_prop("&amp;_xlfn.TEXTJOIN(", ",TRUE,$B16,$M16,$J16,IF($G16="","","vals = pj::pj.$vals$"&amp;$G16))&amp;")")</f>
        <v/>
      </c>
      <c r="AZ16" s="31" t="str">
        <f ca="1">IF(T16="","","uj::is_prop("&amp;_xlfn.TEXTJOIN(", ",TRUE,$B16,$M16,$J16,IF($G16="","","vals = pj::pj.$vals$"&amp;$G16))&amp;")")</f>
        <v/>
      </c>
      <c r="BA16" s="31" t="str">
        <f ca="1">IF(U16="","","uj::is_prop("&amp;_xlfn.TEXTJOIN(", ",TRUE,$B16,$M16,$J16,IF($G16="","","vals = pj::pj.$vals$"&amp;$G16))&amp;")")</f>
        <v>uj::is_prop(y, 'cmp_num_vec')</v>
      </c>
      <c r="BB16" s="31" t="str">
        <f ca="1">IF(V16="","","uj::is_prop("&amp;_xlfn.TEXTJOIN(", ",TRUE,$B16,$M16,$J16,IF($G16="","","vals = pj::pj.$vals$"&amp;$G16))&amp;")")</f>
        <v/>
      </c>
      <c r="BC16" s="31" t="str">
        <f ca="1">IF(W16="","","uj::is_prop("&amp;_xlfn.TEXTJOIN(", ",TRUE,$B16,$M16,$J16,IF($G16="","","vals = pj::pj.$vals$"&amp;$G16))&amp;")")</f>
        <v>uj::is_prop(y, 'cmp_num_vec')</v>
      </c>
      <c r="BD16" s="31" t="str">
        <f ca="1">IF(X16="","","uj::is_prop("&amp;_xlfn.TEXTJOIN(", ",TRUE,$B16,$M16,$J16,IF($G16="","","vals = pj::pj.$vals$"&amp;$G16))&amp;")")</f>
        <v>uj::is_prop(y, 'cmp_num_vec')</v>
      </c>
      <c r="BE16" s="31" t="str">
        <f ca="1">IF(Y16="","","uj::is_prop("&amp;_xlfn.TEXTJOIN(", ",TRUE,$B16,$M16,$J16,IF($G16="","","vals = pj::pj.$vals$"&amp;$G16))&amp;")")</f>
        <v>uj::is_prop(y, 'cmp_num_vec')</v>
      </c>
      <c r="BF16" s="31" t="str">
        <f ca="1">IF(Z16="","","uj::is_prop("&amp;_xlfn.TEXTJOIN(", ",TRUE,$B16,$M16,$J16,IF($G16="","","vals = pj::pj.$vals$"&amp;$G16))&amp;")")</f>
        <v>uj::is_prop(y, 'cmp_num_vec')</v>
      </c>
      <c r="BG16" s="31" t="str">
        <f ca="1">IF(AA16="","","uj::is_prop("&amp;_xlfn.TEXTJOIN(", ",TRUE,$B16,$M16,$J16,IF($G16="","","vals = pj::pj.$vals$"&amp;$G16))&amp;")")</f>
        <v>uj::is_prop(y, 'cmp_num_vec')</v>
      </c>
      <c r="BH16" s="31" t="str">
        <f ca="1">IF(AB16="","","uj::is_prop("&amp;_xlfn.TEXTJOIN(", ",TRUE,$B16,$M16,$J16,IF($G16="","","vals = pj::pj.$vals$"&amp;$G16))&amp;")")</f>
        <v>uj::is_prop(y, 'cmp_num_vec')</v>
      </c>
      <c r="BI16" s="31" t="str">
        <f ca="1">IF(AC16="","","uj::is_prop("&amp;_xlfn.TEXTJOIN(", ",TRUE,$B16,$M16,$J16,IF($G16="","","vals = pj::pj.$vals$"&amp;$G16))&amp;")")</f>
        <v>uj::is_prop(y, 'cmp_num_vec')</v>
      </c>
      <c r="BJ16" s="31" t="str">
        <f ca="1">IF(AD16="","","uj::is_prop("&amp;_xlfn.TEXTJOIN(", ",TRUE,$B16,$M16,$J16,IF($G16="","","vals = pj::pj.$vals$"&amp;$G16))&amp;")")</f>
        <v>uj::is_prop(y, 'cmp_num_vec')</v>
      </c>
      <c r="BK16" s="31" t="str">
        <f ca="1">IF(AE16="","","uj::is_prop("&amp;_xlfn.TEXTJOIN(", ",TRUE,$B16,$M16,$J16,IF($G16="","","vals = pj::pj.$vals$"&amp;$G16))&amp;")")</f>
        <v>uj::is_prop(y, 'cmp_num_vec')</v>
      </c>
      <c r="BL16" s="31" t="str">
        <f ca="1">IF(AF16="","","uj::is_prop("&amp;_xlfn.TEXTJOIN(", ",TRUE,$B16,$M16,$J16,IF($G16="","","vals = pj::pj.$vals$"&amp;$G16))&amp;")")</f>
        <v>uj::is_prop(y, 'cmp_num_vec')</v>
      </c>
      <c r="BM16" s="31" t="str">
        <f ca="1">IF(AG16="","","uj::is_prop("&amp;_xlfn.TEXTJOIN(", ",TRUE,$B16,$M16,$J16,IF($G16="","","vals = pj::pj.$vals$"&amp;$G16))&amp;")")</f>
        <v>uj::is_prop(y, 'cmp_num_vec')</v>
      </c>
      <c r="BN16" s="31" t="str">
        <f ca="1">IF(AH16="","","uj::is_prop("&amp;_xlfn.TEXTJOIN(", ",TRUE,$B16,$M16,$J16,IF($G16="","","vals = pj::pj.$vals$"&amp;$G16))&amp;")")</f>
        <v>uj::is_prop(y, 'cmp_num_vec')</v>
      </c>
      <c r="BO16" s="31" t="str">
        <f ca="1">IF(AI16="","","uj::is_prop("&amp;_xlfn.TEXTJOIN(", ",TRUE,$B16,$M16,$J16,IF($G16="","","vals = pj::pj.$vals$"&amp;$G16))&amp;")")</f>
        <v>uj::is_prop(y, 'cmp_num_vec')</v>
      </c>
      <c r="BP16" s="31" t="str">
        <f ca="1">IF(AJ16="","","uj::is_prop("&amp;_xlfn.TEXTJOIN(", ",TRUE,$B16,$M16,$J16,IF($G16="","","vals = pj::pj.$vals$"&amp;$G16))&amp;")")</f>
        <v>uj::is_prop(y, 'cmp_num_vec')</v>
      </c>
      <c r="BQ16" s="31" t="str">
        <f ca="1">IF(AK16="","","uj::is_prop("&amp;_xlfn.TEXTJOIN(", ",TRUE,$B16,$M16,$J16,IF($G16="","","vals = pj::pj.$vals$"&amp;$G16))&amp;")")</f>
        <v/>
      </c>
      <c r="BR16" s="31" t="str">
        <f ca="1">IF(AL16="","","uj::is_prop("&amp;_xlfn.TEXTJOIN(", ",TRUE,$B16,$M16,$J16,IF($G16="","","vals = pj::pj.$vals$"&amp;$G16))&amp;")")</f>
        <v/>
      </c>
      <c r="BS16" s="31" t="str">
        <f ca="1">IF(AM16="","","uj::is_prop("&amp;_xlfn.TEXTJOIN(", ",TRUE,$B16,$M16,$J16,IF($G16="","","vals = pj::pj.$vals$"&amp;$G16))&amp;")")</f>
        <v/>
      </c>
      <c r="BT16" s="31" t="str">
        <f ca="1">IF(AN16="","","uj::is_prop("&amp;_xlfn.TEXTJOIN(", ",TRUE,$B16,$M16,$J16,IF($G16="","","vals = pj::pj.$vals$"&amp;$G16))&amp;")")</f>
        <v/>
      </c>
      <c r="BU16" s="31" t="str">
        <f ca="1">IF(AO16="","","uj::is_prop("&amp;_xlfn.TEXTJOIN(", ",TRUE,$B16,$M16,$J16,IF($G16="","","vals = pj::pj.$vals$"&amp;$G16))&amp;")")</f>
        <v/>
      </c>
      <c r="BV16" s="31" t="str">
        <f ca="1">IF(AP16="","","uj::is_prop("&amp;_xlfn.TEXTJOIN(", ",TRUE,$B16,$M16,$J16,IF($G16="","","vals = pj::pj.$vals$"&amp;$G16))&amp;")")</f>
        <v/>
      </c>
      <c r="BW16" s="31" t="str">
        <f ca="1">IF(AQ16="","","uj::is_prop("&amp;_xlfn.TEXTJOIN(", ",TRUE,$B16,$M16,$J16,IF($G16="","","vals = pj::pj.$vals$"&amp;$G16))&amp;")")</f>
        <v/>
      </c>
      <c r="BX16" s="31" t="str">
        <f ca="1">IF(AR16="","","uj::is_prop("&amp;_xlfn.TEXTJOIN(", ",TRUE,$B16,$M16,$J16,IF($G16="","","vals = pj::pj.$vals$"&amp;$G16))&amp;")")</f>
        <v>uj::is_prop(y, 'cmp_num_vec')</v>
      </c>
      <c r="BY16" s="31" t="str">
        <f ca="1">IF(AS16="","","uj::is_prop("&amp;_xlfn.TEXTJOIN(", ",TRUE,$B16,$M16,$J16,IF($G16="","","vals = pj::pj.$vals$"&amp;$G16))&amp;")")</f>
        <v/>
      </c>
      <c r="BZ16" s="31" t="str">
        <f ca="1">IF(AT16="","","uj::is_prop("&amp;_xlfn.TEXTJOIN(", ",TRUE,$B16,$M16,$J16,IF($G16="","","vals = pj::pj.$vals$"&amp;$G16))&amp;")")</f>
        <v>uj::is_prop(y, 'cmp_num_vec')</v>
      </c>
      <c r="CA16" s="31" t="str">
        <f ca="1">IF(AU16="","","uj::is_prop("&amp;_xlfn.TEXTJOIN(", ",TRUE,$B16,$M16,$J16,IF($G16="","","vals = pj::pj.$vals$"&amp;$G16))&amp;")")</f>
        <v/>
      </c>
      <c r="CB16" s="37" t="s">
        <v>286</v>
      </c>
      <c r="CC16" s="37" t="s">
        <v>281</v>
      </c>
      <c r="CF16" s="36" t="str">
        <f t="shared" ca="1" si="5"/>
        <v/>
      </c>
      <c r="CG16" s="36" t="str">
        <f t="shared" si="6"/>
        <v>y</v>
      </c>
      <c r="CH16" s="36" t="str">
        <f t="shared" ca="1" si="7"/>
        <v/>
      </c>
      <c r="CI16" s="36" t="str">
        <f t="shared" ca="1" si="8"/>
        <v/>
      </c>
      <c r="CJ16" s="36" t="str">
        <f t="shared" ca="1" si="9"/>
        <v>y</v>
      </c>
      <c r="CK16" s="36" t="str">
        <f t="shared" ca="1" si="10"/>
        <v/>
      </c>
      <c r="CL16" s="36" t="str">
        <f t="shared" ca="1" si="11"/>
        <v>y</v>
      </c>
      <c r="CM16" s="36" t="str">
        <f t="shared" ca="1" si="12"/>
        <v>y</v>
      </c>
      <c r="CN16" s="36" t="str">
        <f t="shared" ca="1" si="13"/>
        <v>y</v>
      </c>
      <c r="CO16" s="36" t="str">
        <f t="shared" ca="1" si="14"/>
        <v>y</v>
      </c>
      <c r="CP16" s="36" t="str">
        <f t="shared" ca="1" si="15"/>
        <v>y</v>
      </c>
      <c r="CQ16" s="36" t="str">
        <f t="shared" ca="1" si="16"/>
        <v>y</v>
      </c>
      <c r="CR16" s="36" t="str">
        <f t="shared" ca="1" si="17"/>
        <v>y</v>
      </c>
      <c r="CS16" s="36" t="str">
        <f t="shared" ca="1" si="18"/>
        <v>y</v>
      </c>
      <c r="CT16" s="36" t="str">
        <f t="shared" ca="1" si="19"/>
        <v>y</v>
      </c>
      <c r="CU16" s="36" t="str">
        <f t="shared" ca="1" si="20"/>
        <v>y</v>
      </c>
      <c r="CV16" s="36" t="str">
        <f t="shared" ca="1" si="21"/>
        <v>y</v>
      </c>
      <c r="CW16" s="36" t="str">
        <f t="shared" ca="1" si="22"/>
        <v>y</v>
      </c>
      <c r="CX16" s="36" t="str">
        <f t="shared" ca="1" si="23"/>
        <v>y</v>
      </c>
      <c r="CY16" s="36" t="str">
        <f t="shared" ca="1" si="24"/>
        <v>y</v>
      </c>
      <c r="CZ16" s="36" t="str">
        <f t="shared" ca="1" si="25"/>
        <v/>
      </c>
      <c r="DA16" s="36" t="str">
        <f t="shared" ca="1" si="26"/>
        <v/>
      </c>
      <c r="DB16" s="36" t="str">
        <f t="shared" ca="1" si="27"/>
        <v/>
      </c>
      <c r="DC16" s="36" t="str">
        <f t="shared" ca="1" si="28"/>
        <v/>
      </c>
      <c r="DD16" s="36" t="str">
        <f t="shared" ca="1" si="29"/>
        <v/>
      </c>
      <c r="DE16" s="36" t="str">
        <f t="shared" ca="1" si="30"/>
        <v/>
      </c>
      <c r="DF16" s="36" t="str">
        <f t="shared" ca="1" si="31"/>
        <v/>
      </c>
      <c r="DG16" s="36" t="str">
        <f t="shared" ca="1" si="32"/>
        <v>y</v>
      </c>
      <c r="DH16" s="36" t="str">
        <f t="shared" ca="1" si="33"/>
        <v/>
      </c>
      <c r="DI16" s="36" t="str">
        <f ca="1">IF(AT16="","",IF($CC16="|",$B16,$B16&amp;" = "&amp;$CC16))</f>
        <v>y = NA</v>
      </c>
      <c r="DJ16" s="36" t="str">
        <f t="shared" ca="1" si="35"/>
        <v/>
      </c>
      <c r="DK16" s="31" t="str">
        <f t="shared" ca="1" si="67"/>
        <v/>
      </c>
      <c r="DL16" s="31" t="str">
        <f t="shared" si="36"/>
        <v>y = y</v>
      </c>
      <c r="DM16" s="31" t="str">
        <f t="shared" ca="1" si="37"/>
        <v/>
      </c>
      <c r="DN16" s="31" t="str">
        <f t="shared" ca="1" si="38"/>
        <v/>
      </c>
      <c r="DO16" s="31" t="str">
        <f t="shared" ca="1" si="39"/>
        <v>y = y</v>
      </c>
      <c r="DP16" s="31" t="str">
        <f t="shared" ca="1" si="40"/>
        <v/>
      </c>
      <c r="DQ16" s="31" t="str">
        <f t="shared" ca="1" si="41"/>
        <v>y = y</v>
      </c>
      <c r="DR16" s="31" t="str">
        <f t="shared" ca="1" si="42"/>
        <v>y = y</v>
      </c>
      <c r="DS16" s="31" t="str">
        <f t="shared" ca="1" si="43"/>
        <v>y = y</v>
      </c>
      <c r="DT16" s="31" t="str">
        <f t="shared" ca="1" si="44"/>
        <v>y = y</v>
      </c>
      <c r="DU16" s="31" t="str">
        <f t="shared" ca="1" si="45"/>
        <v>y = y</v>
      </c>
      <c r="DV16" s="31" t="str">
        <f t="shared" ca="1" si="46"/>
        <v>y = y</v>
      </c>
      <c r="DW16" s="31" t="str">
        <f t="shared" ca="1" si="47"/>
        <v>y = y</v>
      </c>
      <c r="DX16" s="31" t="str">
        <f t="shared" ca="1" si="48"/>
        <v>y = y</v>
      </c>
      <c r="DY16" s="31" t="str">
        <f t="shared" ca="1" si="49"/>
        <v>y = y</v>
      </c>
      <c r="DZ16" s="31" t="str">
        <f t="shared" ca="1" si="50"/>
        <v>y = y</v>
      </c>
      <c r="EA16" s="31" t="str">
        <f t="shared" ca="1" si="51"/>
        <v>y = y</v>
      </c>
      <c r="EB16" s="31" t="str">
        <f t="shared" ca="1" si="52"/>
        <v>y = y</v>
      </c>
      <c r="EC16" s="31" t="str">
        <f t="shared" ca="1" si="53"/>
        <v>y = y</v>
      </c>
      <c r="ED16" s="31" t="str">
        <f t="shared" ca="1" si="54"/>
        <v>y = y</v>
      </c>
      <c r="EE16" s="31" t="str">
        <f t="shared" ca="1" si="55"/>
        <v/>
      </c>
      <c r="EF16" s="31" t="str">
        <f t="shared" ca="1" si="56"/>
        <v/>
      </c>
      <c r="EG16" s="31" t="str">
        <f t="shared" ca="1" si="57"/>
        <v/>
      </c>
      <c r="EH16" s="31" t="str">
        <f t="shared" ca="1" si="58"/>
        <v/>
      </c>
      <c r="EI16" s="31" t="str">
        <f t="shared" ca="1" si="59"/>
        <v/>
      </c>
      <c r="EJ16" s="31" t="str">
        <f t="shared" ca="1" si="60"/>
        <v/>
      </c>
      <c r="EK16" s="31" t="str">
        <f t="shared" ca="1" si="61"/>
        <v/>
      </c>
      <c r="EL16" s="31" t="str">
        <f t="shared" ca="1" si="62"/>
        <v>y = y</v>
      </c>
      <c r="EM16" s="31" t="str">
        <f t="shared" ca="1" si="63"/>
        <v/>
      </c>
      <c r="EN16" s="31" t="str">
        <f t="shared" ca="1" si="64"/>
        <v>y = y</v>
      </c>
      <c r="EO16" s="31" t="str">
        <f t="shared" ca="1" si="65"/>
        <v/>
      </c>
    </row>
    <row r="17" spans="1:145" x14ac:dyDescent="0.2">
      <c r="A17" s="30" t="s">
        <v>99</v>
      </c>
      <c r="B17" s="30" t="s">
        <v>13</v>
      </c>
      <c r="C17" s="31" t="s">
        <v>9</v>
      </c>
      <c r="E17" s="31" t="s">
        <v>105</v>
      </c>
      <c r="F17" s="31" t="s">
        <v>106</v>
      </c>
      <c r="M17" s="31" t="str">
        <f t="shared" si="68"/>
        <v>'cmp_num_vec'</v>
      </c>
      <c r="N17" s="31" t="str">
        <f>"'cmp_"&amp;C17&amp;"_"&amp;F17&amp;"'"</f>
        <v>'cmp_num_scl'</v>
      </c>
      <c r="Q17" s="32" t="str">
        <f t="shared" ca="1" si="69"/>
        <v/>
      </c>
      <c r="R17" s="32" t="str">
        <f t="shared" ref="R17:R26" ca="1" si="73">IFERROR(MATCH($B17,INDIRECT(R$3&amp;"_names"),0),"")</f>
        <v/>
      </c>
      <c r="S17" s="32">
        <f t="shared" ca="1" si="70"/>
        <v>2</v>
      </c>
      <c r="T17" s="32">
        <f t="shared" ca="1" si="70"/>
        <v>3</v>
      </c>
      <c r="U17" s="32">
        <f t="shared" ca="1" si="70"/>
        <v>6</v>
      </c>
      <c r="V17" s="32">
        <f t="shared" ca="1" si="70"/>
        <v>3</v>
      </c>
      <c r="W17" s="32" t="str">
        <f t="shared" ca="1" si="70"/>
        <v/>
      </c>
      <c r="X17" s="32" t="str">
        <f t="shared" ca="1" si="70"/>
        <v/>
      </c>
      <c r="Y17" s="32" t="str">
        <f t="shared" ca="1" si="70"/>
        <v/>
      </c>
      <c r="Z17" s="32" t="str">
        <f t="shared" ca="1" si="70"/>
        <v/>
      </c>
      <c r="AA17" s="32" t="str">
        <f t="shared" ca="1" si="70"/>
        <v/>
      </c>
      <c r="AB17" s="32" t="str">
        <f t="shared" ca="1" si="70"/>
        <v/>
      </c>
      <c r="AC17" s="32" t="str">
        <f t="shared" ca="1" si="71"/>
        <v/>
      </c>
      <c r="AD17" s="32" t="str">
        <f t="shared" ca="1" si="71"/>
        <v/>
      </c>
      <c r="AE17" s="32" t="str">
        <f t="shared" ca="1" si="71"/>
        <v/>
      </c>
      <c r="AF17" s="32" t="str">
        <f t="shared" ca="1" si="71"/>
        <v/>
      </c>
      <c r="AG17" s="32" t="str">
        <f t="shared" ca="1" si="71"/>
        <v/>
      </c>
      <c r="AH17" s="32" t="str">
        <f t="shared" ca="1" si="71"/>
        <v/>
      </c>
      <c r="AI17" s="32" t="str">
        <f t="shared" ca="1" si="71"/>
        <v/>
      </c>
      <c r="AJ17" s="32" t="str">
        <f t="shared" ca="1" si="71"/>
        <v/>
      </c>
      <c r="AK17" s="32" t="str">
        <f t="shared" ca="1" si="71"/>
        <v/>
      </c>
      <c r="AL17" s="32" t="str">
        <f t="shared" ca="1" si="71"/>
        <v/>
      </c>
      <c r="AM17" s="32" t="str">
        <f t="shared" ca="1" si="72"/>
        <v/>
      </c>
      <c r="AN17" s="32" t="str">
        <f t="shared" ca="1" si="72"/>
        <v/>
      </c>
      <c r="AO17" s="32" t="str">
        <f t="shared" ca="1" si="72"/>
        <v/>
      </c>
      <c r="AP17" s="32" t="str">
        <f t="shared" ca="1" si="72"/>
        <v/>
      </c>
      <c r="AQ17" s="32" t="str">
        <f t="shared" ca="1" si="72"/>
        <v/>
      </c>
      <c r="AR17" s="32" t="str">
        <f t="shared" ca="1" si="72"/>
        <v/>
      </c>
      <c r="AS17" s="32">
        <f t="shared" ca="1" si="72"/>
        <v>3</v>
      </c>
      <c r="AT17" s="32" t="str">
        <f t="shared" ca="1" si="72"/>
        <v/>
      </c>
      <c r="AU17" s="32" t="str">
        <f t="shared" ca="1" si="72"/>
        <v/>
      </c>
      <c r="AV17" s="32">
        <f t="shared" ca="1" si="4"/>
        <v>5</v>
      </c>
      <c r="AW17" s="31" t="str">
        <f ca="1">IF(Q17="","","uj::is_prop("&amp;_xlfn.TEXTJOIN(", ",TRUE,$B17,$M17,$J17,IF($G17="","","vals = pj::pj.$vals$"&amp;$G17))&amp;")")</f>
        <v/>
      </c>
      <c r="AX17" s="31" t="str">
        <f ca="1">IF(R17="","","uj::is_prop("&amp;_xlfn.TEXTJOIN(", ",TRUE,$B17,$M17,$J17,IF($G17="","","vals = pj::pj.$vals$"&amp;$G17))&amp;")")</f>
        <v/>
      </c>
      <c r="AY17" s="31" t="str">
        <f ca="1">IF(S17="","","uj::is_prop("&amp;_xlfn.TEXTJOIN(", ",TRUE,$B17,$M17,$J17,IF($G17="","","vals = pj::pj.$vals$"&amp;$G17))&amp;")")</f>
        <v>uj::is_prop(x1, 'cmp_num_vec')</v>
      </c>
      <c r="AZ17" s="31" t="str">
        <f ca="1">IF(T17="","","uj::is_prop("&amp;_xlfn.TEXTJOIN(", ",TRUE,$B17,$M17,$J17,IF($G17="","","vals = pj::pj.$vals$"&amp;$G17))&amp;")")</f>
        <v>uj::is_prop(x1, 'cmp_num_vec')</v>
      </c>
      <c r="BA17" s="31" t="str">
        <f ca="1">IF(U17="","","uj::is_prop("&amp;_xlfn.TEXTJOIN(", ",TRUE,$B17,$M17,$J17,IF($G17="","","vals = pj::pj.$vals$"&amp;$G17))&amp;")")</f>
        <v>uj::is_prop(x1, 'cmp_num_vec')</v>
      </c>
      <c r="BB17" s="31" t="str">
        <f ca="1">IF(V17="","","uj::is_prop("&amp;_xlfn.TEXTJOIN(", ",TRUE,$B17,$M17,$J17,IF($G17="","","vals = pj::pj.$vals$"&amp;$G17))&amp;")")</f>
        <v>uj::is_prop(x1, 'cmp_num_vec')</v>
      </c>
      <c r="BC17" s="31" t="str">
        <f ca="1">IF(W17="","","uj::is_prop("&amp;_xlfn.TEXTJOIN(", ",TRUE,$B17,$M17,$J17,IF($G17="","","vals = pj::pj.$vals$"&amp;$G17))&amp;")")</f>
        <v/>
      </c>
      <c r="BD17" s="31" t="str">
        <f ca="1">IF(X17="","","uj::is_prop("&amp;_xlfn.TEXTJOIN(", ",TRUE,$B17,$M17,$J17,IF($G17="","","vals = pj::pj.$vals$"&amp;$G17))&amp;")")</f>
        <v/>
      </c>
      <c r="BE17" s="31" t="str">
        <f ca="1">IF(Y17="","","uj::is_prop("&amp;_xlfn.TEXTJOIN(", ",TRUE,$B17,$M17,$J17,IF($G17="","","vals = pj::pj.$vals$"&amp;$G17))&amp;")")</f>
        <v/>
      </c>
      <c r="BF17" s="31" t="str">
        <f ca="1">IF(Z17="","","uj::is_prop("&amp;_xlfn.TEXTJOIN(", ",TRUE,$B17,$M17,$J17,IF($G17="","","vals = pj::pj.$vals$"&amp;$G17))&amp;")")</f>
        <v/>
      </c>
      <c r="BG17" s="31" t="str">
        <f ca="1">IF(AA17="","","uj::is_prop("&amp;_xlfn.TEXTJOIN(", ",TRUE,$B17,$M17,$J17,IF($G17="","","vals = pj::pj.$vals$"&amp;$G17))&amp;")")</f>
        <v/>
      </c>
      <c r="BH17" s="31" t="str">
        <f ca="1">IF(AB17="","","uj::is_prop("&amp;_xlfn.TEXTJOIN(", ",TRUE,$B17,$M17,$J17,IF($G17="","","vals = pj::pj.$vals$"&amp;$G17))&amp;")")</f>
        <v/>
      </c>
      <c r="BI17" s="31" t="str">
        <f ca="1">IF(AC17="","","uj::is_prop("&amp;_xlfn.TEXTJOIN(", ",TRUE,$B17,$M17,$J17,IF($G17="","","vals = pj::pj.$vals$"&amp;$G17))&amp;")")</f>
        <v/>
      </c>
      <c r="BJ17" s="31" t="str">
        <f ca="1">IF(AD17="","","uj::is_prop("&amp;_xlfn.TEXTJOIN(", ",TRUE,$B17,$M17,$J17,IF($G17="","","vals = pj::pj.$vals$"&amp;$G17))&amp;")")</f>
        <v/>
      </c>
      <c r="BK17" s="31" t="str">
        <f ca="1">IF(AE17="","","uj::is_prop("&amp;_xlfn.TEXTJOIN(", ",TRUE,$B17,$M17,$J17,IF($G17="","","vals = pj::pj.$vals$"&amp;$G17))&amp;")")</f>
        <v/>
      </c>
      <c r="BL17" s="31" t="str">
        <f ca="1">IF(AF17="","","uj::is_prop("&amp;_xlfn.TEXTJOIN(", ",TRUE,$B17,$M17,$J17,IF($G17="","","vals = pj::pj.$vals$"&amp;$G17))&amp;")")</f>
        <v/>
      </c>
      <c r="BM17" s="31" t="str">
        <f ca="1">IF(AG17="","","uj::is_prop("&amp;_xlfn.TEXTJOIN(", ",TRUE,$B17,$M17,$J17,IF($G17="","","vals = pj::pj.$vals$"&amp;$G17))&amp;")")</f>
        <v/>
      </c>
      <c r="BN17" s="31" t="str">
        <f ca="1">IF(AH17="","","uj::is_prop("&amp;_xlfn.TEXTJOIN(", ",TRUE,$B17,$M17,$J17,IF($G17="","","vals = pj::pj.$vals$"&amp;$G17))&amp;")")</f>
        <v/>
      </c>
      <c r="BO17" s="31" t="str">
        <f ca="1">IF(AI17="","","uj::is_prop("&amp;_xlfn.TEXTJOIN(", ",TRUE,$B17,$M17,$J17,IF($G17="","","vals = pj::pj.$vals$"&amp;$G17))&amp;")")</f>
        <v/>
      </c>
      <c r="BP17" s="31" t="str">
        <f ca="1">IF(AJ17="","","uj::is_prop("&amp;_xlfn.TEXTJOIN(", ",TRUE,$B17,$M17,$J17,IF($G17="","","vals = pj::pj.$vals$"&amp;$G17))&amp;")")</f>
        <v/>
      </c>
      <c r="BQ17" s="31" t="str">
        <f ca="1">IF(AK17="","","uj::is_prop("&amp;_xlfn.TEXTJOIN(", ",TRUE,$B17,$M17,$J17,IF($G17="","","vals = pj::pj.$vals$"&amp;$G17))&amp;")")</f>
        <v/>
      </c>
      <c r="BR17" s="31" t="str">
        <f ca="1">IF(AL17="","","uj::is_prop("&amp;_xlfn.TEXTJOIN(", ",TRUE,$B17,$M17,$J17,IF($G17="","","vals = pj::pj.$vals$"&amp;$G17))&amp;")")</f>
        <v/>
      </c>
      <c r="BS17" s="31" t="str">
        <f ca="1">IF(AM17="","","uj::is_prop("&amp;_xlfn.TEXTJOIN(", ",TRUE,$B17,$M17,$J17,IF($G17="","","vals = pj::pj.$vals$"&amp;$G17))&amp;")")</f>
        <v/>
      </c>
      <c r="BT17" s="31" t="str">
        <f ca="1">IF(AN17="","","uj::is_prop("&amp;_xlfn.TEXTJOIN(", ",TRUE,$B17,$M17,$J17,IF($G17="","","vals = pj::pj.$vals$"&amp;$G17))&amp;")")</f>
        <v/>
      </c>
      <c r="BU17" s="31" t="str">
        <f ca="1">IF(AO17="","","uj::is_prop("&amp;_xlfn.TEXTJOIN(", ",TRUE,$B17,$M17,$J17,IF($G17="","","vals = pj::pj.$vals$"&amp;$G17))&amp;")")</f>
        <v/>
      </c>
      <c r="BV17" s="31" t="str">
        <f ca="1">IF(AP17="","","uj::is_prop("&amp;_xlfn.TEXTJOIN(", ",TRUE,$B17,$M17,$J17,IF($G17="","","vals = pj::pj.$vals$"&amp;$G17))&amp;")")</f>
        <v/>
      </c>
      <c r="BW17" s="31" t="str">
        <f ca="1">IF(AQ17="","","uj::is_prop("&amp;_xlfn.TEXTJOIN(", ",TRUE,$B17,$M17,$J17,IF($G17="","","vals = pj::pj.$vals$"&amp;$G17))&amp;")")</f>
        <v/>
      </c>
      <c r="BX17" s="31" t="str">
        <f ca="1">IF(AR17="","","uj::is_prop("&amp;_xlfn.TEXTJOIN(", ",TRUE,$B17,$M17,$J17,IF($G17="","","vals = pj::pj.$vals$"&amp;$G17))&amp;")")</f>
        <v/>
      </c>
      <c r="BY17" s="31" t="str">
        <f ca="1">IF(AS17="","","uj::is_prop("&amp;_xlfn.TEXTJOIN(", ",TRUE,$B17,$M17,$J17,IF($G17="","","vals = pj::pj.$vals$"&amp;$G17))&amp;")")</f>
        <v>uj::is_prop(x1, 'cmp_num_vec')</v>
      </c>
      <c r="BZ17" s="31" t="str">
        <f ca="1">IF(AT17="","","uj::is_prop("&amp;_xlfn.TEXTJOIN(", ",TRUE,$B17,$M17,$J17,IF($G17="","","vals = pj::pj.$vals$"&amp;$G17))&amp;")")</f>
        <v/>
      </c>
      <c r="CA17" s="31" t="str">
        <f ca="1">IF(AU17="","","uj::is_prop("&amp;_xlfn.TEXTJOIN(", ",TRUE,$B17,$M17,$J17,IF($G17="","","vals = pj::pj.$vals$"&amp;$G17))&amp;")")</f>
        <v/>
      </c>
      <c r="CB17" s="37" t="s">
        <v>286</v>
      </c>
      <c r="CC17" s="37" t="s">
        <v>281</v>
      </c>
      <c r="CF17" s="36" t="str">
        <f t="shared" ca="1" si="5"/>
        <v/>
      </c>
      <c r="CG17" s="36" t="str">
        <f t="shared" ca="1" si="6"/>
        <v/>
      </c>
      <c r="CH17" s="36" t="str">
        <f t="shared" ca="1" si="7"/>
        <v>x1</v>
      </c>
      <c r="CI17" s="36" t="str">
        <f t="shared" ca="1" si="8"/>
        <v>x1</v>
      </c>
      <c r="CJ17" s="36" t="str">
        <f ca="1">IF(U17="","",IF($CC17="|",$B17,$B17&amp;" = "&amp;$CC17))</f>
        <v>x1 = NA</v>
      </c>
      <c r="CK17" s="36" t="str">
        <f ca="1">IF(V17="","",IF($CC17="|",$B17,$B17&amp;" = "&amp;$CC17))</f>
        <v>x1 = NA</v>
      </c>
      <c r="CL17" s="36" t="str">
        <f t="shared" ca="1" si="11"/>
        <v/>
      </c>
      <c r="CM17" s="36" t="str">
        <f t="shared" ca="1" si="12"/>
        <v/>
      </c>
      <c r="CN17" s="36" t="str">
        <f t="shared" ca="1" si="13"/>
        <v/>
      </c>
      <c r="CO17" s="36" t="str">
        <f t="shared" ca="1" si="14"/>
        <v/>
      </c>
      <c r="CP17" s="36" t="str">
        <f t="shared" ca="1" si="15"/>
        <v/>
      </c>
      <c r="CQ17" s="36" t="str">
        <f t="shared" ca="1" si="16"/>
        <v/>
      </c>
      <c r="CR17" s="36" t="str">
        <f t="shared" ca="1" si="17"/>
        <v/>
      </c>
      <c r="CS17" s="36" t="str">
        <f t="shared" ca="1" si="18"/>
        <v/>
      </c>
      <c r="CT17" s="36" t="str">
        <f t="shared" ca="1" si="19"/>
        <v/>
      </c>
      <c r="CU17" s="36" t="str">
        <f t="shared" ca="1" si="20"/>
        <v/>
      </c>
      <c r="CV17" s="36" t="str">
        <f t="shared" ca="1" si="21"/>
        <v/>
      </c>
      <c r="CW17" s="36" t="str">
        <f t="shared" ca="1" si="22"/>
        <v/>
      </c>
      <c r="CX17" s="36" t="str">
        <f t="shared" ca="1" si="23"/>
        <v/>
      </c>
      <c r="CY17" s="36" t="str">
        <f t="shared" ca="1" si="24"/>
        <v/>
      </c>
      <c r="CZ17" s="36" t="str">
        <f t="shared" ca="1" si="25"/>
        <v/>
      </c>
      <c r="DA17" s="36" t="str">
        <f t="shared" ca="1" si="26"/>
        <v/>
      </c>
      <c r="DB17" s="36" t="str">
        <f t="shared" ca="1" si="27"/>
        <v/>
      </c>
      <c r="DC17" s="36" t="str">
        <f t="shared" ca="1" si="28"/>
        <v/>
      </c>
      <c r="DD17" s="36" t="str">
        <f t="shared" ca="1" si="29"/>
        <v/>
      </c>
      <c r="DE17" s="36" t="str">
        <f t="shared" ca="1" si="30"/>
        <v/>
      </c>
      <c r="DF17" s="36" t="str">
        <f t="shared" ca="1" si="31"/>
        <v/>
      </c>
      <c r="DG17" s="36" t="str">
        <f t="shared" ca="1" si="32"/>
        <v/>
      </c>
      <c r="DH17" s="36" t="str">
        <f ca="1">IF(AS17="","",IF($CC17="|",$B17,$B17&amp;" = "&amp;$CC17))</f>
        <v>x1 = NA</v>
      </c>
      <c r="DI17" s="36" t="str">
        <f t="shared" ca="1" si="34"/>
        <v/>
      </c>
      <c r="DJ17" s="36" t="str">
        <f t="shared" ca="1" si="35"/>
        <v/>
      </c>
      <c r="DK17" s="31" t="str">
        <f t="shared" ca="1" si="67"/>
        <v/>
      </c>
      <c r="DL17" s="31" t="str">
        <f t="shared" ca="1" si="36"/>
        <v/>
      </c>
      <c r="DM17" s="31" t="str">
        <f t="shared" ca="1" si="37"/>
        <v>x1 = x1</v>
      </c>
      <c r="DN17" s="31" t="str">
        <f t="shared" ca="1" si="38"/>
        <v>x1 = x1</v>
      </c>
      <c r="DO17" s="31" t="str">
        <f t="shared" ca="1" si="39"/>
        <v>x1 = x1</v>
      </c>
      <c r="DP17" s="31" t="str">
        <f t="shared" ca="1" si="40"/>
        <v>x1 = x1</v>
      </c>
      <c r="DQ17" s="31" t="str">
        <f t="shared" ca="1" si="41"/>
        <v/>
      </c>
      <c r="DR17" s="31" t="str">
        <f t="shared" ca="1" si="42"/>
        <v/>
      </c>
      <c r="DS17" s="31" t="str">
        <f t="shared" ca="1" si="43"/>
        <v/>
      </c>
      <c r="DT17" s="31" t="str">
        <f t="shared" ca="1" si="44"/>
        <v/>
      </c>
      <c r="DU17" s="31" t="str">
        <f t="shared" ca="1" si="45"/>
        <v/>
      </c>
      <c r="DV17" s="31" t="str">
        <f t="shared" ca="1" si="46"/>
        <v/>
      </c>
      <c r="DW17" s="31" t="str">
        <f t="shared" ca="1" si="47"/>
        <v/>
      </c>
      <c r="DX17" s="31" t="str">
        <f t="shared" ca="1" si="48"/>
        <v/>
      </c>
      <c r="DY17" s="31" t="str">
        <f t="shared" ca="1" si="49"/>
        <v/>
      </c>
      <c r="DZ17" s="31" t="str">
        <f t="shared" ca="1" si="50"/>
        <v/>
      </c>
      <c r="EA17" s="31" t="str">
        <f t="shared" ca="1" si="51"/>
        <v/>
      </c>
      <c r="EB17" s="31" t="str">
        <f t="shared" ca="1" si="52"/>
        <v/>
      </c>
      <c r="EC17" s="31" t="str">
        <f t="shared" ca="1" si="53"/>
        <v/>
      </c>
      <c r="ED17" s="31" t="str">
        <f t="shared" ca="1" si="54"/>
        <v/>
      </c>
      <c r="EE17" s="31" t="str">
        <f t="shared" ca="1" si="55"/>
        <v/>
      </c>
      <c r="EF17" s="31" t="str">
        <f t="shared" ca="1" si="56"/>
        <v/>
      </c>
      <c r="EG17" s="31" t="str">
        <f t="shared" ca="1" si="57"/>
        <v/>
      </c>
      <c r="EH17" s="31" t="str">
        <f t="shared" ca="1" si="58"/>
        <v/>
      </c>
      <c r="EI17" s="31" t="str">
        <f t="shared" ca="1" si="59"/>
        <v/>
      </c>
      <c r="EJ17" s="31" t="str">
        <f t="shared" ca="1" si="60"/>
        <v/>
      </c>
      <c r="EK17" s="31" t="str">
        <f t="shared" ca="1" si="61"/>
        <v/>
      </c>
      <c r="EL17" s="31" t="str">
        <f t="shared" ca="1" si="62"/>
        <v/>
      </c>
      <c r="EM17" s="31" t="str">
        <f t="shared" ca="1" si="63"/>
        <v>x1 = x1</v>
      </c>
      <c r="EN17" s="31" t="str">
        <f t="shared" ca="1" si="64"/>
        <v/>
      </c>
      <c r="EO17" s="31" t="str">
        <f t="shared" ca="1" si="65"/>
        <v/>
      </c>
    </row>
    <row r="18" spans="1:145" x14ac:dyDescent="0.2">
      <c r="A18" s="30" t="s">
        <v>101</v>
      </c>
      <c r="B18" s="30" t="s">
        <v>15</v>
      </c>
      <c r="C18" s="31" t="s">
        <v>9</v>
      </c>
      <c r="E18" s="31" t="s">
        <v>105</v>
      </c>
      <c r="F18" s="31" t="s">
        <v>106</v>
      </c>
      <c r="M18" s="31" t="str">
        <f t="shared" si="68"/>
        <v>'cmp_num_vec'</v>
      </c>
      <c r="N18" s="31" t="str">
        <f>"'cmp_"&amp;C18&amp;"_"&amp;F18&amp;"'"</f>
        <v>'cmp_num_scl'</v>
      </c>
      <c r="Q18" s="32" t="str">
        <f t="shared" ca="1" si="69"/>
        <v/>
      </c>
      <c r="R18" s="32" t="str">
        <f t="shared" ca="1" si="73"/>
        <v/>
      </c>
      <c r="S18" s="32">
        <f t="shared" ca="1" si="70"/>
        <v>3</v>
      </c>
      <c r="T18" s="32">
        <f t="shared" ca="1" si="70"/>
        <v>4</v>
      </c>
      <c r="U18" s="32">
        <f t="shared" ca="1" si="70"/>
        <v>7</v>
      </c>
      <c r="V18" s="32">
        <f t="shared" ca="1" si="70"/>
        <v>4</v>
      </c>
      <c r="W18" s="32" t="str">
        <f t="shared" ca="1" si="70"/>
        <v/>
      </c>
      <c r="X18" s="32" t="str">
        <f t="shared" ca="1" si="70"/>
        <v/>
      </c>
      <c r="Y18" s="32" t="str">
        <f t="shared" ca="1" si="70"/>
        <v/>
      </c>
      <c r="Z18" s="32" t="str">
        <f t="shared" ca="1" si="70"/>
        <v/>
      </c>
      <c r="AA18" s="32" t="str">
        <f t="shared" ca="1" si="70"/>
        <v/>
      </c>
      <c r="AB18" s="32" t="str">
        <f t="shared" ca="1" si="70"/>
        <v/>
      </c>
      <c r="AC18" s="32" t="str">
        <f t="shared" ca="1" si="71"/>
        <v/>
      </c>
      <c r="AD18" s="32" t="str">
        <f t="shared" ca="1" si="71"/>
        <v/>
      </c>
      <c r="AE18" s="32" t="str">
        <f t="shared" ca="1" si="71"/>
        <v/>
      </c>
      <c r="AF18" s="32" t="str">
        <f t="shared" ca="1" si="71"/>
        <v/>
      </c>
      <c r="AG18" s="32" t="str">
        <f t="shared" ca="1" si="71"/>
        <v/>
      </c>
      <c r="AH18" s="32" t="str">
        <f t="shared" ca="1" si="71"/>
        <v/>
      </c>
      <c r="AI18" s="32" t="str">
        <f t="shared" ca="1" si="71"/>
        <v/>
      </c>
      <c r="AJ18" s="32" t="str">
        <f t="shared" ca="1" si="71"/>
        <v/>
      </c>
      <c r="AK18" s="32" t="str">
        <f t="shared" ca="1" si="71"/>
        <v/>
      </c>
      <c r="AL18" s="32" t="str">
        <f t="shared" ca="1" si="71"/>
        <v/>
      </c>
      <c r="AM18" s="32" t="str">
        <f t="shared" ca="1" si="72"/>
        <v/>
      </c>
      <c r="AN18" s="32" t="str">
        <f t="shared" ca="1" si="72"/>
        <v/>
      </c>
      <c r="AO18" s="32" t="str">
        <f t="shared" ca="1" si="72"/>
        <v/>
      </c>
      <c r="AP18" s="32" t="str">
        <f t="shared" ca="1" si="72"/>
        <v/>
      </c>
      <c r="AQ18" s="32" t="str">
        <f t="shared" ca="1" si="72"/>
        <v/>
      </c>
      <c r="AR18" s="32" t="str">
        <f t="shared" ca="1" si="72"/>
        <v/>
      </c>
      <c r="AS18" s="32">
        <f t="shared" ca="1" si="72"/>
        <v>4</v>
      </c>
      <c r="AT18" s="32" t="str">
        <f t="shared" ca="1" si="72"/>
        <v/>
      </c>
      <c r="AU18" s="32" t="str">
        <f t="shared" ca="1" si="72"/>
        <v/>
      </c>
      <c r="AV18" s="32">
        <f t="shared" ca="1" si="4"/>
        <v>5</v>
      </c>
      <c r="AW18" s="31" t="str">
        <f ca="1">IF(Q18="","","uj::is_prop("&amp;_xlfn.TEXTJOIN(", ",TRUE,$B18,$M18,$J18,IF($G18="","","vals = pj::pj.$vals$"&amp;$G18))&amp;")")</f>
        <v/>
      </c>
      <c r="AX18" s="31" t="str">
        <f ca="1">IF(R18="","","uj::is_prop("&amp;_xlfn.TEXTJOIN(", ",TRUE,$B18,$M18,$J18,IF($G18="","","vals = pj::pj.$vals$"&amp;$G18))&amp;")")</f>
        <v/>
      </c>
      <c r="AY18" s="31" t="str">
        <f ca="1">IF(S18="","","uj::is_prop("&amp;_xlfn.TEXTJOIN(", ",TRUE,$B18,$M18,$J18,IF($G18="","","vals = pj::pj.$vals$"&amp;$G18))&amp;")")</f>
        <v>uj::is_prop(y1, 'cmp_num_vec')</v>
      </c>
      <c r="AZ18" s="31" t="str">
        <f ca="1">IF(T18="","","uj::is_prop("&amp;_xlfn.TEXTJOIN(", ",TRUE,$B18,$M18,$J18,IF($G18="","","vals = pj::pj.$vals$"&amp;$G18))&amp;")")</f>
        <v>uj::is_prop(y1, 'cmp_num_vec')</v>
      </c>
      <c r="BA18" s="31" t="str">
        <f ca="1">IF(U18="","","uj::is_prop("&amp;_xlfn.TEXTJOIN(", ",TRUE,$B18,$M18,$J18,IF($G18="","","vals = pj::pj.$vals$"&amp;$G18))&amp;")")</f>
        <v>uj::is_prop(y1, 'cmp_num_vec')</v>
      </c>
      <c r="BB18" s="31" t="str">
        <f ca="1">IF(V18="","","uj::is_prop("&amp;_xlfn.TEXTJOIN(", ",TRUE,$B18,$M18,$J18,IF($G18="","","vals = pj::pj.$vals$"&amp;$G18))&amp;")")</f>
        <v>uj::is_prop(y1, 'cmp_num_vec')</v>
      </c>
      <c r="BC18" s="31" t="str">
        <f ca="1">IF(W18="","","uj::is_prop("&amp;_xlfn.TEXTJOIN(", ",TRUE,$B18,$M18,$J18,IF($G18="","","vals = pj::pj.$vals$"&amp;$G18))&amp;")")</f>
        <v/>
      </c>
      <c r="BD18" s="31" t="str">
        <f ca="1">IF(X18="","","uj::is_prop("&amp;_xlfn.TEXTJOIN(", ",TRUE,$B18,$M18,$J18,IF($G18="","","vals = pj::pj.$vals$"&amp;$G18))&amp;")")</f>
        <v/>
      </c>
      <c r="BE18" s="31" t="str">
        <f ca="1">IF(Y18="","","uj::is_prop("&amp;_xlfn.TEXTJOIN(", ",TRUE,$B18,$M18,$J18,IF($G18="","","vals = pj::pj.$vals$"&amp;$G18))&amp;")")</f>
        <v/>
      </c>
      <c r="BF18" s="31" t="str">
        <f ca="1">IF(Z18="","","uj::is_prop("&amp;_xlfn.TEXTJOIN(", ",TRUE,$B18,$M18,$J18,IF($G18="","","vals = pj::pj.$vals$"&amp;$G18))&amp;")")</f>
        <v/>
      </c>
      <c r="BG18" s="31" t="str">
        <f ca="1">IF(AA18="","","uj::is_prop("&amp;_xlfn.TEXTJOIN(", ",TRUE,$B18,$M18,$J18,IF($G18="","","vals = pj::pj.$vals$"&amp;$G18))&amp;")")</f>
        <v/>
      </c>
      <c r="BH18" s="31" t="str">
        <f ca="1">IF(AB18="","","uj::is_prop("&amp;_xlfn.TEXTJOIN(", ",TRUE,$B18,$M18,$J18,IF($G18="","","vals = pj::pj.$vals$"&amp;$G18))&amp;")")</f>
        <v/>
      </c>
      <c r="BI18" s="31" t="str">
        <f ca="1">IF(AC18="","","uj::is_prop("&amp;_xlfn.TEXTJOIN(", ",TRUE,$B18,$M18,$J18,IF($G18="","","vals = pj::pj.$vals$"&amp;$G18))&amp;")")</f>
        <v/>
      </c>
      <c r="BJ18" s="31" t="str">
        <f ca="1">IF(AD18="","","uj::is_prop("&amp;_xlfn.TEXTJOIN(", ",TRUE,$B18,$M18,$J18,IF($G18="","","vals = pj::pj.$vals$"&amp;$G18))&amp;")")</f>
        <v/>
      </c>
      <c r="BK18" s="31" t="str">
        <f ca="1">IF(AE18="","","uj::is_prop("&amp;_xlfn.TEXTJOIN(", ",TRUE,$B18,$M18,$J18,IF($G18="","","vals = pj::pj.$vals$"&amp;$G18))&amp;")")</f>
        <v/>
      </c>
      <c r="BL18" s="31" t="str">
        <f ca="1">IF(AF18="","","uj::is_prop("&amp;_xlfn.TEXTJOIN(", ",TRUE,$B18,$M18,$J18,IF($G18="","","vals = pj::pj.$vals$"&amp;$G18))&amp;")")</f>
        <v/>
      </c>
      <c r="BM18" s="31" t="str">
        <f ca="1">IF(AG18="","","uj::is_prop("&amp;_xlfn.TEXTJOIN(", ",TRUE,$B18,$M18,$J18,IF($G18="","","vals = pj::pj.$vals$"&amp;$G18))&amp;")")</f>
        <v/>
      </c>
      <c r="BN18" s="31" t="str">
        <f ca="1">IF(AH18="","","uj::is_prop("&amp;_xlfn.TEXTJOIN(", ",TRUE,$B18,$M18,$J18,IF($G18="","","vals = pj::pj.$vals$"&amp;$G18))&amp;")")</f>
        <v/>
      </c>
      <c r="BO18" s="31" t="str">
        <f ca="1">IF(AI18="","","uj::is_prop("&amp;_xlfn.TEXTJOIN(", ",TRUE,$B18,$M18,$J18,IF($G18="","","vals = pj::pj.$vals$"&amp;$G18))&amp;")")</f>
        <v/>
      </c>
      <c r="BP18" s="31" t="str">
        <f ca="1">IF(AJ18="","","uj::is_prop("&amp;_xlfn.TEXTJOIN(", ",TRUE,$B18,$M18,$J18,IF($G18="","","vals = pj::pj.$vals$"&amp;$G18))&amp;")")</f>
        <v/>
      </c>
      <c r="BQ18" s="31" t="str">
        <f ca="1">IF(AK18="","","uj::is_prop("&amp;_xlfn.TEXTJOIN(", ",TRUE,$B18,$M18,$J18,IF($G18="","","vals = pj::pj.$vals$"&amp;$G18))&amp;")")</f>
        <v/>
      </c>
      <c r="BR18" s="31" t="str">
        <f ca="1">IF(AL18="","","uj::is_prop("&amp;_xlfn.TEXTJOIN(", ",TRUE,$B18,$M18,$J18,IF($G18="","","vals = pj::pj.$vals$"&amp;$G18))&amp;")")</f>
        <v/>
      </c>
      <c r="BS18" s="31" t="str">
        <f ca="1">IF(AM18="","","uj::is_prop("&amp;_xlfn.TEXTJOIN(", ",TRUE,$B18,$M18,$J18,IF($G18="","","vals = pj::pj.$vals$"&amp;$G18))&amp;")")</f>
        <v/>
      </c>
      <c r="BT18" s="31" t="str">
        <f ca="1">IF(AN18="","","uj::is_prop("&amp;_xlfn.TEXTJOIN(", ",TRUE,$B18,$M18,$J18,IF($G18="","","vals = pj::pj.$vals$"&amp;$G18))&amp;")")</f>
        <v/>
      </c>
      <c r="BU18" s="31" t="str">
        <f ca="1">IF(AO18="","","uj::is_prop("&amp;_xlfn.TEXTJOIN(", ",TRUE,$B18,$M18,$J18,IF($G18="","","vals = pj::pj.$vals$"&amp;$G18))&amp;")")</f>
        <v/>
      </c>
      <c r="BV18" s="31" t="str">
        <f ca="1">IF(AP18="","","uj::is_prop("&amp;_xlfn.TEXTJOIN(", ",TRUE,$B18,$M18,$J18,IF($G18="","","vals = pj::pj.$vals$"&amp;$G18))&amp;")")</f>
        <v/>
      </c>
      <c r="BW18" s="31" t="str">
        <f ca="1">IF(AQ18="","","uj::is_prop("&amp;_xlfn.TEXTJOIN(", ",TRUE,$B18,$M18,$J18,IF($G18="","","vals = pj::pj.$vals$"&amp;$G18))&amp;")")</f>
        <v/>
      </c>
      <c r="BX18" s="31" t="str">
        <f ca="1">IF(AR18="","","uj::is_prop("&amp;_xlfn.TEXTJOIN(", ",TRUE,$B18,$M18,$J18,IF($G18="","","vals = pj::pj.$vals$"&amp;$G18))&amp;")")</f>
        <v/>
      </c>
      <c r="BY18" s="31" t="str">
        <f ca="1">IF(AS18="","","uj::is_prop("&amp;_xlfn.TEXTJOIN(", ",TRUE,$B18,$M18,$J18,IF($G18="","","vals = pj::pj.$vals$"&amp;$G18))&amp;")")</f>
        <v>uj::is_prop(y1, 'cmp_num_vec')</v>
      </c>
      <c r="BZ18" s="31" t="str">
        <f ca="1">IF(AT18="","","uj::is_prop("&amp;_xlfn.TEXTJOIN(", ",TRUE,$B18,$M18,$J18,IF($G18="","","vals = pj::pj.$vals$"&amp;$G18))&amp;")")</f>
        <v/>
      </c>
      <c r="CA18" s="31" t="str">
        <f ca="1">IF(AU18="","","uj::is_prop("&amp;_xlfn.TEXTJOIN(", ",TRUE,$B18,$M18,$J18,IF($G18="","","vals = pj::pj.$vals$"&amp;$G18))&amp;")")</f>
        <v/>
      </c>
      <c r="CB18" s="37" t="s">
        <v>286</v>
      </c>
      <c r="CC18" s="37" t="s">
        <v>281</v>
      </c>
      <c r="CF18" s="36" t="str">
        <f t="shared" ca="1" si="5"/>
        <v/>
      </c>
      <c r="CG18" s="36" t="str">
        <f t="shared" ca="1" si="6"/>
        <v/>
      </c>
      <c r="CH18" s="36" t="str">
        <f t="shared" ca="1" si="7"/>
        <v>y1</v>
      </c>
      <c r="CI18" s="36" t="str">
        <f t="shared" ca="1" si="8"/>
        <v>y1</v>
      </c>
      <c r="CJ18" s="36" t="str">
        <f ca="1">IF(U18="","",IF($CC18="|",$B18,$B18&amp;" = "&amp;$CC18))</f>
        <v>y1 = NA</v>
      </c>
      <c r="CK18" s="36" t="str">
        <f ca="1">IF(V18="","",IF($CC18="|",$B18,$B18&amp;" = "&amp;$CC18))</f>
        <v>y1 = NA</v>
      </c>
      <c r="CL18" s="36" t="str">
        <f t="shared" ca="1" si="11"/>
        <v/>
      </c>
      <c r="CM18" s="36" t="str">
        <f t="shared" ca="1" si="12"/>
        <v/>
      </c>
      <c r="CN18" s="36" t="str">
        <f t="shared" ca="1" si="13"/>
        <v/>
      </c>
      <c r="CO18" s="36" t="str">
        <f t="shared" ca="1" si="14"/>
        <v/>
      </c>
      <c r="CP18" s="36" t="str">
        <f t="shared" ca="1" si="15"/>
        <v/>
      </c>
      <c r="CQ18" s="36" t="str">
        <f t="shared" ca="1" si="16"/>
        <v/>
      </c>
      <c r="CR18" s="36" t="str">
        <f t="shared" ca="1" si="17"/>
        <v/>
      </c>
      <c r="CS18" s="36" t="str">
        <f t="shared" ca="1" si="18"/>
        <v/>
      </c>
      <c r="CT18" s="36" t="str">
        <f t="shared" ca="1" si="19"/>
        <v/>
      </c>
      <c r="CU18" s="36" t="str">
        <f t="shared" ca="1" si="20"/>
        <v/>
      </c>
      <c r="CV18" s="36" t="str">
        <f t="shared" ca="1" si="21"/>
        <v/>
      </c>
      <c r="CW18" s="36" t="str">
        <f t="shared" ca="1" si="22"/>
        <v/>
      </c>
      <c r="CX18" s="36" t="str">
        <f t="shared" ca="1" si="23"/>
        <v/>
      </c>
      <c r="CY18" s="36" t="str">
        <f t="shared" ca="1" si="24"/>
        <v/>
      </c>
      <c r="CZ18" s="36" t="str">
        <f t="shared" ca="1" si="25"/>
        <v/>
      </c>
      <c r="DA18" s="36" t="str">
        <f t="shared" ca="1" si="26"/>
        <v/>
      </c>
      <c r="DB18" s="36" t="str">
        <f t="shared" ca="1" si="27"/>
        <v/>
      </c>
      <c r="DC18" s="36" t="str">
        <f t="shared" ca="1" si="28"/>
        <v/>
      </c>
      <c r="DD18" s="36" t="str">
        <f t="shared" ca="1" si="29"/>
        <v/>
      </c>
      <c r="DE18" s="36" t="str">
        <f t="shared" ca="1" si="30"/>
        <v/>
      </c>
      <c r="DF18" s="36" t="str">
        <f t="shared" ca="1" si="31"/>
        <v/>
      </c>
      <c r="DG18" s="36" t="str">
        <f t="shared" ca="1" si="32"/>
        <v/>
      </c>
      <c r="DH18" s="36" t="str">
        <f ca="1">IF(AS18="","",IF($CC18="|",$B18,$B18&amp;" = "&amp;$CC18))</f>
        <v>y1 = NA</v>
      </c>
      <c r="DI18" s="36" t="str">
        <f t="shared" ca="1" si="34"/>
        <v/>
      </c>
      <c r="DJ18" s="36" t="str">
        <f t="shared" ca="1" si="35"/>
        <v/>
      </c>
      <c r="DK18" s="31" t="str">
        <f t="shared" ca="1" si="67"/>
        <v/>
      </c>
      <c r="DL18" s="31" t="str">
        <f t="shared" ca="1" si="36"/>
        <v/>
      </c>
      <c r="DM18" s="31" t="str">
        <f t="shared" ca="1" si="37"/>
        <v>y1 = y1</v>
      </c>
      <c r="DN18" s="31" t="str">
        <f t="shared" ca="1" si="38"/>
        <v>y1 = y1</v>
      </c>
      <c r="DO18" s="31" t="str">
        <f t="shared" ca="1" si="39"/>
        <v>y1 = y1</v>
      </c>
      <c r="DP18" s="31" t="str">
        <f t="shared" ca="1" si="40"/>
        <v>y1 = y1</v>
      </c>
      <c r="DQ18" s="31" t="str">
        <f t="shared" ca="1" si="41"/>
        <v/>
      </c>
      <c r="DR18" s="31" t="str">
        <f t="shared" ca="1" si="42"/>
        <v/>
      </c>
      <c r="DS18" s="31" t="str">
        <f t="shared" ca="1" si="43"/>
        <v/>
      </c>
      <c r="DT18" s="31" t="str">
        <f t="shared" ca="1" si="44"/>
        <v/>
      </c>
      <c r="DU18" s="31" t="str">
        <f t="shared" ca="1" si="45"/>
        <v/>
      </c>
      <c r="DV18" s="31" t="str">
        <f t="shared" ca="1" si="46"/>
        <v/>
      </c>
      <c r="DW18" s="31" t="str">
        <f t="shared" ca="1" si="47"/>
        <v/>
      </c>
      <c r="DX18" s="31" t="str">
        <f t="shared" ca="1" si="48"/>
        <v/>
      </c>
      <c r="DY18" s="31" t="str">
        <f t="shared" ca="1" si="49"/>
        <v/>
      </c>
      <c r="DZ18" s="31" t="str">
        <f t="shared" ca="1" si="50"/>
        <v/>
      </c>
      <c r="EA18" s="31" t="str">
        <f t="shared" ca="1" si="51"/>
        <v/>
      </c>
      <c r="EB18" s="31" t="str">
        <f t="shared" ca="1" si="52"/>
        <v/>
      </c>
      <c r="EC18" s="31" t="str">
        <f t="shared" ca="1" si="53"/>
        <v/>
      </c>
      <c r="ED18" s="31" t="str">
        <f t="shared" ca="1" si="54"/>
        <v/>
      </c>
      <c r="EE18" s="31" t="str">
        <f t="shared" ca="1" si="55"/>
        <v/>
      </c>
      <c r="EF18" s="31" t="str">
        <f t="shared" ca="1" si="56"/>
        <v/>
      </c>
      <c r="EG18" s="31" t="str">
        <f t="shared" ca="1" si="57"/>
        <v/>
      </c>
      <c r="EH18" s="31" t="str">
        <f t="shared" ca="1" si="58"/>
        <v/>
      </c>
      <c r="EI18" s="31" t="str">
        <f t="shared" ca="1" si="59"/>
        <v/>
      </c>
      <c r="EJ18" s="31" t="str">
        <f t="shared" ca="1" si="60"/>
        <v/>
      </c>
      <c r="EK18" s="31" t="str">
        <f t="shared" ca="1" si="61"/>
        <v/>
      </c>
      <c r="EL18" s="31" t="str">
        <f t="shared" ca="1" si="62"/>
        <v/>
      </c>
      <c r="EM18" s="31" t="str">
        <f t="shared" ca="1" si="63"/>
        <v>y1 = y1</v>
      </c>
      <c r="EN18" s="31" t="str">
        <f t="shared" ca="1" si="64"/>
        <v/>
      </c>
      <c r="EO18" s="31" t="str">
        <f t="shared" ca="1" si="65"/>
        <v/>
      </c>
    </row>
    <row r="19" spans="1:145" x14ac:dyDescent="0.2">
      <c r="A19" s="30" t="s">
        <v>250</v>
      </c>
      <c r="B19" s="30" t="s">
        <v>38</v>
      </c>
      <c r="C19" s="31" t="s">
        <v>28</v>
      </c>
      <c r="E19" s="31" t="s">
        <v>105</v>
      </c>
      <c r="M19" s="31" t="str">
        <f t="shared" ref="M19:M25" si="74">"'cmp_"&amp;C19&amp;"_"&amp;E19&amp;"'"</f>
        <v>'cmp_pos_vec'</v>
      </c>
      <c r="Q19" s="32" t="str">
        <f t="shared" ca="1" si="69"/>
        <v/>
      </c>
      <c r="R19" s="32" t="str">
        <f t="shared" ca="1" si="73"/>
        <v/>
      </c>
      <c r="S19" s="32" t="str">
        <f t="shared" ca="1" si="70"/>
        <v/>
      </c>
      <c r="T19" s="32" t="str">
        <f t="shared" ca="1" si="70"/>
        <v/>
      </c>
      <c r="U19" s="32" t="str">
        <f t="shared" ca="1" si="70"/>
        <v/>
      </c>
      <c r="V19" s="32" t="str">
        <f t="shared" ca="1" si="70"/>
        <v/>
      </c>
      <c r="W19" s="32" t="str">
        <f t="shared" ca="1" si="70"/>
        <v/>
      </c>
      <c r="X19" s="32" t="str">
        <f t="shared" ca="1" si="70"/>
        <v/>
      </c>
      <c r="Y19" s="32" t="str">
        <f t="shared" ca="1" si="70"/>
        <v/>
      </c>
      <c r="Z19" s="32" t="str">
        <f t="shared" ca="1" si="70"/>
        <v/>
      </c>
      <c r="AA19" s="32" t="str">
        <f t="shared" ca="1" si="70"/>
        <v/>
      </c>
      <c r="AB19" s="32" t="str">
        <f t="shared" ca="1" si="70"/>
        <v/>
      </c>
      <c r="AC19" s="32" t="str">
        <f t="shared" ca="1" si="71"/>
        <v/>
      </c>
      <c r="AD19" s="32" t="str">
        <f t="shared" ca="1" si="71"/>
        <v/>
      </c>
      <c r="AE19" s="32" t="str">
        <f t="shared" ca="1" si="71"/>
        <v/>
      </c>
      <c r="AF19" s="32" t="str">
        <f t="shared" ca="1" si="71"/>
        <v/>
      </c>
      <c r="AG19" s="32" t="str">
        <f t="shared" ca="1" si="71"/>
        <v/>
      </c>
      <c r="AH19" s="32" t="str">
        <f t="shared" ca="1" si="71"/>
        <v/>
      </c>
      <c r="AI19" s="32" t="str">
        <f t="shared" ca="1" si="71"/>
        <v/>
      </c>
      <c r="AJ19" s="32" t="str">
        <f t="shared" ca="1" si="71"/>
        <v/>
      </c>
      <c r="AK19" s="32">
        <f t="shared" ca="1" si="71"/>
        <v>7</v>
      </c>
      <c r="AL19" s="32" t="str">
        <f t="shared" ca="1" si="71"/>
        <v/>
      </c>
      <c r="AM19" s="32" t="str">
        <f t="shared" ca="1" si="72"/>
        <v/>
      </c>
      <c r="AN19" s="32" t="str">
        <f t="shared" ca="1" si="72"/>
        <v/>
      </c>
      <c r="AO19" s="32" t="str">
        <f t="shared" ca="1" si="72"/>
        <v/>
      </c>
      <c r="AP19" s="32" t="str">
        <f t="shared" ca="1" si="72"/>
        <v/>
      </c>
      <c r="AQ19" s="32" t="str">
        <f t="shared" ca="1" si="72"/>
        <v/>
      </c>
      <c r="AR19" s="32" t="str">
        <f t="shared" ca="1" si="72"/>
        <v/>
      </c>
      <c r="AS19" s="32" t="str">
        <f t="shared" ca="1" si="72"/>
        <v/>
      </c>
      <c r="AT19" s="32" t="str">
        <f t="shared" ca="1" si="72"/>
        <v/>
      </c>
      <c r="AU19" s="32" t="str">
        <f t="shared" ca="1" si="72"/>
        <v/>
      </c>
      <c r="AV19" s="32">
        <f t="shared" ca="1" si="4"/>
        <v>1</v>
      </c>
      <c r="AW19" s="31" t="str">
        <f ca="1">IF(Q19="","","uj::is_prop("&amp;_xlfn.TEXTJOIN(", ",TRUE,$B19,$M19,$J19,IF($G19="","","vals = pj::pj.$vals$"&amp;$G19))&amp;")")</f>
        <v/>
      </c>
      <c r="AX19" s="31" t="str">
        <f ca="1">IF(R19="","","uj::is_prop("&amp;_xlfn.TEXTJOIN(", ",TRUE,$B19,$M19,$J19,IF($G19="","","vals = pj::pj.$vals$"&amp;$G19))&amp;")")</f>
        <v/>
      </c>
      <c r="AY19" s="31" t="str">
        <f ca="1">IF(S19="","","uj::is_prop("&amp;_xlfn.TEXTJOIN(", ",TRUE,$B19,$M19,$J19,IF($G19="","","vals = pj::pj.$vals$"&amp;$G19))&amp;")")</f>
        <v/>
      </c>
      <c r="AZ19" s="31" t="str">
        <f ca="1">IF(T19="","","uj::is_prop("&amp;_xlfn.TEXTJOIN(", ",TRUE,$B19,$M19,$J19,IF($G19="","","vals = pj::pj.$vals$"&amp;$G19))&amp;")")</f>
        <v/>
      </c>
      <c r="BA19" s="31" t="str">
        <f ca="1">IF(U19="","","uj::is_prop("&amp;_xlfn.TEXTJOIN(", ",TRUE,$B19,$M19,$J19,IF($G19="","","vals = pj::pj.$vals$"&amp;$G19))&amp;")")</f>
        <v/>
      </c>
      <c r="BB19" s="31" t="str">
        <f ca="1">IF(V19="","","uj::is_prop("&amp;_xlfn.TEXTJOIN(", ",TRUE,$B19,$M19,$J19,IF($G19="","","vals = pj::pj.$vals$"&amp;$G19))&amp;")")</f>
        <v/>
      </c>
      <c r="BC19" s="31" t="str">
        <f ca="1">IF(W19="","","uj::is_prop("&amp;_xlfn.TEXTJOIN(", ",TRUE,$B19,$M19,$J19,IF($G19="","","vals = pj::pj.$vals$"&amp;$G19))&amp;")")</f>
        <v/>
      </c>
      <c r="BD19" s="31" t="str">
        <f ca="1">IF(X19="","","uj::is_prop("&amp;_xlfn.TEXTJOIN(", ",TRUE,$B19,$M19,$J19,IF($G19="","","vals = pj::pj.$vals$"&amp;$G19))&amp;")")</f>
        <v/>
      </c>
      <c r="BE19" s="31" t="str">
        <f ca="1">IF(Y19="","","uj::is_prop("&amp;_xlfn.TEXTJOIN(", ",TRUE,$B19,$M19,$J19,IF($G19="","","vals = pj::pj.$vals$"&amp;$G19))&amp;")")</f>
        <v/>
      </c>
      <c r="BF19" s="31" t="str">
        <f ca="1">IF(Z19="","","uj::is_prop("&amp;_xlfn.TEXTJOIN(", ",TRUE,$B19,$M19,$J19,IF($G19="","","vals = pj::pj.$vals$"&amp;$G19))&amp;")")</f>
        <v/>
      </c>
      <c r="BG19" s="31" t="str">
        <f ca="1">IF(AA19="","","uj::is_prop("&amp;_xlfn.TEXTJOIN(", ",TRUE,$B19,$M19,$J19,IF($G19="","","vals = pj::pj.$vals$"&amp;$G19))&amp;")")</f>
        <v/>
      </c>
      <c r="BH19" s="31" t="str">
        <f ca="1">IF(AB19="","","uj::is_prop("&amp;_xlfn.TEXTJOIN(", ",TRUE,$B19,$M19,$J19,IF($G19="","","vals = pj::pj.$vals$"&amp;$G19))&amp;")")</f>
        <v/>
      </c>
      <c r="BI19" s="31" t="str">
        <f ca="1">IF(AC19="","","uj::is_prop("&amp;_xlfn.TEXTJOIN(", ",TRUE,$B19,$M19,$J19,IF($G19="","","vals = pj::pj.$vals$"&amp;$G19))&amp;")")</f>
        <v/>
      </c>
      <c r="BJ19" s="31" t="str">
        <f ca="1">IF(AD19="","","uj::is_prop("&amp;_xlfn.TEXTJOIN(", ",TRUE,$B19,$M19,$J19,IF($G19="","","vals = pj::pj.$vals$"&amp;$G19))&amp;")")</f>
        <v/>
      </c>
      <c r="BK19" s="31" t="str">
        <f ca="1">IF(AE19="","","uj::is_prop("&amp;_xlfn.TEXTJOIN(", ",TRUE,$B19,$M19,$J19,IF($G19="","","vals = pj::pj.$vals$"&amp;$G19))&amp;")")</f>
        <v/>
      </c>
      <c r="BL19" s="31" t="str">
        <f ca="1">IF(AF19="","","uj::is_prop("&amp;_xlfn.TEXTJOIN(", ",TRUE,$B19,$M19,$J19,IF($G19="","","vals = pj::pj.$vals$"&amp;$G19))&amp;")")</f>
        <v/>
      </c>
      <c r="BM19" s="31" t="str">
        <f ca="1">IF(AG19="","","uj::is_prop("&amp;_xlfn.TEXTJOIN(", ",TRUE,$B19,$M19,$J19,IF($G19="","","vals = pj::pj.$vals$"&amp;$G19))&amp;")")</f>
        <v/>
      </c>
      <c r="BN19" s="31" t="str">
        <f ca="1">IF(AH19="","","uj::is_prop("&amp;_xlfn.TEXTJOIN(", ",TRUE,$B19,$M19,$J19,IF($G19="","","vals = pj::pj.$vals$"&amp;$G19))&amp;")")</f>
        <v/>
      </c>
      <c r="BO19" s="31" t="str">
        <f ca="1">IF(AI19="","","uj::is_prop("&amp;_xlfn.TEXTJOIN(", ",TRUE,$B19,$M19,$J19,IF($G19="","","vals = pj::pj.$vals$"&amp;$G19))&amp;")")</f>
        <v/>
      </c>
      <c r="BP19" s="31" t="str">
        <f ca="1">IF(AJ19="","","uj::is_prop("&amp;_xlfn.TEXTJOIN(", ",TRUE,$B19,$M19,$J19,IF($G19="","","vals = pj::pj.$vals$"&amp;$G19))&amp;")")</f>
        <v/>
      </c>
      <c r="BQ19" s="31" t="str">
        <f ca="1">IF(AK19="","","uj::is_prop("&amp;_xlfn.TEXTJOIN(", ",TRUE,$B19,$M19,$J19,IF($G19="","","vals = pj::pj.$vals$"&amp;$G19))&amp;")")</f>
        <v>uj::is_prop(m, 'cmp_pos_vec')</v>
      </c>
      <c r="BR19" s="31" t="str">
        <f ca="1">IF(AL19="","","uj::is_prop("&amp;_xlfn.TEXTJOIN(", ",TRUE,$B19,$M19,$J19,IF($G19="","","vals = pj::pj.$vals$"&amp;$G19))&amp;")")</f>
        <v/>
      </c>
      <c r="BS19" s="31" t="str">
        <f ca="1">IF(AM19="","","uj::is_prop("&amp;_xlfn.TEXTJOIN(", ",TRUE,$B19,$M19,$J19,IF($G19="","","vals = pj::pj.$vals$"&amp;$G19))&amp;")")</f>
        <v/>
      </c>
      <c r="BT19" s="31" t="str">
        <f ca="1">IF(AN19="","","uj::is_prop("&amp;_xlfn.TEXTJOIN(", ",TRUE,$B19,$M19,$J19,IF($G19="","","vals = pj::pj.$vals$"&amp;$G19))&amp;")")</f>
        <v/>
      </c>
      <c r="BU19" s="31" t="str">
        <f ca="1">IF(AO19="","","uj::is_prop("&amp;_xlfn.TEXTJOIN(", ",TRUE,$B19,$M19,$J19,IF($G19="","","vals = pj::pj.$vals$"&amp;$G19))&amp;")")</f>
        <v/>
      </c>
      <c r="BV19" s="31" t="str">
        <f ca="1">IF(AP19="","","uj::is_prop("&amp;_xlfn.TEXTJOIN(", ",TRUE,$B19,$M19,$J19,IF($G19="","","vals = pj::pj.$vals$"&amp;$G19))&amp;")")</f>
        <v/>
      </c>
      <c r="BW19" s="31" t="str">
        <f ca="1">IF(AQ19="","","uj::is_prop("&amp;_xlfn.TEXTJOIN(", ",TRUE,$B19,$M19,$J19,IF($G19="","","vals = pj::pj.$vals$"&amp;$G19))&amp;")")</f>
        <v/>
      </c>
      <c r="BX19" s="31" t="str">
        <f ca="1">IF(AR19="","","uj::is_prop("&amp;_xlfn.TEXTJOIN(", ",TRUE,$B19,$M19,$J19,IF($G19="","","vals = pj::pj.$vals$"&amp;$G19))&amp;")")</f>
        <v/>
      </c>
      <c r="BY19" s="31" t="str">
        <f ca="1">IF(AS19="","","uj::is_prop("&amp;_xlfn.TEXTJOIN(", ",TRUE,$B19,$M19,$J19,IF($G19="","","vals = pj::pj.$vals$"&amp;$G19))&amp;")")</f>
        <v/>
      </c>
      <c r="BZ19" s="31" t="str">
        <f ca="1">IF(AT19="","","uj::is_prop("&amp;_xlfn.TEXTJOIN(", ",TRUE,$B19,$M19,$J19,IF($G19="","","vals = pj::pj.$vals$"&amp;$G19))&amp;")")</f>
        <v/>
      </c>
      <c r="CA19" s="31" t="str">
        <f ca="1">IF(AU19="","","uj::is_prop("&amp;_xlfn.TEXTJOIN(", ",TRUE,$B19,$M19,$J19,IF($G19="","","vals = pj::pj.$vals$"&amp;$G19))&amp;")")</f>
        <v/>
      </c>
      <c r="CB19" s="37" t="s">
        <v>286</v>
      </c>
      <c r="CF19" s="36" t="str">
        <f t="shared" ca="1" si="5"/>
        <v/>
      </c>
      <c r="CG19" s="36" t="str">
        <f t="shared" ca="1" si="6"/>
        <v/>
      </c>
      <c r="CH19" s="36" t="str">
        <f t="shared" ca="1" si="7"/>
        <v/>
      </c>
      <c r="CI19" s="36" t="str">
        <f t="shared" ca="1" si="8"/>
        <v/>
      </c>
      <c r="CJ19" s="36" t="str">
        <f t="shared" ca="1" si="9"/>
        <v/>
      </c>
      <c r="CK19" s="36" t="str">
        <f t="shared" ca="1" si="10"/>
        <v/>
      </c>
      <c r="CL19" s="36" t="str">
        <f t="shared" ca="1" si="11"/>
        <v/>
      </c>
      <c r="CM19" s="36" t="str">
        <f t="shared" ca="1" si="12"/>
        <v/>
      </c>
      <c r="CN19" s="36" t="str">
        <f t="shared" ca="1" si="13"/>
        <v/>
      </c>
      <c r="CO19" s="36" t="str">
        <f t="shared" ca="1" si="14"/>
        <v/>
      </c>
      <c r="CP19" s="36" t="str">
        <f t="shared" ca="1" si="15"/>
        <v/>
      </c>
      <c r="CQ19" s="36" t="str">
        <f t="shared" ca="1" si="16"/>
        <v/>
      </c>
      <c r="CR19" s="36" t="str">
        <f t="shared" ca="1" si="17"/>
        <v/>
      </c>
      <c r="CS19" s="36" t="str">
        <f t="shared" ca="1" si="18"/>
        <v/>
      </c>
      <c r="CT19" s="36" t="str">
        <f t="shared" ca="1" si="19"/>
        <v/>
      </c>
      <c r="CU19" s="36" t="str">
        <f t="shared" ca="1" si="20"/>
        <v/>
      </c>
      <c r="CV19" s="36" t="str">
        <f t="shared" ca="1" si="21"/>
        <v/>
      </c>
      <c r="CW19" s="36" t="str">
        <f t="shared" ca="1" si="22"/>
        <v/>
      </c>
      <c r="CX19" s="36" t="str">
        <f t="shared" ca="1" si="23"/>
        <v/>
      </c>
      <c r="CY19" s="36" t="str">
        <f t="shared" ca="1" si="24"/>
        <v/>
      </c>
      <c r="CZ19" s="36" t="str">
        <f t="shared" ca="1" si="25"/>
        <v>m</v>
      </c>
      <c r="DA19" s="36" t="str">
        <f t="shared" ca="1" si="26"/>
        <v/>
      </c>
      <c r="DB19" s="36" t="str">
        <f t="shared" ca="1" si="27"/>
        <v/>
      </c>
      <c r="DC19" s="36" t="str">
        <f t="shared" ca="1" si="28"/>
        <v/>
      </c>
      <c r="DD19" s="36" t="str">
        <f t="shared" ca="1" si="29"/>
        <v/>
      </c>
      <c r="DE19" s="36" t="str">
        <f t="shared" ca="1" si="30"/>
        <v/>
      </c>
      <c r="DF19" s="36" t="str">
        <f t="shared" ca="1" si="31"/>
        <v/>
      </c>
      <c r="DG19" s="36" t="str">
        <f t="shared" ca="1" si="32"/>
        <v/>
      </c>
      <c r="DH19" s="36" t="str">
        <f t="shared" ca="1" si="33"/>
        <v/>
      </c>
      <c r="DI19" s="36" t="str">
        <f t="shared" ca="1" si="34"/>
        <v/>
      </c>
      <c r="DJ19" s="36" t="str">
        <f t="shared" ca="1" si="35"/>
        <v/>
      </c>
      <c r="DK19" s="31" t="str">
        <f t="shared" ca="1" si="67"/>
        <v/>
      </c>
      <c r="DL19" s="31" t="str">
        <f t="shared" ca="1" si="36"/>
        <v/>
      </c>
      <c r="DM19" s="31" t="str">
        <f t="shared" ca="1" si="37"/>
        <v/>
      </c>
      <c r="DN19" s="31" t="str">
        <f t="shared" ca="1" si="38"/>
        <v/>
      </c>
      <c r="DO19" s="31" t="str">
        <f t="shared" ca="1" si="39"/>
        <v/>
      </c>
      <c r="DP19" s="31" t="str">
        <f t="shared" ca="1" si="40"/>
        <v/>
      </c>
      <c r="DQ19" s="31" t="str">
        <f t="shared" ca="1" si="41"/>
        <v/>
      </c>
      <c r="DR19" s="31" t="str">
        <f t="shared" ca="1" si="42"/>
        <v/>
      </c>
      <c r="DS19" s="31" t="str">
        <f t="shared" ca="1" si="43"/>
        <v/>
      </c>
      <c r="DT19" s="31" t="str">
        <f t="shared" ca="1" si="44"/>
        <v/>
      </c>
      <c r="DU19" s="31" t="str">
        <f t="shared" ca="1" si="45"/>
        <v/>
      </c>
      <c r="DV19" s="31" t="str">
        <f t="shared" ca="1" si="46"/>
        <v/>
      </c>
      <c r="DW19" s="31" t="str">
        <f t="shared" ca="1" si="47"/>
        <v/>
      </c>
      <c r="DX19" s="31" t="str">
        <f t="shared" ca="1" si="48"/>
        <v/>
      </c>
      <c r="DY19" s="31" t="str">
        <f t="shared" ca="1" si="49"/>
        <v/>
      </c>
      <c r="DZ19" s="31" t="str">
        <f t="shared" ca="1" si="50"/>
        <v/>
      </c>
      <c r="EA19" s="31" t="str">
        <f t="shared" ca="1" si="51"/>
        <v/>
      </c>
      <c r="EB19" s="31" t="str">
        <f t="shared" ca="1" si="52"/>
        <v/>
      </c>
      <c r="EC19" s="31" t="str">
        <f t="shared" ca="1" si="53"/>
        <v/>
      </c>
      <c r="ED19" s="31" t="str">
        <f t="shared" ca="1" si="54"/>
        <v/>
      </c>
      <c r="EE19" s="31" t="str">
        <f t="shared" ca="1" si="55"/>
        <v>m = m</v>
      </c>
      <c r="EF19" s="31" t="str">
        <f t="shared" ca="1" si="56"/>
        <v/>
      </c>
      <c r="EG19" s="31" t="str">
        <f t="shared" ca="1" si="57"/>
        <v/>
      </c>
      <c r="EH19" s="31" t="str">
        <f t="shared" ca="1" si="58"/>
        <v/>
      </c>
      <c r="EI19" s="31" t="str">
        <f t="shared" ca="1" si="59"/>
        <v/>
      </c>
      <c r="EJ19" s="31" t="str">
        <f t="shared" ca="1" si="60"/>
        <v/>
      </c>
      <c r="EK19" s="31" t="str">
        <f t="shared" ca="1" si="61"/>
        <v/>
      </c>
      <c r="EL19" s="31" t="str">
        <f t="shared" ca="1" si="62"/>
        <v/>
      </c>
      <c r="EM19" s="31" t="str">
        <f t="shared" ca="1" si="63"/>
        <v/>
      </c>
      <c r="EN19" s="31" t="str">
        <f t="shared" ca="1" si="64"/>
        <v/>
      </c>
      <c r="EO19" s="31" t="str">
        <f t="shared" ca="1" si="65"/>
        <v/>
      </c>
    </row>
    <row r="20" spans="1:145" x14ac:dyDescent="0.2">
      <c r="A20" s="30" t="s">
        <v>93</v>
      </c>
      <c r="B20" s="30" t="s">
        <v>67</v>
      </c>
      <c r="C20" s="31" t="s">
        <v>28</v>
      </c>
      <c r="E20" s="31" t="s">
        <v>105</v>
      </c>
      <c r="M20" s="31" t="str">
        <f t="shared" si="74"/>
        <v>'cmp_pos_vec'</v>
      </c>
      <c r="Q20" s="32" t="str">
        <f t="shared" ca="1" si="69"/>
        <v/>
      </c>
      <c r="R20" s="32" t="str">
        <f t="shared" ca="1" si="73"/>
        <v/>
      </c>
      <c r="S20" s="32" t="str">
        <f t="shared" ca="1" si="70"/>
        <v/>
      </c>
      <c r="T20" s="32" t="str">
        <f t="shared" ca="1" si="70"/>
        <v/>
      </c>
      <c r="U20" s="32" t="str">
        <f t="shared" ca="1" si="70"/>
        <v/>
      </c>
      <c r="V20" s="32" t="str">
        <f t="shared" ca="1" si="70"/>
        <v/>
      </c>
      <c r="W20" s="32" t="str">
        <f t="shared" ca="1" si="70"/>
        <v/>
      </c>
      <c r="X20" s="32" t="str">
        <f t="shared" ca="1" si="70"/>
        <v/>
      </c>
      <c r="Y20" s="32" t="str">
        <f t="shared" ca="1" si="70"/>
        <v/>
      </c>
      <c r="Z20" s="32" t="str">
        <f t="shared" ca="1" si="70"/>
        <v/>
      </c>
      <c r="AA20" s="32" t="str">
        <f t="shared" ca="1" si="70"/>
        <v/>
      </c>
      <c r="AB20" s="32" t="str">
        <f t="shared" ca="1" si="70"/>
        <v/>
      </c>
      <c r="AC20" s="32" t="str">
        <f t="shared" ca="1" si="71"/>
        <v/>
      </c>
      <c r="AD20" s="32" t="str">
        <f t="shared" ca="1" si="71"/>
        <v/>
      </c>
      <c r="AE20" s="32" t="str">
        <f t="shared" ca="1" si="71"/>
        <v/>
      </c>
      <c r="AF20" s="32" t="str">
        <f t="shared" ca="1" si="71"/>
        <v/>
      </c>
      <c r="AG20" s="32" t="str">
        <f t="shared" ca="1" si="71"/>
        <v/>
      </c>
      <c r="AH20" s="32" t="str">
        <f t="shared" ca="1" si="71"/>
        <v/>
      </c>
      <c r="AI20" s="32" t="str">
        <f t="shared" ca="1" si="71"/>
        <v/>
      </c>
      <c r="AJ20" s="32" t="str">
        <f t="shared" ca="1" si="71"/>
        <v/>
      </c>
      <c r="AK20" s="32" t="str">
        <f t="shared" ca="1" si="71"/>
        <v/>
      </c>
      <c r="AL20" s="32" t="str">
        <f t="shared" ca="1" si="71"/>
        <v/>
      </c>
      <c r="AM20" s="32" t="str">
        <f t="shared" ca="1" si="72"/>
        <v/>
      </c>
      <c r="AN20" s="32" t="str">
        <f t="shared" ca="1" si="72"/>
        <v/>
      </c>
      <c r="AO20" s="32" t="str">
        <f t="shared" ca="1" si="72"/>
        <v/>
      </c>
      <c r="AP20" s="32" t="str">
        <f t="shared" ca="1" si="72"/>
        <v/>
      </c>
      <c r="AQ20" s="32" t="str">
        <f t="shared" ca="1" si="72"/>
        <v/>
      </c>
      <c r="AR20" s="32">
        <f t="shared" ca="1" si="72"/>
        <v>4</v>
      </c>
      <c r="AS20" s="32" t="str">
        <f t="shared" ca="1" si="72"/>
        <v/>
      </c>
      <c r="AT20" s="32" t="str">
        <f t="shared" ca="1" si="72"/>
        <v/>
      </c>
      <c r="AU20" s="32" t="str">
        <f t="shared" ca="1" si="72"/>
        <v/>
      </c>
      <c r="AV20" s="32">
        <f t="shared" ca="1" si="4"/>
        <v>1</v>
      </c>
      <c r="AW20" s="31" t="str">
        <f ca="1">IF(Q20="","","uj::is_prop("&amp;_xlfn.TEXTJOIN(", ",TRUE,$B20,$M20,$J20,IF($G20="","","vals = pj::pj.$vals$"&amp;$G20))&amp;")")</f>
        <v/>
      </c>
      <c r="AX20" s="31" t="str">
        <f ca="1">IF(R20="","","uj::is_prop("&amp;_xlfn.TEXTJOIN(", ",TRUE,$B20,$M20,$J20,IF($G20="","","vals = pj::pj.$vals$"&amp;$G20))&amp;")")</f>
        <v/>
      </c>
      <c r="AY20" s="31" t="str">
        <f ca="1">IF(S20="","","uj::is_prop("&amp;_xlfn.TEXTJOIN(", ",TRUE,$B20,$M20,$J20,IF($G20="","","vals = pj::pj.$vals$"&amp;$G20))&amp;")")</f>
        <v/>
      </c>
      <c r="AZ20" s="31" t="str">
        <f ca="1">IF(T20="","","uj::is_prop("&amp;_xlfn.TEXTJOIN(", ",TRUE,$B20,$M20,$J20,IF($G20="","","vals = pj::pj.$vals$"&amp;$G20))&amp;")")</f>
        <v/>
      </c>
      <c r="BA20" s="31" t="str">
        <f ca="1">IF(U20="","","uj::is_prop("&amp;_xlfn.TEXTJOIN(", ",TRUE,$B20,$M20,$J20,IF($G20="","","vals = pj::pj.$vals$"&amp;$G20))&amp;")")</f>
        <v/>
      </c>
      <c r="BB20" s="31" t="str">
        <f ca="1">IF(V20="","","uj::is_prop("&amp;_xlfn.TEXTJOIN(", ",TRUE,$B20,$M20,$J20,IF($G20="","","vals = pj::pj.$vals$"&amp;$G20))&amp;")")</f>
        <v/>
      </c>
      <c r="BC20" s="31" t="str">
        <f ca="1">IF(W20="","","uj::is_prop("&amp;_xlfn.TEXTJOIN(", ",TRUE,$B20,$M20,$J20,IF($G20="","","vals = pj::pj.$vals$"&amp;$G20))&amp;")")</f>
        <v/>
      </c>
      <c r="BD20" s="31" t="str">
        <f ca="1">IF(X20="","","uj::is_prop("&amp;_xlfn.TEXTJOIN(", ",TRUE,$B20,$M20,$J20,IF($G20="","","vals = pj::pj.$vals$"&amp;$G20))&amp;")")</f>
        <v/>
      </c>
      <c r="BE20" s="31" t="str">
        <f ca="1">IF(Y20="","","uj::is_prop("&amp;_xlfn.TEXTJOIN(", ",TRUE,$B20,$M20,$J20,IF($G20="","","vals = pj::pj.$vals$"&amp;$G20))&amp;")")</f>
        <v/>
      </c>
      <c r="BF20" s="31" t="str">
        <f ca="1">IF(Z20="","","uj::is_prop("&amp;_xlfn.TEXTJOIN(", ",TRUE,$B20,$M20,$J20,IF($G20="","","vals = pj::pj.$vals$"&amp;$G20))&amp;")")</f>
        <v/>
      </c>
      <c r="BG20" s="31" t="str">
        <f ca="1">IF(AA20="","","uj::is_prop("&amp;_xlfn.TEXTJOIN(", ",TRUE,$B20,$M20,$J20,IF($G20="","","vals = pj::pj.$vals$"&amp;$G20))&amp;")")</f>
        <v/>
      </c>
      <c r="BH20" s="31" t="str">
        <f ca="1">IF(AB20="","","uj::is_prop("&amp;_xlfn.TEXTJOIN(", ",TRUE,$B20,$M20,$J20,IF($G20="","","vals = pj::pj.$vals$"&amp;$G20))&amp;")")</f>
        <v/>
      </c>
      <c r="BI20" s="31" t="str">
        <f ca="1">IF(AC20="","","uj::is_prop("&amp;_xlfn.TEXTJOIN(", ",TRUE,$B20,$M20,$J20,IF($G20="","","vals = pj::pj.$vals$"&amp;$G20))&amp;")")</f>
        <v/>
      </c>
      <c r="BJ20" s="31" t="str">
        <f ca="1">IF(AD20="","","uj::is_prop("&amp;_xlfn.TEXTJOIN(", ",TRUE,$B20,$M20,$J20,IF($G20="","","vals = pj::pj.$vals$"&amp;$G20))&amp;")")</f>
        <v/>
      </c>
      <c r="BK20" s="31" t="str">
        <f ca="1">IF(AE20="","","uj::is_prop("&amp;_xlfn.TEXTJOIN(", ",TRUE,$B20,$M20,$J20,IF($G20="","","vals = pj::pj.$vals$"&amp;$G20))&amp;")")</f>
        <v/>
      </c>
      <c r="BL20" s="31" t="str">
        <f ca="1">IF(AF20="","","uj::is_prop("&amp;_xlfn.TEXTJOIN(", ",TRUE,$B20,$M20,$J20,IF($G20="","","vals = pj::pj.$vals$"&amp;$G20))&amp;")")</f>
        <v/>
      </c>
      <c r="BM20" s="31" t="str">
        <f ca="1">IF(AG20="","","uj::is_prop("&amp;_xlfn.TEXTJOIN(", ",TRUE,$B20,$M20,$J20,IF($G20="","","vals = pj::pj.$vals$"&amp;$G20))&amp;")")</f>
        <v/>
      </c>
      <c r="BN20" s="31" t="str">
        <f ca="1">IF(AH20="","","uj::is_prop("&amp;_xlfn.TEXTJOIN(", ",TRUE,$B20,$M20,$J20,IF($G20="","","vals = pj::pj.$vals$"&amp;$G20))&amp;")")</f>
        <v/>
      </c>
      <c r="BO20" s="31" t="str">
        <f ca="1">IF(AI20="","","uj::is_prop("&amp;_xlfn.TEXTJOIN(", ",TRUE,$B20,$M20,$J20,IF($G20="","","vals = pj::pj.$vals$"&amp;$G20))&amp;")")</f>
        <v/>
      </c>
      <c r="BP20" s="31" t="str">
        <f ca="1">IF(AJ20="","","uj::is_prop("&amp;_xlfn.TEXTJOIN(", ",TRUE,$B20,$M20,$J20,IF($G20="","","vals = pj::pj.$vals$"&amp;$G20))&amp;")")</f>
        <v/>
      </c>
      <c r="BQ20" s="31" t="str">
        <f ca="1">IF(AK20="","","uj::is_prop("&amp;_xlfn.TEXTJOIN(", ",TRUE,$B20,$M20,$J20,IF($G20="","","vals = pj::pj.$vals$"&amp;$G20))&amp;")")</f>
        <v/>
      </c>
      <c r="BR20" s="31" t="str">
        <f ca="1">IF(AL20="","","uj::is_prop("&amp;_xlfn.TEXTJOIN(", ",TRUE,$B20,$M20,$J20,IF($G20="","","vals = pj::pj.$vals$"&amp;$G20))&amp;")")</f>
        <v/>
      </c>
      <c r="BS20" s="31" t="str">
        <f ca="1">IF(AM20="","","uj::is_prop("&amp;_xlfn.TEXTJOIN(", ",TRUE,$B20,$M20,$J20,IF($G20="","","vals = pj::pj.$vals$"&amp;$G20))&amp;")")</f>
        <v/>
      </c>
      <c r="BT20" s="31" t="str">
        <f ca="1">IF(AN20="","","uj::is_prop("&amp;_xlfn.TEXTJOIN(", ",TRUE,$B20,$M20,$J20,IF($G20="","","vals = pj::pj.$vals$"&amp;$G20))&amp;")")</f>
        <v/>
      </c>
      <c r="BU20" s="31" t="str">
        <f ca="1">IF(AO20="","","uj::is_prop("&amp;_xlfn.TEXTJOIN(", ",TRUE,$B20,$M20,$J20,IF($G20="","","vals = pj::pj.$vals$"&amp;$G20))&amp;")")</f>
        <v/>
      </c>
      <c r="BV20" s="31" t="str">
        <f ca="1">IF(AP20="","","uj::is_prop("&amp;_xlfn.TEXTJOIN(", ",TRUE,$B20,$M20,$J20,IF($G20="","","vals = pj::pj.$vals$"&amp;$G20))&amp;")")</f>
        <v/>
      </c>
      <c r="BW20" s="31" t="str">
        <f ca="1">IF(AQ20="","","uj::is_prop("&amp;_xlfn.TEXTJOIN(", ",TRUE,$B20,$M20,$J20,IF($G20="","","vals = pj::pj.$vals$"&amp;$G20))&amp;")")</f>
        <v/>
      </c>
      <c r="BX20" s="31" t="str">
        <f ca="1">IF(AR20="","","uj::is_prop("&amp;_xlfn.TEXTJOIN(", ",TRUE,$B20,$M20,$J20,IF($G20="","","vals = pj::pj.$vals$"&amp;$G20))&amp;")")</f>
        <v>uj::is_prop(mx, 'cmp_pos_vec')</v>
      </c>
      <c r="BY20" s="31" t="str">
        <f ca="1">IF(AS20="","","uj::is_prop("&amp;_xlfn.TEXTJOIN(", ",TRUE,$B20,$M20,$J20,IF($G20="","","vals = pj::pj.$vals$"&amp;$G20))&amp;")")</f>
        <v/>
      </c>
      <c r="BZ20" s="31" t="str">
        <f ca="1">IF(AT20="","","uj::is_prop("&amp;_xlfn.TEXTJOIN(", ",TRUE,$B20,$M20,$J20,IF($G20="","","vals = pj::pj.$vals$"&amp;$G20))&amp;")")</f>
        <v/>
      </c>
      <c r="CA20" s="31" t="str">
        <f ca="1">IF(AU20="","","uj::is_prop("&amp;_xlfn.TEXTJOIN(", ",TRUE,$B20,$M20,$J20,IF($G20="","","vals = pj::pj.$vals$"&amp;$G20))&amp;")")</f>
        <v/>
      </c>
      <c r="CB20" s="37" t="s">
        <v>286</v>
      </c>
      <c r="CF20" s="36" t="str">
        <f t="shared" ca="1" si="5"/>
        <v/>
      </c>
      <c r="CG20" s="36" t="str">
        <f t="shared" ca="1" si="6"/>
        <v/>
      </c>
      <c r="CH20" s="36" t="str">
        <f t="shared" ca="1" si="7"/>
        <v/>
      </c>
      <c r="CI20" s="36" t="str">
        <f t="shared" ca="1" si="8"/>
        <v/>
      </c>
      <c r="CJ20" s="36" t="str">
        <f t="shared" ca="1" si="9"/>
        <v/>
      </c>
      <c r="CK20" s="36" t="str">
        <f t="shared" ca="1" si="10"/>
        <v/>
      </c>
      <c r="CL20" s="36" t="str">
        <f t="shared" ca="1" si="11"/>
        <v/>
      </c>
      <c r="CM20" s="36" t="str">
        <f t="shared" ca="1" si="12"/>
        <v/>
      </c>
      <c r="CN20" s="36" t="str">
        <f t="shared" ca="1" si="13"/>
        <v/>
      </c>
      <c r="CO20" s="36" t="str">
        <f t="shared" ca="1" si="14"/>
        <v/>
      </c>
      <c r="CP20" s="36" t="str">
        <f t="shared" ca="1" si="15"/>
        <v/>
      </c>
      <c r="CQ20" s="36" t="str">
        <f t="shared" ca="1" si="16"/>
        <v/>
      </c>
      <c r="CR20" s="36" t="str">
        <f t="shared" ca="1" si="17"/>
        <v/>
      </c>
      <c r="CS20" s="36" t="str">
        <f t="shared" ca="1" si="18"/>
        <v/>
      </c>
      <c r="CT20" s="36" t="str">
        <f t="shared" ca="1" si="19"/>
        <v/>
      </c>
      <c r="CU20" s="36" t="str">
        <f t="shared" ca="1" si="20"/>
        <v/>
      </c>
      <c r="CV20" s="36" t="str">
        <f t="shared" ca="1" si="21"/>
        <v/>
      </c>
      <c r="CW20" s="36" t="str">
        <f t="shared" ca="1" si="22"/>
        <v/>
      </c>
      <c r="CX20" s="36" t="str">
        <f t="shared" ca="1" si="23"/>
        <v/>
      </c>
      <c r="CY20" s="36" t="str">
        <f t="shared" ca="1" si="24"/>
        <v/>
      </c>
      <c r="CZ20" s="36" t="str">
        <f t="shared" ca="1" si="25"/>
        <v/>
      </c>
      <c r="DA20" s="36" t="str">
        <f t="shared" ca="1" si="26"/>
        <v/>
      </c>
      <c r="DB20" s="36" t="str">
        <f t="shared" ca="1" si="27"/>
        <v/>
      </c>
      <c r="DC20" s="36" t="str">
        <f t="shared" ca="1" si="28"/>
        <v/>
      </c>
      <c r="DD20" s="36" t="str">
        <f t="shared" ca="1" si="29"/>
        <v/>
      </c>
      <c r="DE20" s="36" t="str">
        <f t="shared" ca="1" si="30"/>
        <v/>
      </c>
      <c r="DF20" s="36" t="str">
        <f t="shared" ca="1" si="31"/>
        <v/>
      </c>
      <c r="DG20" s="36" t="str">
        <f t="shared" ca="1" si="32"/>
        <v>mx</v>
      </c>
      <c r="DH20" s="36" t="str">
        <f t="shared" ca="1" si="33"/>
        <v/>
      </c>
      <c r="DI20" s="36" t="str">
        <f t="shared" ca="1" si="34"/>
        <v/>
      </c>
      <c r="DJ20" s="36" t="str">
        <f t="shared" ca="1" si="35"/>
        <v/>
      </c>
      <c r="DK20" s="31" t="str">
        <f t="shared" ca="1" si="67"/>
        <v/>
      </c>
      <c r="DL20" s="31" t="str">
        <f t="shared" ca="1" si="36"/>
        <v/>
      </c>
      <c r="DM20" s="31" t="str">
        <f t="shared" ca="1" si="37"/>
        <v/>
      </c>
      <c r="DN20" s="31" t="str">
        <f t="shared" ca="1" si="38"/>
        <v/>
      </c>
      <c r="DO20" s="31" t="str">
        <f t="shared" ca="1" si="39"/>
        <v/>
      </c>
      <c r="DP20" s="31" t="str">
        <f t="shared" ca="1" si="40"/>
        <v/>
      </c>
      <c r="DQ20" s="31" t="str">
        <f t="shared" ca="1" si="41"/>
        <v/>
      </c>
      <c r="DR20" s="31" t="str">
        <f t="shared" ca="1" si="42"/>
        <v/>
      </c>
      <c r="DS20" s="31" t="str">
        <f t="shared" ca="1" si="43"/>
        <v/>
      </c>
      <c r="DT20" s="31" t="str">
        <f t="shared" ca="1" si="44"/>
        <v/>
      </c>
      <c r="DU20" s="31" t="str">
        <f t="shared" ca="1" si="45"/>
        <v/>
      </c>
      <c r="DV20" s="31" t="str">
        <f t="shared" ca="1" si="46"/>
        <v/>
      </c>
      <c r="DW20" s="31" t="str">
        <f t="shared" ca="1" si="47"/>
        <v/>
      </c>
      <c r="DX20" s="31" t="str">
        <f t="shared" ca="1" si="48"/>
        <v/>
      </c>
      <c r="DY20" s="31" t="str">
        <f t="shared" ca="1" si="49"/>
        <v/>
      </c>
      <c r="DZ20" s="31" t="str">
        <f t="shared" ca="1" si="50"/>
        <v/>
      </c>
      <c r="EA20" s="31" t="str">
        <f t="shared" ca="1" si="51"/>
        <v/>
      </c>
      <c r="EB20" s="31" t="str">
        <f t="shared" ca="1" si="52"/>
        <v/>
      </c>
      <c r="EC20" s="31" t="str">
        <f t="shared" ca="1" si="53"/>
        <v/>
      </c>
      <c r="ED20" s="31" t="str">
        <f t="shared" ca="1" si="54"/>
        <v/>
      </c>
      <c r="EE20" s="31" t="str">
        <f t="shared" ca="1" si="55"/>
        <v/>
      </c>
      <c r="EF20" s="31" t="str">
        <f t="shared" ca="1" si="56"/>
        <v/>
      </c>
      <c r="EG20" s="31" t="str">
        <f t="shared" ca="1" si="57"/>
        <v/>
      </c>
      <c r="EH20" s="31" t="str">
        <f t="shared" ca="1" si="58"/>
        <v/>
      </c>
      <c r="EI20" s="31" t="str">
        <f t="shared" ca="1" si="59"/>
        <v/>
      </c>
      <c r="EJ20" s="31" t="str">
        <f t="shared" ca="1" si="60"/>
        <v/>
      </c>
      <c r="EK20" s="31" t="str">
        <f t="shared" ca="1" si="61"/>
        <v/>
      </c>
      <c r="EL20" s="31" t="str">
        <f t="shared" ca="1" si="62"/>
        <v>mx = mx</v>
      </c>
      <c r="EM20" s="31" t="str">
        <f t="shared" ca="1" si="63"/>
        <v/>
      </c>
      <c r="EN20" s="31" t="str">
        <f t="shared" ca="1" si="64"/>
        <v/>
      </c>
      <c r="EO20" s="31" t="str">
        <f t="shared" ca="1" si="65"/>
        <v/>
      </c>
    </row>
    <row r="21" spans="1:145" x14ac:dyDescent="0.2">
      <c r="A21" s="30" t="s">
        <v>94</v>
      </c>
      <c r="B21" s="30" t="s">
        <v>68</v>
      </c>
      <c r="C21" s="31" t="s">
        <v>28</v>
      </c>
      <c r="E21" s="31" t="s">
        <v>105</v>
      </c>
      <c r="M21" s="31" t="str">
        <f t="shared" si="74"/>
        <v>'cmp_pos_vec'</v>
      </c>
      <c r="Q21" s="32" t="str">
        <f t="shared" ca="1" si="69"/>
        <v/>
      </c>
      <c r="R21" s="32" t="str">
        <f t="shared" ca="1" si="73"/>
        <v/>
      </c>
      <c r="S21" s="32" t="str">
        <f t="shared" ca="1" si="70"/>
        <v/>
      </c>
      <c r="T21" s="32" t="str">
        <f t="shared" ca="1" si="70"/>
        <v/>
      </c>
      <c r="U21" s="32" t="str">
        <f t="shared" ca="1" si="70"/>
        <v/>
      </c>
      <c r="V21" s="32" t="str">
        <f t="shared" ca="1" si="70"/>
        <v/>
      </c>
      <c r="W21" s="32" t="str">
        <f t="shared" ca="1" si="70"/>
        <v/>
      </c>
      <c r="X21" s="32" t="str">
        <f t="shared" ca="1" si="70"/>
        <v/>
      </c>
      <c r="Y21" s="32" t="str">
        <f t="shared" ca="1" si="70"/>
        <v/>
      </c>
      <c r="Z21" s="32" t="str">
        <f t="shared" ca="1" si="70"/>
        <v/>
      </c>
      <c r="AA21" s="32" t="str">
        <f t="shared" ca="1" si="70"/>
        <v/>
      </c>
      <c r="AB21" s="32" t="str">
        <f t="shared" ca="1" si="70"/>
        <v/>
      </c>
      <c r="AC21" s="32" t="str">
        <f t="shared" ca="1" si="71"/>
        <v/>
      </c>
      <c r="AD21" s="32" t="str">
        <f t="shared" ca="1" si="71"/>
        <v/>
      </c>
      <c r="AE21" s="32" t="str">
        <f t="shared" ca="1" si="71"/>
        <v/>
      </c>
      <c r="AF21" s="32" t="str">
        <f t="shared" ca="1" si="71"/>
        <v/>
      </c>
      <c r="AG21" s="32" t="str">
        <f t="shared" ca="1" si="71"/>
        <v/>
      </c>
      <c r="AH21" s="32" t="str">
        <f t="shared" ca="1" si="71"/>
        <v/>
      </c>
      <c r="AI21" s="32" t="str">
        <f t="shared" ca="1" si="71"/>
        <v/>
      </c>
      <c r="AJ21" s="32" t="str">
        <f t="shared" ca="1" si="71"/>
        <v/>
      </c>
      <c r="AK21" s="32" t="str">
        <f t="shared" ca="1" si="71"/>
        <v/>
      </c>
      <c r="AL21" s="32" t="str">
        <f t="shared" ca="1" si="71"/>
        <v/>
      </c>
      <c r="AM21" s="32" t="str">
        <f t="shared" ca="1" si="72"/>
        <v/>
      </c>
      <c r="AN21" s="32" t="str">
        <f t="shared" ca="1" si="72"/>
        <v/>
      </c>
      <c r="AO21" s="32" t="str">
        <f t="shared" ca="1" si="72"/>
        <v/>
      </c>
      <c r="AP21" s="32" t="str">
        <f t="shared" ca="1" si="72"/>
        <v/>
      </c>
      <c r="AQ21" s="32" t="str">
        <f t="shared" ca="1" si="72"/>
        <v/>
      </c>
      <c r="AR21" s="32">
        <f t="shared" ca="1" si="72"/>
        <v>5</v>
      </c>
      <c r="AS21" s="32" t="str">
        <f t="shared" ca="1" si="72"/>
        <v/>
      </c>
      <c r="AT21" s="32" t="str">
        <f t="shared" ca="1" si="72"/>
        <v/>
      </c>
      <c r="AU21" s="32" t="str">
        <f t="shared" ca="1" si="72"/>
        <v/>
      </c>
      <c r="AV21" s="32">
        <f t="shared" ca="1" si="4"/>
        <v>1</v>
      </c>
      <c r="AW21" s="31" t="str">
        <f ca="1">IF(Q21="","","uj::is_prop("&amp;_xlfn.TEXTJOIN(", ",TRUE,$B21,$M21,$J21,IF($G21="","","vals = pj::pj.$vals$"&amp;$G21))&amp;")")</f>
        <v/>
      </c>
      <c r="AX21" s="31" t="str">
        <f ca="1">IF(R21="","","uj::is_prop("&amp;_xlfn.TEXTJOIN(", ",TRUE,$B21,$M21,$J21,IF($G21="","","vals = pj::pj.$vals$"&amp;$G21))&amp;")")</f>
        <v/>
      </c>
      <c r="AY21" s="31" t="str">
        <f ca="1">IF(S21="","","uj::is_prop("&amp;_xlfn.TEXTJOIN(", ",TRUE,$B21,$M21,$J21,IF($G21="","","vals = pj::pj.$vals$"&amp;$G21))&amp;")")</f>
        <v/>
      </c>
      <c r="AZ21" s="31" t="str">
        <f ca="1">IF(T21="","","uj::is_prop("&amp;_xlfn.TEXTJOIN(", ",TRUE,$B21,$M21,$J21,IF($G21="","","vals = pj::pj.$vals$"&amp;$G21))&amp;")")</f>
        <v/>
      </c>
      <c r="BA21" s="31" t="str">
        <f ca="1">IF(U21="","","uj::is_prop("&amp;_xlfn.TEXTJOIN(", ",TRUE,$B21,$M21,$J21,IF($G21="","","vals = pj::pj.$vals$"&amp;$G21))&amp;")")</f>
        <v/>
      </c>
      <c r="BB21" s="31" t="str">
        <f ca="1">IF(V21="","","uj::is_prop("&amp;_xlfn.TEXTJOIN(", ",TRUE,$B21,$M21,$J21,IF($G21="","","vals = pj::pj.$vals$"&amp;$G21))&amp;")")</f>
        <v/>
      </c>
      <c r="BC21" s="31" t="str">
        <f ca="1">IF(W21="","","uj::is_prop("&amp;_xlfn.TEXTJOIN(", ",TRUE,$B21,$M21,$J21,IF($G21="","","vals = pj::pj.$vals$"&amp;$G21))&amp;")")</f>
        <v/>
      </c>
      <c r="BD21" s="31" t="str">
        <f ca="1">IF(X21="","","uj::is_prop("&amp;_xlfn.TEXTJOIN(", ",TRUE,$B21,$M21,$J21,IF($G21="","","vals = pj::pj.$vals$"&amp;$G21))&amp;")")</f>
        <v/>
      </c>
      <c r="BE21" s="31" t="str">
        <f ca="1">IF(Y21="","","uj::is_prop("&amp;_xlfn.TEXTJOIN(", ",TRUE,$B21,$M21,$J21,IF($G21="","","vals = pj::pj.$vals$"&amp;$G21))&amp;")")</f>
        <v/>
      </c>
      <c r="BF21" s="31" t="str">
        <f ca="1">IF(Z21="","","uj::is_prop("&amp;_xlfn.TEXTJOIN(", ",TRUE,$B21,$M21,$J21,IF($G21="","","vals = pj::pj.$vals$"&amp;$G21))&amp;")")</f>
        <v/>
      </c>
      <c r="BG21" s="31" t="str">
        <f ca="1">IF(AA21="","","uj::is_prop("&amp;_xlfn.TEXTJOIN(", ",TRUE,$B21,$M21,$J21,IF($G21="","","vals = pj::pj.$vals$"&amp;$G21))&amp;")")</f>
        <v/>
      </c>
      <c r="BH21" s="31" t="str">
        <f ca="1">IF(AB21="","","uj::is_prop("&amp;_xlfn.TEXTJOIN(", ",TRUE,$B21,$M21,$J21,IF($G21="","","vals = pj::pj.$vals$"&amp;$G21))&amp;")")</f>
        <v/>
      </c>
      <c r="BI21" s="31" t="str">
        <f ca="1">IF(AC21="","","uj::is_prop("&amp;_xlfn.TEXTJOIN(", ",TRUE,$B21,$M21,$J21,IF($G21="","","vals = pj::pj.$vals$"&amp;$G21))&amp;")")</f>
        <v/>
      </c>
      <c r="BJ21" s="31" t="str">
        <f ca="1">IF(AD21="","","uj::is_prop("&amp;_xlfn.TEXTJOIN(", ",TRUE,$B21,$M21,$J21,IF($G21="","","vals = pj::pj.$vals$"&amp;$G21))&amp;")")</f>
        <v/>
      </c>
      <c r="BK21" s="31" t="str">
        <f ca="1">IF(AE21="","","uj::is_prop("&amp;_xlfn.TEXTJOIN(", ",TRUE,$B21,$M21,$J21,IF($G21="","","vals = pj::pj.$vals$"&amp;$G21))&amp;")")</f>
        <v/>
      </c>
      <c r="BL21" s="31" t="str">
        <f ca="1">IF(AF21="","","uj::is_prop("&amp;_xlfn.TEXTJOIN(", ",TRUE,$B21,$M21,$J21,IF($G21="","","vals = pj::pj.$vals$"&amp;$G21))&amp;")")</f>
        <v/>
      </c>
      <c r="BM21" s="31" t="str">
        <f ca="1">IF(AG21="","","uj::is_prop("&amp;_xlfn.TEXTJOIN(", ",TRUE,$B21,$M21,$J21,IF($G21="","","vals = pj::pj.$vals$"&amp;$G21))&amp;")")</f>
        <v/>
      </c>
      <c r="BN21" s="31" t="str">
        <f ca="1">IF(AH21="","","uj::is_prop("&amp;_xlfn.TEXTJOIN(", ",TRUE,$B21,$M21,$J21,IF($G21="","","vals = pj::pj.$vals$"&amp;$G21))&amp;")")</f>
        <v/>
      </c>
      <c r="BO21" s="31" t="str">
        <f ca="1">IF(AI21="","","uj::is_prop("&amp;_xlfn.TEXTJOIN(", ",TRUE,$B21,$M21,$J21,IF($G21="","","vals = pj::pj.$vals$"&amp;$G21))&amp;")")</f>
        <v/>
      </c>
      <c r="BP21" s="31" t="str">
        <f ca="1">IF(AJ21="","","uj::is_prop("&amp;_xlfn.TEXTJOIN(", ",TRUE,$B21,$M21,$J21,IF($G21="","","vals = pj::pj.$vals$"&amp;$G21))&amp;")")</f>
        <v/>
      </c>
      <c r="BQ21" s="31" t="str">
        <f ca="1">IF(AK21="","","uj::is_prop("&amp;_xlfn.TEXTJOIN(", ",TRUE,$B21,$M21,$J21,IF($G21="","","vals = pj::pj.$vals$"&amp;$G21))&amp;")")</f>
        <v/>
      </c>
      <c r="BR21" s="31" t="str">
        <f ca="1">IF(AL21="","","uj::is_prop("&amp;_xlfn.TEXTJOIN(", ",TRUE,$B21,$M21,$J21,IF($G21="","","vals = pj::pj.$vals$"&amp;$G21))&amp;")")</f>
        <v/>
      </c>
      <c r="BS21" s="31" t="str">
        <f ca="1">IF(AM21="","","uj::is_prop("&amp;_xlfn.TEXTJOIN(", ",TRUE,$B21,$M21,$J21,IF($G21="","","vals = pj::pj.$vals$"&amp;$G21))&amp;")")</f>
        <v/>
      </c>
      <c r="BT21" s="31" t="str">
        <f ca="1">IF(AN21="","","uj::is_prop("&amp;_xlfn.TEXTJOIN(", ",TRUE,$B21,$M21,$J21,IF($G21="","","vals = pj::pj.$vals$"&amp;$G21))&amp;")")</f>
        <v/>
      </c>
      <c r="BU21" s="31" t="str">
        <f ca="1">IF(AO21="","","uj::is_prop("&amp;_xlfn.TEXTJOIN(", ",TRUE,$B21,$M21,$J21,IF($G21="","","vals = pj::pj.$vals$"&amp;$G21))&amp;")")</f>
        <v/>
      </c>
      <c r="BV21" s="31" t="str">
        <f ca="1">IF(AP21="","","uj::is_prop("&amp;_xlfn.TEXTJOIN(", ",TRUE,$B21,$M21,$J21,IF($G21="","","vals = pj::pj.$vals$"&amp;$G21))&amp;")")</f>
        <v/>
      </c>
      <c r="BW21" s="31" t="str">
        <f ca="1">IF(AQ21="","","uj::is_prop("&amp;_xlfn.TEXTJOIN(", ",TRUE,$B21,$M21,$J21,IF($G21="","","vals = pj::pj.$vals$"&amp;$G21))&amp;")")</f>
        <v/>
      </c>
      <c r="BX21" s="31" t="str">
        <f ca="1">IF(AR21="","","uj::is_prop("&amp;_xlfn.TEXTJOIN(", ",TRUE,$B21,$M21,$J21,IF($G21="","","vals = pj::pj.$vals$"&amp;$G21))&amp;")")</f>
        <v>uj::is_prop(my, 'cmp_pos_vec')</v>
      </c>
      <c r="BY21" s="31" t="str">
        <f ca="1">IF(AS21="","","uj::is_prop("&amp;_xlfn.TEXTJOIN(", ",TRUE,$B21,$M21,$J21,IF($G21="","","vals = pj::pj.$vals$"&amp;$G21))&amp;")")</f>
        <v/>
      </c>
      <c r="BZ21" s="31" t="str">
        <f ca="1">IF(AT21="","","uj::is_prop("&amp;_xlfn.TEXTJOIN(", ",TRUE,$B21,$M21,$J21,IF($G21="","","vals = pj::pj.$vals$"&amp;$G21))&amp;")")</f>
        <v/>
      </c>
      <c r="CA21" s="31" t="str">
        <f ca="1">IF(AU21="","","uj::is_prop("&amp;_xlfn.TEXTJOIN(", ",TRUE,$B21,$M21,$J21,IF($G21="","","vals = pj::pj.$vals$"&amp;$G21))&amp;")")</f>
        <v/>
      </c>
      <c r="CB21" s="37" t="s">
        <v>286</v>
      </c>
      <c r="CF21" s="36" t="str">
        <f t="shared" ca="1" si="5"/>
        <v/>
      </c>
      <c r="CG21" s="36" t="str">
        <f t="shared" ca="1" si="6"/>
        <v/>
      </c>
      <c r="CH21" s="36" t="str">
        <f t="shared" ca="1" si="7"/>
        <v/>
      </c>
      <c r="CI21" s="36" t="str">
        <f t="shared" ca="1" si="8"/>
        <v/>
      </c>
      <c r="CJ21" s="36" t="str">
        <f t="shared" ca="1" si="9"/>
        <v/>
      </c>
      <c r="CK21" s="36" t="str">
        <f t="shared" ca="1" si="10"/>
        <v/>
      </c>
      <c r="CL21" s="36" t="str">
        <f t="shared" ca="1" si="11"/>
        <v/>
      </c>
      <c r="CM21" s="36" t="str">
        <f t="shared" ca="1" si="12"/>
        <v/>
      </c>
      <c r="CN21" s="36" t="str">
        <f t="shared" ca="1" si="13"/>
        <v/>
      </c>
      <c r="CO21" s="36" t="str">
        <f t="shared" ca="1" si="14"/>
        <v/>
      </c>
      <c r="CP21" s="36" t="str">
        <f t="shared" ca="1" si="15"/>
        <v/>
      </c>
      <c r="CQ21" s="36" t="str">
        <f t="shared" ca="1" si="16"/>
        <v/>
      </c>
      <c r="CR21" s="36" t="str">
        <f t="shared" ca="1" si="17"/>
        <v/>
      </c>
      <c r="CS21" s="36" t="str">
        <f t="shared" ca="1" si="18"/>
        <v/>
      </c>
      <c r="CT21" s="36" t="str">
        <f t="shared" ca="1" si="19"/>
        <v/>
      </c>
      <c r="CU21" s="36" t="str">
        <f t="shared" ca="1" si="20"/>
        <v/>
      </c>
      <c r="CV21" s="36" t="str">
        <f t="shared" ca="1" si="21"/>
        <v/>
      </c>
      <c r="CW21" s="36" t="str">
        <f t="shared" ca="1" si="22"/>
        <v/>
      </c>
      <c r="CX21" s="36" t="str">
        <f t="shared" ca="1" si="23"/>
        <v/>
      </c>
      <c r="CY21" s="36" t="str">
        <f t="shared" ca="1" si="24"/>
        <v/>
      </c>
      <c r="CZ21" s="36" t="str">
        <f t="shared" ca="1" si="25"/>
        <v/>
      </c>
      <c r="DA21" s="36" t="str">
        <f t="shared" ca="1" si="26"/>
        <v/>
      </c>
      <c r="DB21" s="36" t="str">
        <f t="shared" ca="1" si="27"/>
        <v/>
      </c>
      <c r="DC21" s="36" t="str">
        <f t="shared" ca="1" si="28"/>
        <v/>
      </c>
      <c r="DD21" s="36" t="str">
        <f t="shared" ca="1" si="29"/>
        <v/>
      </c>
      <c r="DE21" s="36" t="str">
        <f t="shared" ca="1" si="30"/>
        <v/>
      </c>
      <c r="DF21" s="36" t="str">
        <f t="shared" ca="1" si="31"/>
        <v/>
      </c>
      <c r="DG21" s="36" t="str">
        <f t="shared" ca="1" si="32"/>
        <v>my</v>
      </c>
      <c r="DH21" s="36" t="str">
        <f t="shared" ca="1" si="33"/>
        <v/>
      </c>
      <c r="DI21" s="36" t="str">
        <f t="shared" ca="1" si="34"/>
        <v/>
      </c>
      <c r="DJ21" s="36" t="str">
        <f t="shared" ca="1" si="35"/>
        <v/>
      </c>
      <c r="DK21" s="31" t="str">
        <f t="shared" ca="1" si="67"/>
        <v/>
      </c>
      <c r="DL21" s="31" t="str">
        <f t="shared" ca="1" si="36"/>
        <v/>
      </c>
      <c r="DM21" s="31" t="str">
        <f t="shared" ca="1" si="37"/>
        <v/>
      </c>
      <c r="DN21" s="31" t="str">
        <f t="shared" ca="1" si="38"/>
        <v/>
      </c>
      <c r="DO21" s="31" t="str">
        <f t="shared" ca="1" si="39"/>
        <v/>
      </c>
      <c r="DP21" s="31" t="str">
        <f t="shared" ca="1" si="40"/>
        <v/>
      </c>
      <c r="DQ21" s="31" t="str">
        <f t="shared" ca="1" si="41"/>
        <v/>
      </c>
      <c r="DR21" s="31" t="str">
        <f t="shared" ca="1" si="42"/>
        <v/>
      </c>
      <c r="DS21" s="31" t="str">
        <f t="shared" ca="1" si="43"/>
        <v/>
      </c>
      <c r="DT21" s="31" t="str">
        <f t="shared" ca="1" si="44"/>
        <v/>
      </c>
      <c r="DU21" s="31" t="str">
        <f t="shared" ca="1" si="45"/>
        <v/>
      </c>
      <c r="DV21" s="31" t="str">
        <f t="shared" ca="1" si="46"/>
        <v/>
      </c>
      <c r="DW21" s="31" t="str">
        <f t="shared" ca="1" si="47"/>
        <v/>
      </c>
      <c r="DX21" s="31" t="str">
        <f t="shared" ca="1" si="48"/>
        <v/>
      </c>
      <c r="DY21" s="31" t="str">
        <f t="shared" ca="1" si="49"/>
        <v/>
      </c>
      <c r="DZ21" s="31" t="str">
        <f t="shared" ca="1" si="50"/>
        <v/>
      </c>
      <c r="EA21" s="31" t="str">
        <f t="shared" ca="1" si="51"/>
        <v/>
      </c>
      <c r="EB21" s="31" t="str">
        <f t="shared" ca="1" si="52"/>
        <v/>
      </c>
      <c r="EC21" s="31" t="str">
        <f t="shared" ca="1" si="53"/>
        <v/>
      </c>
      <c r="ED21" s="31" t="str">
        <f t="shared" ca="1" si="54"/>
        <v/>
      </c>
      <c r="EE21" s="31" t="str">
        <f t="shared" ca="1" si="55"/>
        <v/>
      </c>
      <c r="EF21" s="31" t="str">
        <f t="shared" ca="1" si="56"/>
        <v/>
      </c>
      <c r="EG21" s="31" t="str">
        <f t="shared" ca="1" si="57"/>
        <v/>
      </c>
      <c r="EH21" s="31" t="str">
        <f t="shared" ca="1" si="58"/>
        <v/>
      </c>
      <c r="EI21" s="31" t="str">
        <f t="shared" ca="1" si="59"/>
        <v/>
      </c>
      <c r="EJ21" s="31" t="str">
        <f t="shared" ca="1" si="60"/>
        <v/>
      </c>
      <c r="EK21" s="31" t="str">
        <f t="shared" ca="1" si="61"/>
        <v/>
      </c>
      <c r="EL21" s="31" t="str">
        <f t="shared" ca="1" si="62"/>
        <v>my = my</v>
      </c>
      <c r="EM21" s="31" t="str">
        <f t="shared" ca="1" si="63"/>
        <v/>
      </c>
      <c r="EN21" s="31" t="str">
        <f t="shared" ca="1" si="64"/>
        <v/>
      </c>
      <c r="EO21" s="31" t="str">
        <f t="shared" ca="1" si="65"/>
        <v/>
      </c>
    </row>
    <row r="22" spans="1:145" x14ac:dyDescent="0.2">
      <c r="A22" s="30" t="s">
        <v>84</v>
      </c>
      <c r="B22" s="30" t="s">
        <v>30</v>
      </c>
      <c r="C22" s="31" t="s">
        <v>7</v>
      </c>
      <c r="E22" s="31" t="s">
        <v>105</v>
      </c>
      <c r="M22" s="31" t="str">
        <f t="shared" si="74"/>
        <v>'cmp_chr_vec'</v>
      </c>
      <c r="Q22" s="32" t="str">
        <f t="shared" ca="1" si="69"/>
        <v/>
      </c>
      <c r="R22" s="32" t="str">
        <f t="shared" ca="1" si="73"/>
        <v/>
      </c>
      <c r="S22" s="32" t="str">
        <f t="shared" ca="1" si="70"/>
        <v/>
      </c>
      <c r="T22" s="32" t="str">
        <f t="shared" ca="1" si="70"/>
        <v/>
      </c>
      <c r="U22" s="32" t="str">
        <f t="shared" ca="1" si="70"/>
        <v/>
      </c>
      <c r="V22" s="32" t="str">
        <f t="shared" ca="1" si="70"/>
        <v/>
      </c>
      <c r="W22" s="32" t="str">
        <f t="shared" ca="1" si="70"/>
        <v/>
      </c>
      <c r="X22" s="32" t="str">
        <f t="shared" ca="1" si="70"/>
        <v/>
      </c>
      <c r="Y22" s="32" t="str">
        <f t="shared" ca="1" si="70"/>
        <v/>
      </c>
      <c r="Z22" s="32" t="str">
        <f t="shared" ca="1" si="70"/>
        <v/>
      </c>
      <c r="AA22" s="32" t="str">
        <f t="shared" ca="1" si="70"/>
        <v/>
      </c>
      <c r="AB22" s="32" t="str">
        <f t="shared" ca="1" si="70"/>
        <v/>
      </c>
      <c r="AC22" s="32" t="str">
        <f t="shared" ca="1" si="71"/>
        <v/>
      </c>
      <c r="AD22" s="32" t="str">
        <f t="shared" ca="1" si="71"/>
        <v/>
      </c>
      <c r="AE22" s="32" t="str">
        <f t="shared" ca="1" si="71"/>
        <v/>
      </c>
      <c r="AF22" s="32" t="str">
        <f t="shared" ca="1" si="71"/>
        <v/>
      </c>
      <c r="AG22" s="32" t="str">
        <f t="shared" ca="1" si="71"/>
        <v/>
      </c>
      <c r="AH22" s="32" t="str">
        <f t="shared" ca="1" si="71"/>
        <v/>
      </c>
      <c r="AI22" s="32" t="str">
        <f t="shared" ca="1" si="71"/>
        <v/>
      </c>
      <c r="AJ22" s="32" t="str">
        <f t="shared" ca="1" si="71"/>
        <v/>
      </c>
      <c r="AK22" s="32" t="str">
        <f t="shared" ca="1" si="71"/>
        <v/>
      </c>
      <c r="AL22" s="32" t="str">
        <f t="shared" ca="1" si="71"/>
        <v/>
      </c>
      <c r="AM22" s="32" t="str">
        <f t="shared" ca="1" si="72"/>
        <v/>
      </c>
      <c r="AN22" s="32" t="str">
        <f t="shared" ca="1" si="72"/>
        <v/>
      </c>
      <c r="AO22" s="32">
        <f t="shared" ca="1" si="72"/>
        <v>2</v>
      </c>
      <c r="AP22" s="32" t="str">
        <f t="shared" ca="1" si="72"/>
        <v/>
      </c>
      <c r="AQ22" s="32" t="str">
        <f t="shared" ca="1" si="72"/>
        <v/>
      </c>
      <c r="AR22" s="32" t="str">
        <f t="shared" ca="1" si="72"/>
        <v/>
      </c>
      <c r="AS22" s="32" t="str">
        <f t="shared" ca="1" si="72"/>
        <v/>
      </c>
      <c r="AT22" s="32" t="str">
        <f t="shared" ca="1" si="72"/>
        <v/>
      </c>
      <c r="AU22" s="32" t="str">
        <f t="shared" ca="1" si="72"/>
        <v/>
      </c>
      <c r="AV22" s="32">
        <f t="shared" ca="1" si="4"/>
        <v>1</v>
      </c>
      <c r="AW22" s="31" t="str">
        <f ca="1">IF(Q22="","","uj::is_prop("&amp;_xlfn.TEXTJOIN(", ",TRUE,$B22,$M22,$J22,IF($G22="","","vals = pj::pj.$vals$"&amp;$G22))&amp;")")</f>
        <v/>
      </c>
      <c r="AX22" s="31" t="str">
        <f ca="1">IF(R22="","","uj::is_prop("&amp;_xlfn.TEXTJOIN(", ",TRUE,$B22,$M22,$J22,IF($G22="","","vals = pj::pj.$vals$"&amp;$G22))&amp;")")</f>
        <v/>
      </c>
      <c r="AY22" s="31" t="str">
        <f ca="1">IF(S22="","","uj::is_prop("&amp;_xlfn.TEXTJOIN(", ",TRUE,$B22,$M22,$J22,IF($G22="","","vals = pj::pj.$vals$"&amp;$G22))&amp;")")</f>
        <v/>
      </c>
      <c r="AZ22" s="31" t="str">
        <f ca="1">IF(T22="","","uj::is_prop("&amp;_xlfn.TEXTJOIN(", ",TRUE,$B22,$M22,$J22,IF($G22="","","vals = pj::pj.$vals$"&amp;$G22))&amp;")")</f>
        <v/>
      </c>
      <c r="BA22" s="31" t="str">
        <f ca="1">IF(U22="","","uj::is_prop("&amp;_xlfn.TEXTJOIN(", ",TRUE,$B22,$M22,$J22,IF($G22="","","vals = pj::pj.$vals$"&amp;$G22))&amp;")")</f>
        <v/>
      </c>
      <c r="BB22" s="31" t="str">
        <f ca="1">IF(V22="","","uj::is_prop("&amp;_xlfn.TEXTJOIN(", ",TRUE,$B22,$M22,$J22,IF($G22="","","vals = pj::pj.$vals$"&amp;$G22))&amp;")")</f>
        <v/>
      </c>
      <c r="BC22" s="31" t="str">
        <f ca="1">IF(W22="","","uj::is_prop("&amp;_xlfn.TEXTJOIN(", ",TRUE,$B22,$M22,$J22,IF($G22="","","vals = pj::pj.$vals$"&amp;$G22))&amp;")")</f>
        <v/>
      </c>
      <c r="BD22" s="31" t="str">
        <f ca="1">IF(X22="","","uj::is_prop("&amp;_xlfn.TEXTJOIN(", ",TRUE,$B22,$M22,$J22,IF($G22="","","vals = pj::pj.$vals$"&amp;$G22))&amp;")")</f>
        <v/>
      </c>
      <c r="BE22" s="31" t="str">
        <f ca="1">IF(Y22="","","uj::is_prop("&amp;_xlfn.TEXTJOIN(", ",TRUE,$B22,$M22,$J22,IF($G22="","","vals = pj::pj.$vals$"&amp;$G22))&amp;")")</f>
        <v/>
      </c>
      <c r="BF22" s="31" t="str">
        <f ca="1">IF(Z22="","","uj::is_prop("&amp;_xlfn.TEXTJOIN(", ",TRUE,$B22,$M22,$J22,IF($G22="","","vals = pj::pj.$vals$"&amp;$G22))&amp;")")</f>
        <v/>
      </c>
      <c r="BG22" s="31" t="str">
        <f ca="1">IF(AA22="","","uj::is_prop("&amp;_xlfn.TEXTJOIN(", ",TRUE,$B22,$M22,$J22,IF($G22="","","vals = pj::pj.$vals$"&amp;$G22))&amp;")")</f>
        <v/>
      </c>
      <c r="BH22" s="31" t="str">
        <f ca="1">IF(AB22="","","uj::is_prop("&amp;_xlfn.TEXTJOIN(", ",TRUE,$B22,$M22,$J22,IF($G22="","","vals = pj::pj.$vals$"&amp;$G22))&amp;")")</f>
        <v/>
      </c>
      <c r="BI22" s="31" t="str">
        <f ca="1">IF(AC22="","","uj::is_prop("&amp;_xlfn.TEXTJOIN(", ",TRUE,$B22,$M22,$J22,IF($G22="","","vals = pj::pj.$vals$"&amp;$G22))&amp;")")</f>
        <v/>
      </c>
      <c r="BJ22" s="31" t="str">
        <f ca="1">IF(AD22="","","uj::is_prop("&amp;_xlfn.TEXTJOIN(", ",TRUE,$B22,$M22,$J22,IF($G22="","","vals = pj::pj.$vals$"&amp;$G22))&amp;")")</f>
        <v/>
      </c>
      <c r="BK22" s="31" t="str">
        <f ca="1">IF(AE22="","","uj::is_prop("&amp;_xlfn.TEXTJOIN(", ",TRUE,$B22,$M22,$J22,IF($G22="","","vals = pj::pj.$vals$"&amp;$G22))&amp;")")</f>
        <v/>
      </c>
      <c r="BL22" s="31" t="str">
        <f ca="1">IF(AF22="","","uj::is_prop("&amp;_xlfn.TEXTJOIN(", ",TRUE,$B22,$M22,$J22,IF($G22="","","vals = pj::pj.$vals$"&amp;$G22))&amp;")")</f>
        <v/>
      </c>
      <c r="BM22" s="31" t="str">
        <f ca="1">IF(AG22="","","uj::is_prop("&amp;_xlfn.TEXTJOIN(", ",TRUE,$B22,$M22,$J22,IF($G22="","","vals = pj::pj.$vals$"&amp;$G22))&amp;")")</f>
        <v/>
      </c>
      <c r="BN22" s="31" t="str">
        <f ca="1">IF(AH22="","","uj::is_prop("&amp;_xlfn.TEXTJOIN(", ",TRUE,$B22,$M22,$J22,IF($G22="","","vals = pj::pj.$vals$"&amp;$G22))&amp;")")</f>
        <v/>
      </c>
      <c r="BO22" s="31" t="str">
        <f ca="1">IF(AI22="","","uj::is_prop("&amp;_xlfn.TEXTJOIN(", ",TRUE,$B22,$M22,$J22,IF($G22="","","vals = pj::pj.$vals$"&amp;$G22))&amp;")")</f>
        <v/>
      </c>
      <c r="BP22" s="31" t="str">
        <f ca="1">IF(AJ22="","","uj::is_prop("&amp;_xlfn.TEXTJOIN(", ",TRUE,$B22,$M22,$J22,IF($G22="","","vals = pj::pj.$vals$"&amp;$G22))&amp;")")</f>
        <v/>
      </c>
      <c r="BQ22" s="31" t="str">
        <f ca="1">IF(AK22="","","uj::is_prop("&amp;_xlfn.TEXTJOIN(", ",TRUE,$B22,$M22,$J22,IF($G22="","","vals = pj::pj.$vals$"&amp;$G22))&amp;")")</f>
        <v/>
      </c>
      <c r="BR22" s="31" t="str">
        <f ca="1">IF(AL22="","","uj::is_prop("&amp;_xlfn.TEXTJOIN(", ",TRUE,$B22,$M22,$J22,IF($G22="","","vals = pj::pj.$vals$"&amp;$G22))&amp;")")</f>
        <v/>
      </c>
      <c r="BS22" s="31" t="str">
        <f ca="1">IF(AM22="","","uj::is_prop("&amp;_xlfn.TEXTJOIN(", ",TRUE,$B22,$M22,$J22,IF($G22="","","vals = pj::pj.$vals$"&amp;$G22))&amp;")")</f>
        <v/>
      </c>
      <c r="BT22" s="31" t="str">
        <f ca="1">IF(AN22="","","uj::is_prop("&amp;_xlfn.TEXTJOIN(", ",TRUE,$B22,$M22,$J22,IF($G22="","","vals = pj::pj.$vals$"&amp;$G22))&amp;")")</f>
        <v/>
      </c>
      <c r="BU22" s="31" t="str">
        <f ca="1">IF(AO22="","","uj::is_prop("&amp;_xlfn.TEXTJOIN(", ",TRUE,$B22,$M22,$J22,IF($G22="","","vals = pj::pj.$vals$"&amp;$G22))&amp;")")</f>
        <v>uj::is_prop(text, 'cmp_chr_vec')</v>
      </c>
      <c r="BV22" s="31" t="str">
        <f ca="1">IF(AP22="","","uj::is_prop("&amp;_xlfn.TEXTJOIN(", ",TRUE,$B22,$M22,$J22,IF($G22="","","vals = pj::pj.$vals$"&amp;$G22))&amp;")")</f>
        <v/>
      </c>
      <c r="BW22" s="31" t="str">
        <f ca="1">IF(AQ22="","","uj::is_prop("&amp;_xlfn.TEXTJOIN(", ",TRUE,$B22,$M22,$J22,IF($G22="","","vals = pj::pj.$vals$"&amp;$G22))&amp;")")</f>
        <v/>
      </c>
      <c r="BX22" s="31" t="str">
        <f ca="1">IF(AR22="","","uj::is_prop("&amp;_xlfn.TEXTJOIN(", ",TRUE,$B22,$M22,$J22,IF($G22="","","vals = pj::pj.$vals$"&amp;$G22))&amp;")")</f>
        <v/>
      </c>
      <c r="BY22" s="31" t="str">
        <f ca="1">IF(AS22="","","uj::is_prop("&amp;_xlfn.TEXTJOIN(", ",TRUE,$B22,$M22,$J22,IF($G22="","","vals = pj::pj.$vals$"&amp;$G22))&amp;")")</f>
        <v/>
      </c>
      <c r="BZ22" s="31" t="str">
        <f ca="1">IF(AT22="","","uj::is_prop("&amp;_xlfn.TEXTJOIN(", ",TRUE,$B22,$M22,$J22,IF($G22="","","vals = pj::pj.$vals$"&amp;$G22))&amp;")")</f>
        <v/>
      </c>
      <c r="CA22" s="31" t="str">
        <f ca="1">IF(AU22="","","uj::is_prop("&amp;_xlfn.TEXTJOIN(", ",TRUE,$B22,$M22,$J22,IF($G22="","","vals = pj::pj.$vals$"&amp;$G22))&amp;")")</f>
        <v/>
      </c>
      <c r="CB22" s="37" t="s">
        <v>286</v>
      </c>
      <c r="CF22" s="36" t="str">
        <f t="shared" ca="1" si="5"/>
        <v/>
      </c>
      <c r="CG22" s="36" t="str">
        <f t="shared" ca="1" si="6"/>
        <v/>
      </c>
      <c r="CH22" s="36" t="str">
        <f t="shared" ca="1" si="7"/>
        <v/>
      </c>
      <c r="CI22" s="36" t="str">
        <f t="shared" ca="1" si="8"/>
        <v/>
      </c>
      <c r="CJ22" s="36" t="str">
        <f t="shared" ca="1" si="9"/>
        <v/>
      </c>
      <c r="CK22" s="36" t="str">
        <f t="shared" ca="1" si="10"/>
        <v/>
      </c>
      <c r="CL22" s="36" t="str">
        <f t="shared" ca="1" si="11"/>
        <v/>
      </c>
      <c r="CM22" s="36" t="str">
        <f t="shared" ca="1" si="12"/>
        <v/>
      </c>
      <c r="CN22" s="36" t="str">
        <f t="shared" ca="1" si="13"/>
        <v/>
      </c>
      <c r="CO22" s="36" t="str">
        <f t="shared" ca="1" si="14"/>
        <v/>
      </c>
      <c r="CP22" s="36" t="str">
        <f t="shared" ca="1" si="15"/>
        <v/>
      </c>
      <c r="CQ22" s="36" t="str">
        <f t="shared" ca="1" si="16"/>
        <v/>
      </c>
      <c r="CR22" s="36" t="str">
        <f t="shared" ca="1" si="17"/>
        <v/>
      </c>
      <c r="CS22" s="36" t="str">
        <f t="shared" ca="1" si="18"/>
        <v/>
      </c>
      <c r="CT22" s="36" t="str">
        <f t="shared" ca="1" si="19"/>
        <v/>
      </c>
      <c r="CU22" s="36" t="str">
        <f t="shared" ca="1" si="20"/>
        <v/>
      </c>
      <c r="CV22" s="36" t="str">
        <f t="shared" ca="1" si="21"/>
        <v/>
      </c>
      <c r="CW22" s="36" t="str">
        <f t="shared" ca="1" si="22"/>
        <v/>
      </c>
      <c r="CX22" s="36" t="str">
        <f t="shared" ca="1" si="23"/>
        <v/>
      </c>
      <c r="CY22" s="36" t="str">
        <f t="shared" ca="1" si="24"/>
        <v/>
      </c>
      <c r="CZ22" s="36" t="str">
        <f t="shared" ca="1" si="25"/>
        <v/>
      </c>
      <c r="DA22" s="36" t="str">
        <f t="shared" ca="1" si="26"/>
        <v/>
      </c>
      <c r="DB22" s="36" t="str">
        <f t="shared" ca="1" si="27"/>
        <v/>
      </c>
      <c r="DC22" s="36" t="str">
        <f t="shared" ca="1" si="28"/>
        <v/>
      </c>
      <c r="DD22" s="36" t="str">
        <f t="shared" ca="1" si="29"/>
        <v>text</v>
      </c>
      <c r="DE22" s="36" t="str">
        <f t="shared" ca="1" si="30"/>
        <v/>
      </c>
      <c r="DF22" s="36" t="str">
        <f t="shared" ca="1" si="31"/>
        <v/>
      </c>
      <c r="DG22" s="36" t="str">
        <f t="shared" ca="1" si="32"/>
        <v/>
      </c>
      <c r="DH22" s="36" t="str">
        <f t="shared" ca="1" si="33"/>
        <v/>
      </c>
      <c r="DI22" s="36" t="str">
        <f t="shared" ca="1" si="34"/>
        <v/>
      </c>
      <c r="DJ22" s="36" t="str">
        <f t="shared" ca="1" si="35"/>
        <v/>
      </c>
      <c r="DK22" s="31" t="str">
        <f t="shared" ca="1" si="67"/>
        <v/>
      </c>
      <c r="DL22" s="31" t="str">
        <f t="shared" ca="1" si="36"/>
        <v/>
      </c>
      <c r="DM22" s="31" t="str">
        <f t="shared" ca="1" si="37"/>
        <v/>
      </c>
      <c r="DN22" s="31" t="str">
        <f t="shared" ca="1" si="38"/>
        <v/>
      </c>
      <c r="DO22" s="31" t="str">
        <f t="shared" ca="1" si="39"/>
        <v/>
      </c>
      <c r="DP22" s="31" t="str">
        <f t="shared" ca="1" si="40"/>
        <v/>
      </c>
      <c r="DQ22" s="31" t="str">
        <f t="shared" ca="1" si="41"/>
        <v/>
      </c>
      <c r="DR22" s="31" t="str">
        <f t="shared" ca="1" si="42"/>
        <v/>
      </c>
      <c r="DS22" s="31" t="str">
        <f t="shared" ca="1" si="43"/>
        <v/>
      </c>
      <c r="DT22" s="31" t="str">
        <f t="shared" ca="1" si="44"/>
        <v/>
      </c>
      <c r="DU22" s="31" t="str">
        <f t="shared" ca="1" si="45"/>
        <v/>
      </c>
      <c r="DV22" s="31" t="str">
        <f t="shared" ca="1" si="46"/>
        <v/>
      </c>
      <c r="DW22" s="31" t="str">
        <f t="shared" ca="1" si="47"/>
        <v/>
      </c>
      <c r="DX22" s="31" t="str">
        <f t="shared" ca="1" si="48"/>
        <v/>
      </c>
      <c r="DY22" s="31" t="str">
        <f t="shared" ca="1" si="49"/>
        <v/>
      </c>
      <c r="DZ22" s="31" t="str">
        <f t="shared" ca="1" si="50"/>
        <v/>
      </c>
      <c r="EA22" s="31" t="str">
        <f t="shared" ca="1" si="51"/>
        <v/>
      </c>
      <c r="EB22" s="31" t="str">
        <f t="shared" ca="1" si="52"/>
        <v/>
      </c>
      <c r="EC22" s="31" t="str">
        <f t="shared" ca="1" si="53"/>
        <v/>
      </c>
      <c r="ED22" s="31" t="str">
        <f t="shared" ca="1" si="54"/>
        <v/>
      </c>
      <c r="EE22" s="31" t="str">
        <f t="shared" ca="1" si="55"/>
        <v/>
      </c>
      <c r="EF22" s="31" t="str">
        <f t="shared" ca="1" si="56"/>
        <v/>
      </c>
      <c r="EG22" s="31" t="str">
        <f t="shared" ca="1" si="57"/>
        <v/>
      </c>
      <c r="EH22" s="31" t="str">
        <f t="shared" ca="1" si="58"/>
        <v/>
      </c>
      <c r="EI22" s="31" t="str">
        <f t="shared" ca="1" si="59"/>
        <v>text = text</v>
      </c>
      <c r="EJ22" s="31" t="str">
        <f t="shared" ca="1" si="60"/>
        <v/>
      </c>
      <c r="EK22" s="31" t="str">
        <f t="shared" ca="1" si="61"/>
        <v/>
      </c>
      <c r="EL22" s="31" t="str">
        <f t="shared" ca="1" si="62"/>
        <v/>
      </c>
      <c r="EM22" s="31" t="str">
        <f t="shared" ca="1" si="63"/>
        <v/>
      </c>
      <c r="EN22" s="31" t="str">
        <f t="shared" ca="1" si="64"/>
        <v/>
      </c>
      <c r="EO22" s="31" t="str">
        <f t="shared" ca="1" si="65"/>
        <v/>
      </c>
    </row>
    <row r="23" spans="1:145" x14ac:dyDescent="0.2">
      <c r="A23" s="30" t="s">
        <v>89</v>
      </c>
      <c r="B23" s="30" t="s">
        <v>10</v>
      </c>
      <c r="C23" s="31" t="s">
        <v>6</v>
      </c>
      <c r="E23" s="31" t="s">
        <v>105</v>
      </c>
      <c r="J23" s="31" t="s">
        <v>110</v>
      </c>
      <c r="M23" s="31" t="str">
        <f t="shared" si="74"/>
        <v>'cmp_psw_vec'</v>
      </c>
      <c r="Q23" s="32" t="str">
        <f t="shared" ca="1" si="69"/>
        <v/>
      </c>
      <c r="R23" s="32" t="str">
        <f t="shared" ca="1" si="73"/>
        <v/>
      </c>
      <c r="S23" s="32" t="str">
        <f t="shared" ref="S23:AB32" ca="1" si="75">IFERROR(MATCH($B23,INDIRECT(S$3&amp;"_names"),0),"")</f>
        <v/>
      </c>
      <c r="T23" s="32" t="str">
        <f t="shared" ca="1" si="75"/>
        <v/>
      </c>
      <c r="U23" s="32" t="str">
        <f t="shared" ca="1" si="75"/>
        <v/>
      </c>
      <c r="V23" s="32" t="str">
        <f t="shared" ca="1" si="75"/>
        <v/>
      </c>
      <c r="W23" s="32" t="str">
        <f t="shared" ca="1" si="75"/>
        <v/>
      </c>
      <c r="X23" s="32" t="str">
        <f t="shared" ca="1" si="75"/>
        <v/>
      </c>
      <c r="Y23" s="32" t="str">
        <f t="shared" ca="1" si="75"/>
        <v/>
      </c>
      <c r="Z23" s="32" t="str">
        <f t="shared" ca="1" si="75"/>
        <v/>
      </c>
      <c r="AA23" s="32" t="str">
        <f t="shared" ca="1" si="75"/>
        <v/>
      </c>
      <c r="AB23" s="32" t="str">
        <f t="shared" ca="1" si="75"/>
        <v/>
      </c>
      <c r="AC23" s="32" t="str">
        <f t="shared" ref="AC23:AL32" ca="1" si="76">IFERROR(MATCH($B23,INDIRECT(AC$3&amp;"_names"),0),"")</f>
        <v/>
      </c>
      <c r="AD23" s="32" t="str">
        <f t="shared" ca="1" si="76"/>
        <v/>
      </c>
      <c r="AE23" s="32">
        <f t="shared" ca="1" si="76"/>
        <v>3</v>
      </c>
      <c r="AF23" s="32">
        <f t="shared" ca="1" si="76"/>
        <v>3</v>
      </c>
      <c r="AG23" s="32" t="str">
        <f t="shared" ca="1" si="76"/>
        <v/>
      </c>
      <c r="AH23" s="32">
        <f t="shared" ca="1" si="76"/>
        <v>11</v>
      </c>
      <c r="AI23" s="32">
        <f t="shared" ca="1" si="76"/>
        <v>7</v>
      </c>
      <c r="AJ23" s="32">
        <f t="shared" ca="1" si="76"/>
        <v>8</v>
      </c>
      <c r="AK23" s="32" t="str">
        <f t="shared" ca="1" si="76"/>
        <v/>
      </c>
      <c r="AL23" s="32" t="str">
        <f t="shared" ca="1" si="76"/>
        <v/>
      </c>
      <c r="AM23" s="32" t="str">
        <f t="shared" ref="AM23:AU32" ca="1" si="77">IFERROR(MATCH($B23,INDIRECT(AM$3&amp;"_names"),0),"")</f>
        <v/>
      </c>
      <c r="AN23" s="32" t="str">
        <f t="shared" ca="1" si="77"/>
        <v/>
      </c>
      <c r="AO23" s="32" t="str">
        <f t="shared" ca="1" si="77"/>
        <v/>
      </c>
      <c r="AP23" s="32" t="str">
        <f t="shared" ca="1" si="77"/>
        <v/>
      </c>
      <c r="AQ23" s="32" t="str">
        <f t="shared" ca="1" si="77"/>
        <v/>
      </c>
      <c r="AR23" s="32" t="str">
        <f t="shared" ca="1" si="77"/>
        <v/>
      </c>
      <c r="AS23" s="32" t="str">
        <f t="shared" ca="1" si="77"/>
        <v/>
      </c>
      <c r="AT23" s="32" t="str">
        <f t="shared" ca="1" si="77"/>
        <v/>
      </c>
      <c r="AU23" s="32" t="str">
        <f t="shared" ca="1" si="77"/>
        <v/>
      </c>
      <c r="AV23" s="32">
        <f t="shared" ca="1" si="4"/>
        <v>5</v>
      </c>
      <c r="AW23" s="31" t="str">
        <f ca="1">IF(Q23="","","uj::is_prop("&amp;_xlfn.TEXTJOIN(", ",TRUE,$B23,$M23,$J23,IF($G23="","","vals = pj::pj.$vals$"&amp;$G23))&amp;")")</f>
        <v/>
      </c>
      <c r="AX23" s="31" t="str">
        <f ca="1">IF(R23="","","uj::is_prop("&amp;_xlfn.TEXTJOIN(", ",TRUE,$B23,$M23,$J23,IF($G23="","","vals = pj::pj.$vals$"&amp;$G23))&amp;")")</f>
        <v/>
      </c>
      <c r="AY23" s="31" t="str">
        <f ca="1">IF(S23="","","uj::is_prop("&amp;_xlfn.TEXTJOIN(", ",TRUE,$B23,$M23,$J23,IF($G23="","","vals = pj::pj.$vals$"&amp;$G23))&amp;")")</f>
        <v/>
      </c>
      <c r="AZ23" s="31" t="str">
        <f ca="1">IF(T23="","","uj::is_prop("&amp;_xlfn.TEXTJOIN(", ",TRUE,$B23,$M23,$J23,IF($G23="","","vals = pj::pj.$vals$"&amp;$G23))&amp;")")</f>
        <v/>
      </c>
      <c r="BA23" s="31" t="str">
        <f ca="1">IF(U23="","","uj::is_prop("&amp;_xlfn.TEXTJOIN(", ",TRUE,$B23,$M23,$J23,IF($G23="","","vals = pj::pj.$vals$"&amp;$G23))&amp;")")</f>
        <v/>
      </c>
      <c r="BB23" s="31" t="str">
        <f ca="1">IF(V23="","","uj::is_prop("&amp;_xlfn.TEXTJOIN(", ",TRUE,$B23,$M23,$J23,IF($G23="","","vals = pj::pj.$vals$"&amp;$G23))&amp;")")</f>
        <v/>
      </c>
      <c r="BC23" s="31" t="str">
        <f ca="1">IF(W23="","","uj::is_prop("&amp;_xlfn.TEXTJOIN(", ",TRUE,$B23,$M23,$J23,IF($G23="","","vals = pj::pj.$vals$"&amp;$G23))&amp;")")</f>
        <v/>
      </c>
      <c r="BD23" s="31" t="str">
        <f ca="1">IF(X23="","","uj::is_prop("&amp;_xlfn.TEXTJOIN(", ",TRUE,$B23,$M23,$J23,IF($G23="","","vals = pj::pj.$vals$"&amp;$G23))&amp;")")</f>
        <v/>
      </c>
      <c r="BE23" s="31" t="str">
        <f ca="1">IF(Y23="","","uj::is_prop("&amp;_xlfn.TEXTJOIN(", ",TRUE,$B23,$M23,$J23,IF($G23="","","vals = pj::pj.$vals$"&amp;$G23))&amp;")")</f>
        <v/>
      </c>
      <c r="BF23" s="31" t="str">
        <f ca="1">IF(Z23="","","uj::is_prop("&amp;_xlfn.TEXTJOIN(", ",TRUE,$B23,$M23,$J23,IF($G23="","","vals = pj::pj.$vals$"&amp;$G23))&amp;")")</f>
        <v/>
      </c>
      <c r="BG23" s="31" t="str">
        <f ca="1">IF(AA23="","","uj::is_prop("&amp;_xlfn.TEXTJOIN(", ",TRUE,$B23,$M23,$J23,IF($G23="","","vals = pj::pj.$vals$"&amp;$G23))&amp;")")</f>
        <v/>
      </c>
      <c r="BH23" s="31" t="str">
        <f ca="1">IF(AB23="","","uj::is_prop("&amp;_xlfn.TEXTJOIN(", ",TRUE,$B23,$M23,$J23,IF($G23="","","vals = pj::pj.$vals$"&amp;$G23))&amp;")")</f>
        <v/>
      </c>
      <c r="BI23" s="31" t="str">
        <f ca="1">IF(AC23="","","uj::is_prop("&amp;_xlfn.TEXTJOIN(", ",TRUE,$B23,$M23,$J23,IF($G23="","","vals = pj::pj.$vals$"&amp;$G23))&amp;")")</f>
        <v/>
      </c>
      <c r="BJ23" s="31" t="str">
        <f ca="1">IF(AD23="","","uj::is_prop("&amp;_xlfn.TEXTJOIN(", ",TRUE,$B23,$M23,$J23,IF($G23="","","vals = pj::pj.$vals$"&amp;$G23))&amp;")")</f>
        <v/>
      </c>
      <c r="BK23" s="31" t="str">
        <f ca="1">IF(AE23="","","uj::is_prop("&amp;_xlfn.TEXTJOIN(", ",TRUE,$B23,$M23,$J23,IF($G23="","","vals = pj::pj.$vals$"&amp;$G23))&amp;")")</f>
        <v>uj::is_prop(n, 'cmp_psw_vec', ge = 3, le = 1000)</v>
      </c>
      <c r="BL23" s="31" t="str">
        <f ca="1">IF(AF23="","","uj::is_prop("&amp;_xlfn.TEXTJOIN(", ",TRUE,$B23,$M23,$J23,IF($G23="","","vals = pj::pj.$vals$"&amp;$G23))&amp;")")</f>
        <v>uj::is_prop(n, 'cmp_psw_vec', ge = 3, le = 1000)</v>
      </c>
      <c r="BM23" s="31" t="str">
        <f ca="1">IF(AG23="","","uj::is_prop("&amp;_xlfn.TEXTJOIN(", ",TRUE,$B23,$M23,$J23,IF($G23="","","vals = pj::pj.$vals$"&amp;$G23))&amp;")")</f>
        <v/>
      </c>
      <c r="BN23" s="31" t="str">
        <f ca="1">IF(AH23="","","uj::is_prop("&amp;_xlfn.TEXTJOIN(", ",TRUE,$B23,$M23,$J23,IF($G23="","","vals = pj::pj.$vals$"&amp;$G23))&amp;")")</f>
        <v>uj::is_prop(n, 'cmp_psw_vec', ge = 3, le = 1000)</v>
      </c>
      <c r="BO23" s="31" t="str">
        <f ca="1">IF(AI23="","","uj::is_prop("&amp;_xlfn.TEXTJOIN(", ",TRUE,$B23,$M23,$J23,IF($G23="","","vals = pj::pj.$vals$"&amp;$G23))&amp;")")</f>
        <v>uj::is_prop(n, 'cmp_psw_vec', ge = 3, le = 1000)</v>
      </c>
      <c r="BP23" s="31" t="str">
        <f ca="1">IF(AJ23="","","uj::is_prop("&amp;_xlfn.TEXTJOIN(", ",TRUE,$B23,$M23,$J23,IF($G23="","","vals = pj::pj.$vals$"&amp;$G23))&amp;")")</f>
        <v>uj::is_prop(n, 'cmp_psw_vec', ge = 3, le = 1000)</v>
      </c>
      <c r="BQ23" s="31" t="str">
        <f ca="1">IF(AK23="","","uj::is_prop("&amp;_xlfn.TEXTJOIN(", ",TRUE,$B23,$M23,$J23,IF($G23="","","vals = pj::pj.$vals$"&amp;$G23))&amp;")")</f>
        <v/>
      </c>
      <c r="BR23" s="31" t="str">
        <f ca="1">IF(AL23="","","uj::is_prop("&amp;_xlfn.TEXTJOIN(", ",TRUE,$B23,$M23,$J23,IF($G23="","","vals = pj::pj.$vals$"&amp;$G23))&amp;")")</f>
        <v/>
      </c>
      <c r="BS23" s="31" t="str">
        <f ca="1">IF(AM23="","","uj::is_prop("&amp;_xlfn.TEXTJOIN(", ",TRUE,$B23,$M23,$J23,IF($G23="","","vals = pj::pj.$vals$"&amp;$G23))&amp;")")</f>
        <v/>
      </c>
      <c r="BT23" s="31" t="str">
        <f ca="1">IF(AN23="","","uj::is_prop("&amp;_xlfn.TEXTJOIN(", ",TRUE,$B23,$M23,$J23,IF($G23="","","vals = pj::pj.$vals$"&amp;$G23))&amp;")")</f>
        <v/>
      </c>
      <c r="BU23" s="31" t="str">
        <f ca="1">IF(AO23="","","uj::is_prop("&amp;_xlfn.TEXTJOIN(", ",TRUE,$B23,$M23,$J23,IF($G23="","","vals = pj::pj.$vals$"&amp;$G23))&amp;")")</f>
        <v/>
      </c>
      <c r="BV23" s="31" t="str">
        <f ca="1">IF(AP23="","","uj::is_prop("&amp;_xlfn.TEXTJOIN(", ",TRUE,$B23,$M23,$J23,IF($G23="","","vals = pj::pj.$vals$"&amp;$G23))&amp;")")</f>
        <v/>
      </c>
      <c r="BW23" s="31" t="str">
        <f ca="1">IF(AQ23="","","uj::is_prop("&amp;_xlfn.TEXTJOIN(", ",TRUE,$B23,$M23,$J23,IF($G23="","","vals = pj::pj.$vals$"&amp;$G23))&amp;")")</f>
        <v/>
      </c>
      <c r="BX23" s="31" t="str">
        <f ca="1">IF(AR23="","","uj::is_prop("&amp;_xlfn.TEXTJOIN(", ",TRUE,$B23,$M23,$J23,IF($G23="","","vals = pj::pj.$vals$"&amp;$G23))&amp;")")</f>
        <v/>
      </c>
      <c r="BY23" s="31" t="str">
        <f ca="1">IF(AS23="","","uj::is_prop("&amp;_xlfn.TEXTJOIN(", ",TRUE,$B23,$M23,$J23,IF($G23="","","vals = pj::pj.$vals$"&amp;$G23))&amp;")")</f>
        <v/>
      </c>
      <c r="BZ23" s="31" t="str">
        <f ca="1">IF(AT23="","","uj::is_prop("&amp;_xlfn.TEXTJOIN(", ",TRUE,$B23,$M23,$J23,IF($G23="","","vals = pj::pj.$vals$"&amp;$G23))&amp;")")</f>
        <v/>
      </c>
      <c r="CA23" s="31" t="str">
        <f ca="1">IF(AU23="","","uj::is_prop("&amp;_xlfn.TEXTJOIN(", ",TRUE,$B23,$M23,$J23,IF($G23="","","vals = pj::pj.$vals$"&amp;$G23))&amp;")")</f>
        <v/>
      </c>
      <c r="CB23" s="37" t="s">
        <v>286</v>
      </c>
      <c r="CC23" s="37">
        <v>100</v>
      </c>
      <c r="CF23" s="36" t="str">
        <f t="shared" ref="CF23:CO27" ca="1" si="78">IF(Q23="","",IF($CB23="|",$B23,$B23&amp;" = "&amp;$CB23))</f>
        <v/>
      </c>
      <c r="CG23" s="36" t="str">
        <f t="shared" ca="1" si="78"/>
        <v/>
      </c>
      <c r="CH23" s="36" t="str">
        <f t="shared" ca="1" si="78"/>
        <v/>
      </c>
      <c r="CI23" s="36" t="str">
        <f t="shared" ca="1" si="78"/>
        <v/>
      </c>
      <c r="CJ23" s="36" t="str">
        <f t="shared" ca="1" si="78"/>
        <v/>
      </c>
      <c r="CK23" s="36" t="str">
        <f t="shared" ca="1" si="78"/>
        <v/>
      </c>
      <c r="CL23" s="36" t="str">
        <f t="shared" ca="1" si="78"/>
        <v/>
      </c>
      <c r="CM23" s="36" t="str">
        <f t="shared" ca="1" si="78"/>
        <v/>
      </c>
      <c r="CN23" s="36" t="str">
        <f t="shared" ca="1" si="78"/>
        <v/>
      </c>
      <c r="CO23" s="36" t="str">
        <f t="shared" ca="1" si="78"/>
        <v/>
      </c>
      <c r="CP23" s="36" t="str">
        <f t="shared" ref="CP23:CV27" ca="1" si="79">IF(AA23="","",IF($CB23="|",$B23,$B23&amp;" = "&amp;$CB23))</f>
        <v/>
      </c>
      <c r="CQ23" s="36" t="str">
        <f t="shared" ca="1" si="79"/>
        <v/>
      </c>
      <c r="CR23" s="36" t="str">
        <f t="shared" ca="1" si="79"/>
        <v/>
      </c>
      <c r="CS23" s="36" t="str">
        <f t="shared" ca="1" si="79"/>
        <v/>
      </c>
      <c r="CT23" s="36" t="str">
        <f t="shared" ca="1" si="79"/>
        <v>n</v>
      </c>
      <c r="CU23" s="36" t="str">
        <f t="shared" ca="1" si="79"/>
        <v>n</v>
      </c>
      <c r="CV23" s="36" t="str">
        <f t="shared" ca="1" si="79"/>
        <v/>
      </c>
      <c r="CW23" s="36" t="str">
        <f ca="1">IF(AH23="","",IF($CC23="|",$B23,$B23&amp;" = "&amp;$CC23))</f>
        <v>n = 100</v>
      </c>
      <c r="CX23" s="36" t="str">
        <f ca="1">IF(AI23="","",IF($CC23="|",$B23,$B23&amp;" = "&amp;$CC23))</f>
        <v>n = 100</v>
      </c>
      <c r="CY23" s="36" t="str">
        <f ca="1">IF(AJ23="","",IF($CC23="|",$B23,$B23&amp;" = "&amp;$CC23))</f>
        <v>n = 100</v>
      </c>
      <c r="CZ23" s="36" t="str">
        <f t="shared" ref="CZ23:DJ23" ca="1" si="80">IF(AK23="","",IF($CB23="|",$B23,$B23&amp;" = "&amp;$CB23))</f>
        <v/>
      </c>
      <c r="DA23" s="36" t="str">
        <f t="shared" ca="1" si="80"/>
        <v/>
      </c>
      <c r="DB23" s="36" t="str">
        <f t="shared" ca="1" si="80"/>
        <v/>
      </c>
      <c r="DC23" s="36" t="str">
        <f t="shared" ca="1" si="80"/>
        <v/>
      </c>
      <c r="DD23" s="36" t="str">
        <f t="shared" ca="1" si="80"/>
        <v/>
      </c>
      <c r="DE23" s="36" t="str">
        <f t="shared" ca="1" si="80"/>
        <v/>
      </c>
      <c r="DF23" s="36" t="str">
        <f t="shared" ca="1" si="80"/>
        <v/>
      </c>
      <c r="DG23" s="36" t="str">
        <f t="shared" ca="1" si="80"/>
        <v/>
      </c>
      <c r="DH23" s="36" t="str">
        <f t="shared" ca="1" si="80"/>
        <v/>
      </c>
      <c r="DI23" s="36" t="str">
        <f t="shared" ca="1" si="80"/>
        <v/>
      </c>
      <c r="DJ23" s="36" t="str">
        <f t="shared" ca="1" si="80"/>
        <v/>
      </c>
      <c r="DK23" s="31" t="str">
        <f t="shared" ca="1" si="67"/>
        <v/>
      </c>
      <c r="DL23" s="31" t="str">
        <f t="shared" ca="1" si="36"/>
        <v/>
      </c>
      <c r="DM23" s="31" t="str">
        <f t="shared" ca="1" si="37"/>
        <v/>
      </c>
      <c r="DN23" s="31" t="str">
        <f t="shared" ca="1" si="38"/>
        <v/>
      </c>
      <c r="DO23" s="31" t="str">
        <f t="shared" ca="1" si="39"/>
        <v/>
      </c>
      <c r="DP23" s="31" t="str">
        <f t="shared" ca="1" si="40"/>
        <v/>
      </c>
      <c r="DQ23" s="31" t="str">
        <f t="shared" ca="1" si="41"/>
        <v/>
      </c>
      <c r="DR23" s="31" t="str">
        <f t="shared" ca="1" si="42"/>
        <v/>
      </c>
      <c r="DS23" s="31" t="str">
        <f t="shared" ca="1" si="43"/>
        <v/>
      </c>
      <c r="DT23" s="31" t="str">
        <f t="shared" ca="1" si="44"/>
        <v/>
      </c>
      <c r="DU23" s="31" t="str">
        <f t="shared" ca="1" si="45"/>
        <v/>
      </c>
      <c r="DV23" s="31" t="str">
        <f t="shared" ca="1" si="46"/>
        <v/>
      </c>
      <c r="DW23" s="31" t="str">
        <f t="shared" ca="1" si="47"/>
        <v/>
      </c>
      <c r="DX23" s="31" t="str">
        <f t="shared" ca="1" si="48"/>
        <v/>
      </c>
      <c r="DY23" s="31" t="str">
        <f t="shared" ca="1" si="49"/>
        <v>n = n</v>
      </c>
      <c r="DZ23" s="31" t="str">
        <f t="shared" ca="1" si="50"/>
        <v>n = n</v>
      </c>
      <c r="EA23" s="31" t="str">
        <f t="shared" ca="1" si="51"/>
        <v/>
      </c>
      <c r="EB23" s="31" t="str">
        <f t="shared" ca="1" si="52"/>
        <v>n = n</v>
      </c>
      <c r="EC23" s="31" t="str">
        <f t="shared" ca="1" si="53"/>
        <v>n = n</v>
      </c>
      <c r="ED23" s="31" t="str">
        <f t="shared" ca="1" si="54"/>
        <v>n = n</v>
      </c>
      <c r="EE23" s="31" t="str">
        <f t="shared" ca="1" si="55"/>
        <v/>
      </c>
      <c r="EF23" s="31" t="str">
        <f t="shared" ca="1" si="56"/>
        <v/>
      </c>
      <c r="EG23" s="31" t="str">
        <f t="shared" ca="1" si="57"/>
        <v/>
      </c>
      <c r="EH23" s="31" t="str">
        <f t="shared" ca="1" si="58"/>
        <v/>
      </c>
      <c r="EI23" s="31" t="str">
        <f t="shared" ca="1" si="59"/>
        <v/>
      </c>
      <c r="EJ23" s="31" t="str">
        <f t="shared" ca="1" si="60"/>
        <v/>
      </c>
      <c r="EK23" s="31" t="str">
        <f t="shared" ca="1" si="61"/>
        <v/>
      </c>
      <c r="EL23" s="31" t="str">
        <f t="shared" ca="1" si="62"/>
        <v/>
      </c>
      <c r="EM23" s="31" t="str">
        <f t="shared" ca="1" si="63"/>
        <v/>
      </c>
      <c r="EN23" s="31" t="str">
        <f t="shared" ca="1" si="64"/>
        <v/>
      </c>
      <c r="EO23" s="31" t="str">
        <f t="shared" ca="1" si="65"/>
        <v/>
      </c>
    </row>
    <row r="24" spans="1:145" x14ac:dyDescent="0.2">
      <c r="A24" s="30" t="s">
        <v>91</v>
      </c>
      <c r="B24" s="30" t="s">
        <v>22</v>
      </c>
      <c r="C24" s="31" t="s">
        <v>9</v>
      </c>
      <c r="E24" s="31" t="s">
        <v>105</v>
      </c>
      <c r="M24" s="31" t="str">
        <f t="shared" si="74"/>
        <v>'cmp_num_vec'</v>
      </c>
      <c r="Q24" s="32" t="str">
        <f t="shared" ca="1" si="69"/>
        <v/>
      </c>
      <c r="R24" s="32" t="str">
        <f t="shared" ca="1" si="73"/>
        <v/>
      </c>
      <c r="S24" s="32" t="str">
        <f t="shared" ca="1" si="75"/>
        <v/>
      </c>
      <c r="T24" s="32" t="str">
        <f t="shared" ca="1" si="75"/>
        <v/>
      </c>
      <c r="U24" s="32" t="str">
        <f t="shared" ca="1" si="75"/>
        <v/>
      </c>
      <c r="V24" s="32" t="str">
        <f t="shared" ca="1" si="75"/>
        <v/>
      </c>
      <c r="W24" s="32" t="str">
        <f t="shared" ca="1" si="75"/>
        <v/>
      </c>
      <c r="X24" s="32" t="str">
        <f t="shared" ca="1" si="75"/>
        <v/>
      </c>
      <c r="Y24" s="32" t="str">
        <f t="shared" ca="1" si="75"/>
        <v/>
      </c>
      <c r="Z24" s="32" t="str">
        <f t="shared" ca="1" si="75"/>
        <v/>
      </c>
      <c r="AA24" s="32" t="str">
        <f t="shared" ca="1" si="75"/>
        <v/>
      </c>
      <c r="AB24" s="32" t="str">
        <f t="shared" ca="1" si="75"/>
        <v/>
      </c>
      <c r="AC24" s="32" t="str">
        <f t="shared" ca="1" si="76"/>
        <v/>
      </c>
      <c r="AD24" s="32" t="str">
        <f t="shared" ca="1" si="76"/>
        <v/>
      </c>
      <c r="AE24" s="32" t="str">
        <f t="shared" ca="1" si="76"/>
        <v/>
      </c>
      <c r="AF24" s="32" t="str">
        <f t="shared" ca="1" si="76"/>
        <v/>
      </c>
      <c r="AG24" s="32" t="str">
        <f t="shared" ca="1" si="76"/>
        <v/>
      </c>
      <c r="AH24" s="32" t="str">
        <f t="shared" ca="1" si="76"/>
        <v/>
      </c>
      <c r="AI24" s="32" t="str">
        <f t="shared" ca="1" si="76"/>
        <v/>
      </c>
      <c r="AJ24" s="32" t="str">
        <f t="shared" ca="1" si="76"/>
        <v/>
      </c>
      <c r="AK24" s="32" t="str">
        <f t="shared" ca="1" si="76"/>
        <v/>
      </c>
      <c r="AL24" s="32" t="str">
        <f t="shared" ca="1" si="76"/>
        <v/>
      </c>
      <c r="AM24" s="32" t="str">
        <f t="shared" ca="1" si="77"/>
        <v/>
      </c>
      <c r="AN24" s="32" t="str">
        <f t="shared" ca="1" si="77"/>
        <v/>
      </c>
      <c r="AO24" s="32">
        <f t="shared" ca="1" si="77"/>
        <v>16</v>
      </c>
      <c r="AP24" s="32" t="str">
        <f t="shared" ca="1" si="77"/>
        <v/>
      </c>
      <c r="AQ24" s="32" t="str">
        <f t="shared" ca="1" si="77"/>
        <v/>
      </c>
      <c r="AR24" s="32" t="str">
        <f t="shared" ca="1" si="77"/>
        <v/>
      </c>
      <c r="AS24" s="32" t="str">
        <f t="shared" ca="1" si="77"/>
        <v/>
      </c>
      <c r="AT24" s="32" t="str">
        <f t="shared" ca="1" si="77"/>
        <v/>
      </c>
      <c r="AU24" s="32">
        <f t="shared" ca="1" si="77"/>
        <v>2</v>
      </c>
      <c r="AV24" s="32">
        <f t="shared" ca="1" si="4"/>
        <v>2</v>
      </c>
      <c r="AW24" s="31" t="str">
        <f ca="1">IF(Q24="","","uj::is_prop("&amp;_xlfn.TEXTJOIN(", ",TRUE,$B24,$M24,$J24,IF($G24="","","vals = pj::pj.$vals$"&amp;$G24))&amp;")")</f>
        <v/>
      </c>
      <c r="AX24" s="31" t="str">
        <f ca="1">IF(R24="","","uj::is_prop("&amp;_xlfn.TEXTJOIN(", ",TRUE,$B24,$M24,$J24,IF($G24="","","vals = pj::pj.$vals$"&amp;$G24))&amp;")")</f>
        <v/>
      </c>
      <c r="AY24" s="31" t="str">
        <f ca="1">IF(S24="","","uj::is_prop("&amp;_xlfn.TEXTJOIN(", ",TRUE,$B24,$M24,$J24,IF($G24="","","vals = pj::pj.$vals$"&amp;$G24))&amp;")")</f>
        <v/>
      </c>
      <c r="AZ24" s="31" t="str">
        <f ca="1">IF(T24="","","uj::is_prop("&amp;_xlfn.TEXTJOIN(", ",TRUE,$B24,$M24,$J24,IF($G24="","","vals = pj::pj.$vals$"&amp;$G24))&amp;")")</f>
        <v/>
      </c>
      <c r="BA24" s="31" t="str">
        <f ca="1">IF(U24="","","uj::is_prop("&amp;_xlfn.TEXTJOIN(", ",TRUE,$B24,$M24,$J24,IF($G24="","","vals = pj::pj.$vals$"&amp;$G24))&amp;")")</f>
        <v/>
      </c>
      <c r="BB24" s="31" t="str">
        <f ca="1">IF(V24="","","uj::is_prop("&amp;_xlfn.TEXTJOIN(", ",TRUE,$B24,$M24,$J24,IF($G24="","","vals = pj::pj.$vals$"&amp;$G24))&amp;")")</f>
        <v/>
      </c>
      <c r="BC24" s="31" t="str">
        <f ca="1">IF(W24="","","uj::is_prop("&amp;_xlfn.TEXTJOIN(", ",TRUE,$B24,$M24,$J24,IF($G24="","","vals = pj::pj.$vals$"&amp;$G24))&amp;")")</f>
        <v/>
      </c>
      <c r="BD24" s="31" t="str">
        <f ca="1">IF(X24="","","uj::is_prop("&amp;_xlfn.TEXTJOIN(", ",TRUE,$B24,$M24,$J24,IF($G24="","","vals = pj::pj.$vals$"&amp;$G24))&amp;")")</f>
        <v/>
      </c>
      <c r="BE24" s="31" t="str">
        <f ca="1">IF(Y24="","","uj::is_prop("&amp;_xlfn.TEXTJOIN(", ",TRUE,$B24,$M24,$J24,IF($G24="","","vals = pj::pj.$vals$"&amp;$G24))&amp;")")</f>
        <v/>
      </c>
      <c r="BF24" s="31" t="str">
        <f ca="1">IF(Z24="","","uj::is_prop("&amp;_xlfn.TEXTJOIN(", ",TRUE,$B24,$M24,$J24,IF($G24="","","vals = pj::pj.$vals$"&amp;$G24))&amp;")")</f>
        <v/>
      </c>
      <c r="BG24" s="31" t="str">
        <f ca="1">IF(AA24="","","uj::is_prop("&amp;_xlfn.TEXTJOIN(", ",TRUE,$B24,$M24,$J24,IF($G24="","","vals = pj::pj.$vals$"&amp;$G24))&amp;")")</f>
        <v/>
      </c>
      <c r="BH24" s="31" t="str">
        <f ca="1">IF(AB24="","","uj::is_prop("&amp;_xlfn.TEXTJOIN(", ",TRUE,$B24,$M24,$J24,IF($G24="","","vals = pj::pj.$vals$"&amp;$G24))&amp;")")</f>
        <v/>
      </c>
      <c r="BI24" s="31" t="str">
        <f ca="1">IF(AC24="","","uj::is_prop("&amp;_xlfn.TEXTJOIN(", ",TRUE,$B24,$M24,$J24,IF($G24="","","vals = pj::pj.$vals$"&amp;$G24))&amp;")")</f>
        <v/>
      </c>
      <c r="BJ24" s="31" t="str">
        <f ca="1">IF(AD24="","","uj::is_prop("&amp;_xlfn.TEXTJOIN(", ",TRUE,$B24,$M24,$J24,IF($G24="","","vals = pj::pj.$vals$"&amp;$G24))&amp;")")</f>
        <v/>
      </c>
      <c r="BK24" s="31" t="str">
        <f ca="1">IF(AE24="","","uj::is_prop("&amp;_xlfn.TEXTJOIN(", ",TRUE,$B24,$M24,$J24,IF($G24="","","vals = pj::pj.$vals$"&amp;$G24))&amp;")")</f>
        <v/>
      </c>
      <c r="BL24" s="31" t="str">
        <f ca="1">IF(AF24="","","uj::is_prop("&amp;_xlfn.TEXTJOIN(", ",TRUE,$B24,$M24,$J24,IF($G24="","","vals = pj::pj.$vals$"&amp;$G24))&amp;")")</f>
        <v/>
      </c>
      <c r="BM24" s="31" t="str">
        <f ca="1">IF(AG24="","","uj::is_prop("&amp;_xlfn.TEXTJOIN(", ",TRUE,$B24,$M24,$J24,IF($G24="","","vals = pj::pj.$vals$"&amp;$G24))&amp;")")</f>
        <v/>
      </c>
      <c r="BN24" s="31" t="str">
        <f ca="1">IF(AH24="","","uj::is_prop("&amp;_xlfn.TEXTJOIN(", ",TRUE,$B24,$M24,$J24,IF($G24="","","vals = pj::pj.$vals$"&amp;$G24))&amp;")")</f>
        <v/>
      </c>
      <c r="BO24" s="31" t="str">
        <f ca="1">IF(AI24="","","uj::is_prop("&amp;_xlfn.TEXTJOIN(", ",TRUE,$B24,$M24,$J24,IF($G24="","","vals = pj::pj.$vals$"&amp;$G24))&amp;")")</f>
        <v/>
      </c>
      <c r="BP24" s="31" t="str">
        <f ca="1">IF(AJ24="","","uj::is_prop("&amp;_xlfn.TEXTJOIN(", ",TRUE,$B24,$M24,$J24,IF($G24="","","vals = pj::pj.$vals$"&amp;$G24))&amp;")")</f>
        <v/>
      </c>
      <c r="BQ24" s="31" t="str">
        <f ca="1">IF(AK24="","","uj::is_prop("&amp;_xlfn.TEXTJOIN(", ",TRUE,$B24,$M24,$J24,IF($G24="","","vals = pj::pj.$vals$"&amp;$G24))&amp;")")</f>
        <v/>
      </c>
      <c r="BR24" s="31" t="str">
        <f ca="1">IF(AL24="","","uj::is_prop("&amp;_xlfn.TEXTJOIN(", ",TRUE,$B24,$M24,$J24,IF($G24="","","vals = pj::pj.$vals$"&amp;$G24))&amp;")")</f>
        <v/>
      </c>
      <c r="BS24" s="31" t="str">
        <f ca="1">IF(AM24="","","uj::is_prop("&amp;_xlfn.TEXTJOIN(", ",TRUE,$B24,$M24,$J24,IF($G24="","","vals = pj::pj.$vals$"&amp;$G24))&amp;")")</f>
        <v/>
      </c>
      <c r="BT24" s="31" t="str">
        <f ca="1">IF(AN24="","","uj::is_prop("&amp;_xlfn.TEXTJOIN(", ",TRUE,$B24,$M24,$J24,IF($G24="","","vals = pj::pj.$vals$"&amp;$G24))&amp;")")</f>
        <v/>
      </c>
      <c r="BU24" s="31" t="str">
        <f ca="1">IF(AO24="","","uj::is_prop("&amp;_xlfn.TEXTJOIN(", ",TRUE,$B24,$M24,$J24,IF($G24="","","vals = pj::pj.$vals$"&amp;$G24))&amp;")")</f>
        <v>uj::is_prop(dx, 'cmp_num_vec')</v>
      </c>
      <c r="BV24" s="31" t="str">
        <f ca="1">IF(AP24="","","uj::is_prop("&amp;_xlfn.TEXTJOIN(", ",TRUE,$B24,$M24,$J24,IF($G24="","","vals = pj::pj.$vals$"&amp;$G24))&amp;")")</f>
        <v/>
      </c>
      <c r="BW24" s="31" t="str">
        <f ca="1">IF(AQ24="","","uj::is_prop("&amp;_xlfn.TEXTJOIN(", ",TRUE,$B24,$M24,$J24,IF($G24="","","vals = pj::pj.$vals$"&amp;$G24))&amp;")")</f>
        <v/>
      </c>
      <c r="BX24" s="31" t="str">
        <f ca="1">IF(AR24="","","uj::is_prop("&amp;_xlfn.TEXTJOIN(", ",TRUE,$B24,$M24,$J24,IF($G24="","","vals = pj::pj.$vals$"&amp;$G24))&amp;")")</f>
        <v/>
      </c>
      <c r="BY24" s="31" t="str">
        <f ca="1">IF(AS24="","","uj::is_prop("&amp;_xlfn.TEXTJOIN(", ",TRUE,$B24,$M24,$J24,IF($G24="","","vals = pj::pj.$vals$"&amp;$G24))&amp;")")</f>
        <v/>
      </c>
      <c r="BZ24" s="31" t="str">
        <f ca="1">IF(AT24="","","uj::is_prop("&amp;_xlfn.TEXTJOIN(", ",TRUE,$B24,$M24,$J24,IF($G24="","","vals = pj::pj.$vals$"&amp;$G24))&amp;")")</f>
        <v/>
      </c>
      <c r="CA24" s="31" t="str">
        <f ca="1">IF(AU24="","","uj::is_prop("&amp;_xlfn.TEXTJOIN(", ",TRUE,$B24,$M24,$J24,IF($G24="","","vals = pj::pj.$vals$"&amp;$G24))&amp;")")</f>
        <v>uj::is_prop(dx, 'cmp_num_vec')</v>
      </c>
      <c r="CB24" s="37">
        <v>0</v>
      </c>
      <c r="CC24" s="37" t="s">
        <v>286</v>
      </c>
      <c r="CF24" s="36" t="str">
        <f t="shared" ca="1" si="78"/>
        <v/>
      </c>
      <c r="CG24" s="36" t="str">
        <f t="shared" ca="1" si="78"/>
        <v/>
      </c>
      <c r="CH24" s="36" t="str">
        <f t="shared" ca="1" si="78"/>
        <v/>
      </c>
      <c r="CI24" s="36" t="str">
        <f t="shared" ca="1" si="78"/>
        <v/>
      </c>
      <c r="CJ24" s="36" t="str">
        <f t="shared" ca="1" si="78"/>
        <v/>
      </c>
      <c r="CK24" s="36" t="str">
        <f t="shared" ca="1" si="78"/>
        <v/>
      </c>
      <c r="CL24" s="36" t="str">
        <f t="shared" ca="1" si="78"/>
        <v/>
      </c>
      <c r="CM24" s="36" t="str">
        <f t="shared" ca="1" si="78"/>
        <v/>
      </c>
      <c r="CN24" s="36" t="str">
        <f t="shared" ca="1" si="78"/>
        <v/>
      </c>
      <c r="CO24" s="36" t="str">
        <f t="shared" ca="1" si="78"/>
        <v/>
      </c>
      <c r="CP24" s="36" t="str">
        <f t="shared" ca="1" si="79"/>
        <v/>
      </c>
      <c r="CQ24" s="36" t="str">
        <f t="shared" ca="1" si="79"/>
        <v/>
      </c>
      <c r="CR24" s="36" t="str">
        <f t="shared" ca="1" si="79"/>
        <v/>
      </c>
      <c r="CS24" s="36" t="str">
        <f t="shared" ca="1" si="79"/>
        <v/>
      </c>
      <c r="CT24" s="36" t="str">
        <f t="shared" ca="1" si="79"/>
        <v/>
      </c>
      <c r="CU24" s="36" t="str">
        <f t="shared" ca="1" si="79"/>
        <v/>
      </c>
      <c r="CV24" s="36" t="str">
        <f t="shared" ca="1" si="79"/>
        <v/>
      </c>
      <c r="CW24" s="36" t="str">
        <f t="shared" ref="CW24:DI27" ca="1" si="81">IF(AH24="","",IF($CB24="|",$B24,$B24&amp;" = "&amp;$CB24))</f>
        <v/>
      </c>
      <c r="CX24" s="36" t="str">
        <f t="shared" ca="1" si="81"/>
        <v/>
      </c>
      <c r="CY24" s="36" t="str">
        <f t="shared" ca="1" si="81"/>
        <v/>
      </c>
      <c r="CZ24" s="36" t="str">
        <f t="shared" ca="1" si="81"/>
        <v/>
      </c>
      <c r="DA24" s="36" t="str">
        <f t="shared" ca="1" si="81"/>
        <v/>
      </c>
      <c r="DB24" s="36" t="str">
        <f t="shared" ca="1" si="81"/>
        <v/>
      </c>
      <c r="DC24" s="36" t="str">
        <f t="shared" ca="1" si="81"/>
        <v/>
      </c>
      <c r="DD24" s="36" t="str">
        <f t="shared" ca="1" si="81"/>
        <v>dx = 0</v>
      </c>
      <c r="DE24" s="36" t="str">
        <f t="shared" ca="1" si="81"/>
        <v/>
      </c>
      <c r="DF24" s="36" t="str">
        <f t="shared" ca="1" si="81"/>
        <v/>
      </c>
      <c r="DG24" s="36" t="str">
        <f t="shared" ca="1" si="81"/>
        <v/>
      </c>
      <c r="DH24" s="36" t="str">
        <f t="shared" ca="1" si="81"/>
        <v/>
      </c>
      <c r="DI24" s="36" t="str">
        <f t="shared" ca="1" si="81"/>
        <v/>
      </c>
      <c r="DJ24" s="36" t="str">
        <f ca="1">IF(AU24="","",IF($CC24="|",$B24,$B24&amp;" = "&amp;$CC24))</f>
        <v>dx</v>
      </c>
      <c r="DK24" s="31" t="str">
        <f t="shared" ca="1" si="67"/>
        <v/>
      </c>
      <c r="DL24" s="31" t="str">
        <f t="shared" ca="1" si="36"/>
        <v/>
      </c>
      <c r="DM24" s="31" t="str">
        <f t="shared" ca="1" si="37"/>
        <v/>
      </c>
      <c r="DN24" s="31" t="str">
        <f t="shared" ca="1" si="38"/>
        <v/>
      </c>
      <c r="DO24" s="31" t="str">
        <f t="shared" ca="1" si="39"/>
        <v/>
      </c>
      <c r="DP24" s="31" t="str">
        <f t="shared" ca="1" si="40"/>
        <v/>
      </c>
      <c r="DQ24" s="31" t="str">
        <f t="shared" ca="1" si="41"/>
        <v/>
      </c>
      <c r="DR24" s="31" t="str">
        <f t="shared" ca="1" si="42"/>
        <v/>
      </c>
      <c r="DS24" s="31" t="str">
        <f t="shared" ca="1" si="43"/>
        <v/>
      </c>
      <c r="DT24" s="31" t="str">
        <f t="shared" ca="1" si="44"/>
        <v/>
      </c>
      <c r="DU24" s="31" t="str">
        <f t="shared" ca="1" si="45"/>
        <v/>
      </c>
      <c r="DV24" s="31" t="str">
        <f t="shared" ca="1" si="46"/>
        <v/>
      </c>
      <c r="DW24" s="31" t="str">
        <f t="shared" ca="1" si="47"/>
        <v/>
      </c>
      <c r="DX24" s="31" t="str">
        <f t="shared" ca="1" si="48"/>
        <v/>
      </c>
      <c r="DY24" s="31" t="str">
        <f t="shared" ca="1" si="49"/>
        <v/>
      </c>
      <c r="DZ24" s="31" t="str">
        <f t="shared" ca="1" si="50"/>
        <v/>
      </c>
      <c r="EA24" s="31" t="str">
        <f t="shared" ca="1" si="51"/>
        <v/>
      </c>
      <c r="EB24" s="31" t="str">
        <f t="shared" ca="1" si="52"/>
        <v/>
      </c>
      <c r="EC24" s="31" t="str">
        <f t="shared" ca="1" si="53"/>
        <v/>
      </c>
      <c r="ED24" s="31" t="str">
        <f t="shared" ca="1" si="54"/>
        <v/>
      </c>
      <c r="EE24" s="31" t="str">
        <f t="shared" ca="1" si="55"/>
        <v/>
      </c>
      <c r="EF24" s="31" t="str">
        <f t="shared" ca="1" si="56"/>
        <v/>
      </c>
      <c r="EG24" s="31" t="str">
        <f t="shared" ca="1" si="57"/>
        <v/>
      </c>
      <c r="EH24" s="31" t="str">
        <f t="shared" ca="1" si="58"/>
        <v/>
      </c>
      <c r="EI24" s="31" t="str">
        <f t="shared" ca="1" si="59"/>
        <v>dx = dx</v>
      </c>
      <c r="EJ24" s="31" t="str">
        <f t="shared" ca="1" si="60"/>
        <v/>
      </c>
      <c r="EK24" s="31" t="str">
        <f t="shared" ca="1" si="61"/>
        <v/>
      </c>
      <c r="EL24" s="31" t="str">
        <f t="shared" ca="1" si="62"/>
        <v/>
      </c>
      <c r="EM24" s="31" t="str">
        <f t="shared" ca="1" si="63"/>
        <v/>
      </c>
      <c r="EN24" s="31" t="str">
        <f t="shared" ca="1" si="64"/>
        <v/>
      </c>
      <c r="EO24" s="31" t="str">
        <f t="shared" ca="1" si="65"/>
        <v>dx = dx</v>
      </c>
    </row>
    <row r="25" spans="1:145" x14ac:dyDescent="0.2">
      <c r="A25" s="30" t="s">
        <v>92</v>
      </c>
      <c r="B25" s="30" t="s">
        <v>23</v>
      </c>
      <c r="C25" s="31" t="s">
        <v>9</v>
      </c>
      <c r="E25" s="31" t="s">
        <v>105</v>
      </c>
      <c r="M25" s="31" t="str">
        <f t="shared" si="74"/>
        <v>'cmp_num_vec'</v>
      </c>
      <c r="Q25" s="32" t="str">
        <f t="shared" ca="1" si="69"/>
        <v/>
      </c>
      <c r="R25" s="32" t="str">
        <f t="shared" ca="1" si="73"/>
        <v/>
      </c>
      <c r="S25" s="32" t="str">
        <f t="shared" ca="1" si="75"/>
        <v/>
      </c>
      <c r="T25" s="32" t="str">
        <f t="shared" ca="1" si="75"/>
        <v/>
      </c>
      <c r="U25" s="32" t="str">
        <f t="shared" ca="1" si="75"/>
        <v/>
      </c>
      <c r="V25" s="32" t="str">
        <f t="shared" ca="1" si="75"/>
        <v/>
      </c>
      <c r="W25" s="32" t="str">
        <f t="shared" ca="1" si="75"/>
        <v/>
      </c>
      <c r="X25" s="32" t="str">
        <f t="shared" ca="1" si="75"/>
        <v/>
      </c>
      <c r="Y25" s="32" t="str">
        <f t="shared" ca="1" si="75"/>
        <v/>
      </c>
      <c r="Z25" s="32" t="str">
        <f t="shared" ca="1" si="75"/>
        <v/>
      </c>
      <c r="AA25" s="32" t="str">
        <f t="shared" ca="1" si="75"/>
        <v/>
      </c>
      <c r="AB25" s="32" t="str">
        <f t="shared" ca="1" si="75"/>
        <v/>
      </c>
      <c r="AC25" s="32" t="str">
        <f t="shared" ca="1" si="76"/>
        <v/>
      </c>
      <c r="AD25" s="32" t="str">
        <f t="shared" ca="1" si="76"/>
        <v/>
      </c>
      <c r="AE25" s="32" t="str">
        <f t="shared" ca="1" si="76"/>
        <v/>
      </c>
      <c r="AF25" s="32" t="str">
        <f t="shared" ca="1" si="76"/>
        <v/>
      </c>
      <c r="AG25" s="32" t="str">
        <f t="shared" ca="1" si="76"/>
        <v/>
      </c>
      <c r="AH25" s="32" t="str">
        <f t="shared" ca="1" si="76"/>
        <v/>
      </c>
      <c r="AI25" s="32" t="str">
        <f t="shared" ca="1" si="76"/>
        <v/>
      </c>
      <c r="AJ25" s="32" t="str">
        <f t="shared" ca="1" si="76"/>
        <v/>
      </c>
      <c r="AK25" s="32" t="str">
        <f t="shared" ca="1" si="76"/>
        <v/>
      </c>
      <c r="AL25" s="32" t="str">
        <f t="shared" ca="1" si="76"/>
        <v/>
      </c>
      <c r="AM25" s="32" t="str">
        <f t="shared" ca="1" si="77"/>
        <v/>
      </c>
      <c r="AN25" s="32" t="str">
        <f t="shared" ca="1" si="77"/>
        <v/>
      </c>
      <c r="AO25" s="32">
        <f t="shared" ca="1" si="77"/>
        <v>17</v>
      </c>
      <c r="AP25" s="32" t="str">
        <f t="shared" ca="1" si="77"/>
        <v/>
      </c>
      <c r="AQ25" s="32" t="str">
        <f t="shared" ca="1" si="77"/>
        <v/>
      </c>
      <c r="AR25" s="32" t="str">
        <f t="shared" ca="1" si="77"/>
        <v/>
      </c>
      <c r="AS25" s="32" t="str">
        <f t="shared" ca="1" si="77"/>
        <v/>
      </c>
      <c r="AT25" s="32" t="str">
        <f t="shared" ca="1" si="77"/>
        <v/>
      </c>
      <c r="AU25" s="32">
        <f t="shared" ca="1" si="77"/>
        <v>3</v>
      </c>
      <c r="AV25" s="32">
        <f t="shared" ca="1" si="4"/>
        <v>2</v>
      </c>
      <c r="AW25" s="31" t="str">
        <f ca="1">IF(Q25="","","uj::is_prop("&amp;_xlfn.TEXTJOIN(", ",TRUE,$B25,$M25,$J25,IF($G25="","","vals = pj::pj.$vals$"&amp;$G25))&amp;")")</f>
        <v/>
      </c>
      <c r="AX25" s="31" t="str">
        <f ca="1">IF(R25="","","uj::is_prop("&amp;_xlfn.TEXTJOIN(", ",TRUE,$B25,$M25,$J25,IF($G25="","","vals = pj::pj.$vals$"&amp;$G25))&amp;")")</f>
        <v/>
      </c>
      <c r="AY25" s="31" t="str">
        <f ca="1">IF(S25="","","uj::is_prop("&amp;_xlfn.TEXTJOIN(", ",TRUE,$B25,$M25,$J25,IF($G25="","","vals = pj::pj.$vals$"&amp;$G25))&amp;")")</f>
        <v/>
      </c>
      <c r="AZ25" s="31" t="str">
        <f ca="1">IF(T25="","","uj::is_prop("&amp;_xlfn.TEXTJOIN(", ",TRUE,$B25,$M25,$J25,IF($G25="","","vals = pj::pj.$vals$"&amp;$G25))&amp;")")</f>
        <v/>
      </c>
      <c r="BA25" s="31" t="str">
        <f ca="1">IF(U25="","","uj::is_prop("&amp;_xlfn.TEXTJOIN(", ",TRUE,$B25,$M25,$J25,IF($G25="","","vals = pj::pj.$vals$"&amp;$G25))&amp;")")</f>
        <v/>
      </c>
      <c r="BB25" s="31" t="str">
        <f ca="1">IF(V25="","","uj::is_prop("&amp;_xlfn.TEXTJOIN(", ",TRUE,$B25,$M25,$J25,IF($G25="","","vals = pj::pj.$vals$"&amp;$G25))&amp;")")</f>
        <v/>
      </c>
      <c r="BC25" s="31" t="str">
        <f ca="1">IF(W25="","","uj::is_prop("&amp;_xlfn.TEXTJOIN(", ",TRUE,$B25,$M25,$J25,IF($G25="","","vals = pj::pj.$vals$"&amp;$G25))&amp;")")</f>
        <v/>
      </c>
      <c r="BD25" s="31" t="str">
        <f ca="1">IF(X25="","","uj::is_prop("&amp;_xlfn.TEXTJOIN(", ",TRUE,$B25,$M25,$J25,IF($G25="","","vals = pj::pj.$vals$"&amp;$G25))&amp;")")</f>
        <v/>
      </c>
      <c r="BE25" s="31" t="str">
        <f ca="1">IF(Y25="","","uj::is_prop("&amp;_xlfn.TEXTJOIN(", ",TRUE,$B25,$M25,$J25,IF($G25="","","vals = pj::pj.$vals$"&amp;$G25))&amp;")")</f>
        <v/>
      </c>
      <c r="BF25" s="31" t="str">
        <f ca="1">IF(Z25="","","uj::is_prop("&amp;_xlfn.TEXTJOIN(", ",TRUE,$B25,$M25,$J25,IF($G25="","","vals = pj::pj.$vals$"&amp;$G25))&amp;")")</f>
        <v/>
      </c>
      <c r="BG25" s="31" t="str">
        <f ca="1">IF(AA25="","","uj::is_prop("&amp;_xlfn.TEXTJOIN(", ",TRUE,$B25,$M25,$J25,IF($G25="","","vals = pj::pj.$vals$"&amp;$G25))&amp;")")</f>
        <v/>
      </c>
      <c r="BH25" s="31" t="str">
        <f ca="1">IF(AB25="","","uj::is_prop("&amp;_xlfn.TEXTJOIN(", ",TRUE,$B25,$M25,$J25,IF($G25="","","vals = pj::pj.$vals$"&amp;$G25))&amp;")")</f>
        <v/>
      </c>
      <c r="BI25" s="31" t="str">
        <f ca="1">IF(AC25="","","uj::is_prop("&amp;_xlfn.TEXTJOIN(", ",TRUE,$B25,$M25,$J25,IF($G25="","","vals = pj::pj.$vals$"&amp;$G25))&amp;")")</f>
        <v/>
      </c>
      <c r="BJ25" s="31" t="str">
        <f ca="1">IF(AD25="","","uj::is_prop("&amp;_xlfn.TEXTJOIN(", ",TRUE,$B25,$M25,$J25,IF($G25="","","vals = pj::pj.$vals$"&amp;$G25))&amp;")")</f>
        <v/>
      </c>
      <c r="BK25" s="31" t="str">
        <f ca="1">IF(AE25="","","uj::is_prop("&amp;_xlfn.TEXTJOIN(", ",TRUE,$B25,$M25,$J25,IF($G25="","","vals = pj::pj.$vals$"&amp;$G25))&amp;")")</f>
        <v/>
      </c>
      <c r="BL25" s="31" t="str">
        <f ca="1">IF(AF25="","","uj::is_prop("&amp;_xlfn.TEXTJOIN(", ",TRUE,$B25,$M25,$J25,IF($G25="","","vals = pj::pj.$vals$"&amp;$G25))&amp;")")</f>
        <v/>
      </c>
      <c r="BM25" s="31" t="str">
        <f ca="1">IF(AG25="","","uj::is_prop("&amp;_xlfn.TEXTJOIN(", ",TRUE,$B25,$M25,$J25,IF($G25="","","vals = pj::pj.$vals$"&amp;$G25))&amp;")")</f>
        <v/>
      </c>
      <c r="BN25" s="31" t="str">
        <f ca="1">IF(AH25="","","uj::is_prop("&amp;_xlfn.TEXTJOIN(", ",TRUE,$B25,$M25,$J25,IF($G25="","","vals = pj::pj.$vals$"&amp;$G25))&amp;")")</f>
        <v/>
      </c>
      <c r="BO25" s="31" t="str">
        <f ca="1">IF(AI25="","","uj::is_prop("&amp;_xlfn.TEXTJOIN(", ",TRUE,$B25,$M25,$J25,IF($G25="","","vals = pj::pj.$vals$"&amp;$G25))&amp;")")</f>
        <v/>
      </c>
      <c r="BP25" s="31" t="str">
        <f ca="1">IF(AJ25="","","uj::is_prop("&amp;_xlfn.TEXTJOIN(", ",TRUE,$B25,$M25,$J25,IF($G25="","","vals = pj::pj.$vals$"&amp;$G25))&amp;")")</f>
        <v/>
      </c>
      <c r="BQ25" s="31" t="str">
        <f ca="1">IF(AK25="","","uj::is_prop("&amp;_xlfn.TEXTJOIN(", ",TRUE,$B25,$M25,$J25,IF($G25="","","vals = pj::pj.$vals$"&amp;$G25))&amp;")")</f>
        <v/>
      </c>
      <c r="BR25" s="31" t="str">
        <f ca="1">IF(AL25="","","uj::is_prop("&amp;_xlfn.TEXTJOIN(", ",TRUE,$B25,$M25,$J25,IF($G25="","","vals = pj::pj.$vals$"&amp;$G25))&amp;")")</f>
        <v/>
      </c>
      <c r="BS25" s="31" t="str">
        <f ca="1">IF(AM25="","","uj::is_prop("&amp;_xlfn.TEXTJOIN(", ",TRUE,$B25,$M25,$J25,IF($G25="","","vals = pj::pj.$vals$"&amp;$G25))&amp;")")</f>
        <v/>
      </c>
      <c r="BT25" s="31" t="str">
        <f ca="1">IF(AN25="","","uj::is_prop("&amp;_xlfn.TEXTJOIN(", ",TRUE,$B25,$M25,$J25,IF($G25="","","vals = pj::pj.$vals$"&amp;$G25))&amp;")")</f>
        <v/>
      </c>
      <c r="BU25" s="31" t="str">
        <f ca="1">IF(AO25="","","uj::is_prop("&amp;_xlfn.TEXTJOIN(", ",TRUE,$B25,$M25,$J25,IF($G25="","","vals = pj::pj.$vals$"&amp;$G25))&amp;")")</f>
        <v>uj::is_prop(dy, 'cmp_num_vec')</v>
      </c>
      <c r="BV25" s="31" t="str">
        <f ca="1">IF(AP25="","","uj::is_prop("&amp;_xlfn.TEXTJOIN(", ",TRUE,$B25,$M25,$J25,IF($G25="","","vals = pj::pj.$vals$"&amp;$G25))&amp;")")</f>
        <v/>
      </c>
      <c r="BW25" s="31" t="str">
        <f ca="1">IF(AQ25="","","uj::is_prop("&amp;_xlfn.TEXTJOIN(", ",TRUE,$B25,$M25,$J25,IF($G25="","","vals = pj::pj.$vals$"&amp;$G25))&amp;")")</f>
        <v/>
      </c>
      <c r="BX25" s="31" t="str">
        <f ca="1">IF(AR25="","","uj::is_prop("&amp;_xlfn.TEXTJOIN(", ",TRUE,$B25,$M25,$J25,IF($G25="","","vals = pj::pj.$vals$"&amp;$G25))&amp;")")</f>
        <v/>
      </c>
      <c r="BY25" s="31" t="str">
        <f ca="1">IF(AS25="","","uj::is_prop("&amp;_xlfn.TEXTJOIN(", ",TRUE,$B25,$M25,$J25,IF($G25="","","vals = pj::pj.$vals$"&amp;$G25))&amp;")")</f>
        <v/>
      </c>
      <c r="BZ25" s="31" t="str">
        <f ca="1">IF(AT25="","","uj::is_prop("&amp;_xlfn.TEXTJOIN(", ",TRUE,$B25,$M25,$J25,IF($G25="","","vals = pj::pj.$vals$"&amp;$G25))&amp;")")</f>
        <v/>
      </c>
      <c r="CA25" s="31" t="str">
        <f ca="1">IF(AU25="","","uj::is_prop("&amp;_xlfn.TEXTJOIN(", ",TRUE,$B25,$M25,$J25,IF($G25="","","vals = pj::pj.$vals$"&amp;$G25))&amp;")")</f>
        <v>uj::is_prop(dy, 'cmp_num_vec')</v>
      </c>
      <c r="CB25" s="37">
        <v>0</v>
      </c>
      <c r="CC25" s="37" t="s">
        <v>286</v>
      </c>
      <c r="CF25" s="36" t="str">
        <f t="shared" ca="1" si="78"/>
        <v/>
      </c>
      <c r="CG25" s="36" t="str">
        <f t="shared" ca="1" si="78"/>
        <v/>
      </c>
      <c r="CH25" s="36" t="str">
        <f t="shared" ca="1" si="78"/>
        <v/>
      </c>
      <c r="CI25" s="36" t="str">
        <f t="shared" ca="1" si="78"/>
        <v/>
      </c>
      <c r="CJ25" s="36" t="str">
        <f t="shared" ca="1" si="78"/>
        <v/>
      </c>
      <c r="CK25" s="36" t="str">
        <f t="shared" ca="1" si="78"/>
        <v/>
      </c>
      <c r="CL25" s="36" t="str">
        <f t="shared" ca="1" si="78"/>
        <v/>
      </c>
      <c r="CM25" s="36" t="str">
        <f t="shared" ca="1" si="78"/>
        <v/>
      </c>
      <c r="CN25" s="36" t="str">
        <f t="shared" ca="1" si="78"/>
        <v/>
      </c>
      <c r="CO25" s="36" t="str">
        <f t="shared" ca="1" si="78"/>
        <v/>
      </c>
      <c r="CP25" s="36" t="str">
        <f t="shared" ca="1" si="79"/>
        <v/>
      </c>
      <c r="CQ25" s="36" t="str">
        <f t="shared" ca="1" si="79"/>
        <v/>
      </c>
      <c r="CR25" s="36" t="str">
        <f t="shared" ca="1" si="79"/>
        <v/>
      </c>
      <c r="CS25" s="36" t="str">
        <f t="shared" ca="1" si="79"/>
        <v/>
      </c>
      <c r="CT25" s="36" t="str">
        <f t="shared" ca="1" si="79"/>
        <v/>
      </c>
      <c r="CU25" s="36" t="str">
        <f t="shared" ca="1" si="79"/>
        <v/>
      </c>
      <c r="CV25" s="36" t="str">
        <f t="shared" ca="1" si="79"/>
        <v/>
      </c>
      <c r="CW25" s="36" t="str">
        <f t="shared" ca="1" si="81"/>
        <v/>
      </c>
      <c r="CX25" s="36" t="str">
        <f t="shared" ca="1" si="81"/>
        <v/>
      </c>
      <c r="CY25" s="36" t="str">
        <f t="shared" ca="1" si="81"/>
        <v/>
      </c>
      <c r="CZ25" s="36" t="str">
        <f t="shared" ca="1" si="81"/>
        <v/>
      </c>
      <c r="DA25" s="36" t="str">
        <f t="shared" ca="1" si="81"/>
        <v/>
      </c>
      <c r="DB25" s="36" t="str">
        <f t="shared" ca="1" si="81"/>
        <v/>
      </c>
      <c r="DC25" s="36" t="str">
        <f t="shared" ca="1" si="81"/>
        <v/>
      </c>
      <c r="DD25" s="36" t="str">
        <f t="shared" ca="1" si="81"/>
        <v>dy = 0</v>
      </c>
      <c r="DE25" s="36" t="str">
        <f t="shared" ca="1" si="81"/>
        <v/>
      </c>
      <c r="DF25" s="36" t="str">
        <f t="shared" ca="1" si="81"/>
        <v/>
      </c>
      <c r="DG25" s="36" t="str">
        <f t="shared" ca="1" si="81"/>
        <v/>
      </c>
      <c r="DH25" s="36" t="str">
        <f t="shared" ca="1" si="81"/>
        <v/>
      </c>
      <c r="DI25" s="36" t="str">
        <f t="shared" ca="1" si="81"/>
        <v/>
      </c>
      <c r="DJ25" s="36" t="str">
        <f ca="1">IF(AU25="","",IF($CC25="|",$B25,$B25&amp;" = "&amp;$CC25))</f>
        <v>dy</v>
      </c>
      <c r="DK25" s="31" t="str">
        <f t="shared" ca="1" si="67"/>
        <v/>
      </c>
      <c r="DL25" s="31" t="str">
        <f t="shared" ca="1" si="36"/>
        <v/>
      </c>
      <c r="DM25" s="31" t="str">
        <f t="shared" ca="1" si="37"/>
        <v/>
      </c>
      <c r="DN25" s="31" t="str">
        <f t="shared" ca="1" si="38"/>
        <v/>
      </c>
      <c r="DO25" s="31" t="str">
        <f t="shared" ca="1" si="39"/>
        <v/>
      </c>
      <c r="DP25" s="31" t="str">
        <f t="shared" ca="1" si="40"/>
        <v/>
      </c>
      <c r="DQ25" s="31" t="str">
        <f t="shared" ca="1" si="41"/>
        <v/>
      </c>
      <c r="DR25" s="31" t="str">
        <f t="shared" ca="1" si="42"/>
        <v/>
      </c>
      <c r="DS25" s="31" t="str">
        <f t="shared" ca="1" si="43"/>
        <v/>
      </c>
      <c r="DT25" s="31" t="str">
        <f t="shared" ca="1" si="44"/>
        <v/>
      </c>
      <c r="DU25" s="31" t="str">
        <f t="shared" ca="1" si="45"/>
        <v/>
      </c>
      <c r="DV25" s="31" t="str">
        <f t="shared" ca="1" si="46"/>
        <v/>
      </c>
      <c r="DW25" s="31" t="str">
        <f t="shared" ca="1" si="47"/>
        <v/>
      </c>
      <c r="DX25" s="31" t="str">
        <f t="shared" ca="1" si="48"/>
        <v/>
      </c>
      <c r="DY25" s="31" t="str">
        <f t="shared" ca="1" si="49"/>
        <v/>
      </c>
      <c r="DZ25" s="31" t="str">
        <f t="shared" ca="1" si="50"/>
        <v/>
      </c>
      <c r="EA25" s="31" t="str">
        <f t="shared" ca="1" si="51"/>
        <v/>
      </c>
      <c r="EB25" s="31" t="str">
        <f t="shared" ca="1" si="52"/>
        <v/>
      </c>
      <c r="EC25" s="31" t="str">
        <f t="shared" ca="1" si="53"/>
        <v/>
      </c>
      <c r="ED25" s="31" t="str">
        <f t="shared" ca="1" si="54"/>
        <v/>
      </c>
      <c r="EE25" s="31" t="str">
        <f t="shared" ca="1" si="55"/>
        <v/>
      </c>
      <c r="EF25" s="31" t="str">
        <f t="shared" ca="1" si="56"/>
        <v/>
      </c>
      <c r="EG25" s="31" t="str">
        <f t="shared" ca="1" si="57"/>
        <v/>
      </c>
      <c r="EH25" s="31" t="str">
        <f t="shared" ca="1" si="58"/>
        <v/>
      </c>
      <c r="EI25" s="31" t="str">
        <f t="shared" ca="1" si="59"/>
        <v>dy = dy</v>
      </c>
      <c r="EJ25" s="31" t="str">
        <f t="shared" ca="1" si="60"/>
        <v/>
      </c>
      <c r="EK25" s="31" t="str">
        <f t="shared" ca="1" si="61"/>
        <v/>
      </c>
      <c r="EL25" s="31" t="str">
        <f t="shared" ca="1" si="62"/>
        <v/>
      </c>
      <c r="EM25" s="31" t="str">
        <f t="shared" ca="1" si="63"/>
        <v/>
      </c>
      <c r="EN25" s="31" t="str">
        <f t="shared" ca="1" si="64"/>
        <v/>
      </c>
      <c r="EO25" s="31" t="str">
        <f t="shared" ca="1" si="65"/>
        <v>dy = dy</v>
      </c>
    </row>
    <row r="26" spans="1:145" x14ac:dyDescent="0.15">
      <c r="A26" s="33" t="s">
        <v>0</v>
      </c>
      <c r="B26" s="33" t="s">
        <v>0</v>
      </c>
      <c r="C26" s="34" t="s">
        <v>7</v>
      </c>
      <c r="D26" s="34"/>
      <c r="E26" s="34"/>
      <c r="F26" s="31" t="s">
        <v>106</v>
      </c>
      <c r="G26" s="34" t="s">
        <v>155</v>
      </c>
      <c r="H26" s="34"/>
      <c r="I26" s="34"/>
      <c r="J26" s="34"/>
      <c r="K26" s="34"/>
      <c r="L26" s="34"/>
      <c r="M26" s="31" t="str">
        <f>"'cmp_"&amp;C26&amp;"_"&amp;F26&amp;"'"</f>
        <v>'cmp_chr_scl'</v>
      </c>
      <c r="O26" s="34"/>
      <c r="P26" s="34"/>
      <c r="Q26" s="35" t="str">
        <f t="shared" ca="1" si="69"/>
        <v/>
      </c>
      <c r="R26" s="35" t="str">
        <f t="shared" ca="1" si="73"/>
        <v/>
      </c>
      <c r="S26" s="35" t="str">
        <f t="shared" ca="1" si="75"/>
        <v/>
      </c>
      <c r="T26" s="35" t="str">
        <f t="shared" ca="1" si="75"/>
        <v/>
      </c>
      <c r="U26" s="35" t="str">
        <f t="shared" ca="1" si="75"/>
        <v/>
      </c>
      <c r="V26" s="35" t="str">
        <f t="shared" ca="1" si="75"/>
        <v/>
      </c>
      <c r="W26" s="35" t="str">
        <f t="shared" ca="1" si="75"/>
        <v/>
      </c>
      <c r="X26" s="35" t="str">
        <f t="shared" ca="1" si="75"/>
        <v/>
      </c>
      <c r="Y26" s="35" t="str">
        <f t="shared" ca="1" si="75"/>
        <v/>
      </c>
      <c r="Z26" s="32" t="str">
        <f t="shared" ca="1" si="75"/>
        <v/>
      </c>
      <c r="AA26" s="32" t="str">
        <f t="shared" ca="1" si="75"/>
        <v/>
      </c>
      <c r="AB26" s="32" t="str">
        <f t="shared" ca="1" si="75"/>
        <v/>
      </c>
      <c r="AC26" s="32" t="str">
        <f t="shared" ca="1" si="76"/>
        <v/>
      </c>
      <c r="AD26" s="32" t="str">
        <f t="shared" ca="1" si="76"/>
        <v/>
      </c>
      <c r="AE26" s="32" t="str">
        <f t="shared" ca="1" si="76"/>
        <v/>
      </c>
      <c r="AF26" s="32" t="str">
        <f t="shared" ca="1" si="76"/>
        <v/>
      </c>
      <c r="AG26" s="32" t="str">
        <f t="shared" ca="1" si="76"/>
        <v/>
      </c>
      <c r="AH26" s="32" t="str">
        <f t="shared" ca="1" si="76"/>
        <v/>
      </c>
      <c r="AI26" s="32" t="str">
        <f t="shared" ca="1" si="76"/>
        <v/>
      </c>
      <c r="AJ26" s="32" t="str">
        <f t="shared" ca="1" si="76"/>
        <v/>
      </c>
      <c r="AK26" s="32">
        <f t="shared" ca="1" si="76"/>
        <v>3</v>
      </c>
      <c r="AL26" s="32" t="str">
        <f t="shared" ca="1" si="76"/>
        <v/>
      </c>
      <c r="AM26" s="32" t="str">
        <f t="shared" ca="1" si="77"/>
        <v/>
      </c>
      <c r="AN26" s="32" t="str">
        <f t="shared" ca="1" si="77"/>
        <v/>
      </c>
      <c r="AO26" s="32" t="str">
        <f t="shared" ca="1" si="77"/>
        <v/>
      </c>
      <c r="AP26" s="32" t="str">
        <f t="shared" ca="1" si="77"/>
        <v/>
      </c>
      <c r="AQ26" s="32" t="str">
        <f t="shared" ca="1" si="77"/>
        <v/>
      </c>
      <c r="AR26" s="32" t="str">
        <f t="shared" ca="1" si="77"/>
        <v/>
      </c>
      <c r="AS26" s="32" t="str">
        <f t="shared" ca="1" si="77"/>
        <v/>
      </c>
      <c r="AT26" s="32" t="str">
        <f t="shared" ca="1" si="77"/>
        <v/>
      </c>
      <c r="AU26" s="32" t="str">
        <f t="shared" ca="1" si="77"/>
        <v/>
      </c>
      <c r="AV26" s="32">
        <f t="shared" ca="1" si="4"/>
        <v>1</v>
      </c>
      <c r="AW26" s="34" t="str">
        <f ca="1">IF(Q26="","","uj::is_prop("&amp;_xlfn.TEXTJOIN(", ",TRUE,$B26,$M26,$J26,IF($G26="","","vals = pj::pj.$vals$"&amp;$G26))&amp;")")</f>
        <v/>
      </c>
      <c r="AX26" s="34" t="str">
        <f ca="1">IF(R26="","","uj::is_prop("&amp;_xlfn.TEXTJOIN(", ",TRUE,$B26,$M26,$J26,IF($G26="","","vals = pj::pj.$vals$"&amp;$G26))&amp;")")</f>
        <v/>
      </c>
      <c r="AY26" s="34" t="str">
        <f ca="1">IF(S26="","","uj::is_prop("&amp;_xlfn.TEXTJOIN(", ",TRUE,$B26,$M26,$J26,IF($G26="","","vals = pj::pj.$vals$"&amp;$G26))&amp;")")</f>
        <v/>
      </c>
      <c r="AZ26" s="34" t="str">
        <f ca="1">IF(T26="","","uj::is_prop("&amp;_xlfn.TEXTJOIN(", ",TRUE,$B26,$M26,$J26,IF($G26="","","vals = pj::pj.$vals$"&amp;$G26))&amp;")")</f>
        <v/>
      </c>
      <c r="BA26" s="34" t="str">
        <f ca="1">IF(U26="","","uj::is_prop("&amp;_xlfn.TEXTJOIN(", ",TRUE,$B26,$M26,$J26,IF($G26="","","vals = pj::pj.$vals$"&amp;$G26))&amp;")")</f>
        <v/>
      </c>
      <c r="BB26" s="34" t="str">
        <f ca="1">IF(V26="","","uj::is_prop("&amp;_xlfn.TEXTJOIN(", ",TRUE,$B26,$M26,$J26,IF($G26="","","vals = pj::pj.$vals$"&amp;$G26))&amp;")")</f>
        <v/>
      </c>
      <c r="BC26" s="34" t="str">
        <f ca="1">IF(W26="","","uj::is_prop("&amp;_xlfn.TEXTJOIN(", ",TRUE,$B26,$M26,$J26,IF($G26="","","vals = pj::pj.$vals$"&amp;$G26))&amp;")")</f>
        <v/>
      </c>
      <c r="BD26" s="34" t="str">
        <f ca="1">IF(X26="","","uj::is_prop("&amp;_xlfn.TEXTJOIN(", ",TRUE,$B26,$M26,$J26,IF($G26="","","vals = pj::pj.$vals$"&amp;$G26))&amp;")")</f>
        <v/>
      </c>
      <c r="BE26" s="34" t="str">
        <f ca="1">IF(Y26="","","uj::is_prop("&amp;_xlfn.TEXTJOIN(", ",TRUE,$B26,$M26,$J26,IF($G26="","","vals = pj::pj.$vals$"&amp;$G26))&amp;")")</f>
        <v/>
      </c>
      <c r="BF26" s="34" t="str">
        <f ca="1">IF(Z26="","","uj::is_prop("&amp;_xlfn.TEXTJOIN(", ",TRUE,$B26,$M26,$J26,IF($G26="","","vals = pj::pj.$vals$"&amp;$G26))&amp;")")</f>
        <v/>
      </c>
      <c r="BG26" s="34" t="str">
        <f ca="1">IF(AA26="","","uj::is_prop("&amp;_xlfn.TEXTJOIN(", ",TRUE,$B26,$M26,$J26,IF($G26="","","vals = pj::pj.$vals$"&amp;$G26))&amp;")")</f>
        <v/>
      </c>
      <c r="BH26" s="34" t="str">
        <f ca="1">IF(AB26="","","uj::is_prop("&amp;_xlfn.TEXTJOIN(", ",TRUE,$B26,$M26,$J26,IF($G26="","","vals = pj::pj.$vals$"&amp;$G26))&amp;")")</f>
        <v/>
      </c>
      <c r="BI26" s="34" t="str">
        <f ca="1">IF(AC26="","","uj::is_prop("&amp;_xlfn.TEXTJOIN(", ",TRUE,$B26,$M26,$J26,IF($G26="","","vals = pj::pj.$vals$"&amp;$G26))&amp;")")</f>
        <v/>
      </c>
      <c r="BJ26" s="34" t="str">
        <f ca="1">IF(AD26="","","uj::is_prop("&amp;_xlfn.TEXTJOIN(", ",TRUE,$B26,$M26,$J26,IF($G26="","","vals = pj::pj.$vals$"&amp;$G26))&amp;")")</f>
        <v/>
      </c>
      <c r="BK26" s="34" t="str">
        <f ca="1">IF(AE26="","","uj::is_prop("&amp;_xlfn.TEXTJOIN(", ",TRUE,$B26,$M26,$J26,IF($G26="","","vals = pj::pj.$vals$"&amp;$G26))&amp;")")</f>
        <v/>
      </c>
      <c r="BL26" s="34" t="str">
        <f ca="1">IF(AF26="","","uj::is_prop("&amp;_xlfn.TEXTJOIN(", ",TRUE,$B26,$M26,$J26,IF($G26="","","vals = pj::pj.$vals$"&amp;$G26))&amp;")")</f>
        <v/>
      </c>
      <c r="BM26" s="34" t="str">
        <f ca="1">IF(AG26="","","uj::is_prop("&amp;_xlfn.TEXTJOIN(", ",TRUE,$B26,$M26,$J26,IF($G26="","","vals = pj::pj.$vals$"&amp;$G26))&amp;")")</f>
        <v/>
      </c>
      <c r="BN26" s="34" t="str">
        <f ca="1">IF(AH26="","","uj::is_prop("&amp;_xlfn.TEXTJOIN(", ",TRUE,$B26,$M26,$J26,IF($G26="","","vals = pj::pj.$vals$"&amp;$G26))&amp;")")</f>
        <v/>
      </c>
      <c r="BO26" s="34" t="str">
        <f ca="1">IF(AI26="","","uj::is_prop("&amp;_xlfn.TEXTJOIN(", ",TRUE,$B26,$M26,$J26,IF($G26="","","vals = pj::pj.$vals$"&amp;$G26))&amp;")")</f>
        <v/>
      </c>
      <c r="BP26" s="34" t="str">
        <f ca="1">IF(AJ26="","","uj::is_prop("&amp;_xlfn.TEXTJOIN(", ",TRUE,$B26,$M26,$J26,IF($G26="","","vals = pj::pj.$vals$"&amp;$G26))&amp;")")</f>
        <v/>
      </c>
      <c r="BQ26" s="34" t="str">
        <f ca="1">IF(AK26="","","uj::is_prop("&amp;_xlfn.TEXTJOIN(", ",TRUE,$B26,$M26,$J26,IF($G26="","","vals = pj::pj.$vals$"&amp;$G26))&amp;")")</f>
        <v>uj::is_prop(type, 'cmp_chr_scl', vals = pj::pj.$vals$ci)</v>
      </c>
      <c r="BR26" s="34" t="str">
        <f ca="1">IF(AL26="","","uj::is_prop("&amp;_xlfn.TEXTJOIN(", ",TRUE,$B26,$M26,$J26,IF($G26="","","vals = pj::pj.$vals$"&amp;$G26))&amp;")")</f>
        <v/>
      </c>
      <c r="BS26" s="34" t="str">
        <f ca="1">IF(AM26="","","uj::is_prop("&amp;_xlfn.TEXTJOIN(", ",TRUE,$B26,$M26,$J26,IF($G26="","","vals = pj::pj.$vals$"&amp;$G26))&amp;")")</f>
        <v/>
      </c>
      <c r="BT26" s="34" t="str">
        <f ca="1">IF(AN26="","","uj::is_prop("&amp;_xlfn.TEXTJOIN(", ",TRUE,$B26,$M26,$J26,IF($G26="","","vals = pj::pj.$vals$"&amp;$G26))&amp;")")</f>
        <v/>
      </c>
      <c r="BU26" s="34" t="str">
        <f ca="1">IF(AO26="","","uj::is_prop("&amp;_xlfn.TEXTJOIN(", ",TRUE,$B26,$M26,$J26,IF($G26="","","vals = pj::pj.$vals$"&amp;$G26))&amp;")")</f>
        <v/>
      </c>
      <c r="BV26" s="34" t="str">
        <f ca="1">IF(AP26="","","uj::is_prop("&amp;_xlfn.TEXTJOIN(", ",TRUE,$B26,$M26,$J26,IF($G26="","","vals = pj::pj.$vals$"&amp;$G26))&amp;")")</f>
        <v/>
      </c>
      <c r="BW26" s="34" t="str">
        <f ca="1">IF(AQ26="","","uj::is_prop("&amp;_xlfn.TEXTJOIN(", ",TRUE,$B26,$M26,$J26,IF($G26="","","vals = pj::pj.$vals$"&amp;$G26))&amp;")")</f>
        <v/>
      </c>
      <c r="BX26" s="34" t="str">
        <f ca="1">IF(AR26="","","uj::is_prop("&amp;_xlfn.TEXTJOIN(", ",TRUE,$B26,$M26,$J26,IF($G26="","","vals = pj::pj.$vals$"&amp;$G26))&amp;")")</f>
        <v/>
      </c>
      <c r="BY26" s="34" t="str">
        <f ca="1">IF(AS26="","","uj::is_prop("&amp;_xlfn.TEXTJOIN(", ",TRUE,$B26,$M26,$J26,IF($G26="","","vals = pj::pj.$vals$"&amp;$G26))&amp;")")</f>
        <v/>
      </c>
      <c r="BZ26" s="34" t="str">
        <f ca="1">IF(AT26="","","uj::is_prop("&amp;_xlfn.TEXTJOIN(", ",TRUE,$B26,$M26,$J26,IF($G26="","","vals = pj::pj.$vals$"&amp;$G26))&amp;")")</f>
        <v/>
      </c>
      <c r="CA26" s="34" t="str">
        <f ca="1">IF(AU26="","","uj::is_prop("&amp;_xlfn.TEXTJOIN(", ",TRUE,$B26,$M26,$J26,IF($G26="","","vals = pj::pj.$vals$"&amp;$G26))&amp;")")</f>
        <v/>
      </c>
      <c r="CB26" s="40" t="str">
        <f>"'line'"</f>
        <v>'line'</v>
      </c>
      <c r="CC26" s="38"/>
      <c r="CD26" s="38"/>
      <c r="CE26" s="38"/>
      <c r="CF26" s="41" t="str">
        <f t="shared" ca="1" si="78"/>
        <v/>
      </c>
      <c r="CG26" s="41" t="str">
        <f t="shared" ca="1" si="78"/>
        <v/>
      </c>
      <c r="CH26" s="41" t="str">
        <f t="shared" ca="1" si="78"/>
        <v/>
      </c>
      <c r="CI26" s="41" t="str">
        <f t="shared" ca="1" si="78"/>
        <v/>
      </c>
      <c r="CJ26" s="41" t="str">
        <f t="shared" ca="1" si="78"/>
        <v/>
      </c>
      <c r="CK26" s="41" t="str">
        <f t="shared" ca="1" si="78"/>
        <v/>
      </c>
      <c r="CL26" s="41" t="str">
        <f t="shared" ca="1" si="78"/>
        <v/>
      </c>
      <c r="CM26" s="41" t="str">
        <f t="shared" ca="1" si="78"/>
        <v/>
      </c>
      <c r="CN26" s="41" t="str">
        <f t="shared" ca="1" si="78"/>
        <v/>
      </c>
      <c r="CO26" s="36" t="str">
        <f t="shared" ca="1" si="78"/>
        <v/>
      </c>
      <c r="CP26" s="36" t="str">
        <f t="shared" ca="1" si="79"/>
        <v/>
      </c>
      <c r="CQ26" s="36" t="str">
        <f t="shared" ca="1" si="79"/>
        <v/>
      </c>
      <c r="CR26" s="36" t="str">
        <f t="shared" ca="1" si="79"/>
        <v/>
      </c>
      <c r="CS26" s="36" t="str">
        <f t="shared" ca="1" si="79"/>
        <v/>
      </c>
      <c r="CT26" s="36" t="str">
        <f t="shared" ca="1" si="79"/>
        <v/>
      </c>
      <c r="CU26" s="36" t="str">
        <f t="shared" ca="1" si="79"/>
        <v/>
      </c>
      <c r="CV26" s="36" t="str">
        <f t="shared" ca="1" si="79"/>
        <v/>
      </c>
      <c r="CW26" s="36" t="str">
        <f t="shared" ca="1" si="81"/>
        <v/>
      </c>
      <c r="CX26" s="36" t="str">
        <f t="shared" ca="1" si="81"/>
        <v/>
      </c>
      <c r="CY26" s="36" t="str">
        <f t="shared" ca="1" si="81"/>
        <v/>
      </c>
      <c r="CZ26" s="36" t="str">
        <f t="shared" ca="1" si="81"/>
        <v>type = 'line'</v>
      </c>
      <c r="DA26" s="36" t="str">
        <f t="shared" ca="1" si="81"/>
        <v/>
      </c>
      <c r="DB26" s="36" t="str">
        <f t="shared" ca="1" si="81"/>
        <v/>
      </c>
      <c r="DC26" s="36" t="str">
        <f t="shared" ca="1" si="81"/>
        <v/>
      </c>
      <c r="DD26" s="36" t="str">
        <f t="shared" ca="1" si="81"/>
        <v/>
      </c>
      <c r="DE26" s="36" t="str">
        <f t="shared" ca="1" si="81"/>
        <v/>
      </c>
      <c r="DF26" s="36" t="str">
        <f t="shared" ca="1" si="81"/>
        <v/>
      </c>
      <c r="DG26" s="36" t="str">
        <f t="shared" ca="1" si="81"/>
        <v/>
      </c>
      <c r="DH26" s="36" t="str">
        <f t="shared" ca="1" si="81"/>
        <v/>
      </c>
      <c r="DI26" s="36" t="str">
        <f t="shared" ca="1" si="81"/>
        <v/>
      </c>
      <c r="DJ26" s="36" t="str">
        <f ca="1">IF(AU26="","",IF($CB26="|",$B26,$B26&amp;" = "&amp;$CB26))</f>
        <v/>
      </c>
      <c r="DK26" s="34" t="str">
        <f t="shared" ca="1" si="67"/>
        <v/>
      </c>
      <c r="DL26" s="34" t="str">
        <f t="shared" ca="1" si="36"/>
        <v/>
      </c>
      <c r="DM26" s="34" t="str">
        <f t="shared" ca="1" si="37"/>
        <v/>
      </c>
      <c r="DN26" s="34" t="str">
        <f t="shared" ca="1" si="38"/>
        <v/>
      </c>
      <c r="DO26" s="34" t="str">
        <f t="shared" ca="1" si="39"/>
        <v/>
      </c>
      <c r="DP26" s="34" t="str">
        <f t="shared" ca="1" si="40"/>
        <v/>
      </c>
      <c r="DQ26" s="34" t="str">
        <f t="shared" ca="1" si="41"/>
        <v/>
      </c>
      <c r="DR26" s="34" t="str">
        <f t="shared" ca="1" si="42"/>
        <v/>
      </c>
      <c r="DS26" s="34" t="str">
        <f t="shared" ca="1" si="43"/>
        <v/>
      </c>
      <c r="DT26" s="31" t="str">
        <f t="shared" ca="1" si="44"/>
        <v/>
      </c>
      <c r="DU26" s="31" t="str">
        <f t="shared" ca="1" si="45"/>
        <v/>
      </c>
      <c r="DV26" s="31" t="str">
        <f t="shared" ca="1" si="46"/>
        <v/>
      </c>
      <c r="DW26" s="31" t="str">
        <f t="shared" ca="1" si="47"/>
        <v/>
      </c>
      <c r="DX26" s="31" t="str">
        <f t="shared" ca="1" si="48"/>
        <v/>
      </c>
      <c r="DY26" s="31" t="str">
        <f t="shared" ca="1" si="49"/>
        <v/>
      </c>
      <c r="DZ26" s="31" t="str">
        <f t="shared" ca="1" si="50"/>
        <v/>
      </c>
      <c r="EA26" s="31" t="str">
        <f t="shared" ca="1" si="51"/>
        <v/>
      </c>
      <c r="EB26" s="31" t="str">
        <f t="shared" ca="1" si="52"/>
        <v/>
      </c>
      <c r="EC26" s="31" t="str">
        <f t="shared" ca="1" si="53"/>
        <v/>
      </c>
      <c r="ED26" s="31" t="str">
        <f t="shared" ca="1" si="54"/>
        <v/>
      </c>
      <c r="EE26" s="31" t="str">
        <f t="shared" ca="1" si="55"/>
        <v>type = type</v>
      </c>
      <c r="EF26" s="31" t="str">
        <f t="shared" ca="1" si="56"/>
        <v/>
      </c>
      <c r="EG26" s="31" t="str">
        <f t="shared" ca="1" si="57"/>
        <v/>
      </c>
      <c r="EH26" s="31" t="str">
        <f t="shared" ca="1" si="58"/>
        <v/>
      </c>
      <c r="EI26" s="31" t="str">
        <f t="shared" ca="1" si="59"/>
        <v/>
      </c>
      <c r="EJ26" s="31" t="str">
        <f t="shared" ca="1" si="60"/>
        <v/>
      </c>
      <c r="EK26" s="31" t="str">
        <f t="shared" ca="1" si="61"/>
        <v/>
      </c>
      <c r="EL26" s="31" t="str">
        <f t="shared" ca="1" si="62"/>
        <v/>
      </c>
      <c r="EM26" s="31" t="str">
        <f t="shared" ca="1" si="63"/>
        <v/>
      </c>
      <c r="EN26" s="31" t="str">
        <f t="shared" ca="1" si="64"/>
        <v/>
      </c>
      <c r="EO26" s="31" t="str">
        <f t="shared" ca="1" si="65"/>
        <v/>
      </c>
    </row>
    <row r="27" spans="1:145" x14ac:dyDescent="0.2">
      <c r="A27" s="30" t="s">
        <v>144</v>
      </c>
      <c r="B27" s="30" t="s">
        <v>128</v>
      </c>
      <c r="C27" s="31" t="s">
        <v>7</v>
      </c>
      <c r="F27" s="31" t="s">
        <v>106</v>
      </c>
      <c r="G27" s="31" t="s">
        <v>238</v>
      </c>
      <c r="M27" s="31" t="str">
        <f>"'cmp_"&amp;C27&amp;"_"&amp;F27&amp;"'"</f>
        <v>'cmp_chr_scl'</v>
      </c>
      <c r="Q27" s="32" t="str">
        <f t="shared" ca="1" si="69"/>
        <v/>
      </c>
      <c r="R27" s="32">
        <v>4</v>
      </c>
      <c r="S27" s="32" t="str">
        <f t="shared" ca="1" si="75"/>
        <v/>
      </c>
      <c r="T27" s="32" t="str">
        <f t="shared" ca="1" si="75"/>
        <v/>
      </c>
      <c r="U27" s="32" t="str">
        <f t="shared" ca="1" si="75"/>
        <v/>
      </c>
      <c r="V27" s="32">
        <f t="shared" ca="1" si="75"/>
        <v>7</v>
      </c>
      <c r="W27" s="32" t="str">
        <f t="shared" ca="1" si="75"/>
        <v/>
      </c>
      <c r="X27" s="32" t="str">
        <f t="shared" ca="1" si="75"/>
        <v/>
      </c>
      <c r="Y27" s="32" t="str">
        <f t="shared" ca="1" si="75"/>
        <v/>
      </c>
      <c r="Z27" s="32" t="str">
        <f t="shared" ca="1" si="75"/>
        <v/>
      </c>
      <c r="AA27" s="32" t="str">
        <f t="shared" ca="1" si="75"/>
        <v/>
      </c>
      <c r="AB27" s="32" t="str">
        <f t="shared" ca="1" si="75"/>
        <v/>
      </c>
      <c r="AC27" s="32" t="str">
        <f t="shared" ca="1" si="76"/>
        <v/>
      </c>
      <c r="AD27" s="32" t="str">
        <f t="shared" ca="1" si="76"/>
        <v/>
      </c>
      <c r="AE27" s="32" t="str">
        <f t="shared" ca="1" si="76"/>
        <v/>
      </c>
      <c r="AF27" s="32" t="str">
        <f t="shared" ca="1" si="76"/>
        <v/>
      </c>
      <c r="AG27" s="32" t="str">
        <f t="shared" ca="1" si="76"/>
        <v/>
      </c>
      <c r="AH27" s="32" t="str">
        <f t="shared" ca="1" si="76"/>
        <v/>
      </c>
      <c r="AI27" s="32" t="str">
        <f t="shared" ca="1" si="76"/>
        <v/>
      </c>
      <c r="AJ27" s="32" t="str">
        <f t="shared" ca="1" si="76"/>
        <v/>
      </c>
      <c r="AK27" s="32" t="str">
        <f t="shared" ca="1" si="76"/>
        <v/>
      </c>
      <c r="AL27" s="32" t="str">
        <f t="shared" ca="1" si="76"/>
        <v/>
      </c>
      <c r="AM27" s="32" t="str">
        <f t="shared" ca="1" si="77"/>
        <v/>
      </c>
      <c r="AN27" s="32" t="str">
        <f t="shared" ca="1" si="77"/>
        <v/>
      </c>
      <c r="AO27" s="32" t="str">
        <f t="shared" ca="1" si="77"/>
        <v/>
      </c>
      <c r="AP27" s="32" t="str">
        <f t="shared" ca="1" si="77"/>
        <v/>
      </c>
      <c r="AQ27" s="32" t="str">
        <f t="shared" ca="1" si="77"/>
        <v/>
      </c>
      <c r="AR27" s="32" t="str">
        <f t="shared" ca="1" si="77"/>
        <v/>
      </c>
      <c r="AS27" s="32" t="str">
        <f t="shared" ca="1" si="77"/>
        <v/>
      </c>
      <c r="AT27" s="32" t="str">
        <f t="shared" ca="1" si="77"/>
        <v/>
      </c>
      <c r="AU27" s="32" t="str">
        <f t="shared" ca="1" si="77"/>
        <v/>
      </c>
      <c r="AV27" s="32">
        <f t="shared" ca="1" si="4"/>
        <v>2</v>
      </c>
      <c r="AW27" s="31" t="str">
        <f ca="1">IF(Q27="","","uj::is_prop("&amp;_xlfn.TEXTJOIN(", ",TRUE,$B27,$M27,$J27,IF($G27="","","vals = pj::pj.$vals$"&amp;$G27))&amp;")")</f>
        <v/>
      </c>
      <c r="AX27" s="31" t="str">
        <f>IF(R27="","","uj::is_prop("&amp;_xlfn.TEXTJOIN(", ",TRUE,$B27,$M27,$J27,IF($G27="","","vals = pj::pj.$vals$"&amp;$G27))&amp;")")</f>
        <v>uj::is_prop(order, 'cmp_chr_scl', vals = pj::pj.$vals$ixy)</v>
      </c>
      <c r="AY27" s="31" t="str">
        <f ca="1">IF(S27="","","uj::is_prop("&amp;_xlfn.TEXTJOIN(", ",TRUE,$B27,$M27,$J27,IF($G27="","","vals = pj::pj.$vals$"&amp;$G27))&amp;")")</f>
        <v/>
      </c>
      <c r="AZ27" s="31" t="str">
        <f ca="1">IF(T27="","","uj::is_prop("&amp;_xlfn.TEXTJOIN(", ",TRUE,$B27,$M27,$J27,IF($G27="","","vals = pj::pj.$vals$"&amp;$G27))&amp;")")</f>
        <v/>
      </c>
      <c r="BA27" s="31" t="str">
        <f ca="1">IF(U27="","","uj::is_prop("&amp;_xlfn.TEXTJOIN(", ",TRUE,$B27,$M27,$J27,IF($G27="","","vals = pj::pj.$vals$"&amp;$G27))&amp;")")</f>
        <v/>
      </c>
      <c r="BB27" s="31" t="str">
        <f ca="1">IF(V27="","","uj::is_prop("&amp;_xlfn.TEXTJOIN(", ",TRUE,$B27,$M27,$J27,IF($G27="","","vals = pj::pj.$vals$"&amp;$G27))&amp;")")</f>
        <v>uj::is_prop(order, 'cmp_chr_scl', vals = pj::pj.$vals$ixy)</v>
      </c>
      <c r="BC27" s="31" t="str">
        <f ca="1">IF(W27="","","uj::is_prop("&amp;_xlfn.TEXTJOIN(", ",TRUE,$B27,$M27,$J27,IF($G27="","","vals = pj::pj.$vals$"&amp;$G27))&amp;")")</f>
        <v/>
      </c>
      <c r="BD27" s="31" t="str">
        <f ca="1">IF(X27="","","uj::is_prop("&amp;_xlfn.TEXTJOIN(", ",TRUE,$B27,$M27,$J27,IF($G27="","","vals = pj::pj.$vals$"&amp;$G27))&amp;")")</f>
        <v/>
      </c>
      <c r="BE27" s="31" t="str">
        <f ca="1">IF(Y27="","","uj::is_prop("&amp;_xlfn.TEXTJOIN(", ",TRUE,$B27,$M27,$J27,IF($G27="","","vals = pj::pj.$vals$"&amp;$G27))&amp;")")</f>
        <v/>
      </c>
      <c r="BF27" s="31" t="str">
        <f ca="1">IF(Z27="","","uj::is_prop("&amp;_xlfn.TEXTJOIN(", ",TRUE,$B27,$M27,$J27,IF($G27="","","vals = pj::pj.$vals$"&amp;$G27))&amp;")")</f>
        <v/>
      </c>
      <c r="BG27" s="31" t="str">
        <f ca="1">IF(AA27="","","uj::is_prop("&amp;_xlfn.TEXTJOIN(", ",TRUE,$B27,$M27,$J27,IF($G27="","","vals = pj::pj.$vals$"&amp;$G27))&amp;")")</f>
        <v/>
      </c>
      <c r="BH27" s="31" t="str">
        <f ca="1">IF(AB27="","","uj::is_prop("&amp;_xlfn.TEXTJOIN(", ",TRUE,$B27,$M27,$J27,IF($G27="","","vals = pj::pj.$vals$"&amp;$G27))&amp;")")</f>
        <v/>
      </c>
      <c r="BI27" s="31" t="str">
        <f ca="1">IF(AC27="","","uj::is_prop("&amp;_xlfn.TEXTJOIN(", ",TRUE,$B27,$M27,$J27,IF($G27="","","vals = pj::pj.$vals$"&amp;$G27))&amp;")")</f>
        <v/>
      </c>
      <c r="BJ27" s="31" t="str">
        <f ca="1">IF(AD27="","","uj::is_prop("&amp;_xlfn.TEXTJOIN(", ",TRUE,$B27,$M27,$J27,IF($G27="","","vals = pj::pj.$vals$"&amp;$G27))&amp;")")</f>
        <v/>
      </c>
      <c r="BK27" s="31" t="str">
        <f ca="1">IF(AE27="","","uj::is_prop("&amp;_xlfn.TEXTJOIN(", ",TRUE,$B27,$M27,$J27,IF($G27="","","vals = pj::pj.$vals$"&amp;$G27))&amp;")")</f>
        <v/>
      </c>
      <c r="BL27" s="31" t="str">
        <f ca="1">IF(AF27="","","uj::is_prop("&amp;_xlfn.TEXTJOIN(", ",TRUE,$B27,$M27,$J27,IF($G27="","","vals = pj::pj.$vals$"&amp;$G27))&amp;")")</f>
        <v/>
      </c>
      <c r="BM27" s="31" t="str">
        <f ca="1">IF(AG27="","","uj::is_prop("&amp;_xlfn.TEXTJOIN(", ",TRUE,$B27,$M27,$J27,IF($G27="","","vals = pj::pj.$vals$"&amp;$G27))&amp;")")</f>
        <v/>
      </c>
      <c r="BN27" s="31" t="str">
        <f ca="1">IF(AH27="","","uj::is_prop("&amp;_xlfn.TEXTJOIN(", ",TRUE,$B27,$M27,$J27,IF($G27="","","vals = pj::pj.$vals$"&amp;$G27))&amp;")")</f>
        <v/>
      </c>
      <c r="BO27" s="31" t="str">
        <f ca="1">IF(AI27="","","uj::is_prop("&amp;_xlfn.TEXTJOIN(", ",TRUE,$B27,$M27,$J27,IF($G27="","","vals = pj::pj.$vals$"&amp;$G27))&amp;")")</f>
        <v/>
      </c>
      <c r="BP27" s="31" t="str">
        <f ca="1">IF(AJ27="","","uj::is_prop("&amp;_xlfn.TEXTJOIN(", ",TRUE,$B27,$M27,$J27,IF($G27="","","vals = pj::pj.$vals$"&amp;$G27))&amp;")")</f>
        <v/>
      </c>
      <c r="BQ27" s="31" t="str">
        <f ca="1">IF(AK27="","","uj::is_prop("&amp;_xlfn.TEXTJOIN(", ",TRUE,$B27,$M27,$J27,IF($G27="","","vals = pj::pj.$vals$"&amp;$G27))&amp;")")</f>
        <v/>
      </c>
      <c r="BR27" s="31" t="str">
        <f ca="1">IF(AL27="","","uj::is_prop("&amp;_xlfn.TEXTJOIN(", ",TRUE,$B27,$M27,$J27,IF($G27="","","vals = pj::pj.$vals$"&amp;$G27))&amp;")")</f>
        <v/>
      </c>
      <c r="BS27" s="31" t="str">
        <f ca="1">IF(AM27="","","uj::is_prop("&amp;_xlfn.TEXTJOIN(", ",TRUE,$B27,$M27,$J27,IF($G27="","","vals = pj::pj.$vals$"&amp;$G27))&amp;")")</f>
        <v/>
      </c>
      <c r="BT27" s="31" t="str">
        <f ca="1">IF(AN27="","","uj::is_prop("&amp;_xlfn.TEXTJOIN(", ",TRUE,$B27,$M27,$J27,IF($G27="","","vals = pj::pj.$vals$"&amp;$G27))&amp;")")</f>
        <v/>
      </c>
      <c r="BU27" s="31" t="str">
        <f ca="1">IF(AO27="","","uj::is_prop("&amp;_xlfn.TEXTJOIN(", ",TRUE,$B27,$M27,$J27,IF($G27="","","vals = pj::pj.$vals$"&amp;$G27))&amp;")")</f>
        <v/>
      </c>
      <c r="BV27" s="31" t="str">
        <f ca="1">IF(AP27="","","uj::is_prop("&amp;_xlfn.TEXTJOIN(", ",TRUE,$B27,$M27,$J27,IF($G27="","","vals = pj::pj.$vals$"&amp;$G27))&amp;")")</f>
        <v/>
      </c>
      <c r="BW27" s="31" t="str">
        <f ca="1">IF(AQ27="","","uj::is_prop("&amp;_xlfn.TEXTJOIN(", ",TRUE,$B27,$M27,$J27,IF($G27="","","vals = pj::pj.$vals$"&amp;$G27))&amp;")")</f>
        <v/>
      </c>
      <c r="BX27" s="31" t="str">
        <f ca="1">IF(AR27="","","uj::is_prop("&amp;_xlfn.TEXTJOIN(", ",TRUE,$B27,$M27,$J27,IF($G27="","","vals = pj::pj.$vals$"&amp;$G27))&amp;")")</f>
        <v/>
      </c>
      <c r="BY27" s="31" t="str">
        <f ca="1">IF(AS27="","","uj::is_prop("&amp;_xlfn.TEXTJOIN(", ",TRUE,$B27,$M27,$J27,IF($G27="","","vals = pj::pj.$vals$"&amp;$G27))&amp;")")</f>
        <v/>
      </c>
      <c r="BZ27" s="31" t="str">
        <f ca="1">IF(AT27="","","uj::is_prop("&amp;_xlfn.TEXTJOIN(", ",TRUE,$B27,$M27,$J27,IF($G27="","","vals = pj::pj.$vals$"&amp;$G27))&amp;")")</f>
        <v/>
      </c>
      <c r="CA27" s="31" t="str">
        <f ca="1">IF(AU27="","","uj::is_prop("&amp;_xlfn.TEXTJOIN(", ",TRUE,$B27,$M27,$J27,IF($G27="","","vals = pj::pj.$vals$"&amp;$G27))&amp;")")</f>
        <v/>
      </c>
      <c r="CB27" s="37" t="str">
        <f>"'x'"</f>
        <v>'x'</v>
      </c>
      <c r="CF27" s="36" t="str">
        <f t="shared" ca="1" si="78"/>
        <v/>
      </c>
      <c r="CG27" s="36" t="str">
        <f t="shared" si="78"/>
        <v>order = 'x'</v>
      </c>
      <c r="CH27" s="36" t="str">
        <f t="shared" ca="1" si="78"/>
        <v/>
      </c>
      <c r="CI27" s="36" t="str">
        <f t="shared" ca="1" si="78"/>
        <v/>
      </c>
      <c r="CJ27" s="36" t="str">
        <f t="shared" ca="1" si="78"/>
        <v/>
      </c>
      <c r="CK27" s="36" t="str">
        <f t="shared" ca="1" si="78"/>
        <v>order = 'x'</v>
      </c>
      <c r="CL27" s="36" t="str">
        <f t="shared" ca="1" si="78"/>
        <v/>
      </c>
      <c r="CM27" s="36" t="str">
        <f t="shared" ca="1" si="78"/>
        <v/>
      </c>
      <c r="CN27" s="36" t="str">
        <f t="shared" ca="1" si="78"/>
        <v/>
      </c>
      <c r="CO27" s="36" t="str">
        <f t="shared" ca="1" si="78"/>
        <v/>
      </c>
      <c r="CP27" s="36" t="str">
        <f t="shared" ca="1" si="79"/>
        <v/>
      </c>
      <c r="CQ27" s="36" t="str">
        <f t="shared" ca="1" si="79"/>
        <v/>
      </c>
      <c r="CR27" s="36" t="str">
        <f t="shared" ca="1" si="79"/>
        <v/>
      </c>
      <c r="CS27" s="36" t="str">
        <f t="shared" ca="1" si="79"/>
        <v/>
      </c>
      <c r="CT27" s="36" t="str">
        <f t="shared" ca="1" si="79"/>
        <v/>
      </c>
      <c r="CU27" s="36" t="str">
        <f t="shared" ca="1" si="79"/>
        <v/>
      </c>
      <c r="CV27" s="36" t="str">
        <f t="shared" ca="1" si="79"/>
        <v/>
      </c>
      <c r="CW27" s="36" t="str">
        <f t="shared" ca="1" si="81"/>
        <v/>
      </c>
      <c r="CX27" s="36" t="str">
        <f t="shared" ca="1" si="81"/>
        <v/>
      </c>
      <c r="CY27" s="36" t="str">
        <f t="shared" ca="1" si="81"/>
        <v/>
      </c>
      <c r="CZ27" s="36" t="str">
        <f t="shared" ca="1" si="81"/>
        <v/>
      </c>
      <c r="DA27" s="36" t="str">
        <f t="shared" ca="1" si="81"/>
        <v/>
      </c>
      <c r="DB27" s="36" t="str">
        <f t="shared" ca="1" si="81"/>
        <v/>
      </c>
      <c r="DC27" s="36" t="str">
        <f t="shared" ca="1" si="81"/>
        <v/>
      </c>
      <c r="DD27" s="36" t="str">
        <f t="shared" ca="1" si="81"/>
        <v/>
      </c>
      <c r="DE27" s="36" t="str">
        <f t="shared" ca="1" si="81"/>
        <v/>
      </c>
      <c r="DF27" s="36" t="str">
        <f t="shared" ca="1" si="81"/>
        <v/>
      </c>
      <c r="DG27" s="36" t="str">
        <f t="shared" ca="1" si="81"/>
        <v/>
      </c>
      <c r="DH27" s="36" t="str">
        <f t="shared" ca="1" si="81"/>
        <v/>
      </c>
      <c r="DI27" s="36" t="str">
        <f t="shared" ca="1" si="81"/>
        <v/>
      </c>
      <c r="DJ27" s="36" t="str">
        <f ca="1">IF(AU27="","",IF($CB27="|",$B27,$B27&amp;" = "&amp;$CB27))</f>
        <v/>
      </c>
      <c r="DK27" s="31" t="str">
        <f t="shared" ca="1" si="67"/>
        <v/>
      </c>
      <c r="DL27" s="31" t="str">
        <f t="shared" si="36"/>
        <v>order = order</v>
      </c>
      <c r="DM27" s="31" t="str">
        <f t="shared" ca="1" si="37"/>
        <v/>
      </c>
      <c r="DN27" s="31" t="str">
        <f t="shared" ca="1" si="38"/>
        <v/>
      </c>
      <c r="DO27" s="31" t="str">
        <f t="shared" ca="1" si="39"/>
        <v/>
      </c>
      <c r="DP27" s="31" t="str">
        <f t="shared" ca="1" si="40"/>
        <v>order = order</v>
      </c>
      <c r="DQ27" s="31" t="str">
        <f t="shared" ca="1" si="41"/>
        <v/>
      </c>
      <c r="DR27" s="31" t="str">
        <f t="shared" ca="1" si="42"/>
        <v/>
      </c>
      <c r="DS27" s="31" t="str">
        <f t="shared" ca="1" si="43"/>
        <v/>
      </c>
      <c r="DT27" s="31" t="str">
        <f t="shared" ca="1" si="44"/>
        <v/>
      </c>
      <c r="DU27" s="31" t="str">
        <f t="shared" ca="1" si="45"/>
        <v/>
      </c>
      <c r="DV27" s="31" t="str">
        <f t="shared" ca="1" si="46"/>
        <v/>
      </c>
      <c r="DW27" s="31" t="str">
        <f t="shared" ca="1" si="47"/>
        <v/>
      </c>
      <c r="DX27" s="31" t="str">
        <f t="shared" ca="1" si="48"/>
        <v/>
      </c>
      <c r="DY27" s="31" t="str">
        <f t="shared" ca="1" si="49"/>
        <v/>
      </c>
      <c r="DZ27" s="31" t="str">
        <f t="shared" ca="1" si="50"/>
        <v/>
      </c>
      <c r="EA27" s="31" t="str">
        <f t="shared" ca="1" si="51"/>
        <v/>
      </c>
      <c r="EB27" s="31" t="str">
        <f t="shared" ca="1" si="52"/>
        <v/>
      </c>
      <c r="EC27" s="31" t="str">
        <f t="shared" ca="1" si="53"/>
        <v/>
      </c>
      <c r="ED27" s="31" t="str">
        <f t="shared" ca="1" si="54"/>
        <v/>
      </c>
      <c r="EE27" s="31" t="str">
        <f t="shared" ca="1" si="55"/>
        <v/>
      </c>
      <c r="EF27" s="31" t="str">
        <f t="shared" ca="1" si="56"/>
        <v/>
      </c>
      <c r="EG27" s="31" t="str">
        <f t="shared" ca="1" si="57"/>
        <v/>
      </c>
      <c r="EH27" s="31" t="str">
        <f t="shared" ca="1" si="58"/>
        <v/>
      </c>
      <c r="EI27" s="31" t="str">
        <f t="shared" ca="1" si="59"/>
        <v/>
      </c>
      <c r="EJ27" s="31" t="str">
        <f t="shared" ca="1" si="60"/>
        <v/>
      </c>
      <c r="EK27" s="31" t="str">
        <f t="shared" ca="1" si="61"/>
        <v/>
      </c>
      <c r="EL27" s="31" t="str">
        <f t="shared" ca="1" si="62"/>
        <v/>
      </c>
      <c r="EM27" s="31" t="str">
        <f t="shared" ca="1" si="63"/>
        <v/>
      </c>
      <c r="EN27" s="31" t="str">
        <f t="shared" ca="1" si="64"/>
        <v/>
      </c>
      <c r="EO27" s="31" t="str">
        <f t="shared" ca="1" si="65"/>
        <v/>
      </c>
    </row>
    <row r="28" spans="1:145" x14ac:dyDescent="0.2">
      <c r="A28" s="30" t="s">
        <v>133</v>
      </c>
      <c r="B28" s="30" t="s">
        <v>64</v>
      </c>
      <c r="C28" s="31" t="s">
        <v>7</v>
      </c>
      <c r="E28" s="31" t="s">
        <v>105</v>
      </c>
      <c r="F28" s="31" t="s">
        <v>106</v>
      </c>
      <c r="G28" s="31" t="s">
        <v>238</v>
      </c>
      <c r="H28" s="31" t="s">
        <v>63</v>
      </c>
      <c r="I28" s="31" t="s">
        <v>62</v>
      </c>
      <c r="M28" s="31" t="str">
        <f>"'cmp_"&amp;C28&amp;"_"&amp;E28&amp;"'"</f>
        <v>'cmp_chr_vec'</v>
      </c>
      <c r="N28" s="31" t="str">
        <f>"'cmp_"&amp;C28&amp;"_"&amp;F28&amp;"'"</f>
        <v>'cmp_chr_scl'</v>
      </c>
      <c r="Q28" s="32" t="str">
        <f t="shared" ca="1" si="69"/>
        <v/>
      </c>
      <c r="R28" s="32" t="str">
        <f t="shared" ref="R28:R61" ca="1" si="82">IFERROR(MATCH($B28,INDIRECT(R$3&amp;"_names"),0),"")</f>
        <v/>
      </c>
      <c r="S28" s="32" t="str">
        <f t="shared" ca="1" si="75"/>
        <v/>
      </c>
      <c r="T28" s="32">
        <f t="shared" ca="1" si="75"/>
        <v>2</v>
      </c>
      <c r="U28" s="32">
        <f t="shared" ca="1" si="75"/>
        <v>2</v>
      </c>
      <c r="V28" s="32" t="str">
        <f t="shared" ca="1" si="75"/>
        <v/>
      </c>
      <c r="W28" s="32" t="str">
        <f t="shared" ca="1" si="75"/>
        <v/>
      </c>
      <c r="X28" s="32" t="str">
        <f t="shared" ca="1" si="75"/>
        <v/>
      </c>
      <c r="Y28" s="32" t="str">
        <f t="shared" ca="1" si="75"/>
        <v/>
      </c>
      <c r="Z28" s="32" t="str">
        <f t="shared" ca="1" si="75"/>
        <v/>
      </c>
      <c r="AA28" s="32" t="str">
        <f t="shared" ca="1" si="75"/>
        <v/>
      </c>
      <c r="AB28" s="32" t="str">
        <f t="shared" ca="1" si="75"/>
        <v/>
      </c>
      <c r="AC28" s="32" t="str">
        <f t="shared" ca="1" si="76"/>
        <v/>
      </c>
      <c r="AD28" s="32" t="str">
        <f t="shared" ca="1" si="76"/>
        <v/>
      </c>
      <c r="AE28" s="32" t="str">
        <f t="shared" ca="1" si="76"/>
        <v/>
      </c>
      <c r="AF28" s="32" t="str">
        <f t="shared" ca="1" si="76"/>
        <v/>
      </c>
      <c r="AG28" s="32" t="str">
        <f t="shared" ca="1" si="76"/>
        <v/>
      </c>
      <c r="AH28" s="32" t="str">
        <f t="shared" ca="1" si="76"/>
        <v/>
      </c>
      <c r="AI28" s="32" t="str">
        <f t="shared" ca="1" si="76"/>
        <v/>
      </c>
      <c r="AJ28" s="32" t="str">
        <f t="shared" ca="1" si="76"/>
        <v/>
      </c>
      <c r="AK28" s="32" t="str">
        <f t="shared" ca="1" si="76"/>
        <v/>
      </c>
      <c r="AL28" s="32" t="str">
        <f t="shared" ca="1" si="76"/>
        <v/>
      </c>
      <c r="AM28" s="32" t="str">
        <f t="shared" ca="1" si="77"/>
        <v/>
      </c>
      <c r="AN28" s="32" t="str">
        <f t="shared" ca="1" si="77"/>
        <v/>
      </c>
      <c r="AO28" s="32" t="str">
        <f t="shared" ca="1" si="77"/>
        <v/>
      </c>
      <c r="AP28" s="32" t="str">
        <f t="shared" ca="1" si="77"/>
        <v/>
      </c>
      <c r="AQ28" s="32" t="str">
        <f t="shared" ca="1" si="77"/>
        <v/>
      </c>
      <c r="AR28" s="32" t="str">
        <f t="shared" ca="1" si="77"/>
        <v/>
      </c>
      <c r="AS28" s="32">
        <f t="shared" ca="1" si="77"/>
        <v>2</v>
      </c>
      <c r="AT28" s="32">
        <f t="shared" ca="1" si="77"/>
        <v>2</v>
      </c>
      <c r="AU28" s="32" t="str">
        <f t="shared" ca="1" si="77"/>
        <v/>
      </c>
      <c r="AV28" s="32">
        <f t="shared" ca="1" si="4"/>
        <v>4</v>
      </c>
      <c r="AW28" s="31" t="str">
        <f ca="1">IF(Q28="","","uj::is_prop("&amp;_xlfn.TEXTJOIN(", ",TRUE,$B28,$M28,$J28,IF($G28="","","vals = pj::pj.$vals$"&amp;$G28))&amp;")")</f>
        <v/>
      </c>
      <c r="AX28" s="31" t="str">
        <f ca="1">IF(R28="","","uj::is_prop("&amp;_xlfn.TEXTJOIN(", ",TRUE,$B28,$M28,$J28,IF($G28="","","vals = pj::pj.$vals$"&amp;$G28))&amp;")")</f>
        <v/>
      </c>
      <c r="AY28" s="31" t="str">
        <f ca="1">IF(S28="","","uj::is_prop("&amp;_xlfn.TEXTJOIN(", ",TRUE,$B28,$M28,$J28,IF($G28="","","vals = pj::pj.$vals$"&amp;$G28))&amp;")")</f>
        <v/>
      </c>
      <c r="AZ28" s="31" t="str">
        <f ca="1">IF(T28="","","uj::is_prop("&amp;_xlfn.TEXTJOIN(", ",TRUE,$B28,$M28,$J28,IF($G28="","","vals = pj::pj.$vals$"&amp;$G28))&amp;")")</f>
        <v>uj::is_prop(ref, 'cmp_chr_vec', vals = pj::pj.$vals$ixy)</v>
      </c>
      <c r="BA28" s="31" t="str">
        <f ca="1">IF(U28="","","uj::is_prop("&amp;_xlfn.TEXTJOIN(", ",TRUE,$B28,$M28,$J28,IF($G28="","","vals = pj::pj.$vals$"&amp;$G28))&amp;")")</f>
        <v>uj::is_prop(ref, 'cmp_chr_vec', vals = pj::pj.$vals$ixy)</v>
      </c>
      <c r="BB28" s="31" t="str">
        <f ca="1">IF(V28="","","uj::is_prop("&amp;_xlfn.TEXTJOIN(", ",TRUE,$B28,$M28,$J28,IF($G28="","","vals = pj::pj.$vals$"&amp;$G28))&amp;")")</f>
        <v/>
      </c>
      <c r="BC28" s="31" t="str">
        <f ca="1">IF(W28="","","uj::is_prop("&amp;_xlfn.TEXTJOIN(", ",TRUE,$B28,$M28,$J28,IF($G28="","","vals = pj::pj.$vals$"&amp;$G28))&amp;")")</f>
        <v/>
      </c>
      <c r="BD28" s="31" t="str">
        <f ca="1">IF(X28="","","uj::is_prop("&amp;_xlfn.TEXTJOIN(", ",TRUE,$B28,$M28,$J28,IF($G28="","","vals = pj::pj.$vals$"&amp;$G28))&amp;")")</f>
        <v/>
      </c>
      <c r="BE28" s="31" t="str">
        <f ca="1">IF(Y28="","","uj::is_prop("&amp;_xlfn.TEXTJOIN(", ",TRUE,$B28,$M28,$J28,IF($G28="","","vals = pj::pj.$vals$"&amp;$G28))&amp;")")</f>
        <v/>
      </c>
      <c r="BF28" s="31" t="str">
        <f ca="1">IF(Z28="","","uj::is_prop("&amp;_xlfn.TEXTJOIN(", ",TRUE,$B28,$M28,$J28,IF($G28="","","vals = pj::pj.$vals$"&amp;$G28))&amp;")")</f>
        <v/>
      </c>
      <c r="BG28" s="31" t="str">
        <f ca="1">IF(AA28="","","uj::is_prop("&amp;_xlfn.TEXTJOIN(", ",TRUE,$B28,$M28,$J28,IF($G28="","","vals = pj::pj.$vals$"&amp;$G28))&amp;")")</f>
        <v/>
      </c>
      <c r="BH28" s="31" t="str">
        <f ca="1">IF(AB28="","","uj::is_prop("&amp;_xlfn.TEXTJOIN(", ",TRUE,$B28,$M28,$J28,IF($G28="","","vals = pj::pj.$vals$"&amp;$G28))&amp;")")</f>
        <v/>
      </c>
      <c r="BI28" s="31" t="str">
        <f ca="1">IF(AC28="","","uj::is_prop("&amp;_xlfn.TEXTJOIN(", ",TRUE,$B28,$M28,$J28,IF($G28="","","vals = pj::pj.$vals$"&amp;$G28))&amp;")")</f>
        <v/>
      </c>
      <c r="BJ28" s="31" t="str">
        <f ca="1">IF(AD28="","","uj::is_prop("&amp;_xlfn.TEXTJOIN(", ",TRUE,$B28,$M28,$J28,IF($G28="","","vals = pj::pj.$vals$"&amp;$G28))&amp;")")</f>
        <v/>
      </c>
      <c r="BK28" s="31" t="str">
        <f ca="1">IF(AE28="","","uj::is_prop("&amp;_xlfn.TEXTJOIN(", ",TRUE,$B28,$M28,$J28,IF($G28="","","vals = pj::pj.$vals$"&amp;$G28))&amp;")")</f>
        <v/>
      </c>
      <c r="BL28" s="31" t="str">
        <f ca="1">IF(AF28="","","uj::is_prop("&amp;_xlfn.TEXTJOIN(", ",TRUE,$B28,$M28,$J28,IF($G28="","","vals = pj::pj.$vals$"&amp;$G28))&amp;")")</f>
        <v/>
      </c>
      <c r="BM28" s="31" t="str">
        <f ca="1">IF(AG28="","","uj::is_prop("&amp;_xlfn.TEXTJOIN(", ",TRUE,$B28,$M28,$J28,IF($G28="","","vals = pj::pj.$vals$"&amp;$G28))&amp;")")</f>
        <v/>
      </c>
      <c r="BN28" s="31" t="str">
        <f ca="1">IF(AH28="","","uj::is_prop("&amp;_xlfn.TEXTJOIN(", ",TRUE,$B28,$M28,$J28,IF($G28="","","vals = pj::pj.$vals$"&amp;$G28))&amp;")")</f>
        <v/>
      </c>
      <c r="BO28" s="31" t="str">
        <f ca="1">IF(AI28="","","uj::is_prop("&amp;_xlfn.TEXTJOIN(", ",TRUE,$B28,$M28,$J28,IF($G28="","","vals = pj::pj.$vals$"&amp;$G28))&amp;")")</f>
        <v/>
      </c>
      <c r="BP28" s="31" t="str">
        <f ca="1">IF(AJ28="","","uj::is_prop("&amp;_xlfn.TEXTJOIN(", ",TRUE,$B28,$M28,$J28,IF($G28="","","vals = pj::pj.$vals$"&amp;$G28))&amp;")")</f>
        <v/>
      </c>
      <c r="BQ28" s="31" t="str">
        <f ca="1">IF(AK28="","","uj::is_prop("&amp;_xlfn.TEXTJOIN(", ",TRUE,$B28,$M28,$J28,IF($G28="","","vals = pj::pj.$vals$"&amp;$G28))&amp;")")</f>
        <v/>
      </c>
      <c r="BR28" s="31" t="str">
        <f ca="1">IF(AL28="","","uj::is_prop("&amp;_xlfn.TEXTJOIN(", ",TRUE,$B28,$M28,$J28,IF($G28="","","vals = pj::pj.$vals$"&amp;$G28))&amp;")")</f>
        <v/>
      </c>
      <c r="BS28" s="31" t="str">
        <f ca="1">IF(AM28="","","uj::is_prop("&amp;_xlfn.TEXTJOIN(", ",TRUE,$B28,$M28,$J28,IF($G28="","","vals = pj::pj.$vals$"&amp;$G28))&amp;")")</f>
        <v/>
      </c>
      <c r="BT28" s="31" t="str">
        <f ca="1">IF(AN28="","","uj::is_prop("&amp;_xlfn.TEXTJOIN(", ",TRUE,$B28,$M28,$J28,IF($G28="","","vals = pj::pj.$vals$"&amp;$G28))&amp;")")</f>
        <v/>
      </c>
      <c r="BU28" s="31" t="str">
        <f ca="1">IF(AO28="","","uj::is_prop("&amp;_xlfn.TEXTJOIN(", ",TRUE,$B28,$M28,$J28,IF($G28="","","vals = pj::pj.$vals$"&amp;$G28))&amp;")")</f>
        <v/>
      </c>
      <c r="BV28" s="31" t="str">
        <f ca="1">IF(AP28="","","uj::is_prop("&amp;_xlfn.TEXTJOIN(", ",TRUE,$B28,$M28,$J28,IF($G28="","","vals = pj::pj.$vals$"&amp;$G28))&amp;")")</f>
        <v/>
      </c>
      <c r="BW28" s="31" t="str">
        <f ca="1">IF(AQ28="","","uj::is_prop("&amp;_xlfn.TEXTJOIN(", ",TRUE,$B28,$M28,$J28,IF($G28="","","vals = pj::pj.$vals$"&amp;$G28))&amp;")")</f>
        <v/>
      </c>
      <c r="BX28" s="31" t="str">
        <f ca="1">IF(AR28="","","uj::is_prop("&amp;_xlfn.TEXTJOIN(", ",TRUE,$B28,$M28,$J28,IF($G28="","","vals = pj::pj.$vals$"&amp;$G28))&amp;")")</f>
        <v/>
      </c>
      <c r="BY28" s="31" t="str">
        <f ca="1">IF(AS28="","","uj::is_prop("&amp;_xlfn.TEXTJOIN(", ",TRUE,$B28,$M28,$J28,IF($G28="","","vals = pj::pj.$vals$"&amp;$G28))&amp;")")</f>
        <v>uj::is_prop(ref, 'cmp_chr_vec', vals = pj::pj.$vals$ixy)</v>
      </c>
      <c r="BZ28" s="31" t="str">
        <f ca="1">IF(AT28="","","uj::is_prop("&amp;_xlfn.TEXTJOIN(", ",TRUE,$B28,$M28,$J28,IF($G28="","","vals = pj::pj.$vals$"&amp;$G28))&amp;")")</f>
        <v>uj::is_prop(ref, 'cmp_chr_vec', vals = pj::pj.$vals$ixy)</v>
      </c>
      <c r="CA28" s="31" t="str">
        <f ca="1">IF(AU28="","","uj::is_prop("&amp;_xlfn.TEXTJOIN(", ",TRUE,$B28,$M28,$J28,IF($G28="","","vals = pj::pj.$vals$"&amp;$G28))&amp;")")</f>
        <v/>
      </c>
      <c r="CB28" s="37" t="str">
        <f>"'i'"</f>
        <v>'i'</v>
      </c>
      <c r="CC28" s="37" t="str">
        <f>"'x'"</f>
        <v>'x'</v>
      </c>
      <c r="CD28" s="37" t="str">
        <f>"'h'"</f>
        <v>'h'</v>
      </c>
      <c r="CE28" s="37" t="str">
        <f>"'c'"</f>
        <v>'c'</v>
      </c>
      <c r="CF28" s="36" t="str">
        <f t="shared" ref="CF28:CI29" ca="1" si="83">IF(Q28="","",IF($CB28="|",$B28,$B28&amp;" = "&amp;$CB28))</f>
        <v/>
      </c>
      <c r="CG28" s="36" t="str">
        <f t="shared" ca="1" si="83"/>
        <v/>
      </c>
      <c r="CH28" s="36" t="str">
        <f t="shared" ca="1" si="83"/>
        <v/>
      </c>
      <c r="CI28" s="36" t="str">
        <f t="shared" ca="1" si="83"/>
        <v>ref = 'i'</v>
      </c>
      <c r="CJ28" s="36" t="str">
        <f ca="1">IF(U28="","",IF($CC28="|",$B28,$B28&amp;" = "&amp;$CC28))</f>
        <v>ref = 'x'</v>
      </c>
      <c r="CK28" s="36" t="str">
        <f t="shared" ref="CK28:CT29" ca="1" si="84">IF(V28="","",IF($CB28="|",$B28,$B28&amp;" = "&amp;$CB28))</f>
        <v/>
      </c>
      <c r="CL28" s="36" t="str">
        <f t="shared" ca="1" si="84"/>
        <v/>
      </c>
      <c r="CM28" s="36" t="str">
        <f t="shared" ca="1" si="84"/>
        <v/>
      </c>
      <c r="CN28" s="36" t="str">
        <f t="shared" ca="1" si="84"/>
        <v/>
      </c>
      <c r="CO28" s="36" t="str">
        <f t="shared" ca="1" si="84"/>
        <v/>
      </c>
      <c r="CP28" s="36" t="str">
        <f t="shared" ca="1" si="84"/>
        <v/>
      </c>
      <c r="CQ28" s="36" t="str">
        <f t="shared" ca="1" si="84"/>
        <v/>
      </c>
      <c r="CR28" s="36" t="str">
        <f t="shared" ca="1" si="84"/>
        <v/>
      </c>
      <c r="CS28" s="36" t="str">
        <f t="shared" ca="1" si="84"/>
        <v/>
      </c>
      <c r="CT28" s="36" t="str">
        <f t="shared" ca="1" si="84"/>
        <v/>
      </c>
      <c r="CU28" s="36" t="str">
        <f t="shared" ref="CU28:DD29" ca="1" si="85">IF(AF28="","",IF($CB28="|",$B28,$B28&amp;" = "&amp;$CB28))</f>
        <v/>
      </c>
      <c r="CV28" s="36" t="str">
        <f t="shared" ca="1" si="85"/>
        <v/>
      </c>
      <c r="CW28" s="36" t="str">
        <f t="shared" ca="1" si="85"/>
        <v/>
      </c>
      <c r="CX28" s="36" t="str">
        <f t="shared" ca="1" si="85"/>
        <v/>
      </c>
      <c r="CY28" s="36" t="str">
        <f t="shared" ca="1" si="85"/>
        <v/>
      </c>
      <c r="CZ28" s="36" t="str">
        <f t="shared" ca="1" si="85"/>
        <v/>
      </c>
      <c r="DA28" s="36" t="str">
        <f t="shared" ca="1" si="85"/>
        <v/>
      </c>
      <c r="DB28" s="36" t="str">
        <f t="shared" ca="1" si="85"/>
        <v/>
      </c>
      <c r="DC28" s="36" t="str">
        <f t="shared" ca="1" si="85"/>
        <v/>
      </c>
      <c r="DD28" s="36" t="str">
        <f t="shared" ca="1" si="85"/>
        <v/>
      </c>
      <c r="DE28" s="36" t="str">
        <f t="shared" ref="DE28:DG29" ca="1" si="86">IF(AP28="","",IF($CB28="|",$B28,$B28&amp;" = "&amp;$CB28))</f>
        <v/>
      </c>
      <c r="DF28" s="36" t="str">
        <f t="shared" ca="1" si="86"/>
        <v/>
      </c>
      <c r="DG28" s="36" t="str">
        <f t="shared" ca="1" si="86"/>
        <v/>
      </c>
      <c r="DH28" s="36" t="str">
        <f ca="1">IF(AS28="","",IF($CD28="|",$B28,$B28&amp;" = "&amp;$CD28))</f>
        <v>ref = 'h'</v>
      </c>
      <c r="DI28" s="36" t="str">
        <f ca="1">IF(AT28="","",IF($CE28="|",$B28,$B28&amp;" = "&amp;$CE28))</f>
        <v>ref = 'c'</v>
      </c>
      <c r="DJ28" s="36" t="str">
        <f ca="1">IF(AU28="","",IF($CB28="|",$B28,$B28&amp;" = "&amp;$CB28))</f>
        <v/>
      </c>
      <c r="DK28" s="31" t="str">
        <f t="shared" ca="1" si="67"/>
        <v/>
      </c>
      <c r="DL28" s="31" t="str">
        <f t="shared" ca="1" si="36"/>
        <v/>
      </c>
      <c r="DM28" s="31" t="str">
        <f t="shared" ca="1" si="37"/>
        <v/>
      </c>
      <c r="DN28" s="31" t="str">
        <f t="shared" ca="1" si="38"/>
        <v>ref = ref</v>
      </c>
      <c r="DO28" s="31" t="str">
        <f t="shared" ca="1" si="39"/>
        <v>ref = ref</v>
      </c>
      <c r="DP28" s="31" t="str">
        <f t="shared" ca="1" si="40"/>
        <v/>
      </c>
      <c r="DQ28" s="31" t="str">
        <f t="shared" ca="1" si="41"/>
        <v/>
      </c>
      <c r="DR28" s="31" t="str">
        <f t="shared" ca="1" si="42"/>
        <v/>
      </c>
      <c r="DS28" s="31" t="str">
        <f t="shared" ca="1" si="43"/>
        <v/>
      </c>
      <c r="DT28" s="31" t="str">
        <f t="shared" ca="1" si="44"/>
        <v/>
      </c>
      <c r="DU28" s="31" t="str">
        <f t="shared" ca="1" si="45"/>
        <v/>
      </c>
      <c r="DV28" s="31" t="str">
        <f t="shared" ca="1" si="46"/>
        <v/>
      </c>
      <c r="DW28" s="31" t="str">
        <f t="shared" ca="1" si="47"/>
        <v/>
      </c>
      <c r="DX28" s="31" t="str">
        <f t="shared" ca="1" si="48"/>
        <v/>
      </c>
      <c r="DY28" s="31" t="str">
        <f t="shared" ca="1" si="49"/>
        <v/>
      </c>
      <c r="DZ28" s="31" t="str">
        <f t="shared" ca="1" si="50"/>
        <v/>
      </c>
      <c r="EA28" s="31" t="str">
        <f t="shared" ca="1" si="51"/>
        <v/>
      </c>
      <c r="EB28" s="31" t="str">
        <f t="shared" ca="1" si="52"/>
        <v/>
      </c>
      <c r="EC28" s="31" t="str">
        <f t="shared" ca="1" si="53"/>
        <v/>
      </c>
      <c r="ED28" s="31" t="str">
        <f t="shared" ca="1" si="54"/>
        <v/>
      </c>
      <c r="EE28" s="31" t="str">
        <f t="shared" ca="1" si="55"/>
        <v/>
      </c>
      <c r="EF28" s="31" t="str">
        <f t="shared" ca="1" si="56"/>
        <v/>
      </c>
      <c r="EG28" s="31" t="str">
        <f t="shared" ca="1" si="57"/>
        <v/>
      </c>
      <c r="EH28" s="31" t="str">
        <f t="shared" ca="1" si="58"/>
        <v/>
      </c>
      <c r="EI28" s="31" t="str">
        <f t="shared" ca="1" si="59"/>
        <v/>
      </c>
      <c r="EJ28" s="31" t="str">
        <f t="shared" ca="1" si="60"/>
        <v/>
      </c>
      <c r="EK28" s="31" t="str">
        <f t="shared" ca="1" si="61"/>
        <v/>
      </c>
      <c r="EL28" s="31" t="str">
        <f t="shared" ca="1" si="62"/>
        <v/>
      </c>
      <c r="EM28" s="31" t="str">
        <f t="shared" ca="1" si="63"/>
        <v>ref = ref</v>
      </c>
      <c r="EN28" s="31" t="str">
        <f t="shared" ca="1" si="64"/>
        <v>ref = ref</v>
      </c>
      <c r="EO28" s="31" t="str">
        <f t="shared" ca="1" si="65"/>
        <v/>
      </c>
    </row>
    <row r="29" spans="1:145" x14ac:dyDescent="0.2">
      <c r="A29" s="30" t="s">
        <v>103</v>
      </c>
      <c r="B29" s="30" t="s">
        <v>29</v>
      </c>
      <c r="C29" s="31" t="s">
        <v>7</v>
      </c>
      <c r="F29" s="31" t="s">
        <v>106</v>
      </c>
      <c r="G29" s="31" t="s">
        <v>229</v>
      </c>
      <c r="M29" s="31" t="str">
        <f>"'cmp_"&amp;C29&amp;"_"&amp;F29&amp;"'"</f>
        <v>'cmp_chr_scl'</v>
      </c>
      <c r="Q29" s="32" t="str">
        <f t="shared" ca="1" si="69"/>
        <v/>
      </c>
      <c r="R29" s="32" t="str">
        <f t="shared" ca="1" si="82"/>
        <v/>
      </c>
      <c r="S29" s="32" t="str">
        <f t="shared" ca="1" si="75"/>
        <v/>
      </c>
      <c r="T29" s="32" t="str">
        <f t="shared" ca="1" si="75"/>
        <v/>
      </c>
      <c r="U29" s="32">
        <f t="shared" ca="1" si="75"/>
        <v>3</v>
      </c>
      <c r="V29" s="32">
        <f t="shared" ca="1" si="75"/>
        <v>2</v>
      </c>
      <c r="W29" s="32" t="str">
        <f t="shared" ca="1" si="75"/>
        <v/>
      </c>
      <c r="X29" s="32" t="str">
        <f t="shared" ca="1" si="75"/>
        <v/>
      </c>
      <c r="Y29" s="32" t="str">
        <f t="shared" ca="1" si="75"/>
        <v/>
      </c>
      <c r="Z29" s="32" t="str">
        <f t="shared" ca="1" si="75"/>
        <v/>
      </c>
      <c r="AA29" s="32" t="str">
        <f t="shared" ca="1" si="75"/>
        <v/>
      </c>
      <c r="AB29" s="32" t="str">
        <f t="shared" ca="1" si="75"/>
        <v/>
      </c>
      <c r="AC29" s="32" t="str">
        <f t="shared" ca="1" si="76"/>
        <v/>
      </c>
      <c r="AD29" s="32" t="str">
        <f t="shared" ca="1" si="76"/>
        <v/>
      </c>
      <c r="AE29" s="32" t="str">
        <f t="shared" ca="1" si="76"/>
        <v/>
      </c>
      <c r="AF29" s="32" t="str">
        <f t="shared" ca="1" si="76"/>
        <v/>
      </c>
      <c r="AG29" s="32" t="str">
        <f t="shared" ca="1" si="76"/>
        <v/>
      </c>
      <c r="AH29" s="32" t="str">
        <f t="shared" ca="1" si="76"/>
        <v/>
      </c>
      <c r="AI29" s="32" t="str">
        <f t="shared" ca="1" si="76"/>
        <v/>
      </c>
      <c r="AJ29" s="32" t="str">
        <f t="shared" ca="1" si="76"/>
        <v/>
      </c>
      <c r="AK29" s="32">
        <f t="shared" ca="1" si="76"/>
        <v>2</v>
      </c>
      <c r="AL29" s="32" t="str">
        <f t="shared" ca="1" si="76"/>
        <v/>
      </c>
      <c r="AM29" s="32" t="str">
        <f t="shared" ca="1" si="77"/>
        <v/>
      </c>
      <c r="AN29" s="32" t="str">
        <f t="shared" ca="1" si="77"/>
        <v/>
      </c>
      <c r="AO29" s="32" t="str">
        <f t="shared" ca="1" si="77"/>
        <v/>
      </c>
      <c r="AP29" s="32" t="str">
        <f t="shared" ca="1" si="77"/>
        <v/>
      </c>
      <c r="AQ29" s="32" t="str">
        <f t="shared" ca="1" si="77"/>
        <v/>
      </c>
      <c r="AR29" s="32" t="str">
        <f t="shared" ca="1" si="77"/>
        <v/>
      </c>
      <c r="AS29" s="32" t="str">
        <f t="shared" ca="1" si="77"/>
        <v/>
      </c>
      <c r="AT29" s="32" t="str">
        <f t="shared" ca="1" si="77"/>
        <v/>
      </c>
      <c r="AU29" s="32" t="str">
        <f t="shared" ca="1" si="77"/>
        <v/>
      </c>
      <c r="AV29" s="32">
        <f t="shared" ca="1" si="4"/>
        <v>3</v>
      </c>
      <c r="AW29" s="31" t="str">
        <f ca="1">IF(Q29="","","uj::is_prop("&amp;_xlfn.TEXTJOIN(", ",TRUE,$B29,$M29,$J29,IF($G29="","","vals = pj::pj.$vals$"&amp;$G29))&amp;")")</f>
        <v/>
      </c>
      <c r="AX29" s="31" t="str">
        <f ca="1">IF(R29="","","uj::is_prop("&amp;_xlfn.TEXTJOIN(", ",TRUE,$B29,$M29,$J29,IF($G29="","","vals = pj::pj.$vals$"&amp;$G29))&amp;")")</f>
        <v/>
      </c>
      <c r="AY29" s="31" t="str">
        <f ca="1">IF(S29="","","uj::is_prop("&amp;_xlfn.TEXTJOIN(", ",TRUE,$B29,$M29,$J29,IF($G29="","","vals = pj::pj.$vals$"&amp;$G29))&amp;")")</f>
        <v/>
      </c>
      <c r="AZ29" s="31" t="str">
        <f ca="1">IF(T29="","","uj::is_prop("&amp;_xlfn.TEXTJOIN(", ",TRUE,$B29,$M29,$J29,IF($G29="","","vals = pj::pj.$vals$"&amp;$G29))&amp;")")</f>
        <v/>
      </c>
      <c r="BA29" s="31" t="str">
        <f ca="1">IF(U29="","","uj::is_prop("&amp;_xlfn.TEXTJOIN(", ",TRUE,$B29,$M29,$J29,IF($G29="","","vals = pj::pj.$vals$"&amp;$G29))&amp;")")</f>
        <v>uj::is_prop(dir, 'cmp_chr_scl', vals = pj::pj.$vals$hv)</v>
      </c>
      <c r="BB29" s="31" t="str">
        <f ca="1">IF(V29="","","uj::is_prop("&amp;_xlfn.TEXTJOIN(", ",TRUE,$B29,$M29,$J29,IF($G29="","","vals = pj::pj.$vals$"&amp;$G29))&amp;")")</f>
        <v>uj::is_prop(dir, 'cmp_chr_scl', vals = pj::pj.$vals$hv)</v>
      </c>
      <c r="BC29" s="31" t="str">
        <f ca="1">IF(W29="","","uj::is_prop("&amp;_xlfn.TEXTJOIN(", ",TRUE,$B29,$M29,$J29,IF($G29="","","vals = pj::pj.$vals$"&amp;$G29))&amp;")")</f>
        <v/>
      </c>
      <c r="BD29" s="31" t="str">
        <f ca="1">IF(X29="","","uj::is_prop("&amp;_xlfn.TEXTJOIN(", ",TRUE,$B29,$M29,$J29,IF($G29="","","vals = pj::pj.$vals$"&amp;$G29))&amp;")")</f>
        <v/>
      </c>
      <c r="BE29" s="31" t="str">
        <f ca="1">IF(Y29="","","uj::is_prop("&amp;_xlfn.TEXTJOIN(", ",TRUE,$B29,$M29,$J29,IF($G29="","","vals = pj::pj.$vals$"&amp;$G29))&amp;")")</f>
        <v/>
      </c>
      <c r="BF29" s="31" t="str">
        <f ca="1">IF(Z29="","","uj::is_prop("&amp;_xlfn.TEXTJOIN(", ",TRUE,$B29,$M29,$J29,IF($G29="","","vals = pj::pj.$vals$"&amp;$G29))&amp;")")</f>
        <v/>
      </c>
      <c r="BG29" s="31" t="str">
        <f ca="1">IF(AA29="","","uj::is_prop("&amp;_xlfn.TEXTJOIN(", ",TRUE,$B29,$M29,$J29,IF($G29="","","vals = pj::pj.$vals$"&amp;$G29))&amp;")")</f>
        <v/>
      </c>
      <c r="BH29" s="31" t="str">
        <f ca="1">IF(AB29="","","uj::is_prop("&amp;_xlfn.TEXTJOIN(", ",TRUE,$B29,$M29,$J29,IF($G29="","","vals = pj::pj.$vals$"&amp;$G29))&amp;")")</f>
        <v/>
      </c>
      <c r="BI29" s="31" t="str">
        <f ca="1">IF(AC29="","","uj::is_prop("&amp;_xlfn.TEXTJOIN(", ",TRUE,$B29,$M29,$J29,IF($G29="","","vals = pj::pj.$vals$"&amp;$G29))&amp;")")</f>
        <v/>
      </c>
      <c r="BJ29" s="31" t="str">
        <f ca="1">IF(AD29="","","uj::is_prop("&amp;_xlfn.TEXTJOIN(", ",TRUE,$B29,$M29,$J29,IF($G29="","","vals = pj::pj.$vals$"&amp;$G29))&amp;")")</f>
        <v/>
      </c>
      <c r="BK29" s="31" t="str">
        <f ca="1">IF(AE29="","","uj::is_prop("&amp;_xlfn.TEXTJOIN(", ",TRUE,$B29,$M29,$J29,IF($G29="","","vals = pj::pj.$vals$"&amp;$G29))&amp;")")</f>
        <v/>
      </c>
      <c r="BL29" s="31" t="str">
        <f ca="1">IF(AF29="","","uj::is_prop("&amp;_xlfn.TEXTJOIN(", ",TRUE,$B29,$M29,$J29,IF($G29="","","vals = pj::pj.$vals$"&amp;$G29))&amp;")")</f>
        <v/>
      </c>
      <c r="BM29" s="31" t="str">
        <f ca="1">IF(AG29="","","uj::is_prop("&amp;_xlfn.TEXTJOIN(", ",TRUE,$B29,$M29,$J29,IF($G29="","","vals = pj::pj.$vals$"&amp;$G29))&amp;")")</f>
        <v/>
      </c>
      <c r="BN29" s="31" t="str">
        <f ca="1">IF(AH29="","","uj::is_prop("&amp;_xlfn.TEXTJOIN(", ",TRUE,$B29,$M29,$J29,IF($G29="","","vals = pj::pj.$vals$"&amp;$G29))&amp;")")</f>
        <v/>
      </c>
      <c r="BO29" s="31" t="str">
        <f ca="1">IF(AI29="","","uj::is_prop("&amp;_xlfn.TEXTJOIN(", ",TRUE,$B29,$M29,$J29,IF($G29="","","vals = pj::pj.$vals$"&amp;$G29))&amp;")")</f>
        <v/>
      </c>
      <c r="BP29" s="31" t="str">
        <f ca="1">IF(AJ29="","","uj::is_prop("&amp;_xlfn.TEXTJOIN(", ",TRUE,$B29,$M29,$J29,IF($G29="","","vals = pj::pj.$vals$"&amp;$G29))&amp;")")</f>
        <v/>
      </c>
      <c r="BQ29" s="31" t="str">
        <f ca="1">IF(AK29="","","uj::is_prop("&amp;_xlfn.TEXTJOIN(", ",TRUE,$B29,$M29,$J29,IF($G29="","","vals = pj::pj.$vals$"&amp;$G29))&amp;")")</f>
        <v>uj::is_prop(dir, 'cmp_chr_scl', vals = pj::pj.$vals$hv)</v>
      </c>
      <c r="BR29" s="31" t="str">
        <f ca="1">IF(AL29="","","uj::is_prop("&amp;_xlfn.TEXTJOIN(", ",TRUE,$B29,$M29,$J29,IF($G29="","","vals = pj::pj.$vals$"&amp;$G29))&amp;")")</f>
        <v/>
      </c>
      <c r="BS29" s="31" t="str">
        <f ca="1">IF(AM29="","","uj::is_prop("&amp;_xlfn.TEXTJOIN(", ",TRUE,$B29,$M29,$J29,IF($G29="","","vals = pj::pj.$vals$"&amp;$G29))&amp;")")</f>
        <v/>
      </c>
      <c r="BT29" s="31" t="str">
        <f ca="1">IF(AN29="","","uj::is_prop("&amp;_xlfn.TEXTJOIN(", ",TRUE,$B29,$M29,$J29,IF($G29="","","vals = pj::pj.$vals$"&amp;$G29))&amp;")")</f>
        <v/>
      </c>
      <c r="BU29" s="31" t="str">
        <f ca="1">IF(AO29="","","uj::is_prop("&amp;_xlfn.TEXTJOIN(", ",TRUE,$B29,$M29,$J29,IF($G29="","","vals = pj::pj.$vals$"&amp;$G29))&amp;")")</f>
        <v/>
      </c>
      <c r="BV29" s="31" t="str">
        <f ca="1">IF(AP29="","","uj::is_prop("&amp;_xlfn.TEXTJOIN(", ",TRUE,$B29,$M29,$J29,IF($G29="","","vals = pj::pj.$vals$"&amp;$G29))&amp;")")</f>
        <v/>
      </c>
      <c r="BW29" s="31" t="str">
        <f ca="1">IF(AQ29="","","uj::is_prop("&amp;_xlfn.TEXTJOIN(", ",TRUE,$B29,$M29,$J29,IF($G29="","","vals = pj::pj.$vals$"&amp;$G29))&amp;")")</f>
        <v/>
      </c>
      <c r="BX29" s="31" t="str">
        <f ca="1">IF(AR29="","","uj::is_prop("&amp;_xlfn.TEXTJOIN(", ",TRUE,$B29,$M29,$J29,IF($G29="","","vals = pj::pj.$vals$"&amp;$G29))&amp;")")</f>
        <v/>
      </c>
      <c r="BY29" s="31" t="str">
        <f ca="1">IF(AS29="","","uj::is_prop("&amp;_xlfn.TEXTJOIN(", ",TRUE,$B29,$M29,$J29,IF($G29="","","vals = pj::pj.$vals$"&amp;$G29))&amp;")")</f>
        <v/>
      </c>
      <c r="BZ29" s="31" t="str">
        <f ca="1">IF(AT29="","","uj::is_prop("&amp;_xlfn.TEXTJOIN(", ",TRUE,$B29,$M29,$J29,IF($G29="","","vals = pj::pj.$vals$"&amp;$G29))&amp;")")</f>
        <v/>
      </c>
      <c r="CA29" s="31" t="str">
        <f ca="1">IF(AU29="","","uj::is_prop("&amp;_xlfn.TEXTJOIN(", ",TRUE,$B29,$M29,$J29,IF($G29="","","vals = pj::pj.$vals$"&amp;$G29))&amp;")")</f>
        <v/>
      </c>
      <c r="CB29" s="37" t="str">
        <f>"'v'"</f>
        <v>'v'</v>
      </c>
      <c r="CF29" s="36" t="str">
        <f t="shared" ca="1" si="83"/>
        <v/>
      </c>
      <c r="CG29" s="36" t="str">
        <f t="shared" ca="1" si="83"/>
        <v/>
      </c>
      <c r="CH29" s="36" t="str">
        <f t="shared" ca="1" si="83"/>
        <v/>
      </c>
      <c r="CI29" s="36" t="str">
        <f t="shared" ca="1" si="83"/>
        <v/>
      </c>
      <c r="CJ29" s="36" t="str">
        <f ca="1">IF(U29="","",IF($CB29="|",$B29,$B29&amp;" = "&amp;$CB29))</f>
        <v>dir = 'v'</v>
      </c>
      <c r="CK29" s="36" t="str">
        <f t="shared" ca="1" si="84"/>
        <v>dir = 'v'</v>
      </c>
      <c r="CL29" s="36" t="str">
        <f t="shared" ca="1" si="84"/>
        <v/>
      </c>
      <c r="CM29" s="36" t="str">
        <f t="shared" ca="1" si="84"/>
        <v/>
      </c>
      <c r="CN29" s="36" t="str">
        <f t="shared" ca="1" si="84"/>
        <v/>
      </c>
      <c r="CO29" s="36" t="str">
        <f t="shared" ca="1" si="84"/>
        <v/>
      </c>
      <c r="CP29" s="36" t="str">
        <f t="shared" ca="1" si="84"/>
        <v/>
      </c>
      <c r="CQ29" s="36" t="str">
        <f t="shared" ca="1" si="84"/>
        <v/>
      </c>
      <c r="CR29" s="36" t="str">
        <f t="shared" ca="1" si="84"/>
        <v/>
      </c>
      <c r="CS29" s="36" t="str">
        <f t="shared" ca="1" si="84"/>
        <v/>
      </c>
      <c r="CT29" s="36" t="str">
        <f t="shared" ca="1" si="84"/>
        <v/>
      </c>
      <c r="CU29" s="36" t="str">
        <f t="shared" ca="1" si="85"/>
        <v/>
      </c>
      <c r="CV29" s="36" t="str">
        <f t="shared" ca="1" si="85"/>
        <v/>
      </c>
      <c r="CW29" s="36" t="str">
        <f t="shared" ca="1" si="85"/>
        <v/>
      </c>
      <c r="CX29" s="36" t="str">
        <f t="shared" ca="1" si="85"/>
        <v/>
      </c>
      <c r="CY29" s="36" t="str">
        <f t="shared" ca="1" si="85"/>
        <v/>
      </c>
      <c r="CZ29" s="36" t="str">
        <f t="shared" ca="1" si="85"/>
        <v>dir = 'v'</v>
      </c>
      <c r="DA29" s="36" t="str">
        <f t="shared" ca="1" si="85"/>
        <v/>
      </c>
      <c r="DB29" s="36" t="str">
        <f t="shared" ca="1" si="85"/>
        <v/>
      </c>
      <c r="DC29" s="36" t="str">
        <f t="shared" ca="1" si="85"/>
        <v/>
      </c>
      <c r="DD29" s="36" t="str">
        <f t="shared" ca="1" si="85"/>
        <v/>
      </c>
      <c r="DE29" s="36" t="str">
        <f t="shared" ca="1" si="86"/>
        <v/>
      </c>
      <c r="DF29" s="36" t="str">
        <f t="shared" ca="1" si="86"/>
        <v/>
      </c>
      <c r="DG29" s="36" t="str">
        <f t="shared" ca="1" si="86"/>
        <v/>
      </c>
      <c r="DH29" s="36" t="str">
        <f ca="1">IF(AS29="","",IF($CB29="|",$B29,$B29&amp;" = "&amp;$CB29))</f>
        <v/>
      </c>
      <c r="DI29" s="36" t="str">
        <f ca="1">IF(AT29="","",IF($CB29="|",$B29,$B29&amp;" = "&amp;$CB29))</f>
        <v/>
      </c>
      <c r="DJ29" s="36" t="str">
        <f ca="1">IF(AU29="","",IF($CB29="|",$B29,$B29&amp;" = "&amp;$CB29))</f>
        <v/>
      </c>
      <c r="DK29" s="31" t="str">
        <f t="shared" ca="1" si="67"/>
        <v/>
      </c>
      <c r="DL29" s="31" t="str">
        <f t="shared" ca="1" si="36"/>
        <v/>
      </c>
      <c r="DM29" s="31" t="str">
        <f t="shared" ca="1" si="37"/>
        <v/>
      </c>
      <c r="DN29" s="31" t="str">
        <f t="shared" ca="1" si="38"/>
        <v/>
      </c>
      <c r="DO29" s="31" t="str">
        <f t="shared" ca="1" si="39"/>
        <v>dir = dir</v>
      </c>
      <c r="DP29" s="31" t="str">
        <f t="shared" ca="1" si="40"/>
        <v>dir = dir</v>
      </c>
      <c r="DQ29" s="31" t="str">
        <f t="shared" ca="1" si="41"/>
        <v/>
      </c>
      <c r="DR29" s="31" t="str">
        <f t="shared" ca="1" si="42"/>
        <v/>
      </c>
      <c r="DS29" s="31" t="str">
        <f t="shared" ca="1" si="43"/>
        <v/>
      </c>
      <c r="DT29" s="31" t="str">
        <f t="shared" ca="1" si="44"/>
        <v/>
      </c>
      <c r="DU29" s="31" t="str">
        <f t="shared" ca="1" si="45"/>
        <v/>
      </c>
      <c r="DV29" s="31" t="str">
        <f t="shared" ca="1" si="46"/>
        <v/>
      </c>
      <c r="DW29" s="31" t="str">
        <f t="shared" ca="1" si="47"/>
        <v/>
      </c>
      <c r="DX29" s="31" t="str">
        <f t="shared" ca="1" si="48"/>
        <v/>
      </c>
      <c r="DY29" s="31" t="str">
        <f t="shared" ca="1" si="49"/>
        <v/>
      </c>
      <c r="DZ29" s="31" t="str">
        <f t="shared" ca="1" si="50"/>
        <v/>
      </c>
      <c r="EA29" s="31" t="str">
        <f t="shared" ca="1" si="51"/>
        <v/>
      </c>
      <c r="EB29" s="31" t="str">
        <f t="shared" ca="1" si="52"/>
        <v/>
      </c>
      <c r="EC29" s="31" t="str">
        <f t="shared" ca="1" si="53"/>
        <v/>
      </c>
      <c r="ED29" s="31" t="str">
        <f t="shared" ca="1" si="54"/>
        <v/>
      </c>
      <c r="EE29" s="31" t="str">
        <f t="shared" ca="1" si="55"/>
        <v>dir = dir</v>
      </c>
      <c r="EF29" s="31" t="str">
        <f t="shared" ca="1" si="56"/>
        <v/>
      </c>
      <c r="EG29" s="31" t="str">
        <f t="shared" ca="1" si="57"/>
        <v/>
      </c>
      <c r="EH29" s="31" t="str">
        <f t="shared" ca="1" si="58"/>
        <v/>
      </c>
      <c r="EI29" s="31" t="str">
        <f t="shared" ca="1" si="59"/>
        <v/>
      </c>
      <c r="EJ29" s="31" t="str">
        <f t="shared" ca="1" si="60"/>
        <v/>
      </c>
      <c r="EK29" s="31" t="str">
        <f t="shared" ca="1" si="61"/>
        <v/>
      </c>
      <c r="EL29" s="31" t="str">
        <f t="shared" ca="1" si="62"/>
        <v/>
      </c>
      <c r="EM29" s="31" t="str">
        <f t="shared" ca="1" si="63"/>
        <v/>
      </c>
      <c r="EN29" s="31" t="str">
        <f t="shared" ca="1" si="64"/>
        <v/>
      </c>
      <c r="EO29" s="31" t="str">
        <f t="shared" ca="1" si="65"/>
        <v/>
      </c>
    </row>
    <row r="30" spans="1:145" x14ac:dyDescent="0.2">
      <c r="A30" s="30" t="s">
        <v>215</v>
      </c>
      <c r="B30" s="30" t="s">
        <v>154</v>
      </c>
      <c r="C30" s="31" t="s">
        <v>7</v>
      </c>
      <c r="E30" s="31" t="s">
        <v>105</v>
      </c>
      <c r="M30" s="31" t="str">
        <f t="shared" ref="M30:M34" si="87">"'cmp_"&amp;C30&amp;"_"&amp;E30&amp;"'"</f>
        <v>'cmp_chr_vec'</v>
      </c>
      <c r="Q30" s="32" t="str">
        <f t="shared" ca="1" si="69"/>
        <v/>
      </c>
      <c r="R30" s="32" t="str">
        <f t="shared" ca="1" si="82"/>
        <v/>
      </c>
      <c r="S30" s="32" t="str">
        <f t="shared" ca="1" si="75"/>
        <v/>
      </c>
      <c r="T30" s="32" t="str">
        <f t="shared" ca="1" si="75"/>
        <v/>
      </c>
      <c r="U30" s="32" t="str">
        <f t="shared" ca="1" si="75"/>
        <v/>
      </c>
      <c r="V30" s="32" t="str">
        <f t="shared" ca="1" si="75"/>
        <v/>
      </c>
      <c r="W30" s="32" t="str">
        <f t="shared" ca="1" si="75"/>
        <v/>
      </c>
      <c r="X30" s="32" t="str">
        <f t="shared" ca="1" si="75"/>
        <v/>
      </c>
      <c r="Y30" s="32" t="str">
        <f t="shared" ca="1" si="75"/>
        <v/>
      </c>
      <c r="Z30" s="32" t="str">
        <f t="shared" ca="1" si="75"/>
        <v/>
      </c>
      <c r="AA30" s="32" t="str">
        <f t="shared" ca="1" si="75"/>
        <v/>
      </c>
      <c r="AB30" s="32" t="str">
        <f t="shared" ca="1" si="75"/>
        <v/>
      </c>
      <c r="AC30" s="32" t="str">
        <f t="shared" ca="1" si="76"/>
        <v/>
      </c>
      <c r="AD30" s="32" t="str">
        <f t="shared" ca="1" si="76"/>
        <v/>
      </c>
      <c r="AE30" s="32" t="str">
        <f t="shared" ca="1" si="76"/>
        <v/>
      </c>
      <c r="AF30" s="32" t="str">
        <f t="shared" ca="1" si="76"/>
        <v/>
      </c>
      <c r="AG30" s="32" t="str">
        <f t="shared" ca="1" si="76"/>
        <v/>
      </c>
      <c r="AH30" s="32" t="str">
        <f t="shared" ca="1" si="76"/>
        <v/>
      </c>
      <c r="AI30" s="32" t="str">
        <f t="shared" ca="1" si="76"/>
        <v/>
      </c>
      <c r="AJ30" s="32" t="str">
        <f t="shared" ca="1" si="76"/>
        <v/>
      </c>
      <c r="AK30" s="32" t="str">
        <f t="shared" ca="1" si="76"/>
        <v/>
      </c>
      <c r="AL30" s="32" t="str">
        <f t="shared" ca="1" si="76"/>
        <v/>
      </c>
      <c r="AM30" s="32" t="str">
        <f t="shared" ca="1" si="77"/>
        <v/>
      </c>
      <c r="AN30" s="32">
        <f t="shared" ca="1" si="77"/>
        <v>2</v>
      </c>
      <c r="AO30" s="32" t="str">
        <f t="shared" ca="1" si="77"/>
        <v/>
      </c>
      <c r="AP30" s="32" t="str">
        <f t="shared" ca="1" si="77"/>
        <v/>
      </c>
      <c r="AQ30" s="32" t="str">
        <f t="shared" ca="1" si="77"/>
        <v/>
      </c>
      <c r="AR30" s="32" t="str">
        <f t="shared" ca="1" si="77"/>
        <v/>
      </c>
      <c r="AS30" s="32" t="str">
        <f t="shared" ca="1" si="77"/>
        <v/>
      </c>
      <c r="AT30" s="32" t="str">
        <f t="shared" ca="1" si="77"/>
        <v/>
      </c>
      <c r="AU30" s="32" t="str">
        <f t="shared" ca="1" si="77"/>
        <v/>
      </c>
      <c r="AV30" s="32">
        <f t="shared" ca="1" si="4"/>
        <v>1</v>
      </c>
      <c r="AW30" s="31" t="str">
        <f ca="1">IF(Q30="","","uj::is_prop("&amp;_xlfn.TEXTJOIN(", ",TRUE,$B30,$M30,$J30,IF($G30="","","vals = pj::pj.$vals$"&amp;$G30))&amp;")")</f>
        <v/>
      </c>
      <c r="AX30" s="31" t="str">
        <f ca="1">IF(R30="","","uj::is_prop("&amp;_xlfn.TEXTJOIN(", ",TRUE,$B30,$M30,$J30,IF($G30="","","vals = pj::pj.$vals$"&amp;$G30))&amp;")")</f>
        <v/>
      </c>
      <c r="AY30" s="31" t="str">
        <f ca="1">IF(S30="","","uj::is_prop("&amp;_xlfn.TEXTJOIN(", ",TRUE,$B30,$M30,$J30,IF($G30="","","vals = pj::pj.$vals$"&amp;$G30))&amp;")")</f>
        <v/>
      </c>
      <c r="AZ30" s="31" t="str">
        <f ca="1">IF(T30="","","uj::is_prop("&amp;_xlfn.TEXTJOIN(", ",TRUE,$B30,$M30,$J30,IF($G30="","","vals = pj::pj.$vals$"&amp;$G30))&amp;")")</f>
        <v/>
      </c>
      <c r="BA30" s="31" t="str">
        <f ca="1">IF(U30="","","uj::is_prop("&amp;_xlfn.TEXTJOIN(", ",TRUE,$B30,$M30,$J30,IF($G30="","","vals = pj::pj.$vals$"&amp;$G30))&amp;")")</f>
        <v/>
      </c>
      <c r="BB30" s="31" t="str">
        <f ca="1">IF(V30="","","uj::is_prop("&amp;_xlfn.TEXTJOIN(", ",TRUE,$B30,$M30,$J30,IF($G30="","","vals = pj::pj.$vals$"&amp;$G30))&amp;")")</f>
        <v/>
      </c>
      <c r="BC30" s="31" t="str">
        <f ca="1">IF(W30="","","uj::is_prop("&amp;_xlfn.TEXTJOIN(", ",TRUE,$B30,$M30,$J30,IF($G30="","","vals = pj::pj.$vals$"&amp;$G30))&amp;")")</f>
        <v/>
      </c>
      <c r="BD30" s="31" t="str">
        <f ca="1">IF(X30="","","uj::is_prop("&amp;_xlfn.TEXTJOIN(", ",TRUE,$B30,$M30,$J30,IF($G30="","","vals = pj::pj.$vals$"&amp;$G30))&amp;")")</f>
        <v/>
      </c>
      <c r="BE30" s="31" t="str">
        <f ca="1">IF(Y30="","","uj::is_prop("&amp;_xlfn.TEXTJOIN(", ",TRUE,$B30,$M30,$J30,IF($G30="","","vals = pj::pj.$vals$"&amp;$G30))&amp;")")</f>
        <v/>
      </c>
      <c r="BF30" s="31" t="str">
        <f ca="1">IF(Z30="","","uj::is_prop("&amp;_xlfn.TEXTJOIN(", ",TRUE,$B30,$M30,$J30,IF($G30="","","vals = pj::pj.$vals$"&amp;$G30))&amp;")")</f>
        <v/>
      </c>
      <c r="BG30" s="31" t="str">
        <f ca="1">IF(AA30="","","uj::is_prop("&amp;_xlfn.TEXTJOIN(", ",TRUE,$B30,$M30,$J30,IF($G30="","","vals = pj::pj.$vals$"&amp;$G30))&amp;")")</f>
        <v/>
      </c>
      <c r="BH30" s="31" t="str">
        <f ca="1">IF(AB30="","","uj::is_prop("&amp;_xlfn.TEXTJOIN(", ",TRUE,$B30,$M30,$J30,IF($G30="","","vals = pj::pj.$vals$"&amp;$G30))&amp;")")</f>
        <v/>
      </c>
      <c r="BI30" s="31" t="str">
        <f ca="1">IF(AC30="","","uj::is_prop("&amp;_xlfn.TEXTJOIN(", ",TRUE,$B30,$M30,$J30,IF($G30="","","vals = pj::pj.$vals$"&amp;$G30))&amp;")")</f>
        <v/>
      </c>
      <c r="BJ30" s="31" t="str">
        <f ca="1">IF(AD30="","","uj::is_prop("&amp;_xlfn.TEXTJOIN(", ",TRUE,$B30,$M30,$J30,IF($G30="","","vals = pj::pj.$vals$"&amp;$G30))&amp;")")</f>
        <v/>
      </c>
      <c r="BK30" s="31" t="str">
        <f ca="1">IF(AE30="","","uj::is_prop("&amp;_xlfn.TEXTJOIN(", ",TRUE,$B30,$M30,$J30,IF($G30="","","vals = pj::pj.$vals$"&amp;$G30))&amp;")")</f>
        <v/>
      </c>
      <c r="BL30" s="31" t="str">
        <f ca="1">IF(AF30="","","uj::is_prop("&amp;_xlfn.TEXTJOIN(", ",TRUE,$B30,$M30,$J30,IF($G30="","","vals = pj::pj.$vals$"&amp;$G30))&amp;")")</f>
        <v/>
      </c>
      <c r="BM30" s="31" t="str">
        <f ca="1">IF(AG30="","","uj::is_prop("&amp;_xlfn.TEXTJOIN(", ",TRUE,$B30,$M30,$J30,IF($G30="","","vals = pj::pj.$vals$"&amp;$G30))&amp;")")</f>
        <v/>
      </c>
      <c r="BN30" s="31" t="str">
        <f ca="1">IF(AH30="","","uj::is_prop("&amp;_xlfn.TEXTJOIN(", ",TRUE,$B30,$M30,$J30,IF($G30="","","vals = pj::pj.$vals$"&amp;$G30))&amp;")")</f>
        <v/>
      </c>
      <c r="BO30" s="31" t="str">
        <f ca="1">IF(AI30="","","uj::is_prop("&amp;_xlfn.TEXTJOIN(", ",TRUE,$B30,$M30,$J30,IF($G30="","","vals = pj::pj.$vals$"&amp;$G30))&amp;")")</f>
        <v/>
      </c>
      <c r="BP30" s="31" t="str">
        <f ca="1">IF(AJ30="","","uj::is_prop("&amp;_xlfn.TEXTJOIN(", ",TRUE,$B30,$M30,$J30,IF($G30="","","vals = pj::pj.$vals$"&amp;$G30))&amp;")")</f>
        <v/>
      </c>
      <c r="BQ30" s="31" t="str">
        <f ca="1">IF(AK30="","","uj::is_prop("&amp;_xlfn.TEXTJOIN(", ",TRUE,$B30,$M30,$J30,IF($G30="","","vals = pj::pj.$vals$"&amp;$G30))&amp;")")</f>
        <v/>
      </c>
      <c r="BR30" s="31" t="str">
        <f ca="1">IF(AL30="","","uj::is_prop("&amp;_xlfn.TEXTJOIN(", ",TRUE,$B30,$M30,$J30,IF($G30="","","vals = pj::pj.$vals$"&amp;$G30))&amp;")")</f>
        <v/>
      </c>
      <c r="BS30" s="31" t="str">
        <f ca="1">IF(AM30="","","uj::is_prop("&amp;_xlfn.TEXTJOIN(", ",TRUE,$B30,$M30,$J30,IF($G30="","","vals = pj::pj.$vals$"&amp;$G30))&amp;")")</f>
        <v/>
      </c>
      <c r="BT30" s="31" t="str">
        <f ca="1">IF(AN30="","","uj::is_prop("&amp;_xlfn.TEXTJOIN(", ",TRUE,$B30,$M30,$J30,IF($G30="","","vals = pj::pj.$vals$"&amp;$G30))&amp;")")</f>
        <v>uj::is_prop(glyph, 'cmp_chr_vec')</v>
      </c>
      <c r="BU30" s="31" t="str">
        <f ca="1">IF(AO30="","","uj::is_prop("&amp;_xlfn.TEXTJOIN(", ",TRUE,$B30,$M30,$J30,IF($G30="","","vals = pj::pj.$vals$"&amp;$G30))&amp;")")</f>
        <v/>
      </c>
      <c r="BV30" s="31" t="str">
        <f ca="1">IF(AP30="","","uj::is_prop("&amp;_xlfn.TEXTJOIN(", ",TRUE,$B30,$M30,$J30,IF($G30="","","vals = pj::pj.$vals$"&amp;$G30))&amp;")")</f>
        <v/>
      </c>
      <c r="BW30" s="31" t="str">
        <f ca="1">IF(AQ30="","","uj::is_prop("&amp;_xlfn.TEXTJOIN(", ",TRUE,$B30,$M30,$J30,IF($G30="","","vals = pj::pj.$vals$"&amp;$G30))&amp;")")</f>
        <v/>
      </c>
      <c r="BX30" s="31" t="str">
        <f ca="1">IF(AR30="","","uj::is_prop("&amp;_xlfn.TEXTJOIN(", ",TRUE,$B30,$M30,$J30,IF($G30="","","vals = pj::pj.$vals$"&amp;$G30))&amp;")")</f>
        <v/>
      </c>
      <c r="BY30" s="31" t="str">
        <f ca="1">IF(AS30="","","uj::is_prop("&amp;_xlfn.TEXTJOIN(", ",TRUE,$B30,$M30,$J30,IF($G30="","","vals = pj::pj.$vals$"&amp;$G30))&amp;")")</f>
        <v/>
      </c>
      <c r="BZ30" s="31" t="str">
        <f ca="1">IF(AT30="","","uj::is_prop("&amp;_xlfn.TEXTJOIN(", ",TRUE,$B30,$M30,$J30,IF($G30="","","vals = pj::pj.$vals$"&amp;$G30))&amp;")")</f>
        <v/>
      </c>
      <c r="CA30" s="31" t="str">
        <f ca="1">IF(AU30="","","uj::is_prop("&amp;_xlfn.TEXTJOIN(", ",TRUE,$B30,$M30,$J30,IF($G30="","","vals = pj::pj.$vals$"&amp;$G30))&amp;")")</f>
        <v/>
      </c>
      <c r="CB30" s="37" t="str">
        <f>"'.'"</f>
        <v>'.'</v>
      </c>
      <c r="CF30" s="36" t="str">
        <f t="shared" ref="CF30:CF34" ca="1" si="88">IF(Q30="","",IF($CB30="|",$B30,$B30&amp;" = "&amp;$CB30))</f>
        <v/>
      </c>
      <c r="CG30" s="36" t="str">
        <f t="shared" ref="CG30:CG34" ca="1" si="89">IF(R30="","",IF($CB30="|",$B30,$B30&amp;" = "&amp;$CB30))</f>
        <v/>
      </c>
      <c r="CH30" s="36" t="str">
        <f t="shared" ref="CH30:CH34" ca="1" si="90">IF(S30="","",IF($CB30="|",$B30,$B30&amp;" = "&amp;$CB30))</f>
        <v/>
      </c>
      <c r="CI30" s="36" t="str">
        <f t="shared" ref="CI30:CI34" ca="1" si="91">IF(T30="","",IF($CB30="|",$B30,$B30&amp;" = "&amp;$CB30))</f>
        <v/>
      </c>
      <c r="CJ30" s="36" t="str">
        <f t="shared" ref="CJ30:CJ34" ca="1" si="92">IF(U30="","",IF($CB30="|",$B30,$B30&amp;" = "&amp;$CB30))</f>
        <v/>
      </c>
      <c r="CK30" s="36" t="str">
        <f t="shared" ref="CK30:CK34" ca="1" si="93">IF(V30="","",IF($CB30="|",$B30,$B30&amp;" = "&amp;$CB30))</f>
        <v/>
      </c>
      <c r="CL30" s="36" t="str">
        <f t="shared" ref="CL30:CL34" ca="1" si="94">IF(W30="","",IF($CB30="|",$B30,$B30&amp;" = "&amp;$CB30))</f>
        <v/>
      </c>
      <c r="CM30" s="36" t="str">
        <f t="shared" ref="CM30:CM34" ca="1" si="95">IF(X30="","",IF($CB30="|",$B30,$B30&amp;" = "&amp;$CB30))</f>
        <v/>
      </c>
      <c r="CN30" s="36" t="str">
        <f t="shared" ref="CN30:CN34" ca="1" si="96">IF(Y30="","",IF($CB30="|",$B30,$B30&amp;" = "&amp;$CB30))</f>
        <v/>
      </c>
      <c r="CO30" s="36" t="str">
        <f t="shared" ref="CO30:CO34" ca="1" si="97">IF(Z30="","",IF($CB30="|",$B30,$B30&amp;" = "&amp;$CB30))</f>
        <v/>
      </c>
      <c r="CP30" s="36" t="str">
        <f t="shared" ref="CP30:CP34" ca="1" si="98">IF(AA30="","",IF($CB30="|",$B30,$B30&amp;" = "&amp;$CB30))</f>
        <v/>
      </c>
      <c r="CQ30" s="36" t="str">
        <f t="shared" ref="CQ30:CQ34" ca="1" si="99">IF(AB30="","",IF($CB30="|",$B30,$B30&amp;" = "&amp;$CB30))</f>
        <v/>
      </c>
      <c r="CR30" s="36" t="str">
        <f t="shared" ref="CR30:CR34" ca="1" si="100">IF(AC30="","",IF($CB30="|",$B30,$B30&amp;" = "&amp;$CB30))</f>
        <v/>
      </c>
      <c r="CS30" s="36" t="str">
        <f t="shared" ref="CS30:CS34" ca="1" si="101">IF(AD30="","",IF($CB30="|",$B30,$B30&amp;" = "&amp;$CB30))</f>
        <v/>
      </c>
      <c r="CT30" s="36" t="str">
        <f t="shared" ref="CT30:CT34" ca="1" si="102">IF(AE30="","",IF($CB30="|",$B30,$B30&amp;" = "&amp;$CB30))</f>
        <v/>
      </c>
      <c r="CU30" s="36" t="str">
        <f t="shared" ref="CU30:CU34" ca="1" si="103">IF(AF30="","",IF($CB30="|",$B30,$B30&amp;" = "&amp;$CB30))</f>
        <v/>
      </c>
      <c r="CV30" s="36" t="str">
        <f t="shared" ref="CV30:CV34" ca="1" si="104">IF(AG30="","",IF($CB30="|",$B30,$B30&amp;" = "&amp;$CB30))</f>
        <v/>
      </c>
      <c r="CW30" s="36" t="str">
        <f t="shared" ref="CW30:CW34" ca="1" si="105">IF(AH30="","",IF($CB30="|",$B30,$B30&amp;" = "&amp;$CB30))</f>
        <v/>
      </c>
      <c r="CX30" s="36" t="str">
        <f t="shared" ref="CX30:CX34" ca="1" si="106">IF(AI30="","",IF($CB30="|",$B30,$B30&amp;" = "&amp;$CB30))</f>
        <v/>
      </c>
      <c r="CY30" s="36" t="str">
        <f t="shared" ref="CY30:CY34" ca="1" si="107">IF(AJ30="","",IF($CB30="|",$B30,$B30&amp;" = "&amp;$CB30))</f>
        <v/>
      </c>
      <c r="CZ30" s="36" t="str">
        <f t="shared" ref="CZ30:CZ34" ca="1" si="108">IF(AK30="","",IF($CB30="|",$B30,$B30&amp;" = "&amp;$CB30))</f>
        <v/>
      </c>
      <c r="DA30" s="36" t="str">
        <f t="shared" ref="DA30:DA34" ca="1" si="109">IF(AL30="","",IF($CB30="|",$B30,$B30&amp;" = "&amp;$CB30))</f>
        <v/>
      </c>
      <c r="DB30" s="36" t="str">
        <f t="shared" ref="DB30:DB34" ca="1" si="110">IF(AM30="","",IF($CB30="|",$B30,$B30&amp;" = "&amp;$CB30))</f>
        <v/>
      </c>
      <c r="DC30" s="36" t="str">
        <f t="shared" ref="DC30:DC34" ca="1" si="111">IF(AN30="","",IF($CB30="|",$B30,$B30&amp;" = "&amp;$CB30))</f>
        <v>glyph = '.'</v>
      </c>
      <c r="DD30" s="36" t="str">
        <f t="shared" ref="DD30:DD34" ca="1" si="112">IF(AO30="","",IF($CB30="|",$B30,$B30&amp;" = "&amp;$CB30))</f>
        <v/>
      </c>
      <c r="DE30" s="36" t="str">
        <f t="shared" ref="DE30:DE34" ca="1" si="113">IF(AP30="","",IF($CB30="|",$B30,$B30&amp;" = "&amp;$CB30))</f>
        <v/>
      </c>
      <c r="DF30" s="36" t="str">
        <f t="shared" ref="DF30:DF34" ca="1" si="114">IF(AQ30="","",IF($CB30="|",$B30,$B30&amp;" = "&amp;$CB30))</f>
        <v/>
      </c>
      <c r="DG30" s="36" t="str">
        <f t="shared" ref="DG30:DG34" ca="1" si="115">IF(AR30="","",IF($CB30="|",$B30,$B30&amp;" = "&amp;$CB30))</f>
        <v/>
      </c>
      <c r="DH30" s="36" t="str">
        <f t="shared" ref="DH30:DH34" ca="1" si="116">IF(AS30="","",IF($CB30="|",$B30,$B30&amp;" = "&amp;$CB30))</f>
        <v/>
      </c>
      <c r="DI30" s="36" t="str">
        <f t="shared" ref="DI30:DI34" ca="1" si="117">IF(AT30="","",IF($CB30="|",$B30,$B30&amp;" = "&amp;$CB30))</f>
        <v/>
      </c>
      <c r="DJ30" s="36" t="str">
        <f t="shared" ref="DJ30:DJ34" ca="1" si="118">IF(AU30="","",IF($CB30="|",$B30,$B30&amp;" = "&amp;$CB30))</f>
        <v/>
      </c>
      <c r="DK30" s="31" t="str">
        <f t="shared" ca="1" si="67"/>
        <v/>
      </c>
      <c r="DL30" s="31" t="str">
        <f t="shared" ca="1" si="36"/>
        <v/>
      </c>
      <c r="DM30" s="31" t="str">
        <f t="shared" ca="1" si="37"/>
        <v/>
      </c>
      <c r="DN30" s="31" t="str">
        <f t="shared" ca="1" si="38"/>
        <v/>
      </c>
      <c r="DO30" s="31" t="str">
        <f t="shared" ca="1" si="39"/>
        <v/>
      </c>
      <c r="DP30" s="31" t="str">
        <f t="shared" ca="1" si="40"/>
        <v/>
      </c>
      <c r="DQ30" s="31" t="str">
        <f t="shared" ca="1" si="41"/>
        <v/>
      </c>
      <c r="DR30" s="31" t="str">
        <f t="shared" ca="1" si="42"/>
        <v/>
      </c>
      <c r="DS30" s="31" t="str">
        <f t="shared" ca="1" si="43"/>
        <v/>
      </c>
      <c r="DT30" s="31" t="str">
        <f t="shared" ca="1" si="44"/>
        <v/>
      </c>
      <c r="DU30" s="31" t="str">
        <f t="shared" ca="1" si="45"/>
        <v/>
      </c>
      <c r="DV30" s="31" t="str">
        <f t="shared" ca="1" si="46"/>
        <v/>
      </c>
      <c r="DW30" s="31" t="str">
        <f t="shared" ca="1" si="47"/>
        <v/>
      </c>
      <c r="DX30" s="31" t="str">
        <f t="shared" ca="1" si="48"/>
        <v/>
      </c>
      <c r="DY30" s="31" t="str">
        <f t="shared" ca="1" si="49"/>
        <v/>
      </c>
      <c r="DZ30" s="31" t="str">
        <f t="shared" ca="1" si="50"/>
        <v/>
      </c>
      <c r="EA30" s="31" t="str">
        <f t="shared" ca="1" si="51"/>
        <v/>
      </c>
      <c r="EB30" s="31" t="str">
        <f t="shared" ca="1" si="52"/>
        <v/>
      </c>
      <c r="EC30" s="31" t="str">
        <f t="shared" ca="1" si="53"/>
        <v/>
      </c>
      <c r="ED30" s="31" t="str">
        <f t="shared" ca="1" si="54"/>
        <v/>
      </c>
      <c r="EE30" s="31" t="str">
        <f t="shared" ca="1" si="55"/>
        <v/>
      </c>
      <c r="EF30" s="31" t="str">
        <f t="shared" ca="1" si="56"/>
        <v/>
      </c>
      <c r="EG30" s="31" t="str">
        <f t="shared" ca="1" si="57"/>
        <v/>
      </c>
      <c r="EH30" s="31" t="str">
        <f t="shared" ca="1" si="58"/>
        <v>glyph = glyph</v>
      </c>
      <c r="EI30" s="31" t="str">
        <f t="shared" ca="1" si="59"/>
        <v/>
      </c>
      <c r="EJ30" s="31" t="str">
        <f t="shared" ca="1" si="60"/>
        <v/>
      </c>
      <c r="EK30" s="31" t="str">
        <f t="shared" ca="1" si="61"/>
        <v/>
      </c>
      <c r="EL30" s="31" t="str">
        <f t="shared" ca="1" si="62"/>
        <v/>
      </c>
      <c r="EM30" s="31" t="str">
        <f t="shared" ca="1" si="63"/>
        <v/>
      </c>
      <c r="EN30" s="31" t="str">
        <f t="shared" ca="1" si="64"/>
        <v/>
      </c>
      <c r="EO30" s="31" t="str">
        <f t="shared" ca="1" si="65"/>
        <v/>
      </c>
    </row>
    <row r="31" spans="1:145" x14ac:dyDescent="0.2">
      <c r="A31" s="30" t="s">
        <v>159</v>
      </c>
      <c r="B31" s="30" t="s">
        <v>157</v>
      </c>
      <c r="C31" s="31" t="s">
        <v>35</v>
      </c>
      <c r="E31" s="31" t="s">
        <v>105</v>
      </c>
      <c r="M31" s="31" t="str">
        <f>"'cmp_"&amp;C31&amp;"_"&amp;E31&amp;"'"</f>
        <v>'cmp_clr_vec'</v>
      </c>
      <c r="Q31" s="32" t="str">
        <f t="shared" ca="1" si="69"/>
        <v/>
      </c>
      <c r="R31" s="32" t="str">
        <f t="shared" ca="1" si="82"/>
        <v/>
      </c>
      <c r="S31" s="32" t="str">
        <f t="shared" ca="1" si="75"/>
        <v/>
      </c>
      <c r="T31" s="32" t="str">
        <f t="shared" ca="1" si="75"/>
        <v/>
      </c>
      <c r="U31" s="32" t="str">
        <f t="shared" ca="1" si="75"/>
        <v/>
      </c>
      <c r="V31" s="32" t="str">
        <f t="shared" ca="1" si="75"/>
        <v/>
      </c>
      <c r="W31" s="32" t="str">
        <f t="shared" ca="1" si="75"/>
        <v/>
      </c>
      <c r="X31" s="32" t="str">
        <f t="shared" ca="1" si="75"/>
        <v/>
      </c>
      <c r="Y31" s="32" t="str">
        <f t="shared" ca="1" si="75"/>
        <v/>
      </c>
      <c r="Z31" s="32" t="str">
        <f t="shared" ca="1" si="75"/>
        <v/>
      </c>
      <c r="AA31" s="32" t="str">
        <f t="shared" ca="1" si="75"/>
        <v/>
      </c>
      <c r="AB31" s="32" t="str">
        <f t="shared" ca="1" si="75"/>
        <v/>
      </c>
      <c r="AC31" s="32" t="str">
        <f t="shared" ca="1" si="76"/>
        <v/>
      </c>
      <c r="AD31" s="32" t="str">
        <f t="shared" ca="1" si="76"/>
        <v/>
      </c>
      <c r="AE31" s="32" t="str">
        <f t="shared" ca="1" si="76"/>
        <v/>
      </c>
      <c r="AF31" s="32" t="str">
        <f t="shared" ca="1" si="76"/>
        <v/>
      </c>
      <c r="AG31" s="32" t="str">
        <f t="shared" ca="1" si="76"/>
        <v/>
      </c>
      <c r="AH31" s="32" t="str">
        <f t="shared" ca="1" si="76"/>
        <v/>
      </c>
      <c r="AI31" s="32" t="str">
        <f t="shared" ca="1" si="76"/>
        <v/>
      </c>
      <c r="AJ31" s="32" t="str">
        <f t="shared" ca="1" si="76"/>
        <v/>
      </c>
      <c r="AK31" s="32" t="str">
        <f t="shared" ca="1" si="76"/>
        <v/>
      </c>
      <c r="AL31" s="32" t="str">
        <f t="shared" ca="1" si="76"/>
        <v/>
      </c>
      <c r="AM31" s="32" t="str">
        <f t="shared" ca="1" si="77"/>
        <v/>
      </c>
      <c r="AN31" s="32">
        <f t="shared" ca="1" si="77"/>
        <v>4</v>
      </c>
      <c r="AO31" s="32" t="str">
        <f t="shared" ca="1" si="77"/>
        <v/>
      </c>
      <c r="AP31" s="32" t="str">
        <f t="shared" ca="1" si="77"/>
        <v/>
      </c>
      <c r="AQ31" s="32" t="str">
        <f t="shared" ca="1" si="77"/>
        <v/>
      </c>
      <c r="AR31" s="32" t="str">
        <f t="shared" ca="1" si="77"/>
        <v/>
      </c>
      <c r="AS31" s="32" t="str">
        <f t="shared" ca="1" si="77"/>
        <v/>
      </c>
      <c r="AT31" s="32" t="str">
        <f t="shared" ca="1" si="77"/>
        <v/>
      </c>
      <c r="AU31" s="32" t="str">
        <f t="shared" ca="1" si="77"/>
        <v/>
      </c>
      <c r="AV31" s="32">
        <f t="shared" ca="1" si="4"/>
        <v>1</v>
      </c>
      <c r="AW31" s="31" t="str">
        <f ca="1">IF(Q31="","","uj::is_prop("&amp;_xlfn.TEXTJOIN(", ",TRUE,$B31,$M31,$J31,IF($G31="","","vals = pj::pj.$vals$"&amp;$G31))&amp;")")</f>
        <v/>
      </c>
      <c r="AX31" s="31" t="str">
        <f ca="1">IF(R31="","","uj::is_prop("&amp;_xlfn.TEXTJOIN(", ",TRUE,$B31,$M31,$J31,IF($G31="","","vals = pj::pj.$vals$"&amp;$G31))&amp;")")</f>
        <v/>
      </c>
      <c r="AY31" s="31" t="str">
        <f ca="1">IF(S31="","","uj::is_prop("&amp;_xlfn.TEXTJOIN(", ",TRUE,$B31,$M31,$J31,IF($G31="","","vals = pj::pj.$vals$"&amp;$G31))&amp;")")</f>
        <v/>
      </c>
      <c r="AZ31" s="31" t="str">
        <f ca="1">IF(T31="","","uj::is_prop("&amp;_xlfn.TEXTJOIN(", ",TRUE,$B31,$M31,$J31,IF($G31="","","vals = pj::pj.$vals$"&amp;$G31))&amp;")")</f>
        <v/>
      </c>
      <c r="BA31" s="31" t="str">
        <f ca="1">IF(U31="","","uj::is_prop("&amp;_xlfn.TEXTJOIN(", ",TRUE,$B31,$M31,$J31,IF($G31="","","vals = pj::pj.$vals$"&amp;$G31))&amp;")")</f>
        <v/>
      </c>
      <c r="BB31" s="31" t="str">
        <f ca="1">IF(V31="","","uj::is_prop("&amp;_xlfn.TEXTJOIN(", ",TRUE,$B31,$M31,$J31,IF($G31="","","vals = pj::pj.$vals$"&amp;$G31))&amp;")")</f>
        <v/>
      </c>
      <c r="BC31" s="31" t="str">
        <f ca="1">IF(W31="","","uj::is_prop("&amp;_xlfn.TEXTJOIN(", ",TRUE,$B31,$M31,$J31,IF($G31="","","vals = pj::pj.$vals$"&amp;$G31))&amp;")")</f>
        <v/>
      </c>
      <c r="BD31" s="31" t="str">
        <f ca="1">IF(X31="","","uj::is_prop("&amp;_xlfn.TEXTJOIN(", ",TRUE,$B31,$M31,$J31,IF($G31="","","vals = pj::pj.$vals$"&amp;$G31))&amp;")")</f>
        <v/>
      </c>
      <c r="BE31" s="31" t="str">
        <f ca="1">IF(Y31="","","uj::is_prop("&amp;_xlfn.TEXTJOIN(", ",TRUE,$B31,$M31,$J31,IF($G31="","","vals = pj::pj.$vals$"&amp;$G31))&amp;")")</f>
        <v/>
      </c>
      <c r="BF31" s="31" t="str">
        <f ca="1">IF(Z31="","","uj::is_prop("&amp;_xlfn.TEXTJOIN(", ",TRUE,$B31,$M31,$J31,IF($G31="","","vals = pj::pj.$vals$"&amp;$G31))&amp;")")</f>
        <v/>
      </c>
      <c r="BG31" s="31" t="str">
        <f ca="1">IF(AA31="","","uj::is_prop("&amp;_xlfn.TEXTJOIN(", ",TRUE,$B31,$M31,$J31,IF($G31="","","vals = pj::pj.$vals$"&amp;$G31))&amp;")")</f>
        <v/>
      </c>
      <c r="BH31" s="31" t="str">
        <f ca="1">IF(AB31="","","uj::is_prop("&amp;_xlfn.TEXTJOIN(", ",TRUE,$B31,$M31,$J31,IF($G31="","","vals = pj::pj.$vals$"&amp;$G31))&amp;")")</f>
        <v/>
      </c>
      <c r="BI31" s="31" t="str">
        <f ca="1">IF(AC31="","","uj::is_prop("&amp;_xlfn.TEXTJOIN(", ",TRUE,$B31,$M31,$J31,IF($G31="","","vals = pj::pj.$vals$"&amp;$G31))&amp;")")</f>
        <v/>
      </c>
      <c r="BJ31" s="31" t="str">
        <f ca="1">IF(AD31="","","uj::is_prop("&amp;_xlfn.TEXTJOIN(", ",TRUE,$B31,$M31,$J31,IF($G31="","","vals = pj::pj.$vals$"&amp;$G31))&amp;")")</f>
        <v/>
      </c>
      <c r="BK31" s="31" t="str">
        <f ca="1">IF(AE31="","","uj::is_prop("&amp;_xlfn.TEXTJOIN(", ",TRUE,$B31,$M31,$J31,IF($G31="","","vals = pj::pj.$vals$"&amp;$G31))&amp;")")</f>
        <v/>
      </c>
      <c r="BL31" s="31" t="str">
        <f ca="1">IF(AF31="","","uj::is_prop("&amp;_xlfn.TEXTJOIN(", ",TRUE,$B31,$M31,$J31,IF($G31="","","vals = pj::pj.$vals$"&amp;$G31))&amp;")")</f>
        <v/>
      </c>
      <c r="BM31" s="31" t="str">
        <f ca="1">IF(AG31="","","uj::is_prop("&amp;_xlfn.TEXTJOIN(", ",TRUE,$B31,$M31,$J31,IF($G31="","","vals = pj::pj.$vals$"&amp;$G31))&amp;")")</f>
        <v/>
      </c>
      <c r="BN31" s="31" t="str">
        <f ca="1">IF(AH31="","","uj::is_prop("&amp;_xlfn.TEXTJOIN(", ",TRUE,$B31,$M31,$J31,IF($G31="","","vals = pj::pj.$vals$"&amp;$G31))&amp;")")</f>
        <v/>
      </c>
      <c r="BO31" s="31" t="str">
        <f ca="1">IF(AI31="","","uj::is_prop("&amp;_xlfn.TEXTJOIN(", ",TRUE,$B31,$M31,$J31,IF($G31="","","vals = pj::pj.$vals$"&amp;$G31))&amp;")")</f>
        <v/>
      </c>
      <c r="BP31" s="31" t="str">
        <f ca="1">IF(AJ31="","","uj::is_prop("&amp;_xlfn.TEXTJOIN(", ",TRUE,$B31,$M31,$J31,IF($G31="","","vals = pj::pj.$vals$"&amp;$G31))&amp;")")</f>
        <v/>
      </c>
      <c r="BQ31" s="31" t="str">
        <f ca="1">IF(AK31="","","uj::is_prop("&amp;_xlfn.TEXTJOIN(", ",TRUE,$B31,$M31,$J31,IF($G31="","","vals = pj::pj.$vals$"&amp;$G31))&amp;")")</f>
        <v/>
      </c>
      <c r="BR31" s="31" t="str">
        <f ca="1">IF(AL31="","","uj::is_prop("&amp;_xlfn.TEXTJOIN(", ",TRUE,$B31,$M31,$J31,IF($G31="","","vals = pj::pj.$vals$"&amp;$G31))&amp;")")</f>
        <v/>
      </c>
      <c r="BS31" s="31" t="str">
        <f ca="1">IF(AM31="","","uj::is_prop("&amp;_xlfn.TEXTJOIN(", ",TRUE,$B31,$M31,$J31,IF($G31="","","vals = pj::pj.$vals$"&amp;$G31))&amp;")")</f>
        <v/>
      </c>
      <c r="BT31" s="31" t="str">
        <f ca="1">IF(AN31="","","uj::is_prop("&amp;_xlfn.TEXTJOIN(", ",TRUE,$B31,$M31,$J31,IF($G31="","","vals = pj::pj.$vals$"&amp;$G31))&amp;")")</f>
        <v>uj::is_prop(gc, 'cmp_clr_vec')</v>
      </c>
      <c r="BU31" s="31" t="str">
        <f ca="1">IF(AO31="","","uj::is_prop("&amp;_xlfn.TEXTJOIN(", ",TRUE,$B31,$M31,$J31,IF($G31="","","vals = pj::pj.$vals$"&amp;$G31))&amp;")")</f>
        <v/>
      </c>
      <c r="BV31" s="31" t="str">
        <f ca="1">IF(AP31="","","uj::is_prop("&amp;_xlfn.TEXTJOIN(", ",TRUE,$B31,$M31,$J31,IF($G31="","","vals = pj::pj.$vals$"&amp;$G31))&amp;")")</f>
        <v/>
      </c>
      <c r="BW31" s="31" t="str">
        <f ca="1">IF(AQ31="","","uj::is_prop("&amp;_xlfn.TEXTJOIN(", ",TRUE,$B31,$M31,$J31,IF($G31="","","vals = pj::pj.$vals$"&amp;$G31))&amp;")")</f>
        <v/>
      </c>
      <c r="BX31" s="31" t="str">
        <f ca="1">IF(AR31="","","uj::is_prop("&amp;_xlfn.TEXTJOIN(", ",TRUE,$B31,$M31,$J31,IF($G31="","","vals = pj::pj.$vals$"&amp;$G31))&amp;")")</f>
        <v/>
      </c>
      <c r="BY31" s="31" t="str">
        <f ca="1">IF(AS31="","","uj::is_prop("&amp;_xlfn.TEXTJOIN(", ",TRUE,$B31,$M31,$J31,IF($G31="","","vals = pj::pj.$vals$"&amp;$G31))&amp;")")</f>
        <v/>
      </c>
      <c r="BZ31" s="31" t="str">
        <f ca="1">IF(AT31="","","uj::is_prop("&amp;_xlfn.TEXTJOIN(", ",TRUE,$B31,$M31,$J31,IF($G31="","","vals = pj::pj.$vals$"&amp;$G31))&amp;")")</f>
        <v/>
      </c>
      <c r="CA31" s="31" t="str">
        <f ca="1">IF(AU31="","","uj::is_prop("&amp;_xlfn.TEXTJOIN(", ",TRUE,$B31,$M31,$J31,IF($G31="","","vals = pj::pj.$vals$"&amp;$G31))&amp;")")</f>
        <v/>
      </c>
      <c r="CB31" s="37" t="str">
        <f>"'black'"</f>
        <v>'black'</v>
      </c>
      <c r="CF31" s="36" t="str">
        <f t="shared" ref="CF31:CO32" ca="1" si="119">IF(Q31="","",IF($CB31="|",$B31,$B31&amp;" = "&amp;$CB31))</f>
        <v/>
      </c>
      <c r="CG31" s="36" t="str">
        <f t="shared" ca="1" si="119"/>
        <v/>
      </c>
      <c r="CH31" s="36" t="str">
        <f t="shared" ca="1" si="119"/>
        <v/>
      </c>
      <c r="CI31" s="36" t="str">
        <f t="shared" ca="1" si="119"/>
        <v/>
      </c>
      <c r="CJ31" s="36" t="str">
        <f t="shared" ca="1" si="119"/>
        <v/>
      </c>
      <c r="CK31" s="36" t="str">
        <f t="shared" ca="1" si="119"/>
        <v/>
      </c>
      <c r="CL31" s="36" t="str">
        <f t="shared" ca="1" si="119"/>
        <v/>
      </c>
      <c r="CM31" s="36" t="str">
        <f t="shared" ca="1" si="119"/>
        <v/>
      </c>
      <c r="CN31" s="36" t="str">
        <f t="shared" ca="1" si="119"/>
        <v/>
      </c>
      <c r="CO31" s="36" t="str">
        <f t="shared" ca="1" si="119"/>
        <v/>
      </c>
      <c r="CP31" s="36" t="str">
        <f t="shared" ca="1" si="98"/>
        <v/>
      </c>
      <c r="CQ31" s="36" t="str">
        <f t="shared" ca="1" si="99"/>
        <v/>
      </c>
      <c r="CR31" s="36" t="str">
        <f t="shared" ca="1" si="100"/>
        <v/>
      </c>
      <c r="CS31" s="36" t="str">
        <f t="shared" ca="1" si="101"/>
        <v/>
      </c>
      <c r="CT31" s="36" t="str">
        <f t="shared" ca="1" si="102"/>
        <v/>
      </c>
      <c r="CU31" s="36" t="str">
        <f t="shared" ca="1" si="103"/>
        <v/>
      </c>
      <c r="CV31" s="36" t="str">
        <f t="shared" ca="1" si="104"/>
        <v/>
      </c>
      <c r="CW31" s="36" t="str">
        <f t="shared" ca="1" si="105"/>
        <v/>
      </c>
      <c r="CX31" s="36" t="str">
        <f t="shared" ca="1" si="106"/>
        <v/>
      </c>
      <c r="CY31" s="36" t="str">
        <f t="shared" ca="1" si="107"/>
        <v/>
      </c>
      <c r="CZ31" s="36" t="str">
        <f t="shared" ca="1" si="108"/>
        <v/>
      </c>
      <c r="DA31" s="36" t="str">
        <f t="shared" ca="1" si="109"/>
        <v/>
      </c>
      <c r="DB31" s="36" t="str">
        <f t="shared" ca="1" si="110"/>
        <v/>
      </c>
      <c r="DC31" s="36" t="str">
        <f t="shared" ca="1" si="111"/>
        <v>gc = 'black'</v>
      </c>
      <c r="DD31" s="36" t="str">
        <f t="shared" ca="1" si="112"/>
        <v/>
      </c>
      <c r="DE31" s="36" t="str">
        <f t="shared" ca="1" si="113"/>
        <v/>
      </c>
      <c r="DF31" s="36" t="str">
        <f t="shared" ca="1" si="114"/>
        <v/>
      </c>
      <c r="DG31" s="36" t="str">
        <f t="shared" ca="1" si="115"/>
        <v/>
      </c>
      <c r="DH31" s="36" t="str">
        <f t="shared" ca="1" si="116"/>
        <v/>
      </c>
      <c r="DI31" s="36" t="str">
        <f t="shared" ca="1" si="117"/>
        <v/>
      </c>
      <c r="DJ31" s="36" t="str">
        <f t="shared" ca="1" si="118"/>
        <v/>
      </c>
      <c r="DK31" s="31" t="str">
        <f t="shared" ca="1" si="67"/>
        <v/>
      </c>
      <c r="DL31" s="31" t="str">
        <f t="shared" ca="1" si="36"/>
        <v/>
      </c>
      <c r="DM31" s="31" t="str">
        <f t="shared" ca="1" si="37"/>
        <v/>
      </c>
      <c r="DN31" s="31" t="str">
        <f t="shared" ca="1" si="38"/>
        <v/>
      </c>
      <c r="DO31" s="31" t="str">
        <f t="shared" ca="1" si="39"/>
        <v/>
      </c>
      <c r="DP31" s="31" t="str">
        <f t="shared" ca="1" si="40"/>
        <v/>
      </c>
      <c r="DQ31" s="31" t="str">
        <f t="shared" ca="1" si="41"/>
        <v/>
      </c>
      <c r="DR31" s="31" t="str">
        <f t="shared" ca="1" si="42"/>
        <v/>
      </c>
      <c r="DS31" s="31" t="str">
        <f t="shared" ca="1" si="43"/>
        <v/>
      </c>
      <c r="DT31" s="31" t="str">
        <f t="shared" ca="1" si="44"/>
        <v/>
      </c>
      <c r="DU31" s="31" t="str">
        <f t="shared" ca="1" si="45"/>
        <v/>
      </c>
      <c r="DV31" s="31" t="str">
        <f t="shared" ca="1" si="46"/>
        <v/>
      </c>
      <c r="DW31" s="31" t="str">
        <f t="shared" ca="1" si="47"/>
        <v/>
      </c>
      <c r="DX31" s="31" t="str">
        <f t="shared" ca="1" si="48"/>
        <v/>
      </c>
      <c r="DY31" s="31" t="str">
        <f t="shared" ca="1" si="49"/>
        <v/>
      </c>
      <c r="DZ31" s="31" t="str">
        <f t="shared" ca="1" si="50"/>
        <v/>
      </c>
      <c r="EA31" s="31" t="str">
        <f t="shared" ca="1" si="51"/>
        <v/>
      </c>
      <c r="EB31" s="31" t="str">
        <f t="shared" ca="1" si="52"/>
        <v/>
      </c>
      <c r="EC31" s="31" t="str">
        <f t="shared" ca="1" si="53"/>
        <v/>
      </c>
      <c r="ED31" s="31" t="str">
        <f t="shared" ca="1" si="54"/>
        <v/>
      </c>
      <c r="EE31" s="31" t="str">
        <f t="shared" ca="1" si="55"/>
        <v/>
      </c>
      <c r="EF31" s="31" t="str">
        <f t="shared" ca="1" si="56"/>
        <v/>
      </c>
      <c r="EG31" s="31" t="str">
        <f t="shared" ca="1" si="57"/>
        <v/>
      </c>
      <c r="EH31" s="31" t="str">
        <f t="shared" ca="1" si="58"/>
        <v>gc = gc</v>
      </c>
      <c r="EI31" s="31" t="str">
        <f t="shared" ca="1" si="59"/>
        <v/>
      </c>
      <c r="EJ31" s="31" t="str">
        <f t="shared" ca="1" si="60"/>
        <v/>
      </c>
      <c r="EK31" s="31" t="str">
        <f t="shared" ca="1" si="61"/>
        <v/>
      </c>
      <c r="EL31" s="31" t="str">
        <f t="shared" ca="1" si="62"/>
        <v/>
      </c>
      <c r="EM31" s="31" t="str">
        <f t="shared" ca="1" si="63"/>
        <v/>
      </c>
      <c r="EN31" s="31" t="str">
        <f t="shared" ca="1" si="64"/>
        <v/>
      </c>
      <c r="EO31" s="31" t="str">
        <f t="shared" ca="1" si="65"/>
        <v/>
      </c>
    </row>
    <row r="32" spans="1:145" x14ac:dyDescent="0.2">
      <c r="A32" s="30" t="s">
        <v>160</v>
      </c>
      <c r="B32" s="30" t="s">
        <v>158</v>
      </c>
      <c r="C32" s="31" t="s">
        <v>21</v>
      </c>
      <c r="E32" s="31" t="s">
        <v>105</v>
      </c>
      <c r="M32" s="31" t="str">
        <f>"'cmp_"&amp;C32&amp;"_"&amp;E32&amp;"'"</f>
        <v>'cmp_ppn_vec'</v>
      </c>
      <c r="Q32" s="32" t="str">
        <f t="shared" ca="1" si="69"/>
        <v/>
      </c>
      <c r="R32" s="32" t="str">
        <f t="shared" ca="1" si="82"/>
        <v/>
      </c>
      <c r="S32" s="32" t="str">
        <f t="shared" ca="1" si="75"/>
        <v/>
      </c>
      <c r="T32" s="32" t="str">
        <f t="shared" ca="1" si="75"/>
        <v/>
      </c>
      <c r="U32" s="32" t="str">
        <f t="shared" ca="1" si="75"/>
        <v/>
      </c>
      <c r="V32" s="32" t="str">
        <f t="shared" ca="1" si="75"/>
        <v/>
      </c>
      <c r="W32" s="32" t="str">
        <f t="shared" ca="1" si="75"/>
        <v/>
      </c>
      <c r="X32" s="32" t="str">
        <f t="shared" ca="1" si="75"/>
        <v/>
      </c>
      <c r="Y32" s="32" t="str">
        <f t="shared" ca="1" si="75"/>
        <v/>
      </c>
      <c r="Z32" s="32" t="str">
        <f t="shared" ca="1" si="75"/>
        <v/>
      </c>
      <c r="AA32" s="32" t="str">
        <f t="shared" ca="1" si="75"/>
        <v/>
      </c>
      <c r="AB32" s="32" t="str">
        <f t="shared" ca="1" si="75"/>
        <v/>
      </c>
      <c r="AC32" s="32" t="str">
        <f t="shared" ca="1" si="76"/>
        <v/>
      </c>
      <c r="AD32" s="32" t="str">
        <f t="shared" ca="1" si="76"/>
        <v/>
      </c>
      <c r="AE32" s="32" t="str">
        <f t="shared" ca="1" si="76"/>
        <v/>
      </c>
      <c r="AF32" s="32" t="str">
        <f t="shared" ca="1" si="76"/>
        <v/>
      </c>
      <c r="AG32" s="32" t="str">
        <f t="shared" ca="1" si="76"/>
        <v/>
      </c>
      <c r="AH32" s="32" t="str">
        <f t="shared" ca="1" si="76"/>
        <v/>
      </c>
      <c r="AI32" s="32" t="str">
        <f t="shared" ca="1" si="76"/>
        <v/>
      </c>
      <c r="AJ32" s="32" t="str">
        <f t="shared" ca="1" si="76"/>
        <v/>
      </c>
      <c r="AK32" s="32" t="str">
        <f t="shared" ca="1" si="76"/>
        <v/>
      </c>
      <c r="AL32" s="32" t="str">
        <f t="shared" ca="1" si="76"/>
        <v/>
      </c>
      <c r="AM32" s="32" t="str">
        <f t="shared" ca="1" si="77"/>
        <v/>
      </c>
      <c r="AN32" s="32">
        <f t="shared" ca="1" si="77"/>
        <v>5</v>
      </c>
      <c r="AO32" s="32" t="str">
        <f t="shared" ca="1" si="77"/>
        <v/>
      </c>
      <c r="AP32" s="32" t="str">
        <f t="shared" ca="1" si="77"/>
        <v/>
      </c>
      <c r="AQ32" s="32" t="str">
        <f t="shared" ca="1" si="77"/>
        <v/>
      </c>
      <c r="AR32" s="32" t="str">
        <f t="shared" ca="1" si="77"/>
        <v/>
      </c>
      <c r="AS32" s="32" t="str">
        <f t="shared" ca="1" si="77"/>
        <v/>
      </c>
      <c r="AT32" s="32" t="str">
        <f t="shared" ca="1" si="77"/>
        <v/>
      </c>
      <c r="AU32" s="32" t="str">
        <f t="shared" ca="1" si="77"/>
        <v/>
      </c>
      <c r="AV32" s="32">
        <f t="shared" ca="1" si="4"/>
        <v>1</v>
      </c>
      <c r="AW32" s="31" t="str">
        <f ca="1">IF(Q32="","","uj::is_prop("&amp;_xlfn.TEXTJOIN(", ",TRUE,$B32,$M32,$J32,IF($G32="","","vals = pj::pj.$vals$"&amp;$G32))&amp;")")</f>
        <v/>
      </c>
      <c r="AX32" s="31" t="str">
        <f ca="1">IF(R32="","","uj::is_prop("&amp;_xlfn.TEXTJOIN(", ",TRUE,$B32,$M32,$J32,IF($G32="","","vals = pj::pj.$vals$"&amp;$G32))&amp;")")</f>
        <v/>
      </c>
      <c r="AY32" s="31" t="str">
        <f ca="1">IF(S32="","","uj::is_prop("&amp;_xlfn.TEXTJOIN(", ",TRUE,$B32,$M32,$J32,IF($G32="","","vals = pj::pj.$vals$"&amp;$G32))&amp;")")</f>
        <v/>
      </c>
      <c r="AZ32" s="31" t="str">
        <f ca="1">IF(T32="","","uj::is_prop("&amp;_xlfn.TEXTJOIN(", ",TRUE,$B32,$M32,$J32,IF($G32="","","vals = pj::pj.$vals$"&amp;$G32))&amp;")")</f>
        <v/>
      </c>
      <c r="BA32" s="31" t="str">
        <f ca="1">IF(U32="","","uj::is_prop("&amp;_xlfn.TEXTJOIN(", ",TRUE,$B32,$M32,$J32,IF($G32="","","vals = pj::pj.$vals$"&amp;$G32))&amp;")")</f>
        <v/>
      </c>
      <c r="BB32" s="31" t="str">
        <f ca="1">IF(V32="","","uj::is_prop("&amp;_xlfn.TEXTJOIN(", ",TRUE,$B32,$M32,$J32,IF($G32="","","vals = pj::pj.$vals$"&amp;$G32))&amp;")")</f>
        <v/>
      </c>
      <c r="BC32" s="31" t="str">
        <f ca="1">IF(W32="","","uj::is_prop("&amp;_xlfn.TEXTJOIN(", ",TRUE,$B32,$M32,$J32,IF($G32="","","vals = pj::pj.$vals$"&amp;$G32))&amp;")")</f>
        <v/>
      </c>
      <c r="BD32" s="31" t="str">
        <f ca="1">IF(X32="","","uj::is_prop("&amp;_xlfn.TEXTJOIN(", ",TRUE,$B32,$M32,$J32,IF($G32="","","vals = pj::pj.$vals$"&amp;$G32))&amp;")")</f>
        <v/>
      </c>
      <c r="BE32" s="31" t="str">
        <f ca="1">IF(Y32="","","uj::is_prop("&amp;_xlfn.TEXTJOIN(", ",TRUE,$B32,$M32,$J32,IF($G32="","","vals = pj::pj.$vals$"&amp;$G32))&amp;")")</f>
        <v/>
      </c>
      <c r="BF32" s="31" t="str">
        <f ca="1">IF(Z32="","","uj::is_prop("&amp;_xlfn.TEXTJOIN(", ",TRUE,$B32,$M32,$J32,IF($G32="","","vals = pj::pj.$vals$"&amp;$G32))&amp;")")</f>
        <v/>
      </c>
      <c r="BG32" s="31" t="str">
        <f ca="1">IF(AA32="","","uj::is_prop("&amp;_xlfn.TEXTJOIN(", ",TRUE,$B32,$M32,$J32,IF($G32="","","vals = pj::pj.$vals$"&amp;$G32))&amp;")")</f>
        <v/>
      </c>
      <c r="BH32" s="31" t="str">
        <f ca="1">IF(AB32="","","uj::is_prop("&amp;_xlfn.TEXTJOIN(", ",TRUE,$B32,$M32,$J32,IF($G32="","","vals = pj::pj.$vals$"&amp;$G32))&amp;")")</f>
        <v/>
      </c>
      <c r="BI32" s="31" t="str">
        <f ca="1">IF(AC32="","","uj::is_prop("&amp;_xlfn.TEXTJOIN(", ",TRUE,$B32,$M32,$J32,IF($G32="","","vals = pj::pj.$vals$"&amp;$G32))&amp;")")</f>
        <v/>
      </c>
      <c r="BJ32" s="31" t="str">
        <f ca="1">IF(AD32="","","uj::is_prop("&amp;_xlfn.TEXTJOIN(", ",TRUE,$B32,$M32,$J32,IF($G32="","","vals = pj::pj.$vals$"&amp;$G32))&amp;")")</f>
        <v/>
      </c>
      <c r="BK32" s="31" t="str">
        <f ca="1">IF(AE32="","","uj::is_prop("&amp;_xlfn.TEXTJOIN(", ",TRUE,$B32,$M32,$J32,IF($G32="","","vals = pj::pj.$vals$"&amp;$G32))&amp;")")</f>
        <v/>
      </c>
      <c r="BL32" s="31" t="str">
        <f ca="1">IF(AF32="","","uj::is_prop("&amp;_xlfn.TEXTJOIN(", ",TRUE,$B32,$M32,$J32,IF($G32="","","vals = pj::pj.$vals$"&amp;$G32))&amp;")")</f>
        <v/>
      </c>
      <c r="BM32" s="31" t="str">
        <f ca="1">IF(AG32="","","uj::is_prop("&amp;_xlfn.TEXTJOIN(", ",TRUE,$B32,$M32,$J32,IF($G32="","","vals = pj::pj.$vals$"&amp;$G32))&amp;")")</f>
        <v/>
      </c>
      <c r="BN32" s="31" t="str">
        <f ca="1">IF(AH32="","","uj::is_prop("&amp;_xlfn.TEXTJOIN(", ",TRUE,$B32,$M32,$J32,IF($G32="","","vals = pj::pj.$vals$"&amp;$G32))&amp;")")</f>
        <v/>
      </c>
      <c r="BO32" s="31" t="str">
        <f ca="1">IF(AI32="","","uj::is_prop("&amp;_xlfn.TEXTJOIN(", ",TRUE,$B32,$M32,$J32,IF($G32="","","vals = pj::pj.$vals$"&amp;$G32))&amp;")")</f>
        <v/>
      </c>
      <c r="BP32" s="31" t="str">
        <f ca="1">IF(AJ32="","","uj::is_prop("&amp;_xlfn.TEXTJOIN(", ",TRUE,$B32,$M32,$J32,IF($G32="","","vals = pj::pj.$vals$"&amp;$G32))&amp;")")</f>
        <v/>
      </c>
      <c r="BQ32" s="31" t="str">
        <f ca="1">IF(AK32="","","uj::is_prop("&amp;_xlfn.TEXTJOIN(", ",TRUE,$B32,$M32,$J32,IF($G32="","","vals = pj::pj.$vals$"&amp;$G32))&amp;")")</f>
        <v/>
      </c>
      <c r="BR32" s="31" t="str">
        <f ca="1">IF(AL32="","","uj::is_prop("&amp;_xlfn.TEXTJOIN(", ",TRUE,$B32,$M32,$J32,IF($G32="","","vals = pj::pj.$vals$"&amp;$G32))&amp;")")</f>
        <v/>
      </c>
      <c r="BS32" s="31" t="str">
        <f ca="1">IF(AM32="","","uj::is_prop("&amp;_xlfn.TEXTJOIN(", ",TRUE,$B32,$M32,$J32,IF($G32="","","vals = pj::pj.$vals$"&amp;$G32))&amp;")")</f>
        <v/>
      </c>
      <c r="BT32" s="31" t="str">
        <f ca="1">IF(AN32="","","uj::is_prop("&amp;_xlfn.TEXTJOIN(", ",TRUE,$B32,$M32,$J32,IF($G32="","","vals = pj::pj.$vals$"&amp;$G32))&amp;")")</f>
        <v>uj::is_prop(ga, 'cmp_ppn_vec')</v>
      </c>
      <c r="BU32" s="31" t="str">
        <f ca="1">IF(AO32="","","uj::is_prop("&amp;_xlfn.TEXTJOIN(", ",TRUE,$B32,$M32,$J32,IF($G32="","","vals = pj::pj.$vals$"&amp;$G32))&amp;")")</f>
        <v/>
      </c>
      <c r="BV32" s="31" t="str">
        <f ca="1">IF(AP32="","","uj::is_prop("&amp;_xlfn.TEXTJOIN(", ",TRUE,$B32,$M32,$J32,IF($G32="","","vals = pj::pj.$vals$"&amp;$G32))&amp;")")</f>
        <v/>
      </c>
      <c r="BW32" s="31" t="str">
        <f ca="1">IF(AQ32="","","uj::is_prop("&amp;_xlfn.TEXTJOIN(", ",TRUE,$B32,$M32,$J32,IF($G32="","","vals = pj::pj.$vals$"&amp;$G32))&amp;")")</f>
        <v/>
      </c>
      <c r="BX32" s="31" t="str">
        <f ca="1">IF(AR32="","","uj::is_prop("&amp;_xlfn.TEXTJOIN(", ",TRUE,$B32,$M32,$J32,IF($G32="","","vals = pj::pj.$vals$"&amp;$G32))&amp;")")</f>
        <v/>
      </c>
      <c r="BY32" s="31" t="str">
        <f ca="1">IF(AS32="","","uj::is_prop("&amp;_xlfn.TEXTJOIN(", ",TRUE,$B32,$M32,$J32,IF($G32="","","vals = pj::pj.$vals$"&amp;$G32))&amp;")")</f>
        <v/>
      </c>
      <c r="BZ32" s="31" t="str">
        <f ca="1">IF(AT32="","","uj::is_prop("&amp;_xlfn.TEXTJOIN(", ",TRUE,$B32,$M32,$J32,IF($G32="","","vals = pj::pj.$vals$"&amp;$G32))&amp;")")</f>
        <v/>
      </c>
      <c r="CA32" s="31" t="str">
        <f ca="1">IF(AU32="","","uj::is_prop("&amp;_xlfn.TEXTJOIN(", ",TRUE,$B32,$M32,$J32,IF($G32="","","vals = pj::pj.$vals$"&amp;$G32))&amp;")")</f>
        <v/>
      </c>
      <c r="CB32" s="37">
        <v>0.5</v>
      </c>
      <c r="CF32" s="36" t="str">
        <f t="shared" ca="1" si="119"/>
        <v/>
      </c>
      <c r="CG32" s="36" t="str">
        <f t="shared" ca="1" si="119"/>
        <v/>
      </c>
      <c r="CH32" s="36" t="str">
        <f t="shared" ca="1" si="119"/>
        <v/>
      </c>
      <c r="CI32" s="36" t="str">
        <f t="shared" ca="1" si="119"/>
        <v/>
      </c>
      <c r="CJ32" s="36" t="str">
        <f t="shared" ca="1" si="119"/>
        <v/>
      </c>
      <c r="CK32" s="36" t="str">
        <f t="shared" ca="1" si="119"/>
        <v/>
      </c>
      <c r="CL32" s="36" t="str">
        <f t="shared" ca="1" si="119"/>
        <v/>
      </c>
      <c r="CM32" s="36" t="str">
        <f t="shared" ca="1" si="119"/>
        <v/>
      </c>
      <c r="CN32" s="36" t="str">
        <f t="shared" ca="1" si="119"/>
        <v/>
      </c>
      <c r="CO32" s="36" t="str">
        <f t="shared" ca="1" si="119"/>
        <v/>
      </c>
      <c r="CP32" s="36" t="str">
        <f t="shared" ca="1" si="98"/>
        <v/>
      </c>
      <c r="CQ32" s="36" t="str">
        <f t="shared" ca="1" si="99"/>
        <v/>
      </c>
      <c r="CR32" s="36" t="str">
        <f t="shared" ca="1" si="100"/>
        <v/>
      </c>
      <c r="CS32" s="36" t="str">
        <f t="shared" ca="1" si="101"/>
        <v/>
      </c>
      <c r="CT32" s="36" t="str">
        <f t="shared" ca="1" si="102"/>
        <v/>
      </c>
      <c r="CU32" s="36" t="str">
        <f t="shared" ca="1" si="103"/>
        <v/>
      </c>
      <c r="CV32" s="36" t="str">
        <f t="shared" ca="1" si="104"/>
        <v/>
      </c>
      <c r="CW32" s="36" t="str">
        <f t="shared" ca="1" si="105"/>
        <v/>
      </c>
      <c r="CX32" s="36" t="str">
        <f t="shared" ca="1" si="106"/>
        <v/>
      </c>
      <c r="CY32" s="36" t="str">
        <f t="shared" ca="1" si="107"/>
        <v/>
      </c>
      <c r="CZ32" s="36" t="str">
        <f t="shared" ca="1" si="108"/>
        <v/>
      </c>
      <c r="DA32" s="36" t="str">
        <f t="shared" ca="1" si="109"/>
        <v/>
      </c>
      <c r="DB32" s="36" t="str">
        <f t="shared" ca="1" si="110"/>
        <v/>
      </c>
      <c r="DC32" s="36" t="str">
        <f t="shared" ca="1" si="111"/>
        <v>ga = 0.5</v>
      </c>
      <c r="DD32" s="36" t="str">
        <f t="shared" ca="1" si="112"/>
        <v/>
      </c>
      <c r="DE32" s="36" t="str">
        <f t="shared" ca="1" si="113"/>
        <v/>
      </c>
      <c r="DF32" s="36" t="str">
        <f t="shared" ca="1" si="114"/>
        <v/>
      </c>
      <c r="DG32" s="36" t="str">
        <f t="shared" ca="1" si="115"/>
        <v/>
      </c>
      <c r="DH32" s="36" t="str">
        <f t="shared" ca="1" si="116"/>
        <v/>
      </c>
      <c r="DI32" s="36" t="str">
        <f t="shared" ca="1" si="117"/>
        <v/>
      </c>
      <c r="DJ32" s="36" t="str">
        <f t="shared" ca="1" si="118"/>
        <v/>
      </c>
      <c r="DK32" s="31" t="str">
        <f t="shared" ca="1" si="67"/>
        <v/>
      </c>
      <c r="DL32" s="31" t="str">
        <f t="shared" ca="1" si="36"/>
        <v/>
      </c>
      <c r="DM32" s="31" t="str">
        <f t="shared" ca="1" si="37"/>
        <v/>
      </c>
      <c r="DN32" s="31" t="str">
        <f t="shared" ca="1" si="38"/>
        <v/>
      </c>
      <c r="DO32" s="31" t="str">
        <f t="shared" ca="1" si="39"/>
        <v/>
      </c>
      <c r="DP32" s="31" t="str">
        <f t="shared" ca="1" si="40"/>
        <v/>
      </c>
      <c r="DQ32" s="31" t="str">
        <f t="shared" ca="1" si="41"/>
        <v/>
      </c>
      <c r="DR32" s="31" t="str">
        <f t="shared" ca="1" si="42"/>
        <v/>
      </c>
      <c r="DS32" s="31" t="str">
        <f t="shared" ca="1" si="43"/>
        <v/>
      </c>
      <c r="DT32" s="31" t="str">
        <f t="shared" ca="1" si="44"/>
        <v/>
      </c>
      <c r="DU32" s="31" t="str">
        <f t="shared" ca="1" si="45"/>
        <v/>
      </c>
      <c r="DV32" s="31" t="str">
        <f t="shared" ca="1" si="46"/>
        <v/>
      </c>
      <c r="DW32" s="31" t="str">
        <f t="shared" ca="1" si="47"/>
        <v/>
      </c>
      <c r="DX32" s="31" t="str">
        <f t="shared" ca="1" si="48"/>
        <v/>
      </c>
      <c r="DY32" s="31" t="str">
        <f t="shared" ca="1" si="49"/>
        <v/>
      </c>
      <c r="DZ32" s="31" t="str">
        <f t="shared" ca="1" si="50"/>
        <v/>
      </c>
      <c r="EA32" s="31" t="str">
        <f t="shared" ca="1" si="51"/>
        <v/>
      </c>
      <c r="EB32" s="31" t="str">
        <f t="shared" ca="1" si="52"/>
        <v/>
      </c>
      <c r="EC32" s="31" t="str">
        <f t="shared" ca="1" si="53"/>
        <v/>
      </c>
      <c r="ED32" s="31" t="str">
        <f t="shared" ca="1" si="54"/>
        <v/>
      </c>
      <c r="EE32" s="31" t="str">
        <f t="shared" ca="1" si="55"/>
        <v/>
      </c>
      <c r="EF32" s="31" t="str">
        <f t="shared" ca="1" si="56"/>
        <v/>
      </c>
      <c r="EG32" s="31" t="str">
        <f t="shared" ca="1" si="57"/>
        <v/>
      </c>
      <c r="EH32" s="31" t="str">
        <f t="shared" ca="1" si="58"/>
        <v>ga = ga</v>
      </c>
      <c r="EI32" s="31" t="str">
        <f t="shared" ca="1" si="59"/>
        <v/>
      </c>
      <c r="EJ32" s="31" t="str">
        <f t="shared" ca="1" si="60"/>
        <v/>
      </c>
      <c r="EK32" s="31" t="str">
        <f t="shared" ca="1" si="61"/>
        <v/>
      </c>
      <c r="EL32" s="31" t="str">
        <f t="shared" ca="1" si="62"/>
        <v/>
      </c>
      <c r="EM32" s="31" t="str">
        <f t="shared" ca="1" si="63"/>
        <v/>
      </c>
      <c r="EN32" s="31" t="str">
        <f t="shared" ca="1" si="64"/>
        <v/>
      </c>
      <c r="EO32" s="31" t="str">
        <f t="shared" ca="1" si="65"/>
        <v/>
      </c>
    </row>
    <row r="33" spans="1:145" ht="11" customHeight="1" x14ac:dyDescent="0.2">
      <c r="A33" s="30" t="s">
        <v>161</v>
      </c>
      <c r="B33" s="30" t="s">
        <v>228</v>
      </c>
      <c r="C33" s="31" t="s">
        <v>7</v>
      </c>
      <c r="E33" s="31" t="s">
        <v>105</v>
      </c>
      <c r="G33" s="31" t="s">
        <v>261</v>
      </c>
      <c r="M33" s="31" t="str">
        <f t="shared" si="87"/>
        <v>'cmp_chr_vec'</v>
      </c>
      <c r="Q33" s="32" t="str">
        <f t="shared" ca="1" si="69"/>
        <v/>
      </c>
      <c r="R33" s="32" t="str">
        <f t="shared" ca="1" si="82"/>
        <v/>
      </c>
      <c r="S33" s="32" t="str">
        <f t="shared" ref="S33:AB44" ca="1" si="120">IFERROR(MATCH($B33,INDIRECT(S$3&amp;"_names"),0),"")</f>
        <v/>
      </c>
      <c r="T33" s="32" t="str">
        <f t="shared" ca="1" si="120"/>
        <v/>
      </c>
      <c r="U33" s="32" t="str">
        <f t="shared" ca="1" si="120"/>
        <v/>
      </c>
      <c r="V33" s="32" t="str">
        <f t="shared" ca="1" si="120"/>
        <v/>
      </c>
      <c r="W33" s="32" t="str">
        <f t="shared" ca="1" si="120"/>
        <v/>
      </c>
      <c r="X33" s="32" t="str">
        <f t="shared" ca="1" si="120"/>
        <v/>
      </c>
      <c r="Y33" s="32" t="str">
        <f t="shared" ca="1" si="120"/>
        <v/>
      </c>
      <c r="Z33" s="32" t="str">
        <f t="shared" ca="1" si="120"/>
        <v/>
      </c>
      <c r="AA33" s="32" t="str">
        <f t="shared" ca="1" si="120"/>
        <v/>
      </c>
      <c r="AB33" s="32" t="str">
        <f t="shared" ca="1" si="120"/>
        <v/>
      </c>
      <c r="AC33" s="32" t="str">
        <f t="shared" ref="AC33:AL44" ca="1" si="121">IFERROR(MATCH($B33,INDIRECT(AC$3&amp;"_names"),0),"")</f>
        <v/>
      </c>
      <c r="AD33" s="32" t="str">
        <f t="shared" ca="1" si="121"/>
        <v/>
      </c>
      <c r="AE33" s="32" t="str">
        <f t="shared" ca="1" si="121"/>
        <v/>
      </c>
      <c r="AF33" s="32" t="str">
        <f t="shared" ca="1" si="121"/>
        <v/>
      </c>
      <c r="AG33" s="32" t="str">
        <f t="shared" ca="1" si="121"/>
        <v/>
      </c>
      <c r="AH33" s="32" t="str">
        <f t="shared" ca="1" si="121"/>
        <v/>
      </c>
      <c r="AI33" s="32" t="str">
        <f t="shared" ca="1" si="121"/>
        <v/>
      </c>
      <c r="AJ33" s="32" t="str">
        <f t="shared" ca="1" si="121"/>
        <v/>
      </c>
      <c r="AK33" s="32" t="str">
        <f t="shared" ca="1" si="121"/>
        <v/>
      </c>
      <c r="AL33" s="32">
        <f t="shared" ca="1" si="121"/>
        <v>3</v>
      </c>
      <c r="AM33" s="32" t="str">
        <f t="shared" ref="AM33:AU44" ca="1" si="122">IFERROR(MATCH($B33,INDIRECT(AM$3&amp;"_names"),0),"")</f>
        <v/>
      </c>
      <c r="AN33" s="32" t="str">
        <f t="shared" ca="1" si="122"/>
        <v/>
      </c>
      <c r="AO33" s="32" t="str">
        <f t="shared" ca="1" si="122"/>
        <v/>
      </c>
      <c r="AP33" s="32" t="str">
        <f t="shared" ca="1" si="122"/>
        <v/>
      </c>
      <c r="AQ33" s="32" t="str">
        <f t="shared" ca="1" si="122"/>
        <v/>
      </c>
      <c r="AR33" s="32" t="str">
        <f t="shared" ca="1" si="122"/>
        <v/>
      </c>
      <c r="AS33" s="32" t="str">
        <f t="shared" ca="1" si="122"/>
        <v/>
      </c>
      <c r="AT33" s="32" t="str">
        <f t="shared" ca="1" si="122"/>
        <v/>
      </c>
      <c r="AU33" s="32" t="str">
        <f t="shared" ca="1" si="122"/>
        <v/>
      </c>
      <c r="AV33" s="32">
        <f t="shared" ca="1" si="4"/>
        <v>1</v>
      </c>
      <c r="AW33" s="31" t="str">
        <f ca="1">IF(Q33="","","uj::is_prop("&amp;_xlfn.TEXTJOIN(", ",TRUE,$B33,$M33,$J33,IF($G33="","","vals = pj::pj.$vals$"&amp;$G33))&amp;")")</f>
        <v/>
      </c>
      <c r="AX33" s="31" t="str">
        <f ca="1">IF(R33="","","uj::is_prop("&amp;_xlfn.TEXTJOIN(", ",TRUE,$B33,$M33,$J33,IF($G33="","","vals = pj::pj.$vals$"&amp;$G33))&amp;")")</f>
        <v/>
      </c>
      <c r="AY33" s="31" t="str">
        <f ca="1">IF(S33="","","uj::is_prop("&amp;_xlfn.TEXTJOIN(", ",TRUE,$B33,$M33,$J33,IF($G33="","","vals = pj::pj.$vals$"&amp;$G33))&amp;")")</f>
        <v/>
      </c>
      <c r="AZ33" s="31" t="str">
        <f ca="1">IF(T33="","","uj::is_prop("&amp;_xlfn.TEXTJOIN(", ",TRUE,$B33,$M33,$J33,IF($G33="","","vals = pj::pj.$vals$"&amp;$G33))&amp;")")</f>
        <v/>
      </c>
      <c r="BA33" s="31" t="str">
        <f ca="1">IF(U33="","","uj::is_prop("&amp;_xlfn.TEXTJOIN(", ",TRUE,$B33,$M33,$J33,IF($G33="","","vals = pj::pj.$vals$"&amp;$G33))&amp;")")</f>
        <v/>
      </c>
      <c r="BB33" s="31" t="str">
        <f ca="1">IF(V33="","","uj::is_prop("&amp;_xlfn.TEXTJOIN(", ",TRUE,$B33,$M33,$J33,IF($G33="","","vals = pj::pj.$vals$"&amp;$G33))&amp;")")</f>
        <v/>
      </c>
      <c r="BC33" s="31" t="str">
        <f ca="1">IF(W33="","","uj::is_prop("&amp;_xlfn.TEXTJOIN(", ",TRUE,$B33,$M33,$J33,IF($G33="","","vals = pj::pj.$vals$"&amp;$G33))&amp;")")</f>
        <v/>
      </c>
      <c r="BD33" s="31" t="str">
        <f ca="1">IF(X33="","","uj::is_prop("&amp;_xlfn.TEXTJOIN(", ",TRUE,$B33,$M33,$J33,IF($G33="","","vals = pj::pj.$vals$"&amp;$G33))&amp;")")</f>
        <v/>
      </c>
      <c r="BE33" s="31" t="str">
        <f ca="1">IF(Y33="","","uj::is_prop("&amp;_xlfn.TEXTJOIN(", ",TRUE,$B33,$M33,$J33,IF($G33="","","vals = pj::pj.$vals$"&amp;$G33))&amp;")")</f>
        <v/>
      </c>
      <c r="BF33" s="31" t="str">
        <f ca="1">IF(Z33="","","uj::is_prop("&amp;_xlfn.TEXTJOIN(", ",TRUE,$B33,$M33,$J33,IF($G33="","","vals = pj::pj.$vals$"&amp;$G33))&amp;")")</f>
        <v/>
      </c>
      <c r="BG33" s="31" t="str">
        <f ca="1">IF(AA33="","","uj::is_prop("&amp;_xlfn.TEXTJOIN(", ",TRUE,$B33,$M33,$J33,IF($G33="","","vals = pj::pj.$vals$"&amp;$G33))&amp;")")</f>
        <v/>
      </c>
      <c r="BH33" s="31" t="str">
        <f ca="1">IF(AB33="","","uj::is_prop("&amp;_xlfn.TEXTJOIN(", ",TRUE,$B33,$M33,$J33,IF($G33="","","vals = pj::pj.$vals$"&amp;$G33))&amp;")")</f>
        <v/>
      </c>
      <c r="BI33" s="31" t="str">
        <f ca="1">IF(AC33="","","uj::is_prop("&amp;_xlfn.TEXTJOIN(", ",TRUE,$B33,$M33,$J33,IF($G33="","","vals = pj::pj.$vals$"&amp;$G33))&amp;")")</f>
        <v/>
      </c>
      <c r="BJ33" s="31" t="str">
        <f ca="1">IF(AD33="","","uj::is_prop("&amp;_xlfn.TEXTJOIN(", ",TRUE,$B33,$M33,$J33,IF($G33="","","vals = pj::pj.$vals$"&amp;$G33))&amp;")")</f>
        <v/>
      </c>
      <c r="BK33" s="31" t="str">
        <f ca="1">IF(AE33="","","uj::is_prop("&amp;_xlfn.TEXTJOIN(", ",TRUE,$B33,$M33,$J33,IF($G33="","","vals = pj::pj.$vals$"&amp;$G33))&amp;")")</f>
        <v/>
      </c>
      <c r="BL33" s="31" t="str">
        <f ca="1">IF(AF33="","","uj::is_prop("&amp;_xlfn.TEXTJOIN(", ",TRUE,$B33,$M33,$J33,IF($G33="","","vals = pj::pj.$vals$"&amp;$G33))&amp;")")</f>
        <v/>
      </c>
      <c r="BM33" s="31" t="str">
        <f ca="1">IF(AG33="","","uj::is_prop("&amp;_xlfn.TEXTJOIN(", ",TRUE,$B33,$M33,$J33,IF($G33="","","vals = pj::pj.$vals$"&amp;$G33))&amp;")")</f>
        <v/>
      </c>
      <c r="BN33" s="31" t="str">
        <f ca="1">IF(AH33="","","uj::is_prop("&amp;_xlfn.TEXTJOIN(", ",TRUE,$B33,$M33,$J33,IF($G33="","","vals = pj::pj.$vals$"&amp;$G33))&amp;")")</f>
        <v/>
      </c>
      <c r="BO33" s="31" t="str">
        <f ca="1">IF(AI33="","","uj::is_prop("&amp;_xlfn.TEXTJOIN(", ",TRUE,$B33,$M33,$J33,IF($G33="","","vals = pj::pj.$vals$"&amp;$G33))&amp;")")</f>
        <v/>
      </c>
      <c r="BP33" s="31" t="str">
        <f ca="1">IF(AJ33="","","uj::is_prop("&amp;_xlfn.TEXTJOIN(", ",TRUE,$B33,$M33,$J33,IF($G33="","","vals = pj::pj.$vals$"&amp;$G33))&amp;")")</f>
        <v/>
      </c>
      <c r="BQ33" s="31" t="str">
        <f ca="1">IF(AK33="","","uj::is_prop("&amp;_xlfn.TEXTJOIN(", ",TRUE,$B33,$M33,$J33,IF($G33="","","vals = pj::pj.$vals$"&amp;$G33))&amp;")")</f>
        <v/>
      </c>
      <c r="BR33" s="31" t="str">
        <f ca="1">IF(AL33="","","uj::is_prop("&amp;_xlfn.TEXTJOIN(", ",TRUE,$B33,$M33,$J33,IF($G33="","","vals = pj::pj.$vals$"&amp;$G33))&amp;")")</f>
        <v>uj::is_prop(segs, 'cmp_chr_vec', vals = pj::pj.$vals$seg)</v>
      </c>
      <c r="BS33" s="31" t="str">
        <f ca="1">IF(AM33="","","uj::is_prop("&amp;_xlfn.TEXTJOIN(", ",TRUE,$B33,$M33,$J33,IF($G33="","","vals = pj::pj.$vals$"&amp;$G33))&amp;")")</f>
        <v/>
      </c>
      <c r="BT33" s="31" t="str">
        <f ca="1">IF(AN33="","","uj::is_prop("&amp;_xlfn.TEXTJOIN(", ",TRUE,$B33,$M33,$J33,IF($G33="","","vals = pj::pj.$vals$"&amp;$G33))&amp;")")</f>
        <v/>
      </c>
      <c r="BU33" s="31" t="str">
        <f ca="1">IF(AO33="","","uj::is_prop("&amp;_xlfn.TEXTJOIN(", ",TRUE,$B33,$M33,$J33,IF($G33="","","vals = pj::pj.$vals$"&amp;$G33))&amp;")")</f>
        <v/>
      </c>
      <c r="BV33" s="31" t="str">
        <f ca="1">IF(AP33="","","uj::is_prop("&amp;_xlfn.TEXTJOIN(", ",TRUE,$B33,$M33,$J33,IF($G33="","","vals = pj::pj.$vals$"&amp;$G33))&amp;")")</f>
        <v/>
      </c>
      <c r="BW33" s="31" t="str">
        <f ca="1">IF(AQ33="","","uj::is_prop("&amp;_xlfn.TEXTJOIN(", ",TRUE,$B33,$M33,$J33,IF($G33="","","vals = pj::pj.$vals$"&amp;$G33))&amp;")")</f>
        <v/>
      </c>
      <c r="BX33" s="31" t="str">
        <f ca="1">IF(AR33="","","uj::is_prop("&amp;_xlfn.TEXTJOIN(", ",TRUE,$B33,$M33,$J33,IF($G33="","","vals = pj::pj.$vals$"&amp;$G33))&amp;")")</f>
        <v/>
      </c>
      <c r="BY33" s="31" t="str">
        <f ca="1">IF(AS33="","","uj::is_prop("&amp;_xlfn.TEXTJOIN(", ",TRUE,$B33,$M33,$J33,IF($G33="","","vals = pj::pj.$vals$"&amp;$G33))&amp;")")</f>
        <v/>
      </c>
      <c r="BZ33" s="31" t="str">
        <f ca="1">IF(AT33="","","uj::is_prop("&amp;_xlfn.TEXTJOIN(", ",TRUE,$B33,$M33,$J33,IF($G33="","","vals = pj::pj.$vals$"&amp;$G33))&amp;")")</f>
        <v/>
      </c>
      <c r="CA33" s="31" t="str">
        <f ca="1">IF(AU33="","","uj::is_prop("&amp;_xlfn.TEXTJOIN(", ",TRUE,$B33,$M33,$J33,IF($G33="","","vals = pj::pj.$vals$"&amp;$G33))&amp;")")</f>
        <v/>
      </c>
      <c r="CB33" s="37" t="str">
        <f>"'a'"</f>
        <v>'a'</v>
      </c>
      <c r="CF33" s="36" t="str">
        <f t="shared" ca="1" si="88"/>
        <v/>
      </c>
      <c r="CG33" s="36" t="str">
        <f t="shared" ca="1" si="89"/>
        <v/>
      </c>
      <c r="CH33" s="36" t="str">
        <f t="shared" ca="1" si="90"/>
        <v/>
      </c>
      <c r="CI33" s="36" t="str">
        <f t="shared" ca="1" si="91"/>
        <v/>
      </c>
      <c r="CJ33" s="36" t="str">
        <f t="shared" ca="1" si="92"/>
        <v/>
      </c>
      <c r="CK33" s="36" t="str">
        <f t="shared" ca="1" si="93"/>
        <v/>
      </c>
      <c r="CL33" s="36" t="str">
        <f t="shared" ca="1" si="94"/>
        <v/>
      </c>
      <c r="CM33" s="36" t="str">
        <f t="shared" ca="1" si="95"/>
        <v/>
      </c>
      <c r="CN33" s="36" t="str">
        <f t="shared" ca="1" si="96"/>
        <v/>
      </c>
      <c r="CO33" s="36" t="str">
        <f t="shared" ca="1" si="97"/>
        <v/>
      </c>
      <c r="CP33" s="36" t="str">
        <f t="shared" ca="1" si="98"/>
        <v/>
      </c>
      <c r="CQ33" s="36" t="str">
        <f t="shared" ca="1" si="99"/>
        <v/>
      </c>
      <c r="CR33" s="36" t="str">
        <f t="shared" ca="1" si="100"/>
        <v/>
      </c>
      <c r="CS33" s="36" t="str">
        <f t="shared" ca="1" si="101"/>
        <v/>
      </c>
      <c r="CT33" s="36" t="str">
        <f t="shared" ca="1" si="102"/>
        <v/>
      </c>
      <c r="CU33" s="36" t="str">
        <f t="shared" ca="1" si="103"/>
        <v/>
      </c>
      <c r="CV33" s="36" t="str">
        <f t="shared" ca="1" si="104"/>
        <v/>
      </c>
      <c r="CW33" s="36" t="str">
        <f t="shared" ca="1" si="105"/>
        <v/>
      </c>
      <c r="CX33" s="36" t="str">
        <f t="shared" ca="1" si="106"/>
        <v/>
      </c>
      <c r="CY33" s="36" t="str">
        <f t="shared" ca="1" si="107"/>
        <v/>
      </c>
      <c r="CZ33" s="36" t="str">
        <f t="shared" ca="1" si="108"/>
        <v/>
      </c>
      <c r="DA33" s="36" t="str">
        <f t="shared" ca="1" si="109"/>
        <v>segs = 'a'</v>
      </c>
      <c r="DB33" s="36" t="str">
        <f t="shared" ca="1" si="110"/>
        <v/>
      </c>
      <c r="DC33" s="36" t="str">
        <f t="shared" ca="1" si="111"/>
        <v/>
      </c>
      <c r="DD33" s="36" t="str">
        <f t="shared" ca="1" si="112"/>
        <v/>
      </c>
      <c r="DE33" s="36" t="str">
        <f t="shared" ca="1" si="113"/>
        <v/>
      </c>
      <c r="DF33" s="36" t="str">
        <f t="shared" ca="1" si="114"/>
        <v/>
      </c>
      <c r="DG33" s="36" t="str">
        <f t="shared" ca="1" si="115"/>
        <v/>
      </c>
      <c r="DH33" s="36" t="str">
        <f t="shared" ca="1" si="116"/>
        <v/>
      </c>
      <c r="DI33" s="36" t="str">
        <f t="shared" ca="1" si="117"/>
        <v/>
      </c>
      <c r="DJ33" s="36" t="str">
        <f t="shared" ca="1" si="118"/>
        <v/>
      </c>
      <c r="DK33" s="31" t="str">
        <f t="shared" ca="1" si="67"/>
        <v/>
      </c>
      <c r="DL33" s="31" t="str">
        <f t="shared" ca="1" si="36"/>
        <v/>
      </c>
      <c r="DM33" s="31" t="str">
        <f t="shared" ca="1" si="37"/>
        <v/>
      </c>
      <c r="DN33" s="31" t="str">
        <f t="shared" ca="1" si="38"/>
        <v/>
      </c>
      <c r="DO33" s="31" t="str">
        <f t="shared" ca="1" si="39"/>
        <v/>
      </c>
      <c r="DP33" s="31" t="str">
        <f t="shared" ca="1" si="40"/>
        <v/>
      </c>
      <c r="DQ33" s="31" t="str">
        <f t="shared" ca="1" si="41"/>
        <v/>
      </c>
      <c r="DR33" s="31" t="str">
        <f t="shared" ca="1" si="42"/>
        <v/>
      </c>
      <c r="DS33" s="31" t="str">
        <f t="shared" ca="1" si="43"/>
        <v/>
      </c>
      <c r="DT33" s="31" t="str">
        <f t="shared" ca="1" si="44"/>
        <v/>
      </c>
      <c r="DU33" s="31" t="str">
        <f t="shared" ca="1" si="45"/>
        <v/>
      </c>
      <c r="DV33" s="31" t="str">
        <f t="shared" ca="1" si="46"/>
        <v/>
      </c>
      <c r="DW33" s="31" t="str">
        <f t="shared" ca="1" si="47"/>
        <v/>
      </c>
      <c r="DX33" s="31" t="str">
        <f t="shared" ca="1" si="48"/>
        <v/>
      </c>
      <c r="DY33" s="31" t="str">
        <f t="shared" ca="1" si="49"/>
        <v/>
      </c>
      <c r="DZ33" s="31" t="str">
        <f t="shared" ca="1" si="50"/>
        <v/>
      </c>
      <c r="EA33" s="31" t="str">
        <f t="shared" ca="1" si="51"/>
        <v/>
      </c>
      <c r="EB33" s="31" t="str">
        <f t="shared" ca="1" si="52"/>
        <v/>
      </c>
      <c r="EC33" s="31" t="str">
        <f t="shared" ca="1" si="53"/>
        <v/>
      </c>
      <c r="ED33" s="31" t="str">
        <f t="shared" ca="1" si="54"/>
        <v/>
      </c>
      <c r="EE33" s="31" t="str">
        <f t="shared" ca="1" si="55"/>
        <v/>
      </c>
      <c r="EF33" s="31" t="str">
        <f t="shared" ca="1" si="56"/>
        <v>segs = segs</v>
      </c>
      <c r="EG33" s="31" t="str">
        <f t="shared" ca="1" si="57"/>
        <v/>
      </c>
      <c r="EH33" s="31" t="str">
        <f t="shared" ca="1" si="58"/>
        <v/>
      </c>
      <c r="EI33" s="31" t="str">
        <f t="shared" ca="1" si="59"/>
        <v/>
      </c>
      <c r="EJ33" s="31" t="str">
        <f t="shared" ca="1" si="60"/>
        <v/>
      </c>
      <c r="EK33" s="31" t="str">
        <f t="shared" ca="1" si="61"/>
        <v/>
      </c>
      <c r="EL33" s="31" t="str">
        <f t="shared" ca="1" si="62"/>
        <v/>
      </c>
      <c r="EM33" s="31" t="str">
        <f t="shared" ca="1" si="63"/>
        <v/>
      </c>
      <c r="EN33" s="31" t="str">
        <f t="shared" ca="1" si="64"/>
        <v/>
      </c>
      <c r="EO33" s="31" t="str">
        <f t="shared" ca="1" si="65"/>
        <v/>
      </c>
    </row>
    <row r="34" spans="1:145" x14ac:dyDescent="0.2">
      <c r="A34" s="30" t="s">
        <v>246</v>
      </c>
      <c r="B34" s="30" t="s">
        <v>204</v>
      </c>
      <c r="C34" s="31" t="s">
        <v>7</v>
      </c>
      <c r="E34" s="31" t="s">
        <v>105</v>
      </c>
      <c r="G34" s="31" t="s">
        <v>156</v>
      </c>
      <c r="M34" s="31" t="str">
        <f t="shared" si="87"/>
        <v>'cmp_chr_vec'</v>
      </c>
      <c r="Q34" s="32" t="str">
        <f t="shared" ca="1" si="69"/>
        <v/>
      </c>
      <c r="R34" s="32" t="str">
        <f t="shared" ca="1" si="82"/>
        <v/>
      </c>
      <c r="S34" s="32" t="str">
        <f t="shared" ca="1" si="120"/>
        <v/>
      </c>
      <c r="T34" s="32" t="str">
        <f t="shared" ca="1" si="120"/>
        <v/>
      </c>
      <c r="U34" s="32" t="str">
        <f t="shared" ca="1" si="120"/>
        <v/>
      </c>
      <c r="V34" s="32" t="str">
        <f t="shared" ca="1" si="120"/>
        <v/>
      </c>
      <c r="W34" s="32" t="str">
        <f t="shared" ca="1" si="120"/>
        <v/>
      </c>
      <c r="X34" s="32" t="str">
        <f t="shared" ca="1" si="120"/>
        <v/>
      </c>
      <c r="Y34" s="32" t="str">
        <f t="shared" ca="1" si="120"/>
        <v/>
      </c>
      <c r="Z34" s="32" t="str">
        <f t="shared" ca="1" si="120"/>
        <v/>
      </c>
      <c r="AA34" s="32" t="str">
        <f t="shared" ca="1" si="120"/>
        <v/>
      </c>
      <c r="AB34" s="32" t="str">
        <f t="shared" ca="1" si="120"/>
        <v/>
      </c>
      <c r="AC34" s="32" t="str">
        <f t="shared" ca="1" si="121"/>
        <v/>
      </c>
      <c r="AD34" s="32" t="str">
        <f t="shared" ca="1" si="121"/>
        <v/>
      </c>
      <c r="AE34" s="32" t="str">
        <f t="shared" ca="1" si="121"/>
        <v/>
      </c>
      <c r="AF34" s="32" t="str">
        <f t="shared" ca="1" si="121"/>
        <v/>
      </c>
      <c r="AG34" s="32" t="str">
        <f t="shared" ca="1" si="121"/>
        <v/>
      </c>
      <c r="AH34" s="32" t="str">
        <f t="shared" ca="1" si="121"/>
        <v/>
      </c>
      <c r="AI34" s="32" t="str">
        <f t="shared" ca="1" si="121"/>
        <v/>
      </c>
      <c r="AJ34" s="32" t="str">
        <f t="shared" ca="1" si="121"/>
        <v/>
      </c>
      <c r="AK34" s="32" t="str">
        <f t="shared" ca="1" si="121"/>
        <v/>
      </c>
      <c r="AL34" s="32">
        <f t="shared" ca="1" si="121"/>
        <v>2</v>
      </c>
      <c r="AM34" s="32" t="str">
        <f t="shared" ca="1" si="122"/>
        <v/>
      </c>
      <c r="AN34" s="32" t="str">
        <f t="shared" ca="1" si="122"/>
        <v/>
      </c>
      <c r="AO34" s="32" t="str">
        <f t="shared" ca="1" si="122"/>
        <v/>
      </c>
      <c r="AP34" s="32" t="str">
        <f t="shared" ca="1" si="122"/>
        <v/>
      </c>
      <c r="AQ34" s="32" t="str">
        <f t="shared" ca="1" si="122"/>
        <v/>
      </c>
      <c r="AR34" s="32" t="str">
        <f t="shared" ca="1" si="122"/>
        <v/>
      </c>
      <c r="AS34" s="32" t="str">
        <f t="shared" ca="1" si="122"/>
        <v/>
      </c>
      <c r="AT34" s="32" t="str">
        <f t="shared" ca="1" si="122"/>
        <v/>
      </c>
      <c r="AU34" s="32" t="str">
        <f t="shared" ca="1" si="122"/>
        <v/>
      </c>
      <c r="AV34" s="32">
        <f t="shared" ca="1" si="4"/>
        <v>1</v>
      </c>
      <c r="AW34" s="31" t="str">
        <f ca="1">IF(Q34="","","uj::is_prop("&amp;_xlfn.TEXTJOIN(", ",TRUE,$B34,$M34,$J34,IF($G34="","","vals = pj::pj.$vals$"&amp;$G34))&amp;")")</f>
        <v/>
      </c>
      <c r="AX34" s="31" t="str">
        <f ca="1">IF(R34="","","uj::is_prop("&amp;_xlfn.TEXTJOIN(", ",TRUE,$B34,$M34,$J34,IF($G34="","","vals = pj::pj.$vals$"&amp;$G34))&amp;")")</f>
        <v/>
      </c>
      <c r="AY34" s="31" t="str">
        <f ca="1">IF(S34="","","uj::is_prop("&amp;_xlfn.TEXTJOIN(", ",TRUE,$B34,$M34,$J34,IF($G34="","","vals = pj::pj.$vals$"&amp;$G34))&amp;")")</f>
        <v/>
      </c>
      <c r="AZ34" s="31" t="str">
        <f ca="1">IF(T34="","","uj::is_prop("&amp;_xlfn.TEXTJOIN(", ",TRUE,$B34,$M34,$J34,IF($G34="","","vals = pj::pj.$vals$"&amp;$G34))&amp;")")</f>
        <v/>
      </c>
      <c r="BA34" s="31" t="str">
        <f ca="1">IF(U34="","","uj::is_prop("&amp;_xlfn.TEXTJOIN(", ",TRUE,$B34,$M34,$J34,IF($G34="","","vals = pj::pj.$vals$"&amp;$G34))&amp;")")</f>
        <v/>
      </c>
      <c r="BB34" s="31" t="str">
        <f ca="1">IF(V34="","","uj::is_prop("&amp;_xlfn.TEXTJOIN(", ",TRUE,$B34,$M34,$J34,IF($G34="","","vals = pj::pj.$vals$"&amp;$G34))&amp;")")</f>
        <v/>
      </c>
      <c r="BC34" s="31" t="str">
        <f ca="1">IF(W34="","","uj::is_prop("&amp;_xlfn.TEXTJOIN(", ",TRUE,$B34,$M34,$J34,IF($G34="","","vals = pj::pj.$vals$"&amp;$G34))&amp;")")</f>
        <v/>
      </c>
      <c r="BD34" s="31" t="str">
        <f ca="1">IF(X34="","","uj::is_prop("&amp;_xlfn.TEXTJOIN(", ",TRUE,$B34,$M34,$J34,IF($G34="","","vals = pj::pj.$vals$"&amp;$G34))&amp;")")</f>
        <v/>
      </c>
      <c r="BE34" s="31" t="str">
        <f ca="1">IF(Y34="","","uj::is_prop("&amp;_xlfn.TEXTJOIN(", ",TRUE,$B34,$M34,$J34,IF($G34="","","vals = pj::pj.$vals$"&amp;$G34))&amp;")")</f>
        <v/>
      </c>
      <c r="BF34" s="31" t="str">
        <f ca="1">IF(Z34="","","uj::is_prop("&amp;_xlfn.TEXTJOIN(", ",TRUE,$B34,$M34,$J34,IF($G34="","","vals = pj::pj.$vals$"&amp;$G34))&amp;")")</f>
        <v/>
      </c>
      <c r="BG34" s="31" t="str">
        <f ca="1">IF(AA34="","","uj::is_prop("&amp;_xlfn.TEXTJOIN(", ",TRUE,$B34,$M34,$J34,IF($G34="","","vals = pj::pj.$vals$"&amp;$G34))&amp;")")</f>
        <v/>
      </c>
      <c r="BH34" s="31" t="str">
        <f ca="1">IF(AB34="","","uj::is_prop("&amp;_xlfn.TEXTJOIN(", ",TRUE,$B34,$M34,$J34,IF($G34="","","vals = pj::pj.$vals$"&amp;$G34))&amp;")")</f>
        <v/>
      </c>
      <c r="BI34" s="31" t="str">
        <f ca="1">IF(AC34="","","uj::is_prop("&amp;_xlfn.TEXTJOIN(", ",TRUE,$B34,$M34,$J34,IF($G34="","","vals = pj::pj.$vals$"&amp;$G34))&amp;")")</f>
        <v/>
      </c>
      <c r="BJ34" s="31" t="str">
        <f ca="1">IF(AD34="","","uj::is_prop("&amp;_xlfn.TEXTJOIN(", ",TRUE,$B34,$M34,$J34,IF($G34="","","vals = pj::pj.$vals$"&amp;$G34))&amp;")")</f>
        <v/>
      </c>
      <c r="BK34" s="31" t="str">
        <f ca="1">IF(AE34="","","uj::is_prop("&amp;_xlfn.TEXTJOIN(", ",TRUE,$B34,$M34,$J34,IF($G34="","","vals = pj::pj.$vals$"&amp;$G34))&amp;")")</f>
        <v/>
      </c>
      <c r="BL34" s="31" t="str">
        <f ca="1">IF(AF34="","","uj::is_prop("&amp;_xlfn.TEXTJOIN(", ",TRUE,$B34,$M34,$J34,IF($G34="","","vals = pj::pj.$vals$"&amp;$G34))&amp;")")</f>
        <v/>
      </c>
      <c r="BM34" s="31" t="str">
        <f ca="1">IF(AG34="","","uj::is_prop("&amp;_xlfn.TEXTJOIN(", ",TRUE,$B34,$M34,$J34,IF($G34="","","vals = pj::pj.$vals$"&amp;$G34))&amp;")")</f>
        <v/>
      </c>
      <c r="BN34" s="31" t="str">
        <f ca="1">IF(AH34="","","uj::is_prop("&amp;_xlfn.TEXTJOIN(", ",TRUE,$B34,$M34,$J34,IF($G34="","","vals = pj::pj.$vals$"&amp;$G34))&amp;")")</f>
        <v/>
      </c>
      <c r="BO34" s="31" t="str">
        <f ca="1">IF(AI34="","","uj::is_prop("&amp;_xlfn.TEXTJOIN(", ",TRUE,$B34,$M34,$J34,IF($G34="","","vals = pj::pj.$vals$"&amp;$G34))&amp;")")</f>
        <v/>
      </c>
      <c r="BP34" s="31" t="str">
        <f ca="1">IF(AJ34="","","uj::is_prop("&amp;_xlfn.TEXTJOIN(", ",TRUE,$B34,$M34,$J34,IF($G34="","","vals = pj::pj.$vals$"&amp;$G34))&amp;")")</f>
        <v/>
      </c>
      <c r="BQ34" s="31" t="str">
        <f ca="1">IF(AK34="","","uj::is_prop("&amp;_xlfn.TEXTJOIN(", ",TRUE,$B34,$M34,$J34,IF($G34="","","vals = pj::pj.$vals$"&amp;$G34))&amp;")")</f>
        <v/>
      </c>
      <c r="BR34" s="31" t="str">
        <f ca="1">IF(AL34="","","uj::is_prop("&amp;_xlfn.TEXTJOIN(", ",TRUE,$B34,$M34,$J34,IF($G34="","","vals = pj::pj.$vals$"&amp;$G34))&amp;")")</f>
        <v>uj::is_prop(ends, 'cmp_chr_vec', vals = pj::pj.$vals$end)</v>
      </c>
      <c r="BS34" s="31" t="str">
        <f ca="1">IF(AM34="","","uj::is_prop("&amp;_xlfn.TEXTJOIN(", ",TRUE,$B34,$M34,$J34,IF($G34="","","vals = pj::pj.$vals$"&amp;$G34))&amp;")")</f>
        <v/>
      </c>
      <c r="BT34" s="31" t="str">
        <f ca="1">IF(AN34="","","uj::is_prop("&amp;_xlfn.TEXTJOIN(", ",TRUE,$B34,$M34,$J34,IF($G34="","","vals = pj::pj.$vals$"&amp;$G34))&amp;")")</f>
        <v/>
      </c>
      <c r="BU34" s="31" t="str">
        <f ca="1">IF(AO34="","","uj::is_prop("&amp;_xlfn.TEXTJOIN(", ",TRUE,$B34,$M34,$J34,IF($G34="","","vals = pj::pj.$vals$"&amp;$G34))&amp;")")</f>
        <v/>
      </c>
      <c r="BV34" s="31" t="str">
        <f ca="1">IF(AP34="","","uj::is_prop("&amp;_xlfn.TEXTJOIN(", ",TRUE,$B34,$M34,$J34,IF($G34="","","vals = pj::pj.$vals$"&amp;$G34))&amp;")")</f>
        <v/>
      </c>
      <c r="BW34" s="31" t="str">
        <f ca="1">IF(AQ34="","","uj::is_prop("&amp;_xlfn.TEXTJOIN(", ",TRUE,$B34,$M34,$J34,IF($G34="","","vals = pj::pj.$vals$"&amp;$G34))&amp;")")</f>
        <v/>
      </c>
      <c r="BX34" s="31" t="str">
        <f ca="1">IF(AR34="","","uj::is_prop("&amp;_xlfn.TEXTJOIN(", ",TRUE,$B34,$M34,$J34,IF($G34="","","vals = pj::pj.$vals$"&amp;$G34))&amp;")")</f>
        <v/>
      </c>
      <c r="BY34" s="31" t="str">
        <f ca="1">IF(AS34="","","uj::is_prop("&amp;_xlfn.TEXTJOIN(", ",TRUE,$B34,$M34,$J34,IF($G34="","","vals = pj::pj.$vals$"&amp;$G34))&amp;")")</f>
        <v/>
      </c>
      <c r="BZ34" s="31" t="str">
        <f ca="1">IF(AT34="","","uj::is_prop("&amp;_xlfn.TEXTJOIN(", ",TRUE,$B34,$M34,$J34,IF($G34="","","vals = pj::pj.$vals$"&amp;$G34))&amp;")")</f>
        <v/>
      </c>
      <c r="CA34" s="31" t="str">
        <f ca="1">IF(AU34="","","uj::is_prop("&amp;_xlfn.TEXTJOIN(", ",TRUE,$B34,$M34,$J34,IF($G34="","","vals = pj::pj.$vals$"&amp;$G34))&amp;")")</f>
        <v/>
      </c>
      <c r="CB34" s="39" t="str">
        <f>"'e'"</f>
        <v>'e'</v>
      </c>
      <c r="CC34" s="39"/>
      <c r="CD34" s="39"/>
      <c r="CE34" s="39"/>
      <c r="CF34" s="36" t="str">
        <f t="shared" ca="1" si="88"/>
        <v/>
      </c>
      <c r="CG34" s="36" t="str">
        <f t="shared" ca="1" si="89"/>
        <v/>
      </c>
      <c r="CH34" s="36" t="str">
        <f t="shared" ca="1" si="90"/>
        <v/>
      </c>
      <c r="CI34" s="36" t="str">
        <f t="shared" ca="1" si="91"/>
        <v/>
      </c>
      <c r="CJ34" s="36" t="str">
        <f t="shared" ca="1" si="92"/>
        <v/>
      </c>
      <c r="CK34" s="36" t="str">
        <f t="shared" ca="1" si="93"/>
        <v/>
      </c>
      <c r="CL34" s="36" t="str">
        <f t="shared" ca="1" si="94"/>
        <v/>
      </c>
      <c r="CM34" s="36" t="str">
        <f t="shared" ca="1" si="95"/>
        <v/>
      </c>
      <c r="CN34" s="36" t="str">
        <f t="shared" ca="1" si="96"/>
        <v/>
      </c>
      <c r="CO34" s="36" t="str">
        <f t="shared" ca="1" si="97"/>
        <v/>
      </c>
      <c r="CP34" s="36" t="str">
        <f t="shared" ca="1" si="98"/>
        <v/>
      </c>
      <c r="CQ34" s="36" t="str">
        <f t="shared" ca="1" si="99"/>
        <v/>
      </c>
      <c r="CR34" s="36" t="str">
        <f t="shared" ca="1" si="100"/>
        <v/>
      </c>
      <c r="CS34" s="36" t="str">
        <f t="shared" ca="1" si="101"/>
        <v/>
      </c>
      <c r="CT34" s="36" t="str">
        <f t="shared" ca="1" si="102"/>
        <v/>
      </c>
      <c r="CU34" s="36" t="str">
        <f t="shared" ca="1" si="103"/>
        <v/>
      </c>
      <c r="CV34" s="36" t="str">
        <f t="shared" ca="1" si="104"/>
        <v/>
      </c>
      <c r="CW34" s="36" t="str">
        <f t="shared" ca="1" si="105"/>
        <v/>
      </c>
      <c r="CX34" s="36" t="str">
        <f t="shared" ca="1" si="106"/>
        <v/>
      </c>
      <c r="CY34" s="36" t="str">
        <f t="shared" ca="1" si="107"/>
        <v/>
      </c>
      <c r="CZ34" s="36" t="str">
        <f t="shared" ca="1" si="108"/>
        <v/>
      </c>
      <c r="DA34" s="36" t="str">
        <f t="shared" ca="1" si="109"/>
        <v>ends = 'e'</v>
      </c>
      <c r="DB34" s="36" t="str">
        <f t="shared" ca="1" si="110"/>
        <v/>
      </c>
      <c r="DC34" s="36" t="str">
        <f t="shared" ca="1" si="111"/>
        <v/>
      </c>
      <c r="DD34" s="36" t="str">
        <f t="shared" ca="1" si="112"/>
        <v/>
      </c>
      <c r="DE34" s="36" t="str">
        <f t="shared" ca="1" si="113"/>
        <v/>
      </c>
      <c r="DF34" s="36" t="str">
        <f t="shared" ca="1" si="114"/>
        <v/>
      </c>
      <c r="DG34" s="36" t="str">
        <f t="shared" ca="1" si="115"/>
        <v/>
      </c>
      <c r="DH34" s="36" t="str">
        <f t="shared" ca="1" si="116"/>
        <v/>
      </c>
      <c r="DI34" s="36" t="str">
        <f t="shared" ca="1" si="117"/>
        <v/>
      </c>
      <c r="DJ34" s="36" t="str">
        <f t="shared" ca="1" si="118"/>
        <v/>
      </c>
      <c r="DK34" s="31" t="str">
        <f t="shared" ca="1" si="67"/>
        <v/>
      </c>
      <c r="DL34" s="31" t="str">
        <f t="shared" ca="1" si="36"/>
        <v/>
      </c>
      <c r="DM34" s="31" t="str">
        <f t="shared" ca="1" si="37"/>
        <v/>
      </c>
      <c r="DN34" s="31" t="str">
        <f t="shared" ca="1" si="38"/>
        <v/>
      </c>
      <c r="DO34" s="31" t="str">
        <f t="shared" ca="1" si="39"/>
        <v/>
      </c>
      <c r="DP34" s="31" t="str">
        <f t="shared" ca="1" si="40"/>
        <v/>
      </c>
      <c r="DQ34" s="31" t="str">
        <f t="shared" ca="1" si="41"/>
        <v/>
      </c>
      <c r="DR34" s="31" t="str">
        <f t="shared" ca="1" si="42"/>
        <v/>
      </c>
      <c r="DS34" s="31" t="str">
        <f t="shared" ca="1" si="43"/>
        <v/>
      </c>
      <c r="DT34" s="31" t="str">
        <f t="shared" ca="1" si="44"/>
        <v/>
      </c>
      <c r="DU34" s="31" t="str">
        <f t="shared" ca="1" si="45"/>
        <v/>
      </c>
      <c r="DV34" s="31" t="str">
        <f t="shared" ca="1" si="46"/>
        <v/>
      </c>
      <c r="DW34" s="31" t="str">
        <f t="shared" ca="1" si="47"/>
        <v/>
      </c>
      <c r="DX34" s="31" t="str">
        <f t="shared" ca="1" si="48"/>
        <v/>
      </c>
      <c r="DY34" s="31" t="str">
        <f t="shared" ca="1" si="49"/>
        <v/>
      </c>
      <c r="DZ34" s="31" t="str">
        <f t="shared" ca="1" si="50"/>
        <v/>
      </c>
      <c r="EA34" s="31" t="str">
        <f t="shared" ca="1" si="51"/>
        <v/>
      </c>
      <c r="EB34" s="31" t="str">
        <f t="shared" ca="1" si="52"/>
        <v/>
      </c>
      <c r="EC34" s="31" t="str">
        <f t="shared" ca="1" si="53"/>
        <v/>
      </c>
      <c r="ED34" s="31" t="str">
        <f t="shared" ca="1" si="54"/>
        <v/>
      </c>
      <c r="EE34" s="31" t="str">
        <f t="shared" ca="1" si="55"/>
        <v/>
      </c>
      <c r="EF34" s="31" t="str">
        <f t="shared" ca="1" si="56"/>
        <v>ends = ends</v>
      </c>
      <c r="EG34" s="31" t="str">
        <f t="shared" ca="1" si="57"/>
        <v/>
      </c>
      <c r="EH34" s="31" t="str">
        <f t="shared" ca="1" si="58"/>
        <v/>
      </c>
      <c r="EI34" s="31" t="str">
        <f t="shared" ca="1" si="59"/>
        <v/>
      </c>
      <c r="EJ34" s="31" t="str">
        <f t="shared" ca="1" si="60"/>
        <v/>
      </c>
      <c r="EK34" s="31" t="str">
        <f t="shared" ca="1" si="61"/>
        <v/>
      </c>
      <c r="EL34" s="31" t="str">
        <f t="shared" ca="1" si="62"/>
        <v/>
      </c>
      <c r="EM34" s="31" t="str">
        <f t="shared" ca="1" si="63"/>
        <v/>
      </c>
      <c r="EN34" s="31" t="str">
        <f t="shared" ca="1" si="64"/>
        <v/>
      </c>
      <c r="EO34" s="31" t="str">
        <f t="shared" ca="1" si="65"/>
        <v/>
      </c>
    </row>
    <row r="35" spans="1:145" x14ac:dyDescent="0.2">
      <c r="A35" s="30" t="s">
        <v>121</v>
      </c>
      <c r="B35" s="30" t="s">
        <v>121</v>
      </c>
      <c r="C35" s="31" t="s">
        <v>7</v>
      </c>
      <c r="E35" s="31" t="s">
        <v>105</v>
      </c>
      <c r="G35" s="31" t="s">
        <v>121</v>
      </c>
      <c r="H35" s="31" t="s">
        <v>260</v>
      </c>
      <c r="M35" s="31" t="str">
        <f t="shared" ref="M35:M69" si="123">"'cmp_"&amp;C35&amp;"_"&amp;E35&amp;"'"</f>
        <v>'cmp_chr_vec'</v>
      </c>
      <c r="Q35" s="32" t="str">
        <f t="shared" ca="1" si="69"/>
        <v/>
      </c>
      <c r="R35" s="32" t="str">
        <f t="shared" ca="1" si="82"/>
        <v/>
      </c>
      <c r="S35" s="32" t="str">
        <f t="shared" ca="1" si="120"/>
        <v/>
      </c>
      <c r="T35" s="32" t="str">
        <f t="shared" ca="1" si="120"/>
        <v/>
      </c>
      <c r="U35" s="32" t="str">
        <f t="shared" ca="1" si="120"/>
        <v/>
      </c>
      <c r="V35" s="32" t="str">
        <f t="shared" ca="1" si="120"/>
        <v/>
      </c>
      <c r="W35" s="32" t="str">
        <f t="shared" ca="1" si="120"/>
        <v/>
      </c>
      <c r="X35" s="32" t="str">
        <f t="shared" ca="1" si="120"/>
        <v/>
      </c>
      <c r="Y35" s="32" t="str">
        <f t="shared" ca="1" si="120"/>
        <v/>
      </c>
      <c r="Z35" s="32" t="str">
        <f t="shared" ca="1" si="120"/>
        <v/>
      </c>
      <c r="AA35" s="32" t="str">
        <f t="shared" ca="1" si="120"/>
        <v/>
      </c>
      <c r="AB35" s="32" t="str">
        <f t="shared" ca="1" si="120"/>
        <v/>
      </c>
      <c r="AC35" s="32" t="str">
        <f t="shared" ca="1" si="121"/>
        <v/>
      </c>
      <c r="AD35" s="32" t="str">
        <f t="shared" ca="1" si="121"/>
        <v/>
      </c>
      <c r="AE35" s="32" t="str">
        <f t="shared" ca="1" si="121"/>
        <v/>
      </c>
      <c r="AF35" s="32" t="str">
        <f t="shared" ca="1" si="121"/>
        <v/>
      </c>
      <c r="AG35" s="32" t="str">
        <f t="shared" ca="1" si="121"/>
        <v/>
      </c>
      <c r="AH35" s="32" t="str">
        <f t="shared" ca="1" si="121"/>
        <v/>
      </c>
      <c r="AI35" s="32" t="str">
        <f t="shared" ca="1" si="121"/>
        <v/>
      </c>
      <c r="AJ35" s="32" t="str">
        <f t="shared" ca="1" si="121"/>
        <v/>
      </c>
      <c r="AK35" s="32" t="str">
        <f t="shared" ca="1" si="121"/>
        <v/>
      </c>
      <c r="AL35" s="32">
        <f t="shared" ca="1" si="121"/>
        <v>4</v>
      </c>
      <c r="AM35" s="32" t="str">
        <f t="shared" ca="1" si="122"/>
        <v/>
      </c>
      <c r="AN35" s="32" t="str">
        <f t="shared" ca="1" si="122"/>
        <v/>
      </c>
      <c r="AO35" s="32" t="str">
        <f t="shared" ca="1" si="122"/>
        <v/>
      </c>
      <c r="AP35" s="32" t="str">
        <f t="shared" ca="1" si="122"/>
        <v/>
      </c>
      <c r="AQ35" s="32">
        <f t="shared" ca="1" si="122"/>
        <v>2</v>
      </c>
      <c r="AR35" s="32" t="str">
        <f t="shared" ca="1" si="122"/>
        <v/>
      </c>
      <c r="AS35" s="32" t="str">
        <f t="shared" ca="1" si="122"/>
        <v/>
      </c>
      <c r="AT35" s="32" t="str">
        <f t="shared" ca="1" si="122"/>
        <v/>
      </c>
      <c r="AU35" s="32" t="str">
        <f t="shared" ca="1" si="122"/>
        <v/>
      </c>
      <c r="AV35" s="32">
        <f t="shared" ca="1" si="4"/>
        <v>2</v>
      </c>
      <c r="AW35" s="31" t="str">
        <f ca="1">IF(Q35="","","uj::is_prop("&amp;_xlfn.TEXTJOIN(", ",TRUE,$B35,$M35,$J35,IF($G35="","","vals = pj::pj.$vals$"&amp;$G35))&amp;")")</f>
        <v/>
      </c>
      <c r="AX35" s="31" t="str">
        <f ca="1">IF(R35="","","uj::is_prop("&amp;_xlfn.TEXTJOIN(", ",TRUE,$B35,$M35,$J35,IF($G35="","","vals = pj::pj.$vals$"&amp;$G35))&amp;")")</f>
        <v/>
      </c>
      <c r="AY35" s="31" t="str">
        <f ca="1">IF(S35="","","uj::is_prop("&amp;_xlfn.TEXTJOIN(", ",TRUE,$B35,$M35,$J35,IF($G35="","","vals = pj::pj.$vals$"&amp;$G35))&amp;")")</f>
        <v/>
      </c>
      <c r="AZ35" s="31" t="str">
        <f ca="1">IF(T35="","","uj::is_prop("&amp;_xlfn.TEXTJOIN(", ",TRUE,$B35,$M35,$J35,IF($G35="","","vals = pj::pj.$vals$"&amp;$G35))&amp;")")</f>
        <v/>
      </c>
      <c r="BA35" s="31" t="str">
        <f ca="1">IF(U35="","","uj::is_prop("&amp;_xlfn.TEXTJOIN(", ",TRUE,$B35,$M35,$J35,IF($G35="","","vals = pj::pj.$vals$"&amp;$G35))&amp;")")</f>
        <v/>
      </c>
      <c r="BB35" s="31" t="str">
        <f ca="1">IF(V35="","","uj::is_prop("&amp;_xlfn.TEXTJOIN(", ",TRUE,$B35,$M35,$J35,IF($G35="","","vals = pj::pj.$vals$"&amp;$G35))&amp;")")</f>
        <v/>
      </c>
      <c r="BC35" s="31" t="str">
        <f ca="1">IF(W35="","","uj::is_prop("&amp;_xlfn.TEXTJOIN(", ",TRUE,$B35,$M35,$J35,IF($G35="","","vals = pj::pj.$vals$"&amp;$G35))&amp;")")</f>
        <v/>
      </c>
      <c r="BD35" s="31" t="str">
        <f ca="1">IF(X35="","","uj::is_prop("&amp;_xlfn.TEXTJOIN(", ",TRUE,$B35,$M35,$J35,IF($G35="","","vals = pj::pj.$vals$"&amp;$G35))&amp;")")</f>
        <v/>
      </c>
      <c r="BE35" s="31" t="str">
        <f ca="1">IF(Y35="","","uj::is_prop("&amp;_xlfn.TEXTJOIN(", ",TRUE,$B35,$M35,$J35,IF($G35="","","vals = pj::pj.$vals$"&amp;$G35))&amp;")")</f>
        <v/>
      </c>
      <c r="BF35" s="31" t="str">
        <f ca="1">IF(Z35="","","uj::is_prop("&amp;_xlfn.TEXTJOIN(", ",TRUE,$B35,$M35,$J35,IF($G35="","","vals = pj::pj.$vals$"&amp;$G35))&amp;")")</f>
        <v/>
      </c>
      <c r="BG35" s="31" t="str">
        <f ca="1">IF(AA35="","","uj::is_prop("&amp;_xlfn.TEXTJOIN(", ",TRUE,$B35,$M35,$J35,IF($G35="","","vals = pj::pj.$vals$"&amp;$G35))&amp;")")</f>
        <v/>
      </c>
      <c r="BH35" s="31" t="str">
        <f ca="1">IF(AB35="","","uj::is_prop("&amp;_xlfn.TEXTJOIN(", ",TRUE,$B35,$M35,$J35,IF($G35="","","vals = pj::pj.$vals$"&amp;$G35))&amp;")")</f>
        <v/>
      </c>
      <c r="BI35" s="31" t="str">
        <f ca="1">IF(AC35="","","uj::is_prop("&amp;_xlfn.TEXTJOIN(", ",TRUE,$B35,$M35,$J35,IF($G35="","","vals = pj::pj.$vals$"&amp;$G35))&amp;")")</f>
        <v/>
      </c>
      <c r="BJ35" s="31" t="str">
        <f ca="1">IF(AD35="","","uj::is_prop("&amp;_xlfn.TEXTJOIN(", ",TRUE,$B35,$M35,$J35,IF($G35="","","vals = pj::pj.$vals$"&amp;$G35))&amp;")")</f>
        <v/>
      </c>
      <c r="BK35" s="31" t="str">
        <f ca="1">IF(AE35="","","uj::is_prop("&amp;_xlfn.TEXTJOIN(", ",TRUE,$B35,$M35,$J35,IF($G35="","","vals = pj::pj.$vals$"&amp;$G35))&amp;")")</f>
        <v/>
      </c>
      <c r="BL35" s="31" t="str">
        <f ca="1">IF(AF35="","","uj::is_prop("&amp;_xlfn.TEXTJOIN(", ",TRUE,$B35,$M35,$J35,IF($G35="","","vals = pj::pj.$vals$"&amp;$G35))&amp;")")</f>
        <v/>
      </c>
      <c r="BM35" s="31" t="str">
        <f ca="1">IF(AG35="","","uj::is_prop("&amp;_xlfn.TEXTJOIN(", ",TRUE,$B35,$M35,$J35,IF($G35="","","vals = pj::pj.$vals$"&amp;$G35))&amp;")")</f>
        <v/>
      </c>
      <c r="BN35" s="31" t="str">
        <f ca="1">IF(AH35="","","uj::is_prop("&amp;_xlfn.TEXTJOIN(", ",TRUE,$B35,$M35,$J35,IF($G35="","","vals = pj::pj.$vals$"&amp;$G35))&amp;")")</f>
        <v/>
      </c>
      <c r="BO35" s="31" t="str">
        <f ca="1">IF(AI35="","","uj::is_prop("&amp;_xlfn.TEXTJOIN(", ",TRUE,$B35,$M35,$J35,IF($G35="","","vals = pj::pj.$vals$"&amp;$G35))&amp;")")</f>
        <v/>
      </c>
      <c r="BP35" s="31" t="str">
        <f ca="1">IF(AJ35="","","uj::is_prop("&amp;_xlfn.TEXTJOIN(", ",TRUE,$B35,$M35,$J35,IF($G35="","","vals = pj::pj.$vals$"&amp;$G35))&amp;")")</f>
        <v/>
      </c>
      <c r="BQ35" s="31" t="str">
        <f ca="1">IF(AK35="","","uj::is_prop("&amp;_xlfn.TEXTJOIN(", ",TRUE,$B35,$M35,$J35,IF($G35="","","vals = pj::pj.$vals$"&amp;$G35))&amp;")")</f>
        <v/>
      </c>
      <c r="BR35" s="31" t="str">
        <f ca="1">IF(AL35="","","uj::is_prop("&amp;_xlfn.TEXTJOIN(", ",TRUE,$B35,$M35,$J35,IF($G35="","","vals = pj::pj.$vals$"&amp;$G35))&amp;")")</f>
        <v>uj::is_prop(mark, 'cmp_chr_vec', vals = pj::pj.$vals$mark)</v>
      </c>
      <c r="BS35" s="31" t="str">
        <f ca="1">IF(AM35="","","uj::is_prop("&amp;_xlfn.TEXTJOIN(", ",TRUE,$B35,$M35,$J35,IF($G35="","","vals = pj::pj.$vals$"&amp;$G35))&amp;")")</f>
        <v/>
      </c>
      <c r="BT35" s="31" t="str">
        <f ca="1">IF(AN35="","","uj::is_prop("&amp;_xlfn.TEXTJOIN(", ",TRUE,$B35,$M35,$J35,IF($G35="","","vals = pj::pj.$vals$"&amp;$G35))&amp;")")</f>
        <v/>
      </c>
      <c r="BU35" s="31" t="str">
        <f ca="1">IF(AO35="","","uj::is_prop("&amp;_xlfn.TEXTJOIN(", ",TRUE,$B35,$M35,$J35,IF($G35="","","vals = pj::pj.$vals$"&amp;$G35))&amp;")")</f>
        <v/>
      </c>
      <c r="BV35" s="31" t="str">
        <f ca="1">IF(AP35="","","uj::is_prop("&amp;_xlfn.TEXTJOIN(", ",TRUE,$B35,$M35,$J35,IF($G35="","","vals = pj::pj.$vals$"&amp;$G35))&amp;")")</f>
        <v/>
      </c>
      <c r="BW35" s="31" t="str">
        <f ca="1">IF(AQ35="","","uj::is_prop("&amp;_xlfn.TEXTJOIN(", ",TRUE,$B35,$M35,$J35,IF($G35="","","vals = pj::pj.$vals$"&amp;$G35))&amp;")")</f>
        <v>uj::is_prop(mark, 'cmp_chr_vec', vals = pj::pj.$vals$mark)</v>
      </c>
      <c r="BX35" s="31" t="str">
        <f ca="1">IF(AR35="","","uj::is_prop("&amp;_xlfn.TEXTJOIN(", ",TRUE,$B35,$M35,$J35,IF($G35="","","vals = pj::pj.$vals$"&amp;$G35))&amp;")")</f>
        <v/>
      </c>
      <c r="BY35" s="31" t="str">
        <f ca="1">IF(AS35="","","uj::is_prop("&amp;_xlfn.TEXTJOIN(", ",TRUE,$B35,$M35,$J35,IF($G35="","","vals = pj::pj.$vals$"&amp;$G35))&amp;")")</f>
        <v/>
      </c>
      <c r="BZ35" s="31" t="str">
        <f ca="1">IF(AT35="","","uj::is_prop("&amp;_xlfn.TEXTJOIN(", ",TRUE,$B35,$M35,$J35,IF($G35="","","vals = pj::pj.$vals$"&amp;$G35))&amp;")")</f>
        <v/>
      </c>
      <c r="CA35" s="31" t="str">
        <f ca="1">IF(AU35="","","uj::is_prop("&amp;_xlfn.TEXTJOIN(", ",TRUE,$B35,$M35,$J35,IF($G35="","","vals = pj::pj.$vals$"&amp;$G35))&amp;")")</f>
        <v/>
      </c>
      <c r="CB35" s="37" t="str">
        <f>"'&gt;'"</f>
        <v>'&gt;'</v>
      </c>
      <c r="CC35" s="37" t="str">
        <f>"'d'"</f>
        <v>'d'</v>
      </c>
      <c r="CF35" s="36" t="str">
        <f t="shared" ref="CF35:CF54" ca="1" si="124">IF(Q35="","",IF($CB35="|",$B35,$B35&amp;" = "&amp;$CB35))</f>
        <v/>
      </c>
      <c r="CG35" s="36" t="str">
        <f t="shared" ref="CG35:CG54" ca="1" si="125">IF(R35="","",IF($CB35="|",$B35,$B35&amp;" = "&amp;$CB35))</f>
        <v/>
      </c>
      <c r="CH35" s="36" t="str">
        <f t="shared" ref="CH35:CH54" ca="1" si="126">IF(S35="","",IF($CB35="|",$B35,$B35&amp;" = "&amp;$CB35))</f>
        <v/>
      </c>
      <c r="CI35" s="36" t="str">
        <f t="shared" ref="CI35:CI54" ca="1" si="127">IF(T35="","",IF($CB35="|",$B35,$B35&amp;" = "&amp;$CB35))</f>
        <v/>
      </c>
      <c r="CJ35" s="36" t="str">
        <f t="shared" ref="CJ35:CJ54" ca="1" si="128">IF(U35="","",IF($CB35="|",$B35,$B35&amp;" = "&amp;$CB35))</f>
        <v/>
      </c>
      <c r="CK35" s="36" t="str">
        <f t="shared" ref="CK35:CK54" ca="1" si="129">IF(V35="","",IF($CB35="|",$B35,$B35&amp;" = "&amp;$CB35))</f>
        <v/>
      </c>
      <c r="CL35" s="36" t="str">
        <f t="shared" ref="CL35:CL54" ca="1" si="130">IF(W35="","",IF($CB35="|",$B35,$B35&amp;" = "&amp;$CB35))</f>
        <v/>
      </c>
      <c r="CM35" s="36" t="str">
        <f t="shared" ref="CM35:CM54" ca="1" si="131">IF(X35="","",IF($CB35="|",$B35,$B35&amp;" = "&amp;$CB35))</f>
        <v/>
      </c>
      <c r="CN35" s="36" t="str">
        <f t="shared" ref="CN35:CN54" ca="1" si="132">IF(Y35="","",IF($CB35="|",$B35,$B35&amp;" = "&amp;$CB35))</f>
        <v/>
      </c>
      <c r="CO35" s="36" t="str">
        <f t="shared" ref="CO35:CO54" ca="1" si="133">IF(Z35="","",IF($CB35="|",$B35,$B35&amp;" = "&amp;$CB35))</f>
        <v/>
      </c>
      <c r="CP35" s="36" t="str">
        <f t="shared" ref="CP35:CP54" ca="1" si="134">IF(AA35="","",IF($CB35="|",$B35,$B35&amp;" = "&amp;$CB35))</f>
        <v/>
      </c>
      <c r="CQ35" s="36" t="str">
        <f t="shared" ref="CQ35:CQ54" ca="1" si="135">IF(AB35="","",IF($CB35="|",$B35,$B35&amp;" = "&amp;$CB35))</f>
        <v/>
      </c>
      <c r="CR35" s="36" t="str">
        <f t="shared" ref="CR35:CR54" ca="1" si="136">IF(AC35="","",IF($CB35="|",$B35,$B35&amp;" = "&amp;$CB35))</f>
        <v/>
      </c>
      <c r="CS35" s="36" t="str">
        <f t="shared" ref="CS35:CS54" ca="1" si="137">IF(AD35="","",IF($CB35="|",$B35,$B35&amp;" = "&amp;$CB35))</f>
        <v/>
      </c>
      <c r="CT35" s="36" t="str">
        <f t="shared" ref="CT35:CT54" ca="1" si="138">IF(AE35="","",IF($CB35="|",$B35,$B35&amp;" = "&amp;$CB35))</f>
        <v/>
      </c>
      <c r="CU35" s="36" t="str">
        <f t="shared" ref="CU35:CU54" ca="1" si="139">IF(AF35="","",IF($CB35="|",$B35,$B35&amp;" = "&amp;$CB35))</f>
        <v/>
      </c>
      <c r="CV35" s="36" t="str">
        <f t="shared" ref="CV35:CV54" ca="1" si="140">IF(AG35="","",IF($CB35="|",$B35,$B35&amp;" = "&amp;$CB35))</f>
        <v/>
      </c>
      <c r="CW35" s="36" t="str">
        <f t="shared" ref="CW35:CW54" ca="1" si="141">IF(AH35="","",IF($CB35="|",$B35,$B35&amp;" = "&amp;$CB35))</f>
        <v/>
      </c>
      <c r="CX35" s="36" t="str">
        <f t="shared" ref="CX35:CX54" ca="1" si="142">IF(AI35="","",IF($CB35="|",$B35,$B35&amp;" = "&amp;$CB35))</f>
        <v/>
      </c>
      <c r="CY35" s="36" t="str">
        <f t="shared" ref="CY35:CY54" ca="1" si="143">IF(AJ35="","",IF($CB35="|",$B35,$B35&amp;" = "&amp;$CB35))</f>
        <v/>
      </c>
      <c r="CZ35" s="36" t="str">
        <f t="shared" ref="CZ35:CZ54" ca="1" si="144">IF(AK35="","",IF($CB35="|",$B35,$B35&amp;" = "&amp;$CB35))</f>
        <v/>
      </c>
      <c r="DA35" s="36" t="str">
        <f t="shared" ref="DA35:DA54" ca="1" si="145">IF(AL35="","",IF($CB35="|",$B35,$B35&amp;" = "&amp;$CB35))</f>
        <v>mark = '&gt;'</v>
      </c>
      <c r="DB35" s="36" t="str">
        <f t="shared" ref="DB35:DB54" ca="1" si="146">IF(AM35="","",IF($CB35="|",$B35,$B35&amp;" = "&amp;$CB35))</f>
        <v/>
      </c>
      <c r="DC35" s="36" t="str">
        <f t="shared" ref="DC35:DC54" ca="1" si="147">IF(AN35="","",IF($CB35="|",$B35,$B35&amp;" = "&amp;$CB35))</f>
        <v/>
      </c>
      <c r="DD35" s="36" t="str">
        <f t="shared" ref="DD35:DD54" ca="1" si="148">IF(AO35="","",IF($CB35="|",$B35,$B35&amp;" = "&amp;$CB35))</f>
        <v/>
      </c>
      <c r="DE35" s="36" t="str">
        <f t="shared" ref="DE35:DE54" ca="1" si="149">IF(AP35="","",IF($CB35="|",$B35,$B35&amp;" = "&amp;$CB35))</f>
        <v/>
      </c>
      <c r="DF35" s="36" t="str">
        <f ca="1">IF(AQ35="","",IF($CC35="|",$B35,$B35&amp;" = "&amp;$CC35))</f>
        <v>mark = 'd'</v>
      </c>
      <c r="DG35" s="36" t="str">
        <f t="shared" ref="DG35:DG82" ca="1" si="150">IF(AR35="","",IF($CB35="|",$B35,$B35&amp;" = "&amp;$CB35))</f>
        <v/>
      </c>
      <c r="DH35" s="36" t="str">
        <f t="shared" ref="DH35:DH82" ca="1" si="151">IF(AS35="","",IF($CB35="|",$B35,$B35&amp;" = "&amp;$CB35))</f>
        <v/>
      </c>
      <c r="DI35" s="36" t="str">
        <f t="shared" ref="DI35:DI82" ca="1" si="152">IF(AT35="","",IF($CB35="|",$B35,$B35&amp;" = "&amp;$CB35))</f>
        <v/>
      </c>
      <c r="DJ35" s="36" t="str">
        <f t="shared" ref="DJ35:DJ82" ca="1" si="153">IF(AU35="","",IF($CB35="|",$B35,$B35&amp;" = "&amp;$CB35))</f>
        <v/>
      </c>
      <c r="DK35" s="31" t="str">
        <f t="shared" ca="1" si="67"/>
        <v/>
      </c>
      <c r="DL35" s="31" t="str">
        <f t="shared" ca="1" si="36"/>
        <v/>
      </c>
      <c r="DM35" s="31" t="str">
        <f t="shared" ca="1" si="37"/>
        <v/>
      </c>
      <c r="DN35" s="31" t="str">
        <f t="shared" ca="1" si="38"/>
        <v/>
      </c>
      <c r="DO35" s="31" t="str">
        <f t="shared" ca="1" si="39"/>
        <v/>
      </c>
      <c r="DP35" s="31" t="str">
        <f t="shared" ca="1" si="40"/>
        <v/>
      </c>
      <c r="DQ35" s="31" t="str">
        <f t="shared" ca="1" si="41"/>
        <v/>
      </c>
      <c r="DR35" s="31" t="str">
        <f t="shared" ca="1" si="42"/>
        <v/>
      </c>
      <c r="DS35" s="31" t="str">
        <f t="shared" ca="1" si="43"/>
        <v/>
      </c>
      <c r="DT35" s="31" t="str">
        <f t="shared" ca="1" si="44"/>
        <v/>
      </c>
      <c r="DU35" s="31" t="str">
        <f t="shared" ca="1" si="45"/>
        <v/>
      </c>
      <c r="DV35" s="31" t="str">
        <f t="shared" ca="1" si="46"/>
        <v/>
      </c>
      <c r="DW35" s="31" t="str">
        <f t="shared" ca="1" si="47"/>
        <v/>
      </c>
      <c r="DX35" s="31" t="str">
        <f t="shared" ca="1" si="48"/>
        <v/>
      </c>
      <c r="DY35" s="31" t="str">
        <f t="shared" ca="1" si="49"/>
        <v/>
      </c>
      <c r="DZ35" s="31" t="str">
        <f t="shared" ca="1" si="50"/>
        <v/>
      </c>
      <c r="EA35" s="31" t="str">
        <f t="shared" ca="1" si="51"/>
        <v/>
      </c>
      <c r="EB35" s="31" t="str">
        <f t="shared" ca="1" si="52"/>
        <v/>
      </c>
      <c r="EC35" s="31" t="str">
        <f t="shared" ca="1" si="53"/>
        <v/>
      </c>
      <c r="ED35" s="31" t="str">
        <f t="shared" ca="1" si="54"/>
        <v/>
      </c>
      <c r="EE35" s="31" t="str">
        <f t="shared" ca="1" si="55"/>
        <v/>
      </c>
      <c r="EF35" s="31" t="str">
        <f t="shared" ca="1" si="56"/>
        <v>mark = mark</v>
      </c>
      <c r="EG35" s="31" t="str">
        <f t="shared" ca="1" si="57"/>
        <v/>
      </c>
      <c r="EH35" s="31" t="str">
        <f t="shared" ca="1" si="58"/>
        <v/>
      </c>
      <c r="EI35" s="31" t="str">
        <f t="shared" ca="1" si="59"/>
        <v/>
      </c>
      <c r="EJ35" s="31" t="str">
        <f t="shared" ca="1" si="60"/>
        <v/>
      </c>
      <c r="EK35" s="31" t="str">
        <f t="shared" ca="1" si="61"/>
        <v>mark = mark</v>
      </c>
      <c r="EL35" s="31" t="str">
        <f t="shared" ca="1" si="62"/>
        <v/>
      </c>
      <c r="EM35" s="31" t="str">
        <f t="shared" ca="1" si="63"/>
        <v/>
      </c>
      <c r="EN35" s="31" t="str">
        <f t="shared" ca="1" si="64"/>
        <v/>
      </c>
      <c r="EO35" s="31" t="str">
        <f t="shared" ca="1" si="65"/>
        <v/>
      </c>
    </row>
    <row r="36" spans="1:145" x14ac:dyDescent="0.2">
      <c r="A36" s="30" t="s">
        <v>100</v>
      </c>
      <c r="B36" s="30" t="s">
        <v>14</v>
      </c>
      <c r="C36" s="31" t="s">
        <v>9</v>
      </c>
      <c r="E36" s="31" t="s">
        <v>105</v>
      </c>
      <c r="F36" s="31" t="s">
        <v>106</v>
      </c>
      <c r="M36" s="31" t="str">
        <f t="shared" si="123"/>
        <v>'cmp_num_vec'</v>
      </c>
      <c r="N36" s="31" t="str">
        <f>"'cmp_"&amp;C36&amp;"_"&amp;F36&amp;"'"</f>
        <v>'cmp_num_scl'</v>
      </c>
      <c r="Q36" s="32" t="str">
        <f t="shared" ca="1" si="69"/>
        <v/>
      </c>
      <c r="R36" s="32" t="str">
        <f t="shared" ca="1" si="82"/>
        <v/>
      </c>
      <c r="S36" s="32">
        <f t="shared" ca="1" si="120"/>
        <v>4</v>
      </c>
      <c r="T36" s="32">
        <f t="shared" ca="1" si="120"/>
        <v>5</v>
      </c>
      <c r="U36" s="32">
        <f t="shared" ca="1" si="120"/>
        <v>8</v>
      </c>
      <c r="V36" s="32">
        <f t="shared" ca="1" si="120"/>
        <v>5</v>
      </c>
      <c r="W36" s="32" t="str">
        <f t="shared" ca="1" si="120"/>
        <v/>
      </c>
      <c r="X36" s="32" t="str">
        <f t="shared" ca="1" si="120"/>
        <v/>
      </c>
      <c r="Y36" s="32" t="str">
        <f t="shared" ca="1" si="120"/>
        <v/>
      </c>
      <c r="Z36" s="32" t="str">
        <f t="shared" ca="1" si="120"/>
        <v/>
      </c>
      <c r="AA36" s="32" t="str">
        <f t="shared" ca="1" si="120"/>
        <v/>
      </c>
      <c r="AB36" s="32" t="str">
        <f t="shared" ca="1" si="120"/>
        <v/>
      </c>
      <c r="AC36" s="32" t="str">
        <f t="shared" ca="1" si="121"/>
        <v/>
      </c>
      <c r="AD36" s="32" t="str">
        <f t="shared" ca="1" si="121"/>
        <v/>
      </c>
      <c r="AE36" s="32" t="str">
        <f t="shared" ca="1" si="121"/>
        <v/>
      </c>
      <c r="AF36" s="32" t="str">
        <f t="shared" ca="1" si="121"/>
        <v/>
      </c>
      <c r="AG36" s="32" t="str">
        <f t="shared" ca="1" si="121"/>
        <v/>
      </c>
      <c r="AH36" s="32" t="str">
        <f t="shared" ca="1" si="121"/>
        <v/>
      </c>
      <c r="AI36" s="32" t="str">
        <f t="shared" ca="1" si="121"/>
        <v/>
      </c>
      <c r="AJ36" s="32" t="str">
        <f t="shared" ca="1" si="121"/>
        <v/>
      </c>
      <c r="AK36" s="32" t="str">
        <f t="shared" ca="1" si="121"/>
        <v/>
      </c>
      <c r="AL36" s="32" t="str">
        <f t="shared" ca="1" si="121"/>
        <v/>
      </c>
      <c r="AM36" s="32" t="str">
        <f t="shared" ca="1" si="122"/>
        <v/>
      </c>
      <c r="AN36" s="32" t="str">
        <f t="shared" ca="1" si="122"/>
        <v/>
      </c>
      <c r="AO36" s="32" t="str">
        <f t="shared" ca="1" si="122"/>
        <v/>
      </c>
      <c r="AP36" s="32" t="str">
        <f t="shared" ca="1" si="122"/>
        <v/>
      </c>
      <c r="AQ36" s="32" t="str">
        <f t="shared" ca="1" si="122"/>
        <v/>
      </c>
      <c r="AR36" s="32" t="str">
        <f t="shared" ca="1" si="122"/>
        <v/>
      </c>
      <c r="AS36" s="32">
        <f t="shared" ca="1" si="122"/>
        <v>5</v>
      </c>
      <c r="AT36" s="32" t="str">
        <f t="shared" ca="1" si="122"/>
        <v/>
      </c>
      <c r="AU36" s="32" t="str">
        <f t="shared" ca="1" si="122"/>
        <v/>
      </c>
      <c r="AV36" s="32">
        <f t="shared" ca="1" si="4"/>
        <v>5</v>
      </c>
      <c r="AW36" s="31" t="str">
        <f ca="1">IF(Q36="","","uj::is_prop("&amp;_xlfn.TEXTJOIN(", ",TRUE,$B36,$M36,$J36,IF($G36="","","vals = pj::pj.$vals$"&amp;$G36))&amp;")")</f>
        <v/>
      </c>
      <c r="AX36" s="31" t="str">
        <f ca="1">IF(R36="","","uj::is_prop("&amp;_xlfn.TEXTJOIN(", ",TRUE,$B36,$M36,$J36,IF($G36="","","vals = pj::pj.$vals$"&amp;$G36))&amp;")")</f>
        <v/>
      </c>
      <c r="AY36" s="31" t="str">
        <f ca="1">IF(S36="","","uj::is_prop("&amp;_xlfn.TEXTJOIN(", ",TRUE,$B36,$M36,$J36,IF($G36="","","vals = pj::pj.$vals$"&amp;$G36))&amp;")")</f>
        <v>uj::is_prop(x2, 'cmp_num_vec')</v>
      </c>
      <c r="AZ36" s="31" t="str">
        <f ca="1">IF(T36="","","uj::is_prop("&amp;_xlfn.TEXTJOIN(", ",TRUE,$B36,$M36,$J36,IF($G36="","","vals = pj::pj.$vals$"&amp;$G36))&amp;")")</f>
        <v>uj::is_prop(x2, 'cmp_num_vec')</v>
      </c>
      <c r="BA36" s="31" t="str">
        <f ca="1">IF(U36="","","uj::is_prop("&amp;_xlfn.TEXTJOIN(", ",TRUE,$B36,$M36,$J36,IF($G36="","","vals = pj::pj.$vals$"&amp;$G36))&amp;")")</f>
        <v>uj::is_prop(x2, 'cmp_num_vec')</v>
      </c>
      <c r="BB36" s="31" t="str">
        <f ca="1">IF(V36="","","uj::is_prop("&amp;_xlfn.TEXTJOIN(", ",TRUE,$B36,$M36,$J36,IF($G36="","","vals = pj::pj.$vals$"&amp;$G36))&amp;")")</f>
        <v>uj::is_prop(x2, 'cmp_num_vec')</v>
      </c>
      <c r="BC36" s="31" t="str">
        <f ca="1">IF(W36="","","uj::is_prop("&amp;_xlfn.TEXTJOIN(", ",TRUE,$B36,$M36,$J36,IF($G36="","","vals = pj::pj.$vals$"&amp;$G36))&amp;")")</f>
        <v/>
      </c>
      <c r="BD36" s="31" t="str">
        <f ca="1">IF(X36="","","uj::is_prop("&amp;_xlfn.TEXTJOIN(", ",TRUE,$B36,$M36,$J36,IF($G36="","","vals = pj::pj.$vals$"&amp;$G36))&amp;")")</f>
        <v/>
      </c>
      <c r="BE36" s="31" t="str">
        <f ca="1">IF(Y36="","","uj::is_prop("&amp;_xlfn.TEXTJOIN(", ",TRUE,$B36,$M36,$J36,IF($G36="","","vals = pj::pj.$vals$"&amp;$G36))&amp;")")</f>
        <v/>
      </c>
      <c r="BF36" s="31" t="str">
        <f ca="1">IF(Z36="","","uj::is_prop("&amp;_xlfn.TEXTJOIN(", ",TRUE,$B36,$M36,$J36,IF($G36="","","vals = pj::pj.$vals$"&amp;$G36))&amp;")")</f>
        <v/>
      </c>
      <c r="BG36" s="31" t="str">
        <f ca="1">IF(AA36="","","uj::is_prop("&amp;_xlfn.TEXTJOIN(", ",TRUE,$B36,$M36,$J36,IF($G36="","","vals = pj::pj.$vals$"&amp;$G36))&amp;")")</f>
        <v/>
      </c>
      <c r="BH36" s="31" t="str">
        <f ca="1">IF(AB36="","","uj::is_prop("&amp;_xlfn.TEXTJOIN(", ",TRUE,$B36,$M36,$J36,IF($G36="","","vals = pj::pj.$vals$"&amp;$G36))&amp;")")</f>
        <v/>
      </c>
      <c r="BI36" s="31" t="str">
        <f ca="1">IF(AC36="","","uj::is_prop("&amp;_xlfn.TEXTJOIN(", ",TRUE,$B36,$M36,$J36,IF($G36="","","vals = pj::pj.$vals$"&amp;$G36))&amp;")")</f>
        <v/>
      </c>
      <c r="BJ36" s="31" t="str">
        <f ca="1">IF(AD36="","","uj::is_prop("&amp;_xlfn.TEXTJOIN(", ",TRUE,$B36,$M36,$J36,IF($G36="","","vals = pj::pj.$vals$"&amp;$G36))&amp;")")</f>
        <v/>
      </c>
      <c r="BK36" s="31" t="str">
        <f ca="1">IF(AE36="","","uj::is_prop("&amp;_xlfn.TEXTJOIN(", ",TRUE,$B36,$M36,$J36,IF($G36="","","vals = pj::pj.$vals$"&amp;$G36))&amp;")")</f>
        <v/>
      </c>
      <c r="BL36" s="31" t="str">
        <f ca="1">IF(AF36="","","uj::is_prop("&amp;_xlfn.TEXTJOIN(", ",TRUE,$B36,$M36,$J36,IF($G36="","","vals = pj::pj.$vals$"&amp;$G36))&amp;")")</f>
        <v/>
      </c>
      <c r="BM36" s="31" t="str">
        <f ca="1">IF(AG36="","","uj::is_prop("&amp;_xlfn.TEXTJOIN(", ",TRUE,$B36,$M36,$J36,IF($G36="","","vals = pj::pj.$vals$"&amp;$G36))&amp;")")</f>
        <v/>
      </c>
      <c r="BN36" s="31" t="str">
        <f ca="1">IF(AH36="","","uj::is_prop("&amp;_xlfn.TEXTJOIN(", ",TRUE,$B36,$M36,$J36,IF($G36="","","vals = pj::pj.$vals$"&amp;$G36))&amp;")")</f>
        <v/>
      </c>
      <c r="BO36" s="31" t="str">
        <f ca="1">IF(AI36="","","uj::is_prop("&amp;_xlfn.TEXTJOIN(", ",TRUE,$B36,$M36,$J36,IF($G36="","","vals = pj::pj.$vals$"&amp;$G36))&amp;")")</f>
        <v/>
      </c>
      <c r="BP36" s="31" t="str">
        <f ca="1">IF(AJ36="","","uj::is_prop("&amp;_xlfn.TEXTJOIN(", ",TRUE,$B36,$M36,$J36,IF($G36="","","vals = pj::pj.$vals$"&amp;$G36))&amp;")")</f>
        <v/>
      </c>
      <c r="BQ36" s="31" t="str">
        <f ca="1">IF(AK36="","","uj::is_prop("&amp;_xlfn.TEXTJOIN(", ",TRUE,$B36,$M36,$J36,IF($G36="","","vals = pj::pj.$vals$"&amp;$G36))&amp;")")</f>
        <v/>
      </c>
      <c r="BR36" s="31" t="str">
        <f ca="1">IF(AL36="","","uj::is_prop("&amp;_xlfn.TEXTJOIN(", ",TRUE,$B36,$M36,$J36,IF($G36="","","vals = pj::pj.$vals$"&amp;$G36))&amp;")")</f>
        <v/>
      </c>
      <c r="BS36" s="31" t="str">
        <f ca="1">IF(AM36="","","uj::is_prop("&amp;_xlfn.TEXTJOIN(", ",TRUE,$B36,$M36,$J36,IF($G36="","","vals = pj::pj.$vals$"&amp;$G36))&amp;")")</f>
        <v/>
      </c>
      <c r="BT36" s="31" t="str">
        <f ca="1">IF(AN36="","","uj::is_prop("&amp;_xlfn.TEXTJOIN(", ",TRUE,$B36,$M36,$J36,IF($G36="","","vals = pj::pj.$vals$"&amp;$G36))&amp;")")</f>
        <v/>
      </c>
      <c r="BU36" s="31" t="str">
        <f ca="1">IF(AO36="","","uj::is_prop("&amp;_xlfn.TEXTJOIN(", ",TRUE,$B36,$M36,$J36,IF($G36="","","vals = pj::pj.$vals$"&amp;$G36))&amp;")")</f>
        <v/>
      </c>
      <c r="BV36" s="31" t="str">
        <f ca="1">IF(AP36="","","uj::is_prop("&amp;_xlfn.TEXTJOIN(", ",TRUE,$B36,$M36,$J36,IF($G36="","","vals = pj::pj.$vals$"&amp;$G36))&amp;")")</f>
        <v/>
      </c>
      <c r="BW36" s="31" t="str">
        <f ca="1">IF(AQ36="","","uj::is_prop("&amp;_xlfn.TEXTJOIN(", ",TRUE,$B36,$M36,$J36,IF($G36="","","vals = pj::pj.$vals$"&amp;$G36))&amp;")")</f>
        <v/>
      </c>
      <c r="BX36" s="31" t="str">
        <f ca="1">IF(AR36="","","uj::is_prop("&amp;_xlfn.TEXTJOIN(", ",TRUE,$B36,$M36,$J36,IF($G36="","","vals = pj::pj.$vals$"&amp;$G36))&amp;")")</f>
        <v/>
      </c>
      <c r="BY36" s="31" t="str">
        <f ca="1">IF(AS36="","","uj::is_prop("&amp;_xlfn.TEXTJOIN(", ",TRUE,$B36,$M36,$J36,IF($G36="","","vals = pj::pj.$vals$"&amp;$G36))&amp;")")</f>
        <v>uj::is_prop(x2, 'cmp_num_vec')</v>
      </c>
      <c r="BZ36" s="31" t="str">
        <f ca="1">IF(AT36="","","uj::is_prop("&amp;_xlfn.TEXTJOIN(", ",TRUE,$B36,$M36,$J36,IF($G36="","","vals = pj::pj.$vals$"&amp;$G36))&amp;")")</f>
        <v/>
      </c>
      <c r="CA36" s="31" t="str">
        <f ca="1">IF(AU36="","","uj::is_prop("&amp;_xlfn.TEXTJOIN(", ",TRUE,$B36,$M36,$J36,IF($G36="","","vals = pj::pj.$vals$"&amp;$G36))&amp;")")</f>
        <v/>
      </c>
      <c r="CB36" s="37" t="s">
        <v>281</v>
      </c>
      <c r="CF36" s="36" t="str">
        <f t="shared" ca="1" si="124"/>
        <v/>
      </c>
      <c r="CG36" s="36" t="str">
        <f t="shared" ca="1" si="125"/>
        <v/>
      </c>
      <c r="CH36" s="36" t="str">
        <f t="shared" ca="1" si="126"/>
        <v>x2 = NA</v>
      </c>
      <c r="CI36" s="36" t="str">
        <f t="shared" ca="1" si="127"/>
        <v>x2 = NA</v>
      </c>
      <c r="CJ36" s="36" t="str">
        <f t="shared" ca="1" si="128"/>
        <v>x2 = NA</v>
      </c>
      <c r="CK36" s="36" t="str">
        <f t="shared" ca="1" si="129"/>
        <v>x2 = NA</v>
      </c>
      <c r="CL36" s="36" t="str">
        <f t="shared" ca="1" si="130"/>
        <v/>
      </c>
      <c r="CM36" s="36" t="str">
        <f t="shared" ca="1" si="131"/>
        <v/>
      </c>
      <c r="CN36" s="36" t="str">
        <f t="shared" ca="1" si="132"/>
        <v/>
      </c>
      <c r="CO36" s="36" t="str">
        <f t="shared" ca="1" si="133"/>
        <v/>
      </c>
      <c r="CP36" s="36" t="str">
        <f t="shared" ca="1" si="134"/>
        <v/>
      </c>
      <c r="CQ36" s="36" t="str">
        <f t="shared" ca="1" si="135"/>
        <v/>
      </c>
      <c r="CR36" s="36" t="str">
        <f t="shared" ca="1" si="136"/>
        <v/>
      </c>
      <c r="CS36" s="36" t="str">
        <f t="shared" ca="1" si="137"/>
        <v/>
      </c>
      <c r="CT36" s="36" t="str">
        <f t="shared" ca="1" si="138"/>
        <v/>
      </c>
      <c r="CU36" s="36" t="str">
        <f t="shared" ca="1" si="139"/>
        <v/>
      </c>
      <c r="CV36" s="36" t="str">
        <f t="shared" ca="1" si="140"/>
        <v/>
      </c>
      <c r="CW36" s="36" t="str">
        <f t="shared" ca="1" si="141"/>
        <v/>
      </c>
      <c r="CX36" s="36" t="str">
        <f t="shared" ca="1" si="142"/>
        <v/>
      </c>
      <c r="CY36" s="36" t="str">
        <f t="shared" ca="1" si="143"/>
        <v/>
      </c>
      <c r="CZ36" s="36" t="str">
        <f t="shared" ca="1" si="144"/>
        <v/>
      </c>
      <c r="DA36" s="36" t="str">
        <f t="shared" ca="1" si="145"/>
        <v/>
      </c>
      <c r="DB36" s="36" t="str">
        <f t="shared" ca="1" si="146"/>
        <v/>
      </c>
      <c r="DC36" s="36" t="str">
        <f t="shared" ca="1" si="147"/>
        <v/>
      </c>
      <c r="DD36" s="36" t="str">
        <f t="shared" ca="1" si="148"/>
        <v/>
      </c>
      <c r="DE36" s="36" t="str">
        <f t="shared" ca="1" si="149"/>
        <v/>
      </c>
      <c r="DF36" s="36" t="str">
        <f t="shared" ref="DF36:DF54" ca="1" si="154">IF(AQ36="","",IF($CB36="|",$B36,$B36&amp;" = "&amp;$CB36))</f>
        <v/>
      </c>
      <c r="DG36" s="36" t="str">
        <f t="shared" ca="1" si="150"/>
        <v/>
      </c>
      <c r="DH36" s="36" t="str">
        <f t="shared" ca="1" si="151"/>
        <v>x2 = NA</v>
      </c>
      <c r="DI36" s="36" t="str">
        <f t="shared" ca="1" si="152"/>
        <v/>
      </c>
      <c r="DJ36" s="36" t="str">
        <f t="shared" ca="1" si="153"/>
        <v/>
      </c>
      <c r="DK36" s="31" t="str">
        <f t="shared" ca="1" si="67"/>
        <v/>
      </c>
      <c r="DL36" s="31" t="str">
        <f t="shared" ca="1" si="36"/>
        <v/>
      </c>
      <c r="DM36" s="31" t="str">
        <f t="shared" ca="1" si="37"/>
        <v>x2 = x2</v>
      </c>
      <c r="DN36" s="31" t="str">
        <f t="shared" ca="1" si="38"/>
        <v>x2 = x2</v>
      </c>
      <c r="DO36" s="31" t="str">
        <f t="shared" ca="1" si="39"/>
        <v>x2 = x2</v>
      </c>
      <c r="DP36" s="31" t="str">
        <f t="shared" ca="1" si="40"/>
        <v>x2 = x2</v>
      </c>
      <c r="DQ36" s="31" t="str">
        <f t="shared" ca="1" si="41"/>
        <v/>
      </c>
      <c r="DR36" s="31" t="str">
        <f t="shared" ca="1" si="42"/>
        <v/>
      </c>
      <c r="DS36" s="31" t="str">
        <f t="shared" ca="1" si="43"/>
        <v/>
      </c>
      <c r="DT36" s="31" t="str">
        <f t="shared" ca="1" si="44"/>
        <v/>
      </c>
      <c r="DU36" s="31" t="str">
        <f t="shared" ca="1" si="45"/>
        <v/>
      </c>
      <c r="DV36" s="31" t="str">
        <f t="shared" ca="1" si="46"/>
        <v/>
      </c>
      <c r="DW36" s="31" t="str">
        <f t="shared" ca="1" si="47"/>
        <v/>
      </c>
      <c r="DX36" s="31" t="str">
        <f t="shared" ca="1" si="48"/>
        <v/>
      </c>
      <c r="DY36" s="31" t="str">
        <f t="shared" ca="1" si="49"/>
        <v/>
      </c>
      <c r="DZ36" s="31" t="str">
        <f t="shared" ca="1" si="50"/>
        <v/>
      </c>
      <c r="EA36" s="31" t="str">
        <f t="shared" ca="1" si="51"/>
        <v/>
      </c>
      <c r="EB36" s="31" t="str">
        <f t="shared" ca="1" si="52"/>
        <v/>
      </c>
      <c r="EC36" s="31" t="str">
        <f t="shared" ca="1" si="53"/>
        <v/>
      </c>
      <c r="ED36" s="31" t="str">
        <f t="shared" ca="1" si="54"/>
        <v/>
      </c>
      <c r="EE36" s="31" t="str">
        <f t="shared" ca="1" si="55"/>
        <v/>
      </c>
      <c r="EF36" s="31" t="str">
        <f t="shared" ca="1" si="56"/>
        <v/>
      </c>
      <c r="EG36" s="31" t="str">
        <f t="shared" ca="1" si="57"/>
        <v/>
      </c>
      <c r="EH36" s="31" t="str">
        <f t="shared" ca="1" si="58"/>
        <v/>
      </c>
      <c r="EI36" s="31" t="str">
        <f t="shared" ca="1" si="59"/>
        <v/>
      </c>
      <c r="EJ36" s="31" t="str">
        <f t="shared" ca="1" si="60"/>
        <v/>
      </c>
      <c r="EK36" s="31" t="str">
        <f t="shared" ca="1" si="61"/>
        <v/>
      </c>
      <c r="EL36" s="31" t="str">
        <f t="shared" ca="1" si="62"/>
        <v/>
      </c>
      <c r="EM36" s="31" t="str">
        <f t="shared" ca="1" si="63"/>
        <v>x2 = x2</v>
      </c>
      <c r="EN36" s="31" t="str">
        <f t="shared" ca="1" si="64"/>
        <v/>
      </c>
      <c r="EO36" s="31" t="str">
        <f t="shared" ca="1" si="65"/>
        <v/>
      </c>
    </row>
    <row r="37" spans="1:145" x14ac:dyDescent="0.2">
      <c r="A37" s="30" t="s">
        <v>102</v>
      </c>
      <c r="B37" s="30" t="s">
        <v>16</v>
      </c>
      <c r="C37" s="31" t="s">
        <v>9</v>
      </c>
      <c r="E37" s="31" t="s">
        <v>105</v>
      </c>
      <c r="F37" s="31" t="s">
        <v>106</v>
      </c>
      <c r="M37" s="31" t="str">
        <f t="shared" si="123"/>
        <v>'cmp_num_vec'</v>
      </c>
      <c r="N37" s="31" t="str">
        <f t="shared" ref="N37" si="155">"'cmp_"&amp;C37&amp;"_"&amp;F37&amp;"'"</f>
        <v>'cmp_num_scl'</v>
      </c>
      <c r="Q37" s="32" t="str">
        <f t="shared" ca="1" si="69"/>
        <v/>
      </c>
      <c r="R37" s="32" t="str">
        <f t="shared" ca="1" si="82"/>
        <v/>
      </c>
      <c r="S37" s="32">
        <f t="shared" ca="1" si="120"/>
        <v>5</v>
      </c>
      <c r="T37" s="32">
        <f t="shared" ca="1" si="120"/>
        <v>6</v>
      </c>
      <c r="U37" s="32">
        <f t="shared" ca="1" si="120"/>
        <v>9</v>
      </c>
      <c r="V37" s="32">
        <f t="shared" ca="1" si="120"/>
        <v>6</v>
      </c>
      <c r="W37" s="32" t="str">
        <f t="shared" ca="1" si="120"/>
        <v/>
      </c>
      <c r="X37" s="32" t="str">
        <f t="shared" ca="1" si="120"/>
        <v/>
      </c>
      <c r="Y37" s="32" t="str">
        <f t="shared" ca="1" si="120"/>
        <v/>
      </c>
      <c r="Z37" s="32" t="str">
        <f t="shared" ca="1" si="120"/>
        <v/>
      </c>
      <c r="AA37" s="32" t="str">
        <f t="shared" ca="1" si="120"/>
        <v/>
      </c>
      <c r="AB37" s="32" t="str">
        <f t="shared" ca="1" si="120"/>
        <v/>
      </c>
      <c r="AC37" s="32" t="str">
        <f t="shared" ca="1" si="121"/>
        <v/>
      </c>
      <c r="AD37" s="32" t="str">
        <f t="shared" ca="1" si="121"/>
        <v/>
      </c>
      <c r="AE37" s="32" t="str">
        <f t="shared" ca="1" si="121"/>
        <v/>
      </c>
      <c r="AF37" s="32" t="str">
        <f t="shared" ca="1" si="121"/>
        <v/>
      </c>
      <c r="AG37" s="32" t="str">
        <f t="shared" ca="1" si="121"/>
        <v/>
      </c>
      <c r="AH37" s="32" t="str">
        <f t="shared" ca="1" si="121"/>
        <v/>
      </c>
      <c r="AI37" s="32" t="str">
        <f t="shared" ca="1" si="121"/>
        <v/>
      </c>
      <c r="AJ37" s="32" t="str">
        <f t="shared" ca="1" si="121"/>
        <v/>
      </c>
      <c r="AK37" s="32" t="str">
        <f t="shared" ca="1" si="121"/>
        <v/>
      </c>
      <c r="AL37" s="32" t="str">
        <f t="shared" ca="1" si="121"/>
        <v/>
      </c>
      <c r="AM37" s="32" t="str">
        <f t="shared" ca="1" si="122"/>
        <v/>
      </c>
      <c r="AN37" s="32" t="str">
        <f t="shared" ca="1" si="122"/>
        <v/>
      </c>
      <c r="AO37" s="32" t="str">
        <f t="shared" ca="1" si="122"/>
        <v/>
      </c>
      <c r="AP37" s="32" t="str">
        <f t="shared" ca="1" si="122"/>
        <v/>
      </c>
      <c r="AQ37" s="32" t="str">
        <f t="shared" ca="1" si="122"/>
        <v/>
      </c>
      <c r="AR37" s="32" t="str">
        <f t="shared" ca="1" si="122"/>
        <v/>
      </c>
      <c r="AS37" s="32">
        <f t="shared" ca="1" si="122"/>
        <v>6</v>
      </c>
      <c r="AT37" s="32" t="str">
        <f t="shared" ca="1" si="122"/>
        <v/>
      </c>
      <c r="AU37" s="32" t="str">
        <f t="shared" ca="1" si="122"/>
        <v/>
      </c>
      <c r="AV37" s="32">
        <f t="shared" ca="1" si="4"/>
        <v>5</v>
      </c>
      <c r="AW37" s="31" t="str">
        <f ca="1">IF(Q37="","","uj::is_prop("&amp;_xlfn.TEXTJOIN(", ",TRUE,$B37,$M37,$J37,IF($G37="","","vals = pj::pj.$vals$"&amp;$G37))&amp;")")</f>
        <v/>
      </c>
      <c r="AX37" s="31" t="str">
        <f ca="1">IF(R37="","","uj::is_prop("&amp;_xlfn.TEXTJOIN(", ",TRUE,$B37,$M37,$J37,IF($G37="","","vals = pj::pj.$vals$"&amp;$G37))&amp;")")</f>
        <v/>
      </c>
      <c r="AY37" s="31" t="str">
        <f ca="1">IF(S37="","","uj::is_prop("&amp;_xlfn.TEXTJOIN(", ",TRUE,$B37,$M37,$J37,IF($G37="","","vals = pj::pj.$vals$"&amp;$G37))&amp;")")</f>
        <v>uj::is_prop(y2, 'cmp_num_vec')</v>
      </c>
      <c r="AZ37" s="31" t="str">
        <f ca="1">IF(T37="","","uj::is_prop("&amp;_xlfn.TEXTJOIN(", ",TRUE,$B37,$M37,$J37,IF($G37="","","vals = pj::pj.$vals$"&amp;$G37))&amp;")")</f>
        <v>uj::is_prop(y2, 'cmp_num_vec')</v>
      </c>
      <c r="BA37" s="31" t="str">
        <f ca="1">IF(U37="","","uj::is_prop("&amp;_xlfn.TEXTJOIN(", ",TRUE,$B37,$M37,$J37,IF($G37="","","vals = pj::pj.$vals$"&amp;$G37))&amp;")")</f>
        <v>uj::is_prop(y2, 'cmp_num_vec')</v>
      </c>
      <c r="BB37" s="31" t="str">
        <f ca="1">IF(V37="","","uj::is_prop("&amp;_xlfn.TEXTJOIN(", ",TRUE,$B37,$M37,$J37,IF($G37="","","vals = pj::pj.$vals$"&amp;$G37))&amp;")")</f>
        <v>uj::is_prop(y2, 'cmp_num_vec')</v>
      </c>
      <c r="BC37" s="31" t="str">
        <f ca="1">IF(W37="","","uj::is_prop("&amp;_xlfn.TEXTJOIN(", ",TRUE,$B37,$M37,$J37,IF($G37="","","vals = pj::pj.$vals$"&amp;$G37))&amp;")")</f>
        <v/>
      </c>
      <c r="BD37" s="31" t="str">
        <f ca="1">IF(X37="","","uj::is_prop("&amp;_xlfn.TEXTJOIN(", ",TRUE,$B37,$M37,$J37,IF($G37="","","vals = pj::pj.$vals$"&amp;$G37))&amp;")")</f>
        <v/>
      </c>
      <c r="BE37" s="31" t="str">
        <f ca="1">IF(Y37="","","uj::is_prop("&amp;_xlfn.TEXTJOIN(", ",TRUE,$B37,$M37,$J37,IF($G37="","","vals = pj::pj.$vals$"&amp;$G37))&amp;")")</f>
        <v/>
      </c>
      <c r="BF37" s="31" t="str">
        <f ca="1">IF(Z37="","","uj::is_prop("&amp;_xlfn.TEXTJOIN(", ",TRUE,$B37,$M37,$J37,IF($G37="","","vals = pj::pj.$vals$"&amp;$G37))&amp;")")</f>
        <v/>
      </c>
      <c r="BG37" s="31" t="str">
        <f ca="1">IF(AA37="","","uj::is_prop("&amp;_xlfn.TEXTJOIN(", ",TRUE,$B37,$M37,$J37,IF($G37="","","vals = pj::pj.$vals$"&amp;$G37))&amp;")")</f>
        <v/>
      </c>
      <c r="BH37" s="31" t="str">
        <f ca="1">IF(AB37="","","uj::is_prop("&amp;_xlfn.TEXTJOIN(", ",TRUE,$B37,$M37,$J37,IF($G37="","","vals = pj::pj.$vals$"&amp;$G37))&amp;")")</f>
        <v/>
      </c>
      <c r="BI37" s="31" t="str">
        <f ca="1">IF(AC37="","","uj::is_prop("&amp;_xlfn.TEXTJOIN(", ",TRUE,$B37,$M37,$J37,IF($G37="","","vals = pj::pj.$vals$"&amp;$G37))&amp;")")</f>
        <v/>
      </c>
      <c r="BJ37" s="31" t="str">
        <f ca="1">IF(AD37="","","uj::is_prop("&amp;_xlfn.TEXTJOIN(", ",TRUE,$B37,$M37,$J37,IF($G37="","","vals = pj::pj.$vals$"&amp;$G37))&amp;")")</f>
        <v/>
      </c>
      <c r="BK37" s="31" t="str">
        <f ca="1">IF(AE37="","","uj::is_prop("&amp;_xlfn.TEXTJOIN(", ",TRUE,$B37,$M37,$J37,IF($G37="","","vals = pj::pj.$vals$"&amp;$G37))&amp;")")</f>
        <v/>
      </c>
      <c r="BL37" s="31" t="str">
        <f ca="1">IF(AF37="","","uj::is_prop("&amp;_xlfn.TEXTJOIN(", ",TRUE,$B37,$M37,$J37,IF($G37="","","vals = pj::pj.$vals$"&amp;$G37))&amp;")")</f>
        <v/>
      </c>
      <c r="BM37" s="31" t="str">
        <f ca="1">IF(AG37="","","uj::is_prop("&amp;_xlfn.TEXTJOIN(", ",TRUE,$B37,$M37,$J37,IF($G37="","","vals = pj::pj.$vals$"&amp;$G37))&amp;")")</f>
        <v/>
      </c>
      <c r="BN37" s="31" t="str">
        <f ca="1">IF(AH37="","","uj::is_prop("&amp;_xlfn.TEXTJOIN(", ",TRUE,$B37,$M37,$J37,IF($G37="","","vals = pj::pj.$vals$"&amp;$G37))&amp;")")</f>
        <v/>
      </c>
      <c r="BO37" s="31" t="str">
        <f ca="1">IF(AI37="","","uj::is_prop("&amp;_xlfn.TEXTJOIN(", ",TRUE,$B37,$M37,$J37,IF($G37="","","vals = pj::pj.$vals$"&amp;$G37))&amp;")")</f>
        <v/>
      </c>
      <c r="BP37" s="31" t="str">
        <f ca="1">IF(AJ37="","","uj::is_prop("&amp;_xlfn.TEXTJOIN(", ",TRUE,$B37,$M37,$J37,IF($G37="","","vals = pj::pj.$vals$"&amp;$G37))&amp;")")</f>
        <v/>
      </c>
      <c r="BQ37" s="31" t="str">
        <f ca="1">IF(AK37="","","uj::is_prop("&amp;_xlfn.TEXTJOIN(", ",TRUE,$B37,$M37,$J37,IF($G37="","","vals = pj::pj.$vals$"&amp;$G37))&amp;")")</f>
        <v/>
      </c>
      <c r="BR37" s="31" t="str">
        <f ca="1">IF(AL37="","","uj::is_prop("&amp;_xlfn.TEXTJOIN(", ",TRUE,$B37,$M37,$J37,IF($G37="","","vals = pj::pj.$vals$"&amp;$G37))&amp;")")</f>
        <v/>
      </c>
      <c r="BS37" s="31" t="str">
        <f ca="1">IF(AM37="","","uj::is_prop("&amp;_xlfn.TEXTJOIN(", ",TRUE,$B37,$M37,$J37,IF($G37="","","vals = pj::pj.$vals$"&amp;$G37))&amp;")")</f>
        <v/>
      </c>
      <c r="BT37" s="31" t="str">
        <f ca="1">IF(AN37="","","uj::is_prop("&amp;_xlfn.TEXTJOIN(", ",TRUE,$B37,$M37,$J37,IF($G37="","","vals = pj::pj.$vals$"&amp;$G37))&amp;")")</f>
        <v/>
      </c>
      <c r="BU37" s="31" t="str">
        <f ca="1">IF(AO37="","","uj::is_prop("&amp;_xlfn.TEXTJOIN(", ",TRUE,$B37,$M37,$J37,IF($G37="","","vals = pj::pj.$vals$"&amp;$G37))&amp;")")</f>
        <v/>
      </c>
      <c r="BV37" s="31" t="str">
        <f ca="1">IF(AP37="","","uj::is_prop("&amp;_xlfn.TEXTJOIN(", ",TRUE,$B37,$M37,$J37,IF($G37="","","vals = pj::pj.$vals$"&amp;$G37))&amp;")")</f>
        <v/>
      </c>
      <c r="BW37" s="31" t="str">
        <f ca="1">IF(AQ37="","","uj::is_prop("&amp;_xlfn.TEXTJOIN(", ",TRUE,$B37,$M37,$J37,IF($G37="","","vals = pj::pj.$vals$"&amp;$G37))&amp;")")</f>
        <v/>
      </c>
      <c r="BX37" s="31" t="str">
        <f ca="1">IF(AR37="","","uj::is_prop("&amp;_xlfn.TEXTJOIN(", ",TRUE,$B37,$M37,$J37,IF($G37="","","vals = pj::pj.$vals$"&amp;$G37))&amp;")")</f>
        <v/>
      </c>
      <c r="BY37" s="31" t="str">
        <f ca="1">IF(AS37="","","uj::is_prop("&amp;_xlfn.TEXTJOIN(", ",TRUE,$B37,$M37,$J37,IF($G37="","","vals = pj::pj.$vals$"&amp;$G37))&amp;")")</f>
        <v>uj::is_prop(y2, 'cmp_num_vec')</v>
      </c>
      <c r="BZ37" s="31" t="str">
        <f ca="1">IF(AT37="","","uj::is_prop("&amp;_xlfn.TEXTJOIN(", ",TRUE,$B37,$M37,$J37,IF($G37="","","vals = pj::pj.$vals$"&amp;$G37))&amp;")")</f>
        <v/>
      </c>
      <c r="CA37" s="31" t="str">
        <f ca="1">IF(AU37="","","uj::is_prop("&amp;_xlfn.TEXTJOIN(", ",TRUE,$B37,$M37,$J37,IF($G37="","","vals = pj::pj.$vals$"&amp;$G37))&amp;")")</f>
        <v/>
      </c>
      <c r="CB37" s="37" t="s">
        <v>281</v>
      </c>
      <c r="CF37" s="36" t="str">
        <f t="shared" ca="1" si="124"/>
        <v/>
      </c>
      <c r="CG37" s="36" t="str">
        <f t="shared" ca="1" si="125"/>
        <v/>
      </c>
      <c r="CH37" s="36" t="str">
        <f t="shared" ca="1" si="126"/>
        <v>y2 = NA</v>
      </c>
      <c r="CI37" s="36" t="str">
        <f t="shared" ca="1" si="127"/>
        <v>y2 = NA</v>
      </c>
      <c r="CJ37" s="36" t="str">
        <f t="shared" ca="1" si="128"/>
        <v>y2 = NA</v>
      </c>
      <c r="CK37" s="36" t="str">
        <f t="shared" ca="1" si="129"/>
        <v>y2 = NA</v>
      </c>
      <c r="CL37" s="36" t="str">
        <f t="shared" ca="1" si="130"/>
        <v/>
      </c>
      <c r="CM37" s="36" t="str">
        <f t="shared" ca="1" si="131"/>
        <v/>
      </c>
      <c r="CN37" s="36" t="str">
        <f t="shared" ca="1" si="132"/>
        <v/>
      </c>
      <c r="CO37" s="36" t="str">
        <f t="shared" ca="1" si="133"/>
        <v/>
      </c>
      <c r="CP37" s="36" t="str">
        <f t="shared" ca="1" si="134"/>
        <v/>
      </c>
      <c r="CQ37" s="36" t="str">
        <f t="shared" ca="1" si="135"/>
        <v/>
      </c>
      <c r="CR37" s="36" t="str">
        <f t="shared" ca="1" si="136"/>
        <v/>
      </c>
      <c r="CS37" s="36" t="str">
        <f t="shared" ca="1" si="137"/>
        <v/>
      </c>
      <c r="CT37" s="36" t="str">
        <f t="shared" ca="1" si="138"/>
        <v/>
      </c>
      <c r="CU37" s="36" t="str">
        <f t="shared" ca="1" si="139"/>
        <v/>
      </c>
      <c r="CV37" s="36" t="str">
        <f t="shared" ca="1" si="140"/>
        <v/>
      </c>
      <c r="CW37" s="36" t="str">
        <f t="shared" ca="1" si="141"/>
        <v/>
      </c>
      <c r="CX37" s="36" t="str">
        <f t="shared" ca="1" si="142"/>
        <v/>
      </c>
      <c r="CY37" s="36" t="str">
        <f t="shared" ca="1" si="143"/>
        <v/>
      </c>
      <c r="CZ37" s="36" t="str">
        <f t="shared" ca="1" si="144"/>
        <v/>
      </c>
      <c r="DA37" s="36" t="str">
        <f t="shared" ca="1" si="145"/>
        <v/>
      </c>
      <c r="DB37" s="36" t="str">
        <f t="shared" ca="1" si="146"/>
        <v/>
      </c>
      <c r="DC37" s="36" t="str">
        <f t="shared" ca="1" si="147"/>
        <v/>
      </c>
      <c r="DD37" s="36" t="str">
        <f t="shared" ca="1" si="148"/>
        <v/>
      </c>
      <c r="DE37" s="36" t="str">
        <f t="shared" ca="1" si="149"/>
        <v/>
      </c>
      <c r="DF37" s="36" t="str">
        <f t="shared" ca="1" si="154"/>
        <v/>
      </c>
      <c r="DG37" s="36" t="str">
        <f t="shared" ca="1" si="150"/>
        <v/>
      </c>
      <c r="DH37" s="36" t="str">
        <f t="shared" ca="1" si="151"/>
        <v>y2 = NA</v>
      </c>
      <c r="DI37" s="36" t="str">
        <f t="shared" ca="1" si="152"/>
        <v/>
      </c>
      <c r="DJ37" s="36" t="str">
        <f t="shared" ca="1" si="153"/>
        <v/>
      </c>
      <c r="DK37" s="31" t="str">
        <f t="shared" ca="1" si="67"/>
        <v/>
      </c>
      <c r="DL37" s="31" t="str">
        <f t="shared" ca="1" si="36"/>
        <v/>
      </c>
      <c r="DM37" s="31" t="str">
        <f t="shared" ca="1" si="37"/>
        <v>y2 = y2</v>
      </c>
      <c r="DN37" s="31" t="str">
        <f t="shared" ca="1" si="38"/>
        <v>y2 = y2</v>
      </c>
      <c r="DO37" s="31" t="str">
        <f t="shared" ca="1" si="39"/>
        <v>y2 = y2</v>
      </c>
      <c r="DP37" s="31" t="str">
        <f t="shared" ca="1" si="40"/>
        <v>y2 = y2</v>
      </c>
      <c r="DQ37" s="31" t="str">
        <f t="shared" ca="1" si="41"/>
        <v/>
      </c>
      <c r="DR37" s="31" t="str">
        <f t="shared" ca="1" si="42"/>
        <v/>
      </c>
      <c r="DS37" s="31" t="str">
        <f t="shared" ca="1" si="43"/>
        <v/>
      </c>
      <c r="DT37" s="31" t="str">
        <f t="shared" ca="1" si="44"/>
        <v/>
      </c>
      <c r="DU37" s="31" t="str">
        <f t="shared" ca="1" si="45"/>
        <v/>
      </c>
      <c r="DV37" s="31" t="str">
        <f t="shared" ca="1" si="46"/>
        <v/>
      </c>
      <c r="DW37" s="31" t="str">
        <f t="shared" ca="1" si="47"/>
        <v/>
      </c>
      <c r="DX37" s="31" t="str">
        <f t="shared" ca="1" si="48"/>
        <v/>
      </c>
      <c r="DY37" s="31" t="str">
        <f t="shared" ca="1" si="49"/>
        <v/>
      </c>
      <c r="DZ37" s="31" t="str">
        <f t="shared" ca="1" si="50"/>
        <v/>
      </c>
      <c r="EA37" s="31" t="str">
        <f t="shared" ca="1" si="51"/>
        <v/>
      </c>
      <c r="EB37" s="31" t="str">
        <f t="shared" ca="1" si="52"/>
        <v/>
      </c>
      <c r="EC37" s="31" t="str">
        <f t="shared" ca="1" si="53"/>
        <v/>
      </c>
      <c r="ED37" s="31" t="str">
        <f t="shared" ca="1" si="54"/>
        <v/>
      </c>
      <c r="EE37" s="31" t="str">
        <f t="shared" ca="1" si="55"/>
        <v/>
      </c>
      <c r="EF37" s="31" t="str">
        <f t="shared" ca="1" si="56"/>
        <v/>
      </c>
      <c r="EG37" s="31" t="str">
        <f t="shared" ca="1" si="57"/>
        <v/>
      </c>
      <c r="EH37" s="31" t="str">
        <f t="shared" ca="1" si="58"/>
        <v/>
      </c>
      <c r="EI37" s="31" t="str">
        <f t="shared" ca="1" si="59"/>
        <v/>
      </c>
      <c r="EJ37" s="31" t="str">
        <f t="shared" ca="1" si="60"/>
        <v/>
      </c>
      <c r="EK37" s="31" t="str">
        <f t="shared" ca="1" si="61"/>
        <v/>
      </c>
      <c r="EL37" s="31" t="str">
        <f t="shared" ca="1" si="62"/>
        <v/>
      </c>
      <c r="EM37" s="31" t="str">
        <f t="shared" ca="1" si="63"/>
        <v>y2 = y2</v>
      </c>
      <c r="EN37" s="31" t="str">
        <f t="shared" ca="1" si="64"/>
        <v/>
      </c>
      <c r="EO37" s="31" t="str">
        <f t="shared" ca="1" si="65"/>
        <v/>
      </c>
    </row>
    <row r="38" spans="1:145" x14ac:dyDescent="0.2">
      <c r="A38" s="30" t="s">
        <v>97</v>
      </c>
      <c r="B38" s="30" t="s">
        <v>25</v>
      </c>
      <c r="C38" s="31" t="s">
        <v>28</v>
      </c>
      <c r="E38" s="31" t="s">
        <v>105</v>
      </c>
      <c r="M38" s="31" t="str">
        <f t="shared" si="123"/>
        <v>'cmp_pos_vec'</v>
      </c>
      <c r="Q38" s="32" t="str">
        <f t="shared" ca="1" si="69"/>
        <v/>
      </c>
      <c r="R38" s="32" t="str">
        <f t="shared" ca="1" si="82"/>
        <v/>
      </c>
      <c r="S38" s="32" t="str">
        <f t="shared" ca="1" si="120"/>
        <v/>
      </c>
      <c r="T38" s="32" t="str">
        <f t="shared" ca="1" si="120"/>
        <v/>
      </c>
      <c r="U38" s="32" t="str">
        <f t="shared" ca="1" si="120"/>
        <v/>
      </c>
      <c r="V38" s="32" t="str">
        <f t="shared" ca="1" si="120"/>
        <v/>
      </c>
      <c r="W38" s="32" t="str">
        <f t="shared" ca="1" si="120"/>
        <v/>
      </c>
      <c r="X38" s="32" t="str">
        <f t="shared" ca="1" si="120"/>
        <v/>
      </c>
      <c r="Y38" s="32" t="str">
        <f t="shared" ca="1" si="120"/>
        <v/>
      </c>
      <c r="Z38" s="32" t="str">
        <f t="shared" ca="1" si="120"/>
        <v/>
      </c>
      <c r="AA38" s="32" t="str">
        <f t="shared" ca="1" si="120"/>
        <v/>
      </c>
      <c r="AB38" s="32" t="str">
        <f t="shared" ca="1" si="120"/>
        <v/>
      </c>
      <c r="AC38" s="32" t="str">
        <f t="shared" ca="1" si="121"/>
        <v/>
      </c>
      <c r="AD38" s="32" t="str">
        <f t="shared" ca="1" si="121"/>
        <v/>
      </c>
      <c r="AE38" s="32" t="str">
        <f t="shared" ca="1" si="121"/>
        <v/>
      </c>
      <c r="AF38" s="32" t="str">
        <f t="shared" ca="1" si="121"/>
        <v/>
      </c>
      <c r="AG38" s="32" t="str">
        <f t="shared" ca="1" si="121"/>
        <v/>
      </c>
      <c r="AH38" s="32" t="str">
        <f t="shared" ca="1" si="121"/>
        <v/>
      </c>
      <c r="AI38" s="32" t="str">
        <f t="shared" ca="1" si="121"/>
        <v/>
      </c>
      <c r="AJ38" s="32">
        <f t="shared" ca="1" si="121"/>
        <v>4</v>
      </c>
      <c r="AK38" s="32" t="str">
        <f t="shared" ca="1" si="121"/>
        <v/>
      </c>
      <c r="AL38" s="32" t="str">
        <f t="shared" ca="1" si="121"/>
        <v/>
      </c>
      <c r="AM38" s="32" t="str">
        <f t="shared" ca="1" si="122"/>
        <v/>
      </c>
      <c r="AN38" s="32" t="str">
        <f t="shared" ca="1" si="122"/>
        <v/>
      </c>
      <c r="AO38" s="32" t="str">
        <f t="shared" ca="1" si="122"/>
        <v/>
      </c>
      <c r="AP38" s="32" t="str">
        <f t="shared" ca="1" si="122"/>
        <v/>
      </c>
      <c r="AQ38" s="32" t="str">
        <f t="shared" ca="1" si="122"/>
        <v/>
      </c>
      <c r="AR38" s="32" t="str">
        <f t="shared" ca="1" si="122"/>
        <v/>
      </c>
      <c r="AS38" s="32" t="str">
        <f t="shared" ca="1" si="122"/>
        <v/>
      </c>
      <c r="AT38" s="32" t="str">
        <f t="shared" ca="1" si="122"/>
        <v/>
      </c>
      <c r="AU38" s="32" t="str">
        <f t="shared" ca="1" si="122"/>
        <v/>
      </c>
      <c r="AV38" s="32">
        <f t="shared" ref="AV38:AV71" ca="1" si="156">COUNT(Q38:AU38)</f>
        <v>1</v>
      </c>
      <c r="AW38" s="31" t="str">
        <f ca="1">IF(Q38="","","uj::is_prop("&amp;_xlfn.TEXTJOIN(", ",TRUE,$B38,$M38,$J38,IF($G38="","","vals = pj::pj.$vals$"&amp;$G38))&amp;")")</f>
        <v/>
      </c>
      <c r="AX38" s="31" t="str">
        <f ca="1">IF(R38="","","uj::is_prop("&amp;_xlfn.TEXTJOIN(", ",TRUE,$B38,$M38,$J38,IF($G38="","","vals = pj::pj.$vals$"&amp;$G38))&amp;")")</f>
        <v/>
      </c>
      <c r="AY38" s="31" t="str">
        <f ca="1">IF(S38="","","uj::is_prop("&amp;_xlfn.TEXTJOIN(", ",TRUE,$B38,$M38,$J38,IF($G38="","","vals = pj::pj.$vals$"&amp;$G38))&amp;")")</f>
        <v/>
      </c>
      <c r="AZ38" s="31" t="str">
        <f ca="1">IF(T38="","","uj::is_prop("&amp;_xlfn.TEXTJOIN(", ",TRUE,$B38,$M38,$J38,IF($G38="","","vals = pj::pj.$vals$"&amp;$G38))&amp;")")</f>
        <v/>
      </c>
      <c r="BA38" s="31" t="str">
        <f ca="1">IF(U38="","","uj::is_prop("&amp;_xlfn.TEXTJOIN(", ",TRUE,$B38,$M38,$J38,IF($G38="","","vals = pj::pj.$vals$"&amp;$G38))&amp;")")</f>
        <v/>
      </c>
      <c r="BB38" s="31" t="str">
        <f ca="1">IF(V38="","","uj::is_prop("&amp;_xlfn.TEXTJOIN(", ",TRUE,$B38,$M38,$J38,IF($G38="","","vals = pj::pj.$vals$"&amp;$G38))&amp;")")</f>
        <v/>
      </c>
      <c r="BC38" s="31" t="str">
        <f ca="1">IF(W38="","","uj::is_prop("&amp;_xlfn.TEXTJOIN(", ",TRUE,$B38,$M38,$J38,IF($G38="","","vals = pj::pj.$vals$"&amp;$G38))&amp;")")</f>
        <v/>
      </c>
      <c r="BD38" s="31" t="str">
        <f ca="1">IF(X38="","","uj::is_prop("&amp;_xlfn.TEXTJOIN(", ",TRUE,$B38,$M38,$J38,IF($G38="","","vals = pj::pj.$vals$"&amp;$G38))&amp;")")</f>
        <v/>
      </c>
      <c r="BE38" s="31" t="str">
        <f ca="1">IF(Y38="","","uj::is_prop("&amp;_xlfn.TEXTJOIN(", ",TRUE,$B38,$M38,$J38,IF($G38="","","vals = pj::pj.$vals$"&amp;$G38))&amp;")")</f>
        <v/>
      </c>
      <c r="BF38" s="31" t="str">
        <f ca="1">IF(Z38="","","uj::is_prop("&amp;_xlfn.TEXTJOIN(", ",TRUE,$B38,$M38,$J38,IF($G38="","","vals = pj::pj.$vals$"&amp;$G38))&amp;")")</f>
        <v/>
      </c>
      <c r="BG38" s="31" t="str">
        <f ca="1">IF(AA38="","","uj::is_prop("&amp;_xlfn.TEXTJOIN(", ",TRUE,$B38,$M38,$J38,IF($G38="","","vals = pj::pj.$vals$"&amp;$G38))&amp;")")</f>
        <v/>
      </c>
      <c r="BH38" s="31" t="str">
        <f ca="1">IF(AB38="","","uj::is_prop("&amp;_xlfn.TEXTJOIN(", ",TRUE,$B38,$M38,$J38,IF($G38="","","vals = pj::pj.$vals$"&amp;$G38))&amp;")")</f>
        <v/>
      </c>
      <c r="BI38" s="31" t="str">
        <f ca="1">IF(AC38="","","uj::is_prop("&amp;_xlfn.TEXTJOIN(", ",TRUE,$B38,$M38,$J38,IF($G38="","","vals = pj::pj.$vals$"&amp;$G38))&amp;")")</f>
        <v/>
      </c>
      <c r="BJ38" s="31" t="str">
        <f ca="1">IF(AD38="","","uj::is_prop("&amp;_xlfn.TEXTJOIN(", ",TRUE,$B38,$M38,$J38,IF($G38="","","vals = pj::pj.$vals$"&amp;$G38))&amp;")")</f>
        <v/>
      </c>
      <c r="BK38" s="31" t="str">
        <f ca="1">IF(AE38="","","uj::is_prop("&amp;_xlfn.TEXTJOIN(", ",TRUE,$B38,$M38,$J38,IF($G38="","","vals = pj::pj.$vals$"&amp;$G38))&amp;")")</f>
        <v/>
      </c>
      <c r="BL38" s="31" t="str">
        <f ca="1">IF(AF38="","","uj::is_prop("&amp;_xlfn.TEXTJOIN(", ",TRUE,$B38,$M38,$J38,IF($G38="","","vals = pj::pj.$vals$"&amp;$G38))&amp;")")</f>
        <v/>
      </c>
      <c r="BM38" s="31" t="str">
        <f ca="1">IF(AG38="","","uj::is_prop("&amp;_xlfn.TEXTJOIN(", ",TRUE,$B38,$M38,$J38,IF($G38="","","vals = pj::pj.$vals$"&amp;$G38))&amp;")")</f>
        <v/>
      </c>
      <c r="BN38" s="31" t="str">
        <f ca="1">IF(AH38="","","uj::is_prop("&amp;_xlfn.TEXTJOIN(", ",TRUE,$B38,$M38,$J38,IF($G38="","","vals = pj::pj.$vals$"&amp;$G38))&amp;")")</f>
        <v/>
      </c>
      <c r="BO38" s="31" t="str">
        <f ca="1">IF(AI38="","","uj::is_prop("&amp;_xlfn.TEXTJOIN(", ",TRUE,$B38,$M38,$J38,IF($G38="","","vals = pj::pj.$vals$"&amp;$G38))&amp;")")</f>
        <v/>
      </c>
      <c r="BP38" s="31" t="str">
        <f ca="1">IF(AJ38="","","uj::is_prop("&amp;_xlfn.TEXTJOIN(", ",TRUE,$B38,$M38,$J38,IF($G38="","","vals = pj::pj.$vals$"&amp;$G38))&amp;")")</f>
        <v>uj::is_prop(rx, 'cmp_pos_vec')</v>
      </c>
      <c r="BQ38" s="31" t="str">
        <f ca="1">IF(AK38="","","uj::is_prop("&amp;_xlfn.TEXTJOIN(", ",TRUE,$B38,$M38,$J38,IF($G38="","","vals = pj::pj.$vals$"&amp;$G38))&amp;")")</f>
        <v/>
      </c>
      <c r="BR38" s="31" t="str">
        <f ca="1">IF(AL38="","","uj::is_prop("&amp;_xlfn.TEXTJOIN(", ",TRUE,$B38,$M38,$J38,IF($G38="","","vals = pj::pj.$vals$"&amp;$G38))&amp;")")</f>
        <v/>
      </c>
      <c r="BS38" s="31" t="str">
        <f ca="1">IF(AM38="","","uj::is_prop("&amp;_xlfn.TEXTJOIN(", ",TRUE,$B38,$M38,$J38,IF($G38="","","vals = pj::pj.$vals$"&amp;$G38))&amp;")")</f>
        <v/>
      </c>
      <c r="BT38" s="31" t="str">
        <f ca="1">IF(AN38="","","uj::is_prop("&amp;_xlfn.TEXTJOIN(", ",TRUE,$B38,$M38,$J38,IF($G38="","","vals = pj::pj.$vals$"&amp;$G38))&amp;")")</f>
        <v/>
      </c>
      <c r="BU38" s="31" t="str">
        <f ca="1">IF(AO38="","","uj::is_prop("&amp;_xlfn.TEXTJOIN(", ",TRUE,$B38,$M38,$J38,IF($G38="","","vals = pj::pj.$vals$"&amp;$G38))&amp;")")</f>
        <v/>
      </c>
      <c r="BV38" s="31" t="str">
        <f ca="1">IF(AP38="","","uj::is_prop("&amp;_xlfn.TEXTJOIN(", ",TRUE,$B38,$M38,$J38,IF($G38="","","vals = pj::pj.$vals$"&amp;$G38))&amp;")")</f>
        <v/>
      </c>
      <c r="BW38" s="31" t="str">
        <f ca="1">IF(AQ38="","","uj::is_prop("&amp;_xlfn.TEXTJOIN(", ",TRUE,$B38,$M38,$J38,IF($G38="","","vals = pj::pj.$vals$"&amp;$G38))&amp;")")</f>
        <v/>
      </c>
      <c r="BX38" s="31" t="str">
        <f ca="1">IF(AR38="","","uj::is_prop("&amp;_xlfn.TEXTJOIN(", ",TRUE,$B38,$M38,$J38,IF($G38="","","vals = pj::pj.$vals$"&amp;$G38))&amp;")")</f>
        <v/>
      </c>
      <c r="BY38" s="31" t="str">
        <f ca="1">IF(AS38="","","uj::is_prop("&amp;_xlfn.TEXTJOIN(", ",TRUE,$B38,$M38,$J38,IF($G38="","","vals = pj::pj.$vals$"&amp;$G38))&amp;")")</f>
        <v/>
      </c>
      <c r="BZ38" s="31" t="str">
        <f ca="1">IF(AT38="","","uj::is_prop("&amp;_xlfn.TEXTJOIN(", ",TRUE,$B38,$M38,$J38,IF($G38="","","vals = pj::pj.$vals$"&amp;$G38))&amp;")")</f>
        <v/>
      </c>
      <c r="CA38" s="31" t="str">
        <f ca="1">IF(AU38="","","uj::is_prop("&amp;_xlfn.TEXTJOIN(", ",TRUE,$B38,$M38,$J38,IF($G38="","","vals = pj::pj.$vals$"&amp;$G38))&amp;")")</f>
        <v/>
      </c>
      <c r="CB38" s="37" t="s">
        <v>281</v>
      </c>
      <c r="CF38" s="36" t="str">
        <f t="shared" ca="1" si="124"/>
        <v/>
      </c>
      <c r="CG38" s="36" t="str">
        <f t="shared" ca="1" si="125"/>
        <v/>
      </c>
      <c r="CH38" s="36" t="str">
        <f t="shared" ca="1" si="126"/>
        <v/>
      </c>
      <c r="CI38" s="36" t="str">
        <f t="shared" ca="1" si="127"/>
        <v/>
      </c>
      <c r="CJ38" s="36" t="str">
        <f t="shared" ca="1" si="128"/>
        <v/>
      </c>
      <c r="CK38" s="36" t="str">
        <f t="shared" ca="1" si="129"/>
        <v/>
      </c>
      <c r="CL38" s="36" t="str">
        <f t="shared" ca="1" si="130"/>
        <v/>
      </c>
      <c r="CM38" s="36" t="str">
        <f t="shared" ca="1" si="131"/>
        <v/>
      </c>
      <c r="CN38" s="36" t="str">
        <f t="shared" ca="1" si="132"/>
        <v/>
      </c>
      <c r="CO38" s="36" t="str">
        <f t="shared" ca="1" si="133"/>
        <v/>
      </c>
      <c r="CP38" s="36" t="str">
        <f t="shared" ca="1" si="134"/>
        <v/>
      </c>
      <c r="CQ38" s="36" t="str">
        <f t="shared" ca="1" si="135"/>
        <v/>
      </c>
      <c r="CR38" s="36" t="str">
        <f t="shared" ca="1" si="136"/>
        <v/>
      </c>
      <c r="CS38" s="36" t="str">
        <f t="shared" ca="1" si="137"/>
        <v/>
      </c>
      <c r="CT38" s="36" t="str">
        <f t="shared" ca="1" si="138"/>
        <v/>
      </c>
      <c r="CU38" s="36" t="str">
        <f t="shared" ca="1" si="139"/>
        <v/>
      </c>
      <c r="CV38" s="36" t="str">
        <f t="shared" ca="1" si="140"/>
        <v/>
      </c>
      <c r="CW38" s="36" t="str">
        <f t="shared" ca="1" si="141"/>
        <v/>
      </c>
      <c r="CX38" s="36" t="str">
        <f t="shared" ca="1" si="142"/>
        <v/>
      </c>
      <c r="CY38" s="36" t="str">
        <f t="shared" ca="1" si="143"/>
        <v>rx = NA</v>
      </c>
      <c r="CZ38" s="36" t="str">
        <f t="shared" ca="1" si="144"/>
        <v/>
      </c>
      <c r="DA38" s="36" t="str">
        <f t="shared" ca="1" si="145"/>
        <v/>
      </c>
      <c r="DB38" s="36" t="str">
        <f t="shared" ca="1" si="146"/>
        <v/>
      </c>
      <c r="DC38" s="36" t="str">
        <f t="shared" ca="1" si="147"/>
        <v/>
      </c>
      <c r="DD38" s="36" t="str">
        <f t="shared" ca="1" si="148"/>
        <v/>
      </c>
      <c r="DE38" s="36" t="str">
        <f t="shared" ca="1" si="149"/>
        <v/>
      </c>
      <c r="DF38" s="36" t="str">
        <f t="shared" ca="1" si="154"/>
        <v/>
      </c>
      <c r="DG38" s="36" t="str">
        <f t="shared" ca="1" si="150"/>
        <v/>
      </c>
      <c r="DH38" s="36" t="str">
        <f t="shared" ca="1" si="151"/>
        <v/>
      </c>
      <c r="DI38" s="36" t="str">
        <f t="shared" ca="1" si="152"/>
        <v/>
      </c>
      <c r="DJ38" s="36" t="str">
        <f t="shared" ca="1" si="153"/>
        <v/>
      </c>
      <c r="DK38" s="31" t="str">
        <f t="shared" ca="1" si="67"/>
        <v/>
      </c>
      <c r="DL38" s="31" t="str">
        <f t="shared" ca="1" si="36"/>
        <v/>
      </c>
      <c r="DM38" s="31" t="str">
        <f t="shared" ca="1" si="37"/>
        <v/>
      </c>
      <c r="DN38" s="31" t="str">
        <f t="shared" ca="1" si="38"/>
        <v/>
      </c>
      <c r="DO38" s="31" t="str">
        <f t="shared" ca="1" si="39"/>
        <v/>
      </c>
      <c r="DP38" s="31" t="str">
        <f t="shared" ca="1" si="40"/>
        <v/>
      </c>
      <c r="DQ38" s="31" t="str">
        <f t="shared" ca="1" si="41"/>
        <v/>
      </c>
      <c r="DR38" s="31" t="str">
        <f t="shared" ca="1" si="42"/>
        <v/>
      </c>
      <c r="DS38" s="31" t="str">
        <f t="shared" ca="1" si="43"/>
        <v/>
      </c>
      <c r="DT38" s="31" t="str">
        <f t="shared" ca="1" si="44"/>
        <v/>
      </c>
      <c r="DU38" s="31" t="str">
        <f t="shared" ca="1" si="45"/>
        <v/>
      </c>
      <c r="DV38" s="31" t="str">
        <f t="shared" ca="1" si="46"/>
        <v/>
      </c>
      <c r="DW38" s="31" t="str">
        <f t="shared" ca="1" si="47"/>
        <v/>
      </c>
      <c r="DX38" s="31" t="str">
        <f t="shared" ca="1" si="48"/>
        <v/>
      </c>
      <c r="DY38" s="31" t="str">
        <f t="shared" ca="1" si="49"/>
        <v/>
      </c>
      <c r="DZ38" s="31" t="str">
        <f t="shared" ca="1" si="50"/>
        <v/>
      </c>
      <c r="EA38" s="31" t="str">
        <f t="shared" ca="1" si="51"/>
        <v/>
      </c>
      <c r="EB38" s="31" t="str">
        <f t="shared" ca="1" si="52"/>
        <v/>
      </c>
      <c r="EC38" s="31" t="str">
        <f t="shared" ca="1" si="53"/>
        <v/>
      </c>
      <c r="ED38" s="31" t="str">
        <f t="shared" ca="1" si="54"/>
        <v>rx = rx</v>
      </c>
      <c r="EE38" s="31" t="str">
        <f t="shared" ca="1" si="55"/>
        <v/>
      </c>
      <c r="EF38" s="31" t="str">
        <f t="shared" ca="1" si="56"/>
        <v/>
      </c>
      <c r="EG38" s="31" t="str">
        <f t="shared" ca="1" si="57"/>
        <v/>
      </c>
      <c r="EH38" s="31" t="str">
        <f t="shared" ca="1" si="58"/>
        <v/>
      </c>
      <c r="EI38" s="31" t="str">
        <f t="shared" ca="1" si="59"/>
        <v/>
      </c>
      <c r="EJ38" s="31" t="str">
        <f t="shared" ca="1" si="60"/>
        <v/>
      </c>
      <c r="EK38" s="31" t="str">
        <f t="shared" ca="1" si="61"/>
        <v/>
      </c>
      <c r="EL38" s="31" t="str">
        <f t="shared" ca="1" si="62"/>
        <v/>
      </c>
      <c r="EM38" s="31" t="str">
        <f t="shared" ca="1" si="63"/>
        <v/>
      </c>
      <c r="EN38" s="31" t="str">
        <f t="shared" ca="1" si="64"/>
        <v/>
      </c>
      <c r="EO38" s="31" t="str">
        <f t="shared" ca="1" si="65"/>
        <v/>
      </c>
    </row>
    <row r="39" spans="1:145" x14ac:dyDescent="0.2">
      <c r="A39" s="30" t="s">
        <v>98</v>
      </c>
      <c r="B39" s="30" t="s">
        <v>26</v>
      </c>
      <c r="C39" s="31" t="s">
        <v>28</v>
      </c>
      <c r="E39" s="31" t="s">
        <v>105</v>
      </c>
      <c r="M39" s="31" t="str">
        <f t="shared" si="123"/>
        <v>'cmp_pos_vec'</v>
      </c>
      <c r="Q39" s="32" t="str">
        <f t="shared" ca="1" si="69"/>
        <v/>
      </c>
      <c r="R39" s="32" t="str">
        <f t="shared" ca="1" si="82"/>
        <v/>
      </c>
      <c r="S39" s="32" t="str">
        <f t="shared" ca="1" si="120"/>
        <v/>
      </c>
      <c r="T39" s="32" t="str">
        <f t="shared" ca="1" si="120"/>
        <v/>
      </c>
      <c r="U39" s="32" t="str">
        <f t="shared" ca="1" si="120"/>
        <v/>
      </c>
      <c r="V39" s="32" t="str">
        <f t="shared" ca="1" si="120"/>
        <v/>
      </c>
      <c r="W39" s="32" t="str">
        <f t="shared" ca="1" si="120"/>
        <v/>
      </c>
      <c r="X39" s="32" t="str">
        <f t="shared" ca="1" si="120"/>
        <v/>
      </c>
      <c r="Y39" s="32" t="str">
        <f t="shared" ca="1" si="120"/>
        <v/>
      </c>
      <c r="Z39" s="32" t="str">
        <f t="shared" ca="1" si="120"/>
        <v/>
      </c>
      <c r="AA39" s="32" t="str">
        <f t="shared" ca="1" si="120"/>
        <v/>
      </c>
      <c r="AB39" s="32" t="str">
        <f t="shared" ca="1" si="120"/>
        <v/>
      </c>
      <c r="AC39" s="32" t="str">
        <f t="shared" ca="1" si="121"/>
        <v/>
      </c>
      <c r="AD39" s="32" t="str">
        <f t="shared" ca="1" si="121"/>
        <v/>
      </c>
      <c r="AE39" s="32" t="str">
        <f t="shared" ca="1" si="121"/>
        <v/>
      </c>
      <c r="AF39" s="32" t="str">
        <f t="shared" ca="1" si="121"/>
        <v/>
      </c>
      <c r="AG39" s="32" t="str">
        <f t="shared" ca="1" si="121"/>
        <v/>
      </c>
      <c r="AH39" s="32" t="str">
        <f t="shared" ca="1" si="121"/>
        <v/>
      </c>
      <c r="AI39" s="32" t="str">
        <f t="shared" ca="1" si="121"/>
        <v/>
      </c>
      <c r="AJ39" s="32">
        <f t="shared" ca="1" si="121"/>
        <v>5</v>
      </c>
      <c r="AK39" s="32" t="str">
        <f t="shared" ca="1" si="121"/>
        <v/>
      </c>
      <c r="AL39" s="32" t="str">
        <f t="shared" ca="1" si="121"/>
        <v/>
      </c>
      <c r="AM39" s="32" t="str">
        <f t="shared" ca="1" si="122"/>
        <v/>
      </c>
      <c r="AN39" s="32" t="str">
        <f t="shared" ca="1" si="122"/>
        <v/>
      </c>
      <c r="AO39" s="32" t="str">
        <f t="shared" ca="1" si="122"/>
        <v/>
      </c>
      <c r="AP39" s="32" t="str">
        <f t="shared" ca="1" si="122"/>
        <v/>
      </c>
      <c r="AQ39" s="32" t="str">
        <f t="shared" ca="1" si="122"/>
        <v/>
      </c>
      <c r="AR39" s="32" t="str">
        <f t="shared" ca="1" si="122"/>
        <v/>
      </c>
      <c r="AS39" s="32" t="str">
        <f t="shared" ca="1" si="122"/>
        <v/>
      </c>
      <c r="AT39" s="32" t="str">
        <f t="shared" ca="1" si="122"/>
        <v/>
      </c>
      <c r="AU39" s="32" t="str">
        <f t="shared" ca="1" si="122"/>
        <v/>
      </c>
      <c r="AV39" s="32">
        <f t="shared" ca="1" si="156"/>
        <v>1</v>
      </c>
      <c r="AW39" s="31" t="str">
        <f ca="1">IF(Q39="","","uj::is_prop("&amp;_xlfn.TEXTJOIN(", ",TRUE,$B39,$M39,$J39,IF($G39="","","vals = pj::pj.$vals$"&amp;$G39))&amp;")")</f>
        <v/>
      </c>
      <c r="AX39" s="31" t="str">
        <f ca="1">IF(R39="","","uj::is_prop("&amp;_xlfn.TEXTJOIN(", ",TRUE,$B39,$M39,$J39,IF($G39="","","vals = pj::pj.$vals$"&amp;$G39))&amp;")")</f>
        <v/>
      </c>
      <c r="AY39" s="31" t="str">
        <f ca="1">IF(S39="","","uj::is_prop("&amp;_xlfn.TEXTJOIN(", ",TRUE,$B39,$M39,$J39,IF($G39="","","vals = pj::pj.$vals$"&amp;$G39))&amp;")")</f>
        <v/>
      </c>
      <c r="AZ39" s="31" t="str">
        <f ca="1">IF(T39="","","uj::is_prop("&amp;_xlfn.TEXTJOIN(", ",TRUE,$B39,$M39,$J39,IF($G39="","","vals = pj::pj.$vals$"&amp;$G39))&amp;")")</f>
        <v/>
      </c>
      <c r="BA39" s="31" t="str">
        <f ca="1">IF(U39="","","uj::is_prop("&amp;_xlfn.TEXTJOIN(", ",TRUE,$B39,$M39,$J39,IF($G39="","","vals = pj::pj.$vals$"&amp;$G39))&amp;")")</f>
        <v/>
      </c>
      <c r="BB39" s="31" t="str">
        <f ca="1">IF(V39="","","uj::is_prop("&amp;_xlfn.TEXTJOIN(", ",TRUE,$B39,$M39,$J39,IF($G39="","","vals = pj::pj.$vals$"&amp;$G39))&amp;")")</f>
        <v/>
      </c>
      <c r="BC39" s="31" t="str">
        <f ca="1">IF(W39="","","uj::is_prop("&amp;_xlfn.TEXTJOIN(", ",TRUE,$B39,$M39,$J39,IF($G39="","","vals = pj::pj.$vals$"&amp;$G39))&amp;")")</f>
        <v/>
      </c>
      <c r="BD39" s="31" t="str">
        <f ca="1">IF(X39="","","uj::is_prop("&amp;_xlfn.TEXTJOIN(", ",TRUE,$B39,$M39,$J39,IF($G39="","","vals = pj::pj.$vals$"&amp;$G39))&amp;")")</f>
        <v/>
      </c>
      <c r="BE39" s="31" t="str">
        <f ca="1">IF(Y39="","","uj::is_prop("&amp;_xlfn.TEXTJOIN(", ",TRUE,$B39,$M39,$J39,IF($G39="","","vals = pj::pj.$vals$"&amp;$G39))&amp;")")</f>
        <v/>
      </c>
      <c r="BF39" s="31" t="str">
        <f ca="1">IF(Z39="","","uj::is_prop("&amp;_xlfn.TEXTJOIN(", ",TRUE,$B39,$M39,$J39,IF($G39="","","vals = pj::pj.$vals$"&amp;$G39))&amp;")")</f>
        <v/>
      </c>
      <c r="BG39" s="31" t="str">
        <f ca="1">IF(AA39="","","uj::is_prop("&amp;_xlfn.TEXTJOIN(", ",TRUE,$B39,$M39,$J39,IF($G39="","","vals = pj::pj.$vals$"&amp;$G39))&amp;")")</f>
        <v/>
      </c>
      <c r="BH39" s="31" t="str">
        <f ca="1">IF(AB39="","","uj::is_prop("&amp;_xlfn.TEXTJOIN(", ",TRUE,$B39,$M39,$J39,IF($G39="","","vals = pj::pj.$vals$"&amp;$G39))&amp;")")</f>
        <v/>
      </c>
      <c r="BI39" s="31" t="str">
        <f ca="1">IF(AC39="","","uj::is_prop("&amp;_xlfn.TEXTJOIN(", ",TRUE,$B39,$M39,$J39,IF($G39="","","vals = pj::pj.$vals$"&amp;$G39))&amp;")")</f>
        <v/>
      </c>
      <c r="BJ39" s="31" t="str">
        <f ca="1">IF(AD39="","","uj::is_prop("&amp;_xlfn.TEXTJOIN(", ",TRUE,$B39,$M39,$J39,IF($G39="","","vals = pj::pj.$vals$"&amp;$G39))&amp;")")</f>
        <v/>
      </c>
      <c r="BK39" s="31" t="str">
        <f ca="1">IF(AE39="","","uj::is_prop("&amp;_xlfn.TEXTJOIN(", ",TRUE,$B39,$M39,$J39,IF($G39="","","vals = pj::pj.$vals$"&amp;$G39))&amp;")")</f>
        <v/>
      </c>
      <c r="BL39" s="31" t="str">
        <f ca="1">IF(AF39="","","uj::is_prop("&amp;_xlfn.TEXTJOIN(", ",TRUE,$B39,$M39,$J39,IF($G39="","","vals = pj::pj.$vals$"&amp;$G39))&amp;")")</f>
        <v/>
      </c>
      <c r="BM39" s="31" t="str">
        <f ca="1">IF(AG39="","","uj::is_prop("&amp;_xlfn.TEXTJOIN(", ",TRUE,$B39,$M39,$J39,IF($G39="","","vals = pj::pj.$vals$"&amp;$G39))&amp;")")</f>
        <v/>
      </c>
      <c r="BN39" s="31" t="str">
        <f ca="1">IF(AH39="","","uj::is_prop("&amp;_xlfn.TEXTJOIN(", ",TRUE,$B39,$M39,$J39,IF($G39="","","vals = pj::pj.$vals$"&amp;$G39))&amp;")")</f>
        <v/>
      </c>
      <c r="BO39" s="31" t="str">
        <f ca="1">IF(AI39="","","uj::is_prop("&amp;_xlfn.TEXTJOIN(", ",TRUE,$B39,$M39,$J39,IF($G39="","","vals = pj::pj.$vals$"&amp;$G39))&amp;")")</f>
        <v/>
      </c>
      <c r="BP39" s="31" t="str">
        <f ca="1">IF(AJ39="","","uj::is_prop("&amp;_xlfn.TEXTJOIN(", ",TRUE,$B39,$M39,$J39,IF($G39="","","vals = pj::pj.$vals$"&amp;$G39))&amp;")")</f>
        <v>uj::is_prop(ry, 'cmp_pos_vec')</v>
      </c>
      <c r="BQ39" s="31" t="str">
        <f ca="1">IF(AK39="","","uj::is_prop("&amp;_xlfn.TEXTJOIN(", ",TRUE,$B39,$M39,$J39,IF($G39="","","vals = pj::pj.$vals$"&amp;$G39))&amp;")")</f>
        <v/>
      </c>
      <c r="BR39" s="31" t="str">
        <f ca="1">IF(AL39="","","uj::is_prop("&amp;_xlfn.TEXTJOIN(", ",TRUE,$B39,$M39,$J39,IF($G39="","","vals = pj::pj.$vals$"&amp;$G39))&amp;")")</f>
        <v/>
      </c>
      <c r="BS39" s="31" t="str">
        <f ca="1">IF(AM39="","","uj::is_prop("&amp;_xlfn.TEXTJOIN(", ",TRUE,$B39,$M39,$J39,IF($G39="","","vals = pj::pj.$vals$"&amp;$G39))&amp;")")</f>
        <v/>
      </c>
      <c r="BT39" s="31" t="str">
        <f ca="1">IF(AN39="","","uj::is_prop("&amp;_xlfn.TEXTJOIN(", ",TRUE,$B39,$M39,$J39,IF($G39="","","vals = pj::pj.$vals$"&amp;$G39))&amp;")")</f>
        <v/>
      </c>
      <c r="BU39" s="31" t="str">
        <f ca="1">IF(AO39="","","uj::is_prop("&amp;_xlfn.TEXTJOIN(", ",TRUE,$B39,$M39,$J39,IF($G39="","","vals = pj::pj.$vals$"&amp;$G39))&amp;")")</f>
        <v/>
      </c>
      <c r="BV39" s="31" t="str">
        <f ca="1">IF(AP39="","","uj::is_prop("&amp;_xlfn.TEXTJOIN(", ",TRUE,$B39,$M39,$J39,IF($G39="","","vals = pj::pj.$vals$"&amp;$G39))&amp;")")</f>
        <v/>
      </c>
      <c r="BW39" s="31" t="str">
        <f ca="1">IF(AQ39="","","uj::is_prop("&amp;_xlfn.TEXTJOIN(", ",TRUE,$B39,$M39,$J39,IF($G39="","","vals = pj::pj.$vals$"&amp;$G39))&amp;")")</f>
        <v/>
      </c>
      <c r="BX39" s="31" t="str">
        <f ca="1">IF(AR39="","","uj::is_prop("&amp;_xlfn.TEXTJOIN(", ",TRUE,$B39,$M39,$J39,IF($G39="","","vals = pj::pj.$vals$"&amp;$G39))&amp;")")</f>
        <v/>
      </c>
      <c r="BY39" s="31" t="str">
        <f ca="1">IF(AS39="","","uj::is_prop("&amp;_xlfn.TEXTJOIN(", ",TRUE,$B39,$M39,$J39,IF($G39="","","vals = pj::pj.$vals$"&amp;$G39))&amp;")")</f>
        <v/>
      </c>
      <c r="BZ39" s="31" t="str">
        <f ca="1">IF(AT39="","","uj::is_prop("&amp;_xlfn.TEXTJOIN(", ",TRUE,$B39,$M39,$J39,IF($G39="","","vals = pj::pj.$vals$"&amp;$G39))&amp;")")</f>
        <v/>
      </c>
      <c r="CA39" s="31" t="str">
        <f ca="1">IF(AU39="","","uj::is_prop("&amp;_xlfn.TEXTJOIN(", ",TRUE,$B39,$M39,$J39,IF($G39="","","vals = pj::pj.$vals$"&amp;$G39))&amp;")")</f>
        <v/>
      </c>
      <c r="CB39" s="37" t="s">
        <v>281</v>
      </c>
      <c r="CF39" s="36" t="str">
        <f t="shared" ca="1" si="124"/>
        <v/>
      </c>
      <c r="CG39" s="36" t="str">
        <f t="shared" ca="1" si="125"/>
        <v/>
      </c>
      <c r="CH39" s="36" t="str">
        <f t="shared" ca="1" si="126"/>
        <v/>
      </c>
      <c r="CI39" s="36" t="str">
        <f t="shared" ca="1" si="127"/>
        <v/>
      </c>
      <c r="CJ39" s="36" t="str">
        <f t="shared" ca="1" si="128"/>
        <v/>
      </c>
      <c r="CK39" s="36" t="str">
        <f t="shared" ca="1" si="129"/>
        <v/>
      </c>
      <c r="CL39" s="36" t="str">
        <f t="shared" ca="1" si="130"/>
        <v/>
      </c>
      <c r="CM39" s="36" t="str">
        <f t="shared" ca="1" si="131"/>
        <v/>
      </c>
      <c r="CN39" s="36" t="str">
        <f t="shared" ca="1" si="132"/>
        <v/>
      </c>
      <c r="CO39" s="36" t="str">
        <f t="shared" ca="1" si="133"/>
        <v/>
      </c>
      <c r="CP39" s="36" t="str">
        <f t="shared" ca="1" si="134"/>
        <v/>
      </c>
      <c r="CQ39" s="36" t="str">
        <f t="shared" ca="1" si="135"/>
        <v/>
      </c>
      <c r="CR39" s="36" t="str">
        <f t="shared" ca="1" si="136"/>
        <v/>
      </c>
      <c r="CS39" s="36" t="str">
        <f t="shared" ca="1" si="137"/>
        <v/>
      </c>
      <c r="CT39" s="36" t="str">
        <f t="shared" ca="1" si="138"/>
        <v/>
      </c>
      <c r="CU39" s="36" t="str">
        <f t="shared" ca="1" si="139"/>
        <v/>
      </c>
      <c r="CV39" s="36" t="str">
        <f t="shared" ca="1" si="140"/>
        <v/>
      </c>
      <c r="CW39" s="36" t="str">
        <f t="shared" ca="1" si="141"/>
        <v/>
      </c>
      <c r="CX39" s="36" t="str">
        <f t="shared" ca="1" si="142"/>
        <v/>
      </c>
      <c r="CY39" s="36" t="str">
        <f t="shared" ca="1" si="143"/>
        <v>ry = NA</v>
      </c>
      <c r="CZ39" s="36" t="str">
        <f t="shared" ca="1" si="144"/>
        <v/>
      </c>
      <c r="DA39" s="36" t="str">
        <f t="shared" ca="1" si="145"/>
        <v/>
      </c>
      <c r="DB39" s="36" t="str">
        <f t="shared" ca="1" si="146"/>
        <v/>
      </c>
      <c r="DC39" s="36" t="str">
        <f t="shared" ca="1" si="147"/>
        <v/>
      </c>
      <c r="DD39" s="36" t="str">
        <f t="shared" ca="1" si="148"/>
        <v/>
      </c>
      <c r="DE39" s="36" t="str">
        <f t="shared" ca="1" si="149"/>
        <v/>
      </c>
      <c r="DF39" s="36" t="str">
        <f t="shared" ca="1" si="154"/>
        <v/>
      </c>
      <c r="DG39" s="36" t="str">
        <f t="shared" ca="1" si="150"/>
        <v/>
      </c>
      <c r="DH39" s="36" t="str">
        <f t="shared" ca="1" si="151"/>
        <v/>
      </c>
      <c r="DI39" s="36" t="str">
        <f t="shared" ca="1" si="152"/>
        <v/>
      </c>
      <c r="DJ39" s="36" t="str">
        <f t="shared" ca="1" si="153"/>
        <v/>
      </c>
      <c r="DK39" s="31" t="str">
        <f t="shared" ca="1" si="67"/>
        <v/>
      </c>
      <c r="DL39" s="31" t="str">
        <f t="shared" ca="1" si="36"/>
        <v/>
      </c>
      <c r="DM39" s="31" t="str">
        <f t="shared" ca="1" si="37"/>
        <v/>
      </c>
      <c r="DN39" s="31" t="str">
        <f t="shared" ca="1" si="38"/>
        <v/>
      </c>
      <c r="DO39" s="31" t="str">
        <f t="shared" ca="1" si="39"/>
        <v/>
      </c>
      <c r="DP39" s="31" t="str">
        <f t="shared" ca="1" si="40"/>
        <v/>
      </c>
      <c r="DQ39" s="31" t="str">
        <f t="shared" ca="1" si="41"/>
        <v/>
      </c>
      <c r="DR39" s="31" t="str">
        <f t="shared" ca="1" si="42"/>
        <v/>
      </c>
      <c r="DS39" s="31" t="str">
        <f t="shared" ca="1" si="43"/>
        <v/>
      </c>
      <c r="DT39" s="31" t="str">
        <f t="shared" ca="1" si="44"/>
        <v/>
      </c>
      <c r="DU39" s="31" t="str">
        <f t="shared" ca="1" si="45"/>
        <v/>
      </c>
      <c r="DV39" s="31" t="str">
        <f t="shared" ca="1" si="46"/>
        <v/>
      </c>
      <c r="DW39" s="31" t="str">
        <f t="shared" ca="1" si="47"/>
        <v/>
      </c>
      <c r="DX39" s="31" t="str">
        <f t="shared" ca="1" si="48"/>
        <v/>
      </c>
      <c r="DY39" s="31" t="str">
        <f t="shared" ca="1" si="49"/>
        <v/>
      </c>
      <c r="DZ39" s="31" t="str">
        <f t="shared" ca="1" si="50"/>
        <v/>
      </c>
      <c r="EA39" s="31" t="str">
        <f t="shared" ca="1" si="51"/>
        <v/>
      </c>
      <c r="EB39" s="31" t="str">
        <f t="shared" ca="1" si="52"/>
        <v/>
      </c>
      <c r="EC39" s="31" t="str">
        <f t="shared" ca="1" si="53"/>
        <v/>
      </c>
      <c r="ED39" s="31" t="str">
        <f t="shared" ca="1" si="54"/>
        <v>ry = ry</v>
      </c>
      <c r="EE39" s="31" t="str">
        <f t="shared" ca="1" si="55"/>
        <v/>
      </c>
      <c r="EF39" s="31" t="str">
        <f t="shared" ca="1" si="56"/>
        <v/>
      </c>
      <c r="EG39" s="31" t="str">
        <f t="shared" ca="1" si="57"/>
        <v/>
      </c>
      <c r="EH39" s="31" t="str">
        <f t="shared" ca="1" si="58"/>
        <v/>
      </c>
      <c r="EI39" s="31" t="str">
        <f t="shared" ca="1" si="59"/>
        <v/>
      </c>
      <c r="EJ39" s="31" t="str">
        <f t="shared" ca="1" si="60"/>
        <v/>
      </c>
      <c r="EK39" s="31" t="str">
        <f t="shared" ca="1" si="61"/>
        <v/>
      </c>
      <c r="EL39" s="31" t="str">
        <f t="shared" ca="1" si="62"/>
        <v/>
      </c>
      <c r="EM39" s="31" t="str">
        <f t="shared" ca="1" si="63"/>
        <v/>
      </c>
      <c r="EN39" s="31" t="str">
        <f t="shared" ca="1" si="64"/>
        <v/>
      </c>
      <c r="EO39" s="31" t="str">
        <f t="shared" ca="1" si="65"/>
        <v/>
      </c>
    </row>
    <row r="40" spans="1:145" x14ac:dyDescent="0.2">
      <c r="A40" s="30" t="s">
        <v>88</v>
      </c>
      <c r="B40" s="30" t="s">
        <v>233</v>
      </c>
      <c r="C40" s="31" t="s">
        <v>9</v>
      </c>
      <c r="E40" s="31" t="s">
        <v>105</v>
      </c>
      <c r="F40" s="31" t="s">
        <v>106</v>
      </c>
      <c r="M40" s="31" t="str">
        <f>"'cmp_"&amp;C40&amp;"_"&amp;E40&amp;"'"</f>
        <v>'cmp_num_vec'</v>
      </c>
      <c r="N40" s="31" t="str">
        <f>"'cmp_"&amp;C40&amp;"_"&amp;F40&amp;"'"</f>
        <v>'cmp_num_scl'</v>
      </c>
      <c r="Q40" s="32">
        <f t="shared" ref="Q40:Z41" ca="1" si="157">IFERROR(MATCH($B40,INDIRECT(Q$3&amp;"_names"),0),"")</f>
        <v>6</v>
      </c>
      <c r="R40" s="32" t="str">
        <f t="shared" ca="1" si="157"/>
        <v/>
      </c>
      <c r="S40" s="32" t="str">
        <f t="shared" ca="1" si="157"/>
        <v/>
      </c>
      <c r="T40" s="32" t="str">
        <f t="shared" ca="1" si="157"/>
        <v/>
      </c>
      <c r="U40" s="32" t="str">
        <f t="shared" ca="1" si="157"/>
        <v/>
      </c>
      <c r="V40" s="32" t="str">
        <f t="shared" ca="1" si="157"/>
        <v/>
      </c>
      <c r="W40" s="32" t="str">
        <f t="shared" ca="1" si="157"/>
        <v/>
      </c>
      <c r="X40" s="32" t="str">
        <f t="shared" ca="1" si="157"/>
        <v/>
      </c>
      <c r="Y40" s="32" t="str">
        <f t="shared" ca="1" si="157"/>
        <v/>
      </c>
      <c r="Z40" s="32" t="str">
        <f t="shared" ca="1" si="157"/>
        <v/>
      </c>
      <c r="AA40" s="32" t="str">
        <f t="shared" ca="1" si="120"/>
        <v/>
      </c>
      <c r="AB40" s="32" t="str">
        <f t="shared" ca="1" si="120"/>
        <v/>
      </c>
      <c r="AC40" s="32" t="str">
        <f t="shared" ca="1" si="121"/>
        <v/>
      </c>
      <c r="AD40" s="32" t="str">
        <f t="shared" ca="1" si="121"/>
        <v/>
      </c>
      <c r="AE40" s="32" t="str">
        <f t="shared" ca="1" si="121"/>
        <v/>
      </c>
      <c r="AF40" s="32" t="str">
        <f t="shared" ca="1" si="121"/>
        <v/>
      </c>
      <c r="AG40" s="32" t="str">
        <f t="shared" ca="1" si="121"/>
        <v/>
      </c>
      <c r="AH40" s="32" t="str">
        <f t="shared" ca="1" si="121"/>
        <v/>
      </c>
      <c r="AI40" s="32" t="str">
        <f t="shared" ca="1" si="121"/>
        <v/>
      </c>
      <c r="AJ40" s="32" t="str">
        <f t="shared" ca="1" si="121"/>
        <v/>
      </c>
      <c r="AK40" s="32" t="str">
        <f t="shared" ca="1" si="121"/>
        <v/>
      </c>
      <c r="AL40" s="32" t="str">
        <f t="shared" ca="1" si="121"/>
        <v/>
      </c>
      <c r="AM40" s="32" t="str">
        <f t="shared" ca="1" si="122"/>
        <v/>
      </c>
      <c r="AN40" s="32" t="str">
        <f t="shared" ca="1" si="122"/>
        <v/>
      </c>
      <c r="AO40" s="32" t="str">
        <f t="shared" ca="1" si="122"/>
        <v/>
      </c>
      <c r="AP40" s="32" t="str">
        <f t="shared" ca="1" si="122"/>
        <v/>
      </c>
      <c r="AQ40" s="32" t="str">
        <f t="shared" ca="1" si="122"/>
        <v/>
      </c>
      <c r="AR40" s="32" t="str">
        <f t="shared" ca="1" si="122"/>
        <v/>
      </c>
      <c r="AS40" s="32" t="str">
        <f t="shared" ca="1" si="122"/>
        <v/>
      </c>
      <c r="AT40" s="32" t="str">
        <f t="shared" ca="1" si="122"/>
        <v/>
      </c>
      <c r="AU40" s="32" t="str">
        <f t="shared" ca="1" si="122"/>
        <v/>
      </c>
      <c r="AV40" s="32">
        <f ca="1">COUNT(Q40:AU40)</f>
        <v>1</v>
      </c>
      <c r="AW40" s="31" t="str">
        <f ca="1">IF(Q40="","","uj::is_prop("&amp;_xlfn.TEXTJOIN(", ",TRUE,$B40,$M40,$J40,IF($G40="","","vals = pj::pj.$vals$"&amp;$G40))&amp;")")</f>
        <v>uj::is_prop(le, 'cmp_num_vec')</v>
      </c>
      <c r="AX40" s="31" t="str">
        <f ca="1">IF(R40="","","uj::is_prop("&amp;_xlfn.TEXTJOIN(", ",TRUE,$B40,$M40,$J40,IF($G40="","","vals = pj::pj.$vals$"&amp;$G40))&amp;")")</f>
        <v/>
      </c>
      <c r="AY40" s="31" t="str">
        <f ca="1">IF(S40="","","uj::is_prop("&amp;_xlfn.TEXTJOIN(", ",TRUE,$B40,$M40,$J40,IF($G40="","","vals = pj::pj.$vals$"&amp;$G40))&amp;")")</f>
        <v/>
      </c>
      <c r="AZ40" s="31" t="str">
        <f ca="1">IF(T40="","","uj::is_prop("&amp;_xlfn.TEXTJOIN(", ",TRUE,$B40,$M40,$J40,IF($G40="","","vals = pj::pj.$vals$"&amp;$G40))&amp;")")</f>
        <v/>
      </c>
      <c r="BA40" s="31" t="str">
        <f ca="1">IF(U40="","","uj::is_prop("&amp;_xlfn.TEXTJOIN(", ",TRUE,$B40,$M40,$J40,IF($G40="","","vals = pj::pj.$vals$"&amp;$G40))&amp;")")</f>
        <v/>
      </c>
      <c r="BB40" s="31" t="str">
        <f ca="1">IF(V40="","","uj::is_prop("&amp;_xlfn.TEXTJOIN(", ",TRUE,$B40,$M40,$J40,IF($G40="","","vals = pj::pj.$vals$"&amp;$G40))&amp;")")</f>
        <v/>
      </c>
      <c r="BC40" s="31" t="str">
        <f ca="1">IF(W40="","","uj::is_prop("&amp;_xlfn.TEXTJOIN(", ",TRUE,$B40,$M40,$J40,IF($G40="","","vals = pj::pj.$vals$"&amp;$G40))&amp;")")</f>
        <v/>
      </c>
      <c r="BD40" s="31" t="str">
        <f ca="1">IF(X40="","","uj::is_prop("&amp;_xlfn.TEXTJOIN(", ",TRUE,$B40,$M40,$J40,IF($G40="","","vals = pj::pj.$vals$"&amp;$G40))&amp;")")</f>
        <v/>
      </c>
      <c r="BE40" s="31" t="str">
        <f ca="1">IF(Y40="","","uj::is_prop("&amp;_xlfn.TEXTJOIN(", ",TRUE,$B40,$M40,$J40,IF($G40="","","vals = pj::pj.$vals$"&amp;$G40))&amp;")")</f>
        <v/>
      </c>
      <c r="BF40" s="31" t="str">
        <f ca="1">IF(Z40="","","uj::is_prop("&amp;_xlfn.TEXTJOIN(", ",TRUE,$B40,$M40,$J40,IF($G40="","","vals = pj::pj.$vals$"&amp;$G40))&amp;")")</f>
        <v/>
      </c>
      <c r="BG40" s="31" t="str">
        <f ca="1">IF(AA40="","","uj::is_prop("&amp;_xlfn.TEXTJOIN(", ",TRUE,$B40,$M40,$J40,IF($G40="","","vals = pj::pj.$vals$"&amp;$G40))&amp;")")</f>
        <v/>
      </c>
      <c r="BH40" s="31" t="str">
        <f ca="1">IF(AB40="","","uj::is_prop("&amp;_xlfn.TEXTJOIN(", ",TRUE,$B40,$M40,$J40,IF($G40="","","vals = pj::pj.$vals$"&amp;$G40))&amp;")")</f>
        <v/>
      </c>
      <c r="BI40" s="31" t="str">
        <f ca="1">IF(AC40="","","uj::is_prop("&amp;_xlfn.TEXTJOIN(", ",TRUE,$B40,$M40,$J40,IF($G40="","","vals = pj::pj.$vals$"&amp;$G40))&amp;")")</f>
        <v/>
      </c>
      <c r="BJ40" s="31" t="str">
        <f ca="1">IF(AD40="","","uj::is_prop("&amp;_xlfn.TEXTJOIN(", ",TRUE,$B40,$M40,$J40,IF($G40="","","vals = pj::pj.$vals$"&amp;$G40))&amp;")")</f>
        <v/>
      </c>
      <c r="BK40" s="31" t="str">
        <f ca="1">IF(AE40="","","uj::is_prop("&amp;_xlfn.TEXTJOIN(", ",TRUE,$B40,$M40,$J40,IF($G40="","","vals = pj::pj.$vals$"&amp;$G40))&amp;")")</f>
        <v/>
      </c>
      <c r="BL40" s="31" t="str">
        <f ca="1">IF(AF40="","","uj::is_prop("&amp;_xlfn.TEXTJOIN(", ",TRUE,$B40,$M40,$J40,IF($G40="","","vals = pj::pj.$vals$"&amp;$G40))&amp;")")</f>
        <v/>
      </c>
      <c r="BM40" s="31" t="str">
        <f ca="1">IF(AG40="","","uj::is_prop("&amp;_xlfn.TEXTJOIN(", ",TRUE,$B40,$M40,$J40,IF($G40="","","vals = pj::pj.$vals$"&amp;$G40))&amp;")")</f>
        <v/>
      </c>
      <c r="BN40" s="31" t="str">
        <f ca="1">IF(AH40="","","uj::is_prop("&amp;_xlfn.TEXTJOIN(", ",TRUE,$B40,$M40,$J40,IF($G40="","","vals = pj::pj.$vals$"&amp;$G40))&amp;")")</f>
        <v/>
      </c>
      <c r="BO40" s="31" t="str">
        <f ca="1">IF(AI40="","","uj::is_prop("&amp;_xlfn.TEXTJOIN(", ",TRUE,$B40,$M40,$J40,IF($G40="","","vals = pj::pj.$vals$"&amp;$G40))&amp;")")</f>
        <v/>
      </c>
      <c r="BP40" s="31" t="str">
        <f ca="1">IF(AJ40="","","uj::is_prop("&amp;_xlfn.TEXTJOIN(", ",TRUE,$B40,$M40,$J40,IF($G40="","","vals = pj::pj.$vals$"&amp;$G40))&amp;")")</f>
        <v/>
      </c>
      <c r="BQ40" s="31" t="str">
        <f ca="1">IF(AK40="","","uj::is_prop("&amp;_xlfn.TEXTJOIN(", ",TRUE,$B40,$M40,$J40,IF($G40="","","vals = pj::pj.$vals$"&amp;$G40))&amp;")")</f>
        <v/>
      </c>
      <c r="BR40" s="31" t="str">
        <f ca="1">IF(AL40="","","uj::is_prop("&amp;_xlfn.TEXTJOIN(", ",TRUE,$B40,$M40,$J40,IF($G40="","","vals = pj::pj.$vals$"&amp;$G40))&amp;")")</f>
        <v/>
      </c>
      <c r="BS40" s="31" t="str">
        <f ca="1">IF(AM40="","","uj::is_prop("&amp;_xlfn.TEXTJOIN(", ",TRUE,$B40,$M40,$J40,IF($G40="","","vals = pj::pj.$vals$"&amp;$G40))&amp;")")</f>
        <v/>
      </c>
      <c r="BT40" s="31" t="str">
        <f ca="1">IF(AN40="","","uj::is_prop("&amp;_xlfn.TEXTJOIN(", ",TRUE,$B40,$M40,$J40,IF($G40="","","vals = pj::pj.$vals$"&amp;$G40))&amp;")")</f>
        <v/>
      </c>
      <c r="BU40" s="31" t="str">
        <f ca="1">IF(AO40="","","uj::is_prop("&amp;_xlfn.TEXTJOIN(", ",TRUE,$B40,$M40,$J40,IF($G40="","","vals = pj::pj.$vals$"&amp;$G40))&amp;")")</f>
        <v/>
      </c>
      <c r="BV40" s="31" t="str">
        <f ca="1">IF(AP40="","","uj::is_prop("&amp;_xlfn.TEXTJOIN(", ",TRUE,$B40,$M40,$J40,IF($G40="","","vals = pj::pj.$vals$"&amp;$G40))&amp;")")</f>
        <v/>
      </c>
      <c r="BW40" s="31" t="str">
        <f ca="1">IF(AQ40="","","uj::is_prop("&amp;_xlfn.TEXTJOIN(", ",TRUE,$B40,$M40,$J40,IF($G40="","","vals = pj::pj.$vals$"&amp;$G40))&amp;")")</f>
        <v/>
      </c>
      <c r="BX40" s="31" t="str">
        <f ca="1">IF(AR40="","","uj::is_prop("&amp;_xlfn.TEXTJOIN(", ",TRUE,$B40,$M40,$J40,IF($G40="","","vals = pj::pj.$vals$"&amp;$G40))&amp;")")</f>
        <v/>
      </c>
      <c r="BY40" s="31" t="str">
        <f ca="1">IF(AS40="","","uj::is_prop("&amp;_xlfn.TEXTJOIN(", ",TRUE,$B40,$M40,$J40,IF($G40="","","vals = pj::pj.$vals$"&amp;$G40))&amp;")")</f>
        <v/>
      </c>
      <c r="BZ40" s="31" t="str">
        <f ca="1">IF(AT40="","","uj::is_prop("&amp;_xlfn.TEXTJOIN(", ",TRUE,$B40,$M40,$J40,IF($G40="","","vals = pj::pj.$vals$"&amp;$G40))&amp;")")</f>
        <v/>
      </c>
      <c r="CA40" s="31" t="str">
        <f ca="1">IF(AU40="","","uj::is_prop("&amp;_xlfn.TEXTJOIN(", ",TRUE,$B40,$M40,$J40,IF($G40="","","vals = pj::pj.$vals$"&amp;$G40))&amp;")")</f>
        <v/>
      </c>
      <c r="CB40" s="37" t="s">
        <v>281</v>
      </c>
      <c r="CF40" s="36" t="str">
        <f t="shared" ref="CF40:CO41" ca="1" si="158">IF(Q40="","",IF($CB40="|",$B40,$B40&amp;" = "&amp;$CB40))</f>
        <v>le = NA</v>
      </c>
      <c r="CG40" s="36" t="str">
        <f t="shared" ca="1" si="158"/>
        <v/>
      </c>
      <c r="CH40" s="36" t="str">
        <f t="shared" ca="1" si="158"/>
        <v/>
      </c>
      <c r="CI40" s="36" t="str">
        <f t="shared" ca="1" si="158"/>
        <v/>
      </c>
      <c r="CJ40" s="36" t="str">
        <f t="shared" ca="1" si="158"/>
        <v/>
      </c>
      <c r="CK40" s="36" t="str">
        <f t="shared" ca="1" si="158"/>
        <v/>
      </c>
      <c r="CL40" s="36" t="str">
        <f t="shared" ca="1" si="158"/>
        <v/>
      </c>
      <c r="CM40" s="36" t="str">
        <f t="shared" ca="1" si="158"/>
        <v/>
      </c>
      <c r="CN40" s="36" t="str">
        <f t="shared" ca="1" si="158"/>
        <v/>
      </c>
      <c r="CO40" s="36" t="str">
        <f t="shared" ca="1" si="158"/>
        <v/>
      </c>
      <c r="CP40" s="36" t="str">
        <f t="shared" ca="1" si="134"/>
        <v/>
      </c>
      <c r="CQ40" s="36" t="str">
        <f t="shared" ca="1" si="135"/>
        <v/>
      </c>
      <c r="CR40" s="36" t="str">
        <f t="shared" ca="1" si="136"/>
        <v/>
      </c>
      <c r="CS40" s="36" t="str">
        <f t="shared" ca="1" si="137"/>
        <v/>
      </c>
      <c r="CT40" s="36" t="str">
        <f t="shared" ca="1" si="138"/>
        <v/>
      </c>
      <c r="CU40" s="36" t="str">
        <f t="shared" ca="1" si="139"/>
        <v/>
      </c>
      <c r="CV40" s="36" t="str">
        <f t="shared" ca="1" si="140"/>
        <v/>
      </c>
      <c r="CW40" s="36" t="str">
        <f t="shared" ca="1" si="141"/>
        <v/>
      </c>
      <c r="CX40" s="36" t="str">
        <f t="shared" ca="1" si="142"/>
        <v/>
      </c>
      <c r="CY40" s="36" t="str">
        <f t="shared" ca="1" si="143"/>
        <v/>
      </c>
      <c r="CZ40" s="36" t="str">
        <f t="shared" ca="1" si="144"/>
        <v/>
      </c>
      <c r="DA40" s="36" t="str">
        <f t="shared" ca="1" si="145"/>
        <v/>
      </c>
      <c r="DB40" s="36" t="str">
        <f t="shared" ca="1" si="146"/>
        <v/>
      </c>
      <c r="DC40" s="36" t="str">
        <f t="shared" ca="1" si="147"/>
        <v/>
      </c>
      <c r="DD40" s="36" t="str">
        <f t="shared" ca="1" si="148"/>
        <v/>
      </c>
      <c r="DE40" s="36" t="str">
        <f t="shared" ca="1" si="149"/>
        <v/>
      </c>
      <c r="DF40" s="36" t="str">
        <f t="shared" ca="1" si="154"/>
        <v/>
      </c>
      <c r="DG40" s="36" t="str">
        <f t="shared" ca="1" si="150"/>
        <v/>
      </c>
      <c r="DH40" s="36" t="str">
        <f t="shared" ca="1" si="151"/>
        <v/>
      </c>
      <c r="DI40" s="36" t="str">
        <f t="shared" ca="1" si="152"/>
        <v/>
      </c>
      <c r="DJ40" s="36" t="str">
        <f t="shared" ca="1" si="153"/>
        <v/>
      </c>
      <c r="DK40" s="31" t="str">
        <f t="shared" ref="DK40:DT41" ca="1" si="159">IF(Q40="","",$B40&amp;" = "&amp;$B40)</f>
        <v>le = le</v>
      </c>
      <c r="DL40" s="31" t="str">
        <f t="shared" ca="1" si="159"/>
        <v/>
      </c>
      <c r="DM40" s="31" t="str">
        <f t="shared" ca="1" si="159"/>
        <v/>
      </c>
      <c r="DN40" s="31" t="str">
        <f t="shared" ca="1" si="159"/>
        <v/>
      </c>
      <c r="DO40" s="31" t="str">
        <f t="shared" ca="1" si="159"/>
        <v/>
      </c>
      <c r="DP40" s="31" t="str">
        <f t="shared" ca="1" si="159"/>
        <v/>
      </c>
      <c r="DQ40" s="31" t="str">
        <f t="shared" ca="1" si="159"/>
        <v/>
      </c>
      <c r="DR40" s="31" t="str">
        <f t="shared" ca="1" si="159"/>
        <v/>
      </c>
      <c r="DS40" s="31" t="str">
        <f t="shared" ca="1" si="159"/>
        <v/>
      </c>
      <c r="DT40" s="31" t="str">
        <f t="shared" ca="1" si="159"/>
        <v/>
      </c>
      <c r="DU40" s="31" t="str">
        <f t="shared" ca="1" si="45"/>
        <v/>
      </c>
      <c r="DV40" s="31" t="str">
        <f t="shared" ca="1" si="46"/>
        <v/>
      </c>
      <c r="DW40" s="31" t="str">
        <f t="shared" ca="1" si="47"/>
        <v/>
      </c>
      <c r="DX40" s="31" t="str">
        <f t="shared" ca="1" si="48"/>
        <v/>
      </c>
      <c r="DY40" s="31" t="str">
        <f t="shared" ca="1" si="49"/>
        <v/>
      </c>
      <c r="DZ40" s="31" t="str">
        <f t="shared" ca="1" si="50"/>
        <v/>
      </c>
      <c r="EA40" s="31" t="str">
        <f t="shared" ca="1" si="51"/>
        <v/>
      </c>
      <c r="EB40" s="31" t="str">
        <f t="shared" ca="1" si="52"/>
        <v/>
      </c>
      <c r="EC40" s="31" t="str">
        <f t="shared" ca="1" si="53"/>
        <v/>
      </c>
      <c r="ED40" s="31" t="str">
        <f t="shared" ca="1" si="54"/>
        <v/>
      </c>
      <c r="EE40" s="31" t="str">
        <f t="shared" ca="1" si="55"/>
        <v/>
      </c>
      <c r="EF40" s="31" t="str">
        <f t="shared" ca="1" si="56"/>
        <v/>
      </c>
      <c r="EG40" s="31" t="str">
        <f t="shared" ca="1" si="57"/>
        <v/>
      </c>
      <c r="EH40" s="31" t="str">
        <f t="shared" ca="1" si="58"/>
        <v/>
      </c>
      <c r="EI40" s="31" t="str">
        <f t="shared" ca="1" si="59"/>
        <v/>
      </c>
      <c r="EJ40" s="31" t="str">
        <f t="shared" ca="1" si="60"/>
        <v/>
      </c>
      <c r="EK40" s="31" t="str">
        <f t="shared" ca="1" si="61"/>
        <v/>
      </c>
      <c r="EL40" s="31" t="str">
        <f t="shared" ca="1" si="62"/>
        <v/>
      </c>
      <c r="EM40" s="31" t="str">
        <f t="shared" ca="1" si="63"/>
        <v/>
      </c>
      <c r="EN40" s="31" t="str">
        <f t="shared" ca="1" si="64"/>
        <v/>
      </c>
      <c r="EO40" s="31" t="str">
        <f t="shared" ca="1" si="65"/>
        <v/>
      </c>
    </row>
    <row r="41" spans="1:145" x14ac:dyDescent="0.2">
      <c r="A41" s="30" t="s">
        <v>235</v>
      </c>
      <c r="B41" s="30" t="s">
        <v>234</v>
      </c>
      <c r="C41" s="31" t="s">
        <v>9</v>
      </c>
      <c r="F41" s="31" t="s">
        <v>106</v>
      </c>
      <c r="M41" s="31" t="str">
        <f>"'cmp_"&amp;C41&amp;"_"&amp;F41&amp;"'"</f>
        <v>'cmp_num_scl'</v>
      </c>
      <c r="Q41" s="32">
        <f t="shared" ca="1" si="157"/>
        <v>8</v>
      </c>
      <c r="R41" s="32" t="str">
        <f t="shared" ca="1" si="157"/>
        <v/>
      </c>
      <c r="S41" s="32" t="str">
        <f t="shared" ca="1" si="157"/>
        <v/>
      </c>
      <c r="T41" s="32" t="str">
        <f t="shared" ca="1" si="157"/>
        <v/>
      </c>
      <c r="U41" s="32" t="str">
        <f t="shared" ca="1" si="157"/>
        <v/>
      </c>
      <c r="V41" s="32" t="str">
        <f t="shared" ca="1" si="157"/>
        <v/>
      </c>
      <c r="W41" s="32" t="str">
        <f t="shared" ca="1" si="157"/>
        <v/>
      </c>
      <c r="X41" s="32" t="str">
        <f t="shared" ca="1" si="157"/>
        <v/>
      </c>
      <c r="Y41" s="32" t="str">
        <f t="shared" ca="1" si="157"/>
        <v/>
      </c>
      <c r="Z41" s="32" t="str">
        <f t="shared" ca="1" si="157"/>
        <v/>
      </c>
      <c r="AA41" s="32" t="str">
        <f t="shared" ca="1" si="120"/>
        <v/>
      </c>
      <c r="AB41" s="32" t="str">
        <f t="shared" ca="1" si="120"/>
        <v/>
      </c>
      <c r="AC41" s="32" t="str">
        <f t="shared" ca="1" si="121"/>
        <v/>
      </c>
      <c r="AD41" s="32" t="str">
        <f t="shared" ca="1" si="121"/>
        <v/>
      </c>
      <c r="AE41" s="32" t="str">
        <f t="shared" ca="1" si="121"/>
        <v/>
      </c>
      <c r="AF41" s="32" t="str">
        <f t="shared" ca="1" si="121"/>
        <v/>
      </c>
      <c r="AG41" s="32" t="str">
        <f t="shared" ca="1" si="121"/>
        <v/>
      </c>
      <c r="AH41" s="32" t="str">
        <f t="shared" ca="1" si="121"/>
        <v/>
      </c>
      <c r="AI41" s="32" t="str">
        <f t="shared" ca="1" si="121"/>
        <v/>
      </c>
      <c r="AJ41" s="32" t="str">
        <f t="shared" ca="1" si="121"/>
        <v/>
      </c>
      <c r="AK41" s="32" t="str">
        <f t="shared" ca="1" si="121"/>
        <v/>
      </c>
      <c r="AL41" s="32" t="str">
        <f t="shared" ca="1" si="121"/>
        <v/>
      </c>
      <c r="AM41" s="32" t="str">
        <f t="shared" ca="1" si="122"/>
        <v/>
      </c>
      <c r="AN41" s="32" t="str">
        <f t="shared" ca="1" si="122"/>
        <v/>
      </c>
      <c r="AO41" s="32" t="str">
        <f t="shared" ca="1" si="122"/>
        <v/>
      </c>
      <c r="AP41" s="32" t="str">
        <f t="shared" ca="1" si="122"/>
        <v/>
      </c>
      <c r="AQ41" s="32" t="str">
        <f t="shared" ca="1" si="122"/>
        <v/>
      </c>
      <c r="AR41" s="32" t="str">
        <f t="shared" ca="1" si="122"/>
        <v/>
      </c>
      <c r="AS41" s="32" t="str">
        <f t="shared" ca="1" si="122"/>
        <v/>
      </c>
      <c r="AT41" s="32" t="str">
        <f t="shared" ca="1" si="122"/>
        <v/>
      </c>
      <c r="AU41" s="32" t="str">
        <f t="shared" ca="1" si="122"/>
        <v/>
      </c>
      <c r="AV41" s="32">
        <f ca="1">COUNT(Q41:AU41)</f>
        <v>1</v>
      </c>
      <c r="AW41" s="31" t="str">
        <f ca="1">IF(Q41="","","uj::is_prop("&amp;_xlfn.TEXTJOIN(", ",TRUE,$B41,$M41,$J41,IF($G41="","","vals = pj::pj.$vals$"&amp;$G41))&amp;")")</f>
        <v>uj::is_prop(be, 'cmp_num_scl')</v>
      </c>
      <c r="AX41" s="31" t="str">
        <f ca="1">IF(R41="","","uj::is_prop("&amp;_xlfn.TEXTJOIN(", ",TRUE,$B41,$M41,$J41,IF($G41="","","vals = pj::pj.$vals$"&amp;$G41))&amp;")")</f>
        <v/>
      </c>
      <c r="AY41" s="31" t="str">
        <f ca="1">IF(S41="","","uj::is_prop("&amp;_xlfn.TEXTJOIN(", ",TRUE,$B41,$M41,$J41,IF($G41="","","vals = pj::pj.$vals$"&amp;$G41))&amp;")")</f>
        <v/>
      </c>
      <c r="AZ41" s="31" t="str">
        <f ca="1">IF(T41="","","uj::is_prop("&amp;_xlfn.TEXTJOIN(", ",TRUE,$B41,$M41,$J41,IF($G41="","","vals = pj::pj.$vals$"&amp;$G41))&amp;")")</f>
        <v/>
      </c>
      <c r="BA41" s="31" t="str">
        <f ca="1">IF(U41="","","uj::is_prop("&amp;_xlfn.TEXTJOIN(", ",TRUE,$B41,$M41,$J41,IF($G41="","","vals = pj::pj.$vals$"&amp;$G41))&amp;")")</f>
        <v/>
      </c>
      <c r="BB41" s="31" t="str">
        <f ca="1">IF(V41="","","uj::is_prop("&amp;_xlfn.TEXTJOIN(", ",TRUE,$B41,$M41,$J41,IF($G41="","","vals = pj::pj.$vals$"&amp;$G41))&amp;")")</f>
        <v/>
      </c>
      <c r="BC41" s="31" t="str">
        <f ca="1">IF(W41="","","uj::is_prop("&amp;_xlfn.TEXTJOIN(", ",TRUE,$B41,$M41,$J41,IF($G41="","","vals = pj::pj.$vals$"&amp;$G41))&amp;")")</f>
        <v/>
      </c>
      <c r="BD41" s="31" t="str">
        <f ca="1">IF(X41="","","uj::is_prop("&amp;_xlfn.TEXTJOIN(", ",TRUE,$B41,$M41,$J41,IF($G41="","","vals = pj::pj.$vals$"&amp;$G41))&amp;")")</f>
        <v/>
      </c>
      <c r="BE41" s="31" t="str">
        <f ca="1">IF(Y41="","","uj::is_prop("&amp;_xlfn.TEXTJOIN(", ",TRUE,$B41,$M41,$J41,IF($G41="","","vals = pj::pj.$vals$"&amp;$G41))&amp;")")</f>
        <v/>
      </c>
      <c r="BF41" s="31" t="str">
        <f ca="1">IF(Z41="","","uj::is_prop("&amp;_xlfn.TEXTJOIN(", ",TRUE,$B41,$M41,$J41,IF($G41="","","vals = pj::pj.$vals$"&amp;$G41))&amp;")")</f>
        <v/>
      </c>
      <c r="BG41" s="31" t="str">
        <f ca="1">IF(AA41="","","uj::is_prop("&amp;_xlfn.TEXTJOIN(", ",TRUE,$B41,$M41,$J41,IF($G41="","","vals = pj::pj.$vals$"&amp;$G41))&amp;")")</f>
        <v/>
      </c>
      <c r="BH41" s="31" t="str">
        <f ca="1">IF(AB41="","","uj::is_prop("&amp;_xlfn.TEXTJOIN(", ",TRUE,$B41,$M41,$J41,IF($G41="","","vals = pj::pj.$vals$"&amp;$G41))&amp;")")</f>
        <v/>
      </c>
      <c r="BI41" s="31" t="str">
        <f ca="1">IF(AC41="","","uj::is_prop("&amp;_xlfn.TEXTJOIN(", ",TRUE,$B41,$M41,$J41,IF($G41="","","vals = pj::pj.$vals$"&amp;$G41))&amp;")")</f>
        <v/>
      </c>
      <c r="BJ41" s="31" t="str">
        <f ca="1">IF(AD41="","","uj::is_prop("&amp;_xlfn.TEXTJOIN(", ",TRUE,$B41,$M41,$J41,IF($G41="","","vals = pj::pj.$vals$"&amp;$G41))&amp;")")</f>
        <v/>
      </c>
      <c r="BK41" s="31" t="str">
        <f ca="1">IF(AE41="","","uj::is_prop("&amp;_xlfn.TEXTJOIN(", ",TRUE,$B41,$M41,$J41,IF($G41="","","vals = pj::pj.$vals$"&amp;$G41))&amp;")")</f>
        <v/>
      </c>
      <c r="BL41" s="31" t="str">
        <f ca="1">IF(AF41="","","uj::is_prop("&amp;_xlfn.TEXTJOIN(", ",TRUE,$B41,$M41,$J41,IF($G41="","","vals = pj::pj.$vals$"&amp;$G41))&amp;")")</f>
        <v/>
      </c>
      <c r="BM41" s="31" t="str">
        <f ca="1">IF(AG41="","","uj::is_prop("&amp;_xlfn.TEXTJOIN(", ",TRUE,$B41,$M41,$J41,IF($G41="","","vals = pj::pj.$vals$"&amp;$G41))&amp;")")</f>
        <v/>
      </c>
      <c r="BN41" s="31" t="str">
        <f ca="1">IF(AH41="","","uj::is_prop("&amp;_xlfn.TEXTJOIN(", ",TRUE,$B41,$M41,$J41,IF($G41="","","vals = pj::pj.$vals$"&amp;$G41))&amp;")")</f>
        <v/>
      </c>
      <c r="BO41" s="31" t="str">
        <f ca="1">IF(AI41="","","uj::is_prop("&amp;_xlfn.TEXTJOIN(", ",TRUE,$B41,$M41,$J41,IF($G41="","","vals = pj::pj.$vals$"&amp;$G41))&amp;")")</f>
        <v/>
      </c>
      <c r="BP41" s="31" t="str">
        <f ca="1">IF(AJ41="","","uj::is_prop("&amp;_xlfn.TEXTJOIN(", ",TRUE,$B41,$M41,$J41,IF($G41="","","vals = pj::pj.$vals$"&amp;$G41))&amp;")")</f>
        <v/>
      </c>
      <c r="BQ41" s="31" t="str">
        <f ca="1">IF(AK41="","","uj::is_prop("&amp;_xlfn.TEXTJOIN(", ",TRUE,$B41,$M41,$J41,IF($G41="","","vals = pj::pj.$vals$"&amp;$G41))&amp;")")</f>
        <v/>
      </c>
      <c r="BR41" s="31" t="str">
        <f ca="1">IF(AL41="","","uj::is_prop("&amp;_xlfn.TEXTJOIN(", ",TRUE,$B41,$M41,$J41,IF($G41="","","vals = pj::pj.$vals$"&amp;$G41))&amp;")")</f>
        <v/>
      </c>
      <c r="BS41" s="31" t="str">
        <f ca="1">IF(AM41="","","uj::is_prop("&amp;_xlfn.TEXTJOIN(", ",TRUE,$B41,$M41,$J41,IF($G41="","","vals = pj::pj.$vals$"&amp;$G41))&amp;")")</f>
        <v/>
      </c>
      <c r="BT41" s="31" t="str">
        <f ca="1">IF(AN41="","","uj::is_prop("&amp;_xlfn.TEXTJOIN(", ",TRUE,$B41,$M41,$J41,IF($G41="","","vals = pj::pj.$vals$"&amp;$G41))&amp;")")</f>
        <v/>
      </c>
      <c r="BU41" s="31" t="str">
        <f ca="1">IF(AO41="","","uj::is_prop("&amp;_xlfn.TEXTJOIN(", ",TRUE,$B41,$M41,$J41,IF($G41="","","vals = pj::pj.$vals$"&amp;$G41))&amp;")")</f>
        <v/>
      </c>
      <c r="BV41" s="31" t="str">
        <f ca="1">IF(AP41="","","uj::is_prop("&amp;_xlfn.TEXTJOIN(", ",TRUE,$B41,$M41,$J41,IF($G41="","","vals = pj::pj.$vals$"&amp;$G41))&amp;")")</f>
        <v/>
      </c>
      <c r="BW41" s="31" t="str">
        <f ca="1">IF(AQ41="","","uj::is_prop("&amp;_xlfn.TEXTJOIN(", ",TRUE,$B41,$M41,$J41,IF($G41="","","vals = pj::pj.$vals$"&amp;$G41))&amp;")")</f>
        <v/>
      </c>
      <c r="BX41" s="31" t="str">
        <f ca="1">IF(AR41="","","uj::is_prop("&amp;_xlfn.TEXTJOIN(", ",TRUE,$B41,$M41,$J41,IF($G41="","","vals = pj::pj.$vals$"&amp;$G41))&amp;")")</f>
        <v/>
      </c>
      <c r="BY41" s="31" t="str">
        <f ca="1">IF(AS41="","","uj::is_prop("&amp;_xlfn.TEXTJOIN(", ",TRUE,$B41,$M41,$J41,IF($G41="","","vals = pj::pj.$vals$"&amp;$G41))&amp;")")</f>
        <v/>
      </c>
      <c r="BZ41" s="31" t="str">
        <f ca="1">IF(AT41="","","uj::is_prop("&amp;_xlfn.TEXTJOIN(", ",TRUE,$B41,$M41,$J41,IF($G41="","","vals = pj::pj.$vals$"&amp;$G41))&amp;")")</f>
        <v/>
      </c>
      <c r="CA41" s="31" t="str">
        <f ca="1">IF(AU41="","","uj::is_prop("&amp;_xlfn.TEXTJOIN(", ",TRUE,$B41,$M41,$J41,IF($G41="","","vals = pj::pj.$vals$"&amp;$G41))&amp;")")</f>
        <v/>
      </c>
      <c r="CB41" s="37" t="s">
        <v>281</v>
      </c>
      <c r="CF41" s="36" t="str">
        <f t="shared" ca="1" si="158"/>
        <v>be = NA</v>
      </c>
      <c r="CG41" s="36" t="str">
        <f t="shared" ca="1" si="158"/>
        <v/>
      </c>
      <c r="CH41" s="36" t="str">
        <f t="shared" ca="1" si="158"/>
        <v/>
      </c>
      <c r="CI41" s="36" t="str">
        <f t="shared" ca="1" si="158"/>
        <v/>
      </c>
      <c r="CJ41" s="36" t="str">
        <f t="shared" ca="1" si="158"/>
        <v/>
      </c>
      <c r="CK41" s="36" t="str">
        <f t="shared" ca="1" si="158"/>
        <v/>
      </c>
      <c r="CL41" s="36" t="str">
        <f t="shared" ca="1" si="158"/>
        <v/>
      </c>
      <c r="CM41" s="36" t="str">
        <f t="shared" ca="1" si="158"/>
        <v/>
      </c>
      <c r="CN41" s="36" t="str">
        <f t="shared" ca="1" si="158"/>
        <v/>
      </c>
      <c r="CO41" s="36" t="str">
        <f t="shared" ca="1" si="158"/>
        <v/>
      </c>
      <c r="CP41" s="36" t="str">
        <f t="shared" ca="1" si="134"/>
        <v/>
      </c>
      <c r="CQ41" s="36" t="str">
        <f t="shared" ca="1" si="135"/>
        <v/>
      </c>
      <c r="CR41" s="36" t="str">
        <f t="shared" ca="1" si="136"/>
        <v/>
      </c>
      <c r="CS41" s="36" t="str">
        <f t="shared" ca="1" si="137"/>
        <v/>
      </c>
      <c r="CT41" s="36" t="str">
        <f t="shared" ca="1" si="138"/>
        <v/>
      </c>
      <c r="CU41" s="36" t="str">
        <f t="shared" ca="1" si="139"/>
        <v/>
      </c>
      <c r="CV41" s="36" t="str">
        <f t="shared" ca="1" si="140"/>
        <v/>
      </c>
      <c r="CW41" s="36" t="str">
        <f t="shared" ca="1" si="141"/>
        <v/>
      </c>
      <c r="CX41" s="36" t="str">
        <f t="shared" ca="1" si="142"/>
        <v/>
      </c>
      <c r="CY41" s="36" t="str">
        <f t="shared" ca="1" si="143"/>
        <v/>
      </c>
      <c r="CZ41" s="36" t="str">
        <f t="shared" ca="1" si="144"/>
        <v/>
      </c>
      <c r="DA41" s="36" t="str">
        <f t="shared" ca="1" si="145"/>
        <v/>
      </c>
      <c r="DB41" s="36" t="str">
        <f t="shared" ca="1" si="146"/>
        <v/>
      </c>
      <c r="DC41" s="36" t="str">
        <f t="shared" ca="1" si="147"/>
        <v/>
      </c>
      <c r="DD41" s="36" t="str">
        <f t="shared" ca="1" si="148"/>
        <v/>
      </c>
      <c r="DE41" s="36" t="str">
        <f t="shared" ca="1" si="149"/>
        <v/>
      </c>
      <c r="DF41" s="36" t="str">
        <f t="shared" ca="1" si="154"/>
        <v/>
      </c>
      <c r="DG41" s="36" t="str">
        <f t="shared" ca="1" si="150"/>
        <v/>
      </c>
      <c r="DH41" s="36" t="str">
        <f t="shared" ca="1" si="151"/>
        <v/>
      </c>
      <c r="DI41" s="36" t="str">
        <f t="shared" ca="1" si="152"/>
        <v/>
      </c>
      <c r="DJ41" s="36" t="str">
        <f t="shared" ca="1" si="153"/>
        <v/>
      </c>
      <c r="DK41" s="31" t="str">
        <f t="shared" ca="1" si="159"/>
        <v>be = be</v>
      </c>
      <c r="DL41" s="31" t="str">
        <f t="shared" ca="1" si="159"/>
        <v/>
      </c>
      <c r="DM41" s="31" t="str">
        <f t="shared" ca="1" si="159"/>
        <v/>
      </c>
      <c r="DN41" s="31" t="str">
        <f t="shared" ca="1" si="159"/>
        <v/>
      </c>
      <c r="DO41" s="31" t="str">
        <f t="shared" ca="1" si="159"/>
        <v/>
      </c>
      <c r="DP41" s="31" t="str">
        <f t="shared" ca="1" si="159"/>
        <v/>
      </c>
      <c r="DQ41" s="31" t="str">
        <f t="shared" ca="1" si="159"/>
        <v/>
      </c>
      <c r="DR41" s="31" t="str">
        <f t="shared" ca="1" si="159"/>
        <v/>
      </c>
      <c r="DS41" s="31" t="str">
        <f t="shared" ca="1" si="159"/>
        <v/>
      </c>
      <c r="DT41" s="31" t="str">
        <f t="shared" ca="1" si="159"/>
        <v/>
      </c>
      <c r="DU41" s="31" t="str">
        <f t="shared" ca="1" si="45"/>
        <v/>
      </c>
      <c r="DV41" s="31" t="str">
        <f t="shared" ca="1" si="46"/>
        <v/>
      </c>
      <c r="DW41" s="31" t="str">
        <f t="shared" ca="1" si="47"/>
        <v/>
      </c>
      <c r="DX41" s="31" t="str">
        <f t="shared" ca="1" si="48"/>
        <v/>
      </c>
      <c r="DY41" s="31" t="str">
        <f t="shared" ca="1" si="49"/>
        <v/>
      </c>
      <c r="DZ41" s="31" t="str">
        <f t="shared" ca="1" si="50"/>
        <v/>
      </c>
      <c r="EA41" s="31" t="str">
        <f t="shared" ca="1" si="51"/>
        <v/>
      </c>
      <c r="EB41" s="31" t="str">
        <f t="shared" ca="1" si="52"/>
        <v/>
      </c>
      <c r="EC41" s="31" t="str">
        <f t="shared" ca="1" si="53"/>
        <v/>
      </c>
      <c r="ED41" s="31" t="str">
        <f t="shared" ca="1" si="54"/>
        <v/>
      </c>
      <c r="EE41" s="31" t="str">
        <f t="shared" ca="1" si="55"/>
        <v/>
      </c>
      <c r="EF41" s="31" t="str">
        <f t="shared" ca="1" si="56"/>
        <v/>
      </c>
      <c r="EG41" s="31" t="str">
        <f t="shared" ca="1" si="57"/>
        <v/>
      </c>
      <c r="EH41" s="31" t="str">
        <f t="shared" ca="1" si="58"/>
        <v/>
      </c>
      <c r="EI41" s="31" t="str">
        <f t="shared" ca="1" si="59"/>
        <v/>
      </c>
      <c r="EJ41" s="31" t="str">
        <f t="shared" ca="1" si="60"/>
        <v/>
      </c>
      <c r="EK41" s="31" t="str">
        <f t="shared" ca="1" si="61"/>
        <v/>
      </c>
      <c r="EL41" s="31" t="str">
        <f t="shared" ca="1" si="62"/>
        <v/>
      </c>
      <c r="EM41" s="31" t="str">
        <f t="shared" ca="1" si="63"/>
        <v/>
      </c>
      <c r="EN41" s="31" t="str">
        <f t="shared" ca="1" si="64"/>
        <v/>
      </c>
      <c r="EO41" s="31" t="str">
        <f t="shared" ca="1" si="65"/>
        <v/>
      </c>
    </row>
    <row r="42" spans="1:145" x14ac:dyDescent="0.2">
      <c r="A42" s="30" t="s">
        <v>236</v>
      </c>
      <c r="B42" s="30" t="s">
        <v>231</v>
      </c>
      <c r="C42" s="31" t="s">
        <v>9</v>
      </c>
      <c r="E42" s="31" t="s">
        <v>105</v>
      </c>
      <c r="F42" s="31" t="s">
        <v>106</v>
      </c>
      <c r="J42" s="31" t="s">
        <v>253</v>
      </c>
      <c r="K42" s="31" t="s">
        <v>252</v>
      </c>
      <c r="M42" s="31" t="str">
        <f t="shared" si="123"/>
        <v>'cmp_num_vec'</v>
      </c>
      <c r="N42" s="31" t="str">
        <f>"'cmp_"&amp;C42&amp;"_"&amp;F42&amp;"'"</f>
        <v>'cmp_num_scl'</v>
      </c>
      <c r="Q42" s="32">
        <f t="shared" ca="1" si="69"/>
        <v>7</v>
      </c>
      <c r="R42" s="32" t="str">
        <f t="shared" ca="1" si="82"/>
        <v/>
      </c>
      <c r="S42" s="32" t="str">
        <f t="shared" ca="1" si="120"/>
        <v/>
      </c>
      <c r="T42" s="32" t="str">
        <f t="shared" ca="1" si="120"/>
        <v/>
      </c>
      <c r="U42" s="32" t="str">
        <f t="shared" ca="1" si="120"/>
        <v/>
      </c>
      <c r="V42" s="32" t="str">
        <f t="shared" ca="1" si="120"/>
        <v/>
      </c>
      <c r="W42" s="32">
        <f t="shared" ca="1" si="120"/>
        <v>8</v>
      </c>
      <c r="X42" s="32">
        <f t="shared" ca="1" si="120"/>
        <v>8</v>
      </c>
      <c r="Y42" s="32">
        <f t="shared" ca="1" si="120"/>
        <v>8</v>
      </c>
      <c r="Z42" s="32">
        <f t="shared" ca="1" si="120"/>
        <v>8</v>
      </c>
      <c r="AA42" s="32">
        <f t="shared" ca="1" si="120"/>
        <v>6</v>
      </c>
      <c r="AB42" s="32">
        <f t="shared" ca="1" si="120"/>
        <v>6</v>
      </c>
      <c r="AC42" s="32">
        <f t="shared" ca="1" si="121"/>
        <v>8</v>
      </c>
      <c r="AD42" s="32">
        <f t="shared" ca="1" si="121"/>
        <v>8</v>
      </c>
      <c r="AE42" s="32" t="str">
        <f t="shared" ca="1" si="121"/>
        <v/>
      </c>
      <c r="AF42" s="32" t="str">
        <f t="shared" ca="1" si="121"/>
        <v/>
      </c>
      <c r="AG42" s="32" t="str">
        <f t="shared" ca="1" si="121"/>
        <v/>
      </c>
      <c r="AH42" s="32">
        <f t="shared" ca="1" si="121"/>
        <v>7</v>
      </c>
      <c r="AI42" s="32">
        <f t="shared" ca="1" si="121"/>
        <v>5</v>
      </c>
      <c r="AJ42" s="32">
        <f t="shared" ca="1" si="121"/>
        <v>6</v>
      </c>
      <c r="AK42" s="32" t="str">
        <f t="shared" ca="1" si="121"/>
        <v/>
      </c>
      <c r="AL42" s="32" t="str">
        <f t="shared" ca="1" si="121"/>
        <v/>
      </c>
      <c r="AM42" s="32" t="str">
        <f t="shared" ca="1" si="122"/>
        <v/>
      </c>
      <c r="AN42" s="32" t="str">
        <f t="shared" ca="1" si="122"/>
        <v/>
      </c>
      <c r="AO42" s="32" t="str">
        <f t="shared" ca="1" si="122"/>
        <v/>
      </c>
      <c r="AP42" s="32" t="str">
        <f t="shared" ca="1" si="122"/>
        <v/>
      </c>
      <c r="AQ42" s="32" t="str">
        <f t="shared" ca="1" si="122"/>
        <v/>
      </c>
      <c r="AR42" s="32" t="str">
        <f t="shared" ca="1" si="122"/>
        <v/>
      </c>
      <c r="AS42" s="32" t="str">
        <f t="shared" ca="1" si="122"/>
        <v/>
      </c>
      <c r="AT42" s="32" t="str">
        <f t="shared" ca="1" si="122"/>
        <v/>
      </c>
      <c r="AU42" s="32" t="str">
        <f t="shared" ca="1" si="122"/>
        <v/>
      </c>
      <c r="AV42" s="32">
        <f t="shared" ca="1" si="156"/>
        <v>12</v>
      </c>
      <c r="AW42" s="31" t="str">
        <f ca="1">IF(Q42="","","uj::is_prop("&amp;_xlfn.TEXTJOIN(", ",TRUE,$B42,$N42,$K42,IF($G42="","","vals = pj::pj.$vals$"&amp;$G42))&amp;")")</f>
        <v>uj::is_prop(re, 'cmp_num_scl', gt = le)</v>
      </c>
      <c r="AX42" s="31" t="str">
        <f ca="1">IF(R42="","","uj::is_prop("&amp;_xlfn.TEXTJOIN(", ",TRUE,$B42,$M42,$J42,IF($G42="","","vals = pj::pj.$vals$"&amp;$G42))&amp;")")</f>
        <v/>
      </c>
      <c r="AY42" s="31" t="str">
        <f ca="1">IF(S42="","","uj::is_prop("&amp;_xlfn.TEXTJOIN(", ",TRUE,$B42,$M42,$J42,IF($G42="","","vals = pj::pj.$vals$"&amp;$G42))&amp;")")</f>
        <v/>
      </c>
      <c r="AZ42" s="31" t="str">
        <f ca="1">IF(T42="","","uj::is_prop("&amp;_xlfn.TEXTJOIN(", ",TRUE,$B42,$M42,$J42,IF($G42="","","vals = pj::pj.$vals$"&amp;$G42))&amp;")")</f>
        <v/>
      </c>
      <c r="BA42" s="31" t="str">
        <f ca="1">IF(U42="","","uj::is_prop("&amp;_xlfn.TEXTJOIN(", ",TRUE,$B42,$M42,$J42,IF($G42="","","vals = pj::pj.$vals$"&amp;$G42))&amp;")")</f>
        <v/>
      </c>
      <c r="BB42" s="31" t="str">
        <f ca="1">IF(V42="","","uj::is_prop("&amp;_xlfn.TEXTJOIN(", ",TRUE,$B42,$M42,$J42,IF($G42="","","vals = pj::pj.$vals$"&amp;$G42))&amp;")")</f>
        <v/>
      </c>
      <c r="BC42" s="31" t="str">
        <f ca="1">IF(W42="","","uj::is_prop("&amp;_xlfn.TEXTJOIN(", ",TRUE,$B42,$M42,$J42,IF($G42="","","vals = pj::pj.$vals$"&amp;$G42))&amp;")")</f>
        <v>uj::is_prop(re, 'cmp_num_vec', gt = x)</v>
      </c>
      <c r="BD42" s="31" t="str">
        <f ca="1">IF(X42="","","uj::is_prop("&amp;_xlfn.TEXTJOIN(", ",TRUE,$B42,$M42,$J42,IF($G42="","","vals = pj::pj.$vals$"&amp;$G42))&amp;")")</f>
        <v>uj::is_prop(re, 'cmp_num_vec', gt = x)</v>
      </c>
      <c r="BE42" s="31" t="str">
        <f ca="1">IF(Y42="","","uj::is_prop("&amp;_xlfn.TEXTJOIN(", ",TRUE,$B42,$M42,$J42,IF($G42="","","vals = pj::pj.$vals$"&amp;$G42))&amp;")")</f>
        <v>uj::is_prop(re, 'cmp_num_vec', gt = x)</v>
      </c>
      <c r="BF42" s="31" t="str">
        <f ca="1">IF(Z42="","","uj::is_prop("&amp;_xlfn.TEXTJOIN(", ",TRUE,$B42,$M42,$J42,IF($G42="","","vals = pj::pj.$vals$"&amp;$G42))&amp;")")</f>
        <v>uj::is_prop(re, 'cmp_num_vec', gt = x)</v>
      </c>
      <c r="BG42" s="31" t="str">
        <f ca="1">IF(AA42="","","uj::is_prop("&amp;_xlfn.TEXTJOIN(", ",TRUE,$B42,$M42,$J42,IF($G42="","","vals = pj::pj.$vals$"&amp;$G42))&amp;")")</f>
        <v>uj::is_prop(re, 'cmp_num_vec', gt = x)</v>
      </c>
      <c r="BH42" s="31" t="str">
        <f ca="1">IF(AB42="","","uj::is_prop("&amp;_xlfn.TEXTJOIN(", ",TRUE,$B42,$M42,$J42,IF($G42="","","vals = pj::pj.$vals$"&amp;$G42))&amp;")")</f>
        <v>uj::is_prop(re, 'cmp_num_vec', gt = x)</v>
      </c>
      <c r="BI42" s="31" t="str">
        <f ca="1">IF(AC42="","","uj::is_prop("&amp;_xlfn.TEXTJOIN(", ",TRUE,$B42,$M42,$J42,IF($G42="","","vals = pj::pj.$vals$"&amp;$G42))&amp;")")</f>
        <v>uj::is_prop(re, 'cmp_num_vec', gt = x)</v>
      </c>
      <c r="BJ42" s="31" t="str">
        <f ca="1">IF(AD42="","","uj::is_prop("&amp;_xlfn.TEXTJOIN(", ",TRUE,$B42,$M42,$J42,IF($G42="","","vals = pj::pj.$vals$"&amp;$G42))&amp;")")</f>
        <v>uj::is_prop(re, 'cmp_num_vec', gt = x)</v>
      </c>
      <c r="BK42" s="31" t="str">
        <f ca="1">IF(AE42="","","uj::is_prop("&amp;_xlfn.TEXTJOIN(", ",TRUE,$B42,$M42,$J42,IF($G42="","","vals = pj::pj.$vals$"&amp;$G42))&amp;")")</f>
        <v/>
      </c>
      <c r="BL42" s="31" t="str">
        <f ca="1">IF(AF42="","","uj::is_prop("&amp;_xlfn.TEXTJOIN(", ",TRUE,$B42,$M42,$J42,IF($G42="","","vals = pj::pj.$vals$"&amp;$G42))&amp;")")</f>
        <v/>
      </c>
      <c r="BM42" s="31" t="str">
        <f ca="1">IF(AG42="","","uj::is_prop("&amp;_xlfn.TEXTJOIN(", ",TRUE,$B42,$M42,$J42,IF($G42="","","vals = pj::pj.$vals$"&amp;$G42))&amp;")")</f>
        <v/>
      </c>
      <c r="BN42" s="31" t="str">
        <f ca="1">IF(AH42="","","uj::is_prop("&amp;_xlfn.TEXTJOIN(", ",TRUE,$B42,$M42,$J42,IF($G42="","","vals = pj::pj.$vals$"&amp;$G42))&amp;")")</f>
        <v>uj::is_prop(re, 'cmp_num_vec', gt = x)</v>
      </c>
      <c r="BO42" s="31" t="str">
        <f ca="1">IF(AI42="","","uj::is_prop("&amp;_xlfn.TEXTJOIN(", ",TRUE,$B42,$M42,$J42,IF($G42="","","vals = pj::pj.$vals$"&amp;$G42))&amp;")")</f>
        <v>uj::is_prop(re, 'cmp_num_vec', gt = x)</v>
      </c>
      <c r="BP42" s="31" t="str">
        <f ca="1">IF(AJ42="","","uj::is_prop("&amp;_xlfn.TEXTJOIN(", ",TRUE,$B42,$M42,$J42,IF($G42="","","vals = pj::pj.$vals$"&amp;$G42))&amp;")")</f>
        <v>uj::is_prop(re, 'cmp_num_vec', gt = x)</v>
      </c>
      <c r="BQ42" s="31" t="str">
        <f ca="1">IF(AK42="","","uj::is_prop("&amp;_xlfn.TEXTJOIN(", ",TRUE,$B42,$M42,$J42,IF($G42="","","vals = pj::pj.$vals$"&amp;$G42))&amp;")")</f>
        <v/>
      </c>
      <c r="BR42" s="31" t="str">
        <f ca="1">IF(AL42="","","uj::is_prop("&amp;_xlfn.TEXTJOIN(", ",TRUE,$B42,$M42,$J42,IF($G42="","","vals = pj::pj.$vals$"&amp;$G42))&amp;")")</f>
        <v/>
      </c>
      <c r="BS42" s="31" t="str">
        <f ca="1">IF(AM42="","","uj::is_prop("&amp;_xlfn.TEXTJOIN(", ",TRUE,$B42,$M42,$J42,IF($G42="","","vals = pj::pj.$vals$"&amp;$G42))&amp;")")</f>
        <v/>
      </c>
      <c r="BT42" s="31" t="str">
        <f ca="1">IF(AN42="","","uj::is_prop("&amp;_xlfn.TEXTJOIN(", ",TRUE,$B42,$M42,$J42,IF($G42="","","vals = pj::pj.$vals$"&amp;$G42))&amp;")")</f>
        <v/>
      </c>
      <c r="BU42" s="31" t="str">
        <f ca="1">IF(AO42="","","uj::is_prop("&amp;_xlfn.TEXTJOIN(", ",TRUE,$B42,$M42,$J42,IF($G42="","","vals = pj::pj.$vals$"&amp;$G42))&amp;")")</f>
        <v/>
      </c>
      <c r="BV42" s="31" t="str">
        <f ca="1">IF(AP42="","","uj::is_prop("&amp;_xlfn.TEXTJOIN(", ",TRUE,$B42,$M42,$J42,IF($G42="","","vals = pj::pj.$vals$"&amp;$G42))&amp;")")</f>
        <v/>
      </c>
      <c r="BW42" s="31" t="str">
        <f ca="1">IF(AQ42="","","uj::is_prop("&amp;_xlfn.TEXTJOIN(", ",TRUE,$B42,$M42,$J42,IF($G42="","","vals = pj::pj.$vals$"&amp;$G42))&amp;")")</f>
        <v/>
      </c>
      <c r="BX42" s="31" t="str">
        <f ca="1">IF(AR42="","","uj::is_prop("&amp;_xlfn.TEXTJOIN(", ",TRUE,$B42,$M42,$J42,IF($G42="","","vals = pj::pj.$vals$"&amp;$G42))&amp;")")</f>
        <v/>
      </c>
      <c r="BY42" s="31" t="str">
        <f ca="1">IF(AS42="","","uj::is_prop("&amp;_xlfn.TEXTJOIN(", ",TRUE,$B42,$M42,$J42,IF($G42="","","vals = pj::pj.$vals$"&amp;$G42))&amp;")")</f>
        <v/>
      </c>
      <c r="BZ42" s="31" t="str">
        <f ca="1">IF(AT42="","","uj::is_prop("&amp;_xlfn.TEXTJOIN(", ",TRUE,$B42,$M42,$J42,IF($G42="","","vals = pj::pj.$vals$"&amp;$G42))&amp;")")</f>
        <v/>
      </c>
      <c r="CA42" s="31" t="str">
        <f ca="1">IF(AU42="","","uj::is_prop("&amp;_xlfn.TEXTJOIN(", ",TRUE,$B42,$M42,$J42,IF($G42="","","vals = pj::pj.$vals$"&amp;$G42))&amp;")")</f>
        <v/>
      </c>
      <c r="CB42" s="37" t="s">
        <v>281</v>
      </c>
      <c r="CF42" s="36" t="str">
        <f t="shared" ca="1" si="124"/>
        <v>re = NA</v>
      </c>
      <c r="CG42" s="36" t="str">
        <f t="shared" ca="1" si="125"/>
        <v/>
      </c>
      <c r="CH42" s="36" t="str">
        <f t="shared" ca="1" si="126"/>
        <v/>
      </c>
      <c r="CI42" s="36" t="str">
        <f t="shared" ca="1" si="127"/>
        <v/>
      </c>
      <c r="CJ42" s="36" t="str">
        <f t="shared" ca="1" si="128"/>
        <v/>
      </c>
      <c r="CK42" s="36" t="str">
        <f t="shared" ca="1" si="129"/>
        <v/>
      </c>
      <c r="CL42" s="36" t="str">
        <f t="shared" ca="1" si="130"/>
        <v>re = NA</v>
      </c>
      <c r="CM42" s="36" t="str">
        <f t="shared" ca="1" si="131"/>
        <v>re = NA</v>
      </c>
      <c r="CN42" s="36" t="str">
        <f t="shared" ca="1" si="132"/>
        <v>re = NA</v>
      </c>
      <c r="CO42" s="36" t="str">
        <f t="shared" ca="1" si="133"/>
        <v>re = NA</v>
      </c>
      <c r="CP42" s="36" t="str">
        <f t="shared" ca="1" si="134"/>
        <v>re = NA</v>
      </c>
      <c r="CQ42" s="36" t="str">
        <f t="shared" ca="1" si="135"/>
        <v>re = NA</v>
      </c>
      <c r="CR42" s="36" t="str">
        <f t="shared" ca="1" si="136"/>
        <v>re = NA</v>
      </c>
      <c r="CS42" s="36" t="str">
        <f t="shared" ca="1" si="137"/>
        <v>re = NA</v>
      </c>
      <c r="CT42" s="36" t="str">
        <f t="shared" ca="1" si="138"/>
        <v/>
      </c>
      <c r="CU42" s="36" t="str">
        <f t="shared" ca="1" si="139"/>
        <v/>
      </c>
      <c r="CV42" s="36" t="str">
        <f t="shared" ca="1" si="140"/>
        <v/>
      </c>
      <c r="CW42" s="36" t="str">
        <f t="shared" ca="1" si="141"/>
        <v>re = NA</v>
      </c>
      <c r="CX42" s="36" t="str">
        <f t="shared" ca="1" si="142"/>
        <v>re = NA</v>
      </c>
      <c r="CY42" s="36" t="str">
        <f t="shared" ca="1" si="143"/>
        <v>re = NA</v>
      </c>
      <c r="CZ42" s="36" t="str">
        <f t="shared" ca="1" si="144"/>
        <v/>
      </c>
      <c r="DA42" s="36" t="str">
        <f t="shared" ca="1" si="145"/>
        <v/>
      </c>
      <c r="DB42" s="36" t="str">
        <f t="shared" ca="1" si="146"/>
        <v/>
      </c>
      <c r="DC42" s="36" t="str">
        <f t="shared" ca="1" si="147"/>
        <v/>
      </c>
      <c r="DD42" s="36" t="str">
        <f t="shared" ca="1" si="148"/>
        <v/>
      </c>
      <c r="DE42" s="36" t="str">
        <f t="shared" ca="1" si="149"/>
        <v/>
      </c>
      <c r="DF42" s="36" t="str">
        <f t="shared" ca="1" si="154"/>
        <v/>
      </c>
      <c r="DG42" s="36" t="str">
        <f t="shared" ca="1" si="150"/>
        <v/>
      </c>
      <c r="DH42" s="36" t="str">
        <f t="shared" ca="1" si="151"/>
        <v/>
      </c>
      <c r="DI42" s="36" t="str">
        <f t="shared" ca="1" si="152"/>
        <v/>
      </c>
      <c r="DJ42" s="36" t="str">
        <f t="shared" ca="1" si="153"/>
        <v/>
      </c>
      <c r="DK42" s="31" t="str">
        <f t="shared" ca="1" si="67"/>
        <v>re = re</v>
      </c>
      <c r="DL42" s="31" t="str">
        <f t="shared" ca="1" si="36"/>
        <v/>
      </c>
      <c r="DM42" s="31" t="str">
        <f t="shared" ca="1" si="37"/>
        <v/>
      </c>
      <c r="DN42" s="31" t="str">
        <f t="shared" ca="1" si="38"/>
        <v/>
      </c>
      <c r="DO42" s="31" t="str">
        <f t="shared" ca="1" si="39"/>
        <v/>
      </c>
      <c r="DP42" s="31" t="str">
        <f t="shared" ca="1" si="40"/>
        <v/>
      </c>
      <c r="DQ42" s="31" t="str">
        <f t="shared" ca="1" si="41"/>
        <v>re = re</v>
      </c>
      <c r="DR42" s="31" t="str">
        <f t="shared" ca="1" si="42"/>
        <v>re = re</v>
      </c>
      <c r="DS42" s="31" t="str">
        <f t="shared" ca="1" si="43"/>
        <v>re = re</v>
      </c>
      <c r="DT42" s="31" t="str">
        <f t="shared" ca="1" si="44"/>
        <v>re = re</v>
      </c>
      <c r="DU42" s="31" t="str">
        <f t="shared" ca="1" si="45"/>
        <v>re = re</v>
      </c>
      <c r="DV42" s="31" t="str">
        <f t="shared" ca="1" si="46"/>
        <v>re = re</v>
      </c>
      <c r="DW42" s="31" t="str">
        <f t="shared" ca="1" si="47"/>
        <v>re = re</v>
      </c>
      <c r="DX42" s="31" t="str">
        <f t="shared" ca="1" si="48"/>
        <v>re = re</v>
      </c>
      <c r="DY42" s="31" t="str">
        <f t="shared" ca="1" si="49"/>
        <v/>
      </c>
      <c r="DZ42" s="31" t="str">
        <f t="shared" ca="1" si="50"/>
        <v/>
      </c>
      <c r="EA42" s="31" t="str">
        <f t="shared" ca="1" si="51"/>
        <v/>
      </c>
      <c r="EB42" s="31" t="str">
        <f t="shared" ca="1" si="52"/>
        <v>re = re</v>
      </c>
      <c r="EC42" s="31" t="str">
        <f t="shared" ca="1" si="53"/>
        <v>re = re</v>
      </c>
      <c r="ED42" s="31" t="str">
        <f t="shared" ca="1" si="54"/>
        <v>re = re</v>
      </c>
      <c r="EE42" s="31" t="str">
        <f t="shared" ca="1" si="55"/>
        <v/>
      </c>
      <c r="EF42" s="31" t="str">
        <f t="shared" ca="1" si="56"/>
        <v/>
      </c>
      <c r="EG42" s="31" t="str">
        <f t="shared" ca="1" si="57"/>
        <v/>
      </c>
      <c r="EH42" s="31" t="str">
        <f t="shared" ca="1" si="58"/>
        <v/>
      </c>
      <c r="EI42" s="31" t="str">
        <f t="shared" ca="1" si="59"/>
        <v/>
      </c>
      <c r="EJ42" s="31" t="str">
        <f t="shared" ca="1" si="60"/>
        <v/>
      </c>
      <c r="EK42" s="31" t="str">
        <f t="shared" ca="1" si="61"/>
        <v/>
      </c>
      <c r="EL42" s="31" t="str">
        <f t="shared" ca="1" si="62"/>
        <v/>
      </c>
      <c r="EM42" s="31" t="str">
        <f t="shared" ca="1" si="63"/>
        <v/>
      </c>
      <c r="EN42" s="31" t="str">
        <f t="shared" ca="1" si="64"/>
        <v/>
      </c>
      <c r="EO42" s="31" t="str">
        <f t="shared" ca="1" si="65"/>
        <v/>
      </c>
    </row>
    <row r="43" spans="1:145" x14ac:dyDescent="0.2">
      <c r="A43" s="30" t="s">
        <v>90</v>
      </c>
      <c r="B43" s="30" t="s">
        <v>232</v>
      </c>
      <c r="C43" s="31" t="s">
        <v>9</v>
      </c>
      <c r="E43" s="31" t="s">
        <v>105</v>
      </c>
      <c r="F43" s="31" t="s">
        <v>106</v>
      </c>
      <c r="J43" s="31" t="s">
        <v>257</v>
      </c>
      <c r="K43" s="31" t="s">
        <v>256</v>
      </c>
      <c r="M43" s="31" t="str">
        <f t="shared" si="123"/>
        <v>'cmp_num_vec'</v>
      </c>
      <c r="N43" s="31" t="str">
        <f>"'cmp_"&amp;C43&amp;"_"&amp;F43&amp;"'"</f>
        <v>'cmp_num_scl'</v>
      </c>
      <c r="Q43" s="32">
        <f t="shared" ca="1" si="69"/>
        <v>9</v>
      </c>
      <c r="R43" s="32" t="str">
        <f t="shared" ca="1" si="82"/>
        <v/>
      </c>
      <c r="S43" s="32" t="str">
        <f t="shared" ca="1" si="120"/>
        <v/>
      </c>
      <c r="T43" s="32" t="str">
        <f t="shared" ca="1" si="120"/>
        <v/>
      </c>
      <c r="U43" s="32" t="str">
        <f t="shared" ca="1" si="120"/>
        <v/>
      </c>
      <c r="V43" s="32" t="str">
        <f t="shared" ca="1" si="120"/>
        <v/>
      </c>
      <c r="W43" s="32">
        <f t="shared" ca="1" si="120"/>
        <v>9</v>
      </c>
      <c r="X43" s="32">
        <f t="shared" ca="1" si="120"/>
        <v>9</v>
      </c>
      <c r="Y43" s="32">
        <f t="shared" ca="1" si="120"/>
        <v>9</v>
      </c>
      <c r="Z43" s="32">
        <f t="shared" ca="1" si="120"/>
        <v>9</v>
      </c>
      <c r="AA43" s="32">
        <f t="shared" ca="1" si="120"/>
        <v>7</v>
      </c>
      <c r="AB43" s="32">
        <f t="shared" ca="1" si="120"/>
        <v>7</v>
      </c>
      <c r="AC43" s="32">
        <f t="shared" ca="1" si="121"/>
        <v>9</v>
      </c>
      <c r="AD43" s="32">
        <f t="shared" ca="1" si="121"/>
        <v>9</v>
      </c>
      <c r="AE43" s="32" t="str">
        <f t="shared" ca="1" si="121"/>
        <v/>
      </c>
      <c r="AF43" s="32" t="str">
        <f t="shared" ca="1" si="121"/>
        <v/>
      </c>
      <c r="AG43" s="32" t="str">
        <f t="shared" ca="1" si="121"/>
        <v/>
      </c>
      <c r="AH43" s="32">
        <f t="shared" ca="1" si="121"/>
        <v>8</v>
      </c>
      <c r="AI43" s="32">
        <f t="shared" ca="1" si="121"/>
        <v>6</v>
      </c>
      <c r="AJ43" s="32">
        <f t="shared" ca="1" si="121"/>
        <v>7</v>
      </c>
      <c r="AK43" s="32" t="str">
        <f t="shared" ca="1" si="121"/>
        <v/>
      </c>
      <c r="AL43" s="32" t="str">
        <f t="shared" ca="1" si="121"/>
        <v/>
      </c>
      <c r="AM43" s="32" t="str">
        <f t="shared" ca="1" si="122"/>
        <v/>
      </c>
      <c r="AN43" s="32" t="str">
        <f t="shared" ca="1" si="122"/>
        <v/>
      </c>
      <c r="AO43" s="32" t="str">
        <f t="shared" ca="1" si="122"/>
        <v/>
      </c>
      <c r="AP43" s="32" t="str">
        <f t="shared" ca="1" si="122"/>
        <v/>
      </c>
      <c r="AQ43" s="32" t="str">
        <f t="shared" ca="1" si="122"/>
        <v/>
      </c>
      <c r="AR43" s="32" t="str">
        <f t="shared" ca="1" si="122"/>
        <v/>
      </c>
      <c r="AS43" s="32" t="str">
        <f t="shared" ca="1" si="122"/>
        <v/>
      </c>
      <c r="AT43" s="32" t="str">
        <f t="shared" ca="1" si="122"/>
        <v/>
      </c>
      <c r="AU43" s="32" t="str">
        <f t="shared" ca="1" si="122"/>
        <v/>
      </c>
      <c r="AV43" s="32">
        <f t="shared" ca="1" si="156"/>
        <v>12</v>
      </c>
      <c r="AW43" s="31" t="str">
        <f ca="1">IF(Q43="","","uj::is_prop("&amp;_xlfn.TEXTJOIN(", ",TRUE,$B43,$N43,$K43,IF($G43="","","vals = pj::pj.$vals$"&amp;$G43))&amp;")")</f>
        <v>uj::is_prop(te, 'cmp_num_scl', gt = be)</v>
      </c>
      <c r="AX43" s="31" t="str">
        <f ca="1">IF(R43="","","uj::is_prop("&amp;_xlfn.TEXTJOIN(", ",TRUE,$B43,$M43,$J43,IF($G43="","","vals = pj::pj.$vals$"&amp;$G43))&amp;")")</f>
        <v/>
      </c>
      <c r="AY43" s="31" t="str">
        <f ca="1">IF(S43="","","uj::is_prop("&amp;_xlfn.TEXTJOIN(", ",TRUE,$B43,$M43,$J43,IF($G43="","","vals = pj::pj.$vals$"&amp;$G43))&amp;")")</f>
        <v/>
      </c>
      <c r="AZ43" s="31" t="str">
        <f ca="1">IF(T43="","","uj::is_prop("&amp;_xlfn.TEXTJOIN(", ",TRUE,$B43,$M43,$J43,IF($G43="","","vals = pj::pj.$vals$"&amp;$G43))&amp;")")</f>
        <v/>
      </c>
      <c r="BA43" s="31" t="str">
        <f ca="1">IF(U43="","","uj::is_prop("&amp;_xlfn.TEXTJOIN(", ",TRUE,$B43,$M43,$J43,IF($G43="","","vals = pj::pj.$vals$"&amp;$G43))&amp;")")</f>
        <v/>
      </c>
      <c r="BB43" s="31" t="str">
        <f ca="1">IF(V43="","","uj::is_prop("&amp;_xlfn.TEXTJOIN(", ",TRUE,$B43,$M43,$J43,IF($G43="","","vals = pj::pj.$vals$"&amp;$G43))&amp;")")</f>
        <v/>
      </c>
      <c r="BC43" s="31" t="str">
        <f ca="1">IF(W43="","","uj::is_prop("&amp;_xlfn.TEXTJOIN(", ",TRUE,$B43,$M43,$J43,IF($G43="","","vals = pj::pj.$vals$"&amp;$G43))&amp;")")</f>
        <v>uj::is_prop(te, 'cmp_num_vec', gt = y)</v>
      </c>
      <c r="BD43" s="31" t="str">
        <f ca="1">IF(X43="","","uj::is_prop("&amp;_xlfn.TEXTJOIN(", ",TRUE,$B43,$M43,$J43,IF($G43="","","vals = pj::pj.$vals$"&amp;$G43))&amp;")")</f>
        <v>uj::is_prop(te, 'cmp_num_vec', gt = y)</v>
      </c>
      <c r="BE43" s="31" t="str">
        <f ca="1">IF(Y43="","","uj::is_prop("&amp;_xlfn.TEXTJOIN(", ",TRUE,$B43,$M43,$J43,IF($G43="","","vals = pj::pj.$vals$"&amp;$G43))&amp;")")</f>
        <v>uj::is_prop(te, 'cmp_num_vec', gt = y)</v>
      </c>
      <c r="BF43" s="31" t="str">
        <f ca="1">IF(Z43="","","uj::is_prop("&amp;_xlfn.TEXTJOIN(", ",TRUE,$B43,$M43,$J43,IF($G43="","","vals = pj::pj.$vals$"&amp;$G43))&amp;")")</f>
        <v>uj::is_prop(te, 'cmp_num_vec', gt = y)</v>
      </c>
      <c r="BG43" s="31" t="str">
        <f ca="1">IF(AA43="","","uj::is_prop("&amp;_xlfn.TEXTJOIN(", ",TRUE,$B43,$M43,$J43,IF($G43="","","vals = pj::pj.$vals$"&amp;$G43))&amp;")")</f>
        <v>uj::is_prop(te, 'cmp_num_vec', gt = y)</v>
      </c>
      <c r="BH43" s="31" t="str">
        <f ca="1">IF(AB43="","","uj::is_prop("&amp;_xlfn.TEXTJOIN(", ",TRUE,$B43,$M43,$J43,IF($G43="","","vals = pj::pj.$vals$"&amp;$G43))&amp;")")</f>
        <v>uj::is_prop(te, 'cmp_num_vec', gt = y)</v>
      </c>
      <c r="BI43" s="31" t="str">
        <f ca="1">IF(AC43="","","uj::is_prop("&amp;_xlfn.TEXTJOIN(", ",TRUE,$B43,$M43,$J43,IF($G43="","","vals = pj::pj.$vals$"&amp;$G43))&amp;")")</f>
        <v>uj::is_prop(te, 'cmp_num_vec', gt = y)</v>
      </c>
      <c r="BJ43" s="31" t="str">
        <f ca="1">IF(AD43="","","uj::is_prop("&amp;_xlfn.TEXTJOIN(", ",TRUE,$B43,$M43,$J43,IF($G43="","","vals = pj::pj.$vals$"&amp;$G43))&amp;")")</f>
        <v>uj::is_prop(te, 'cmp_num_vec', gt = y)</v>
      </c>
      <c r="BK43" s="31" t="str">
        <f ca="1">IF(AE43="","","uj::is_prop("&amp;_xlfn.TEXTJOIN(", ",TRUE,$B43,$M43,$J43,IF($G43="","","vals = pj::pj.$vals$"&amp;$G43))&amp;")")</f>
        <v/>
      </c>
      <c r="BL43" s="31" t="str">
        <f ca="1">IF(AF43="","","uj::is_prop("&amp;_xlfn.TEXTJOIN(", ",TRUE,$B43,$M43,$J43,IF($G43="","","vals = pj::pj.$vals$"&amp;$G43))&amp;")")</f>
        <v/>
      </c>
      <c r="BM43" s="31" t="str">
        <f ca="1">IF(AG43="","","uj::is_prop("&amp;_xlfn.TEXTJOIN(", ",TRUE,$B43,$M43,$J43,IF($G43="","","vals = pj::pj.$vals$"&amp;$G43))&amp;")")</f>
        <v/>
      </c>
      <c r="BN43" s="31" t="str">
        <f ca="1">IF(AH43="","","uj::is_prop("&amp;_xlfn.TEXTJOIN(", ",TRUE,$B43,$M43,$J43,IF($G43="","","vals = pj::pj.$vals$"&amp;$G43))&amp;")")</f>
        <v>uj::is_prop(te, 'cmp_num_vec', gt = y)</v>
      </c>
      <c r="BO43" s="31" t="str">
        <f ca="1">IF(AI43="","","uj::is_prop("&amp;_xlfn.TEXTJOIN(", ",TRUE,$B43,$M43,$J43,IF($G43="","","vals = pj::pj.$vals$"&amp;$G43))&amp;")")</f>
        <v>uj::is_prop(te, 'cmp_num_vec', gt = y)</v>
      </c>
      <c r="BP43" s="31" t="str">
        <f ca="1">IF(AJ43="","","uj::is_prop("&amp;_xlfn.TEXTJOIN(", ",TRUE,$B43,$M43,$J43,IF($G43="","","vals = pj::pj.$vals$"&amp;$G43))&amp;")")</f>
        <v>uj::is_prop(te, 'cmp_num_vec', gt = y)</v>
      </c>
      <c r="BQ43" s="31" t="str">
        <f ca="1">IF(AK43="","","uj::is_prop("&amp;_xlfn.TEXTJOIN(", ",TRUE,$B43,$M43,$J43,IF($G43="","","vals = pj::pj.$vals$"&amp;$G43))&amp;")")</f>
        <v/>
      </c>
      <c r="BR43" s="31" t="str">
        <f ca="1">IF(AL43="","","uj::is_prop("&amp;_xlfn.TEXTJOIN(", ",TRUE,$B43,$M43,$J43,IF($G43="","","vals = pj::pj.$vals$"&amp;$G43))&amp;")")</f>
        <v/>
      </c>
      <c r="BS43" s="31" t="str">
        <f ca="1">IF(AM43="","","uj::is_prop("&amp;_xlfn.TEXTJOIN(", ",TRUE,$B43,$M43,$J43,IF($G43="","","vals = pj::pj.$vals$"&amp;$G43))&amp;")")</f>
        <v/>
      </c>
      <c r="BT43" s="31" t="str">
        <f ca="1">IF(AN43="","","uj::is_prop("&amp;_xlfn.TEXTJOIN(", ",TRUE,$B43,$M43,$J43,IF($G43="","","vals = pj::pj.$vals$"&amp;$G43))&amp;")")</f>
        <v/>
      </c>
      <c r="BU43" s="31" t="str">
        <f ca="1">IF(AO43="","","uj::is_prop("&amp;_xlfn.TEXTJOIN(", ",TRUE,$B43,$M43,$J43,IF($G43="","","vals = pj::pj.$vals$"&amp;$G43))&amp;")")</f>
        <v/>
      </c>
      <c r="BV43" s="31" t="str">
        <f ca="1">IF(AP43="","","uj::is_prop("&amp;_xlfn.TEXTJOIN(", ",TRUE,$B43,$M43,$J43,IF($G43="","","vals = pj::pj.$vals$"&amp;$G43))&amp;")")</f>
        <v/>
      </c>
      <c r="BW43" s="31" t="str">
        <f ca="1">IF(AQ43="","","uj::is_prop("&amp;_xlfn.TEXTJOIN(", ",TRUE,$B43,$M43,$J43,IF($G43="","","vals = pj::pj.$vals$"&amp;$G43))&amp;")")</f>
        <v/>
      </c>
      <c r="BX43" s="31" t="str">
        <f ca="1">IF(AR43="","","uj::is_prop("&amp;_xlfn.TEXTJOIN(", ",TRUE,$B43,$M43,$J43,IF($G43="","","vals = pj::pj.$vals$"&amp;$G43))&amp;")")</f>
        <v/>
      </c>
      <c r="BY43" s="31" t="str">
        <f ca="1">IF(AS43="","","uj::is_prop("&amp;_xlfn.TEXTJOIN(", ",TRUE,$B43,$M43,$J43,IF($G43="","","vals = pj::pj.$vals$"&amp;$G43))&amp;")")</f>
        <v/>
      </c>
      <c r="BZ43" s="31" t="str">
        <f ca="1">IF(AT43="","","uj::is_prop("&amp;_xlfn.TEXTJOIN(", ",TRUE,$B43,$M43,$J43,IF($G43="","","vals = pj::pj.$vals$"&amp;$G43))&amp;")")</f>
        <v/>
      </c>
      <c r="CA43" s="31" t="str">
        <f ca="1">IF(AU43="","","uj::is_prop("&amp;_xlfn.TEXTJOIN(", ",TRUE,$B43,$M43,$J43,IF($G43="","","vals = pj::pj.$vals$"&amp;$G43))&amp;")")</f>
        <v/>
      </c>
      <c r="CB43" s="37" t="s">
        <v>281</v>
      </c>
      <c r="CF43" s="36" t="str">
        <f t="shared" ca="1" si="124"/>
        <v>te = NA</v>
      </c>
      <c r="CG43" s="36" t="str">
        <f t="shared" ca="1" si="125"/>
        <v/>
      </c>
      <c r="CH43" s="36" t="str">
        <f t="shared" ca="1" si="126"/>
        <v/>
      </c>
      <c r="CI43" s="36" t="str">
        <f t="shared" ca="1" si="127"/>
        <v/>
      </c>
      <c r="CJ43" s="36" t="str">
        <f t="shared" ca="1" si="128"/>
        <v/>
      </c>
      <c r="CK43" s="36" t="str">
        <f t="shared" ca="1" si="129"/>
        <v/>
      </c>
      <c r="CL43" s="36" t="str">
        <f t="shared" ca="1" si="130"/>
        <v>te = NA</v>
      </c>
      <c r="CM43" s="36" t="str">
        <f t="shared" ca="1" si="131"/>
        <v>te = NA</v>
      </c>
      <c r="CN43" s="36" t="str">
        <f t="shared" ca="1" si="132"/>
        <v>te = NA</v>
      </c>
      <c r="CO43" s="36" t="str">
        <f t="shared" ca="1" si="133"/>
        <v>te = NA</v>
      </c>
      <c r="CP43" s="36" t="str">
        <f t="shared" ca="1" si="134"/>
        <v>te = NA</v>
      </c>
      <c r="CQ43" s="36" t="str">
        <f t="shared" ca="1" si="135"/>
        <v>te = NA</v>
      </c>
      <c r="CR43" s="36" t="str">
        <f t="shared" ca="1" si="136"/>
        <v>te = NA</v>
      </c>
      <c r="CS43" s="36" t="str">
        <f t="shared" ca="1" si="137"/>
        <v>te = NA</v>
      </c>
      <c r="CT43" s="36" t="str">
        <f t="shared" ca="1" si="138"/>
        <v/>
      </c>
      <c r="CU43" s="36" t="str">
        <f t="shared" ca="1" si="139"/>
        <v/>
      </c>
      <c r="CV43" s="36" t="str">
        <f t="shared" ca="1" si="140"/>
        <v/>
      </c>
      <c r="CW43" s="36" t="str">
        <f t="shared" ca="1" si="141"/>
        <v>te = NA</v>
      </c>
      <c r="CX43" s="36" t="str">
        <f t="shared" ca="1" si="142"/>
        <v>te = NA</v>
      </c>
      <c r="CY43" s="36" t="str">
        <f t="shared" ca="1" si="143"/>
        <v>te = NA</v>
      </c>
      <c r="CZ43" s="36" t="str">
        <f t="shared" ca="1" si="144"/>
        <v/>
      </c>
      <c r="DA43" s="36" t="str">
        <f t="shared" ca="1" si="145"/>
        <v/>
      </c>
      <c r="DB43" s="36" t="str">
        <f t="shared" ca="1" si="146"/>
        <v/>
      </c>
      <c r="DC43" s="36" t="str">
        <f t="shared" ca="1" si="147"/>
        <v/>
      </c>
      <c r="DD43" s="36" t="str">
        <f t="shared" ca="1" si="148"/>
        <v/>
      </c>
      <c r="DE43" s="36" t="str">
        <f t="shared" ca="1" si="149"/>
        <v/>
      </c>
      <c r="DF43" s="36" t="str">
        <f t="shared" ca="1" si="154"/>
        <v/>
      </c>
      <c r="DG43" s="36" t="str">
        <f t="shared" ca="1" si="150"/>
        <v/>
      </c>
      <c r="DH43" s="36" t="str">
        <f t="shared" ca="1" si="151"/>
        <v/>
      </c>
      <c r="DI43" s="36" t="str">
        <f t="shared" ca="1" si="152"/>
        <v/>
      </c>
      <c r="DJ43" s="36" t="str">
        <f t="shared" ca="1" si="153"/>
        <v/>
      </c>
      <c r="DK43" s="31" t="str">
        <f t="shared" ca="1" si="67"/>
        <v>te = te</v>
      </c>
      <c r="DL43" s="31" t="str">
        <f t="shared" ca="1" si="36"/>
        <v/>
      </c>
      <c r="DM43" s="31" t="str">
        <f t="shared" ca="1" si="37"/>
        <v/>
      </c>
      <c r="DN43" s="31" t="str">
        <f t="shared" ca="1" si="38"/>
        <v/>
      </c>
      <c r="DO43" s="31" t="str">
        <f t="shared" ca="1" si="39"/>
        <v/>
      </c>
      <c r="DP43" s="31" t="str">
        <f t="shared" ca="1" si="40"/>
        <v/>
      </c>
      <c r="DQ43" s="31" t="str">
        <f t="shared" ca="1" si="41"/>
        <v>te = te</v>
      </c>
      <c r="DR43" s="31" t="str">
        <f t="shared" ca="1" si="42"/>
        <v>te = te</v>
      </c>
      <c r="DS43" s="31" t="str">
        <f t="shared" ca="1" si="43"/>
        <v>te = te</v>
      </c>
      <c r="DT43" s="31" t="str">
        <f t="shared" ca="1" si="44"/>
        <v>te = te</v>
      </c>
      <c r="DU43" s="31" t="str">
        <f t="shared" ca="1" si="45"/>
        <v>te = te</v>
      </c>
      <c r="DV43" s="31" t="str">
        <f t="shared" ca="1" si="46"/>
        <v>te = te</v>
      </c>
      <c r="DW43" s="31" t="str">
        <f t="shared" ca="1" si="47"/>
        <v>te = te</v>
      </c>
      <c r="DX43" s="31" t="str">
        <f t="shared" ca="1" si="48"/>
        <v>te = te</v>
      </c>
      <c r="DY43" s="31" t="str">
        <f t="shared" ca="1" si="49"/>
        <v/>
      </c>
      <c r="DZ43" s="31" t="str">
        <f t="shared" ca="1" si="50"/>
        <v/>
      </c>
      <c r="EA43" s="31" t="str">
        <f t="shared" ca="1" si="51"/>
        <v/>
      </c>
      <c r="EB43" s="31" t="str">
        <f t="shared" ca="1" si="52"/>
        <v>te = te</v>
      </c>
      <c r="EC43" s="31" t="str">
        <f t="shared" ca="1" si="53"/>
        <v>te = te</v>
      </c>
      <c r="ED43" s="31" t="str">
        <f t="shared" ca="1" si="54"/>
        <v>te = te</v>
      </c>
      <c r="EE43" s="31" t="str">
        <f t="shared" ca="1" si="55"/>
        <v/>
      </c>
      <c r="EF43" s="31" t="str">
        <f t="shared" ca="1" si="56"/>
        <v/>
      </c>
      <c r="EG43" s="31" t="str">
        <f t="shared" ca="1" si="57"/>
        <v/>
      </c>
      <c r="EH43" s="31" t="str">
        <f t="shared" ca="1" si="58"/>
        <v/>
      </c>
      <c r="EI43" s="31" t="str">
        <f t="shared" ca="1" si="59"/>
        <v/>
      </c>
      <c r="EJ43" s="31" t="str">
        <f t="shared" ca="1" si="60"/>
        <v/>
      </c>
      <c r="EK43" s="31" t="str">
        <f t="shared" ca="1" si="61"/>
        <v/>
      </c>
      <c r="EL43" s="31" t="str">
        <f t="shared" ca="1" si="62"/>
        <v/>
      </c>
      <c r="EM43" s="31" t="str">
        <f t="shared" ca="1" si="63"/>
        <v/>
      </c>
      <c r="EN43" s="31" t="str">
        <f t="shared" ca="1" si="64"/>
        <v/>
      </c>
      <c r="EO43" s="31" t="str">
        <f t="shared" ca="1" si="65"/>
        <v/>
      </c>
    </row>
    <row r="44" spans="1:145" x14ac:dyDescent="0.2">
      <c r="A44" s="30" t="s">
        <v>249</v>
      </c>
      <c r="B44" s="30" t="s">
        <v>152</v>
      </c>
      <c r="C44" s="31" t="s">
        <v>9</v>
      </c>
      <c r="D44" s="31" t="s">
        <v>28</v>
      </c>
      <c r="E44" s="31" t="s">
        <v>105</v>
      </c>
      <c r="M44" s="31" t="str">
        <f t="shared" si="123"/>
        <v>'cmp_num_vec'</v>
      </c>
      <c r="N44" s="31" t="str">
        <f>"'cmp_"&amp;D44&amp;"_"&amp;E44&amp;"'"</f>
        <v>'cmp_pos_vec'</v>
      </c>
      <c r="Q44" s="32" t="str">
        <f t="shared" ca="1" si="69"/>
        <v/>
      </c>
      <c r="R44" s="32" t="str">
        <f t="shared" ca="1" si="82"/>
        <v/>
      </c>
      <c r="S44" s="32">
        <f t="shared" ca="1" si="120"/>
        <v>6</v>
      </c>
      <c r="T44" s="32" t="str">
        <f t="shared" ca="1" si="120"/>
        <v/>
      </c>
      <c r="U44" s="32" t="str">
        <f t="shared" ca="1" si="120"/>
        <v/>
      </c>
      <c r="V44" s="32" t="str">
        <f t="shared" ca="1" si="120"/>
        <v/>
      </c>
      <c r="W44" s="32" t="str">
        <f t="shared" ca="1" si="120"/>
        <v/>
      </c>
      <c r="X44" s="32" t="str">
        <f t="shared" ca="1" si="120"/>
        <v/>
      </c>
      <c r="Y44" s="32" t="str">
        <f t="shared" ca="1" si="120"/>
        <v/>
      </c>
      <c r="Z44" s="32" t="str">
        <f t="shared" ca="1" si="120"/>
        <v/>
      </c>
      <c r="AA44" s="32" t="str">
        <f t="shared" ca="1" si="120"/>
        <v/>
      </c>
      <c r="AB44" s="32" t="str">
        <f t="shared" ca="1" si="120"/>
        <v/>
      </c>
      <c r="AC44" s="32" t="str">
        <f t="shared" ca="1" si="121"/>
        <v/>
      </c>
      <c r="AD44" s="32" t="str">
        <f t="shared" ca="1" si="121"/>
        <v/>
      </c>
      <c r="AE44" s="32" t="str">
        <f t="shared" ca="1" si="121"/>
        <v/>
      </c>
      <c r="AF44" s="32" t="str">
        <f t="shared" ca="1" si="121"/>
        <v/>
      </c>
      <c r="AG44" s="32" t="str">
        <f t="shared" ca="1" si="121"/>
        <v/>
      </c>
      <c r="AH44" s="32" t="str">
        <f t="shared" ca="1" si="121"/>
        <v/>
      </c>
      <c r="AI44" s="32" t="str">
        <f t="shared" ca="1" si="121"/>
        <v/>
      </c>
      <c r="AJ44" s="32" t="str">
        <f t="shared" ca="1" si="121"/>
        <v/>
      </c>
      <c r="AK44" s="32">
        <f t="shared" ca="1" si="121"/>
        <v>4</v>
      </c>
      <c r="AL44" s="32" t="str">
        <f t="shared" ca="1" si="121"/>
        <v/>
      </c>
      <c r="AM44" s="32" t="str">
        <f t="shared" ca="1" si="122"/>
        <v/>
      </c>
      <c r="AN44" s="32" t="str">
        <f t="shared" ca="1" si="122"/>
        <v/>
      </c>
      <c r="AO44" s="32" t="str">
        <f t="shared" ca="1" si="122"/>
        <v/>
      </c>
      <c r="AP44" s="32" t="str">
        <f t="shared" ca="1" si="122"/>
        <v/>
      </c>
      <c r="AQ44" s="32" t="str">
        <f t="shared" ca="1" si="122"/>
        <v/>
      </c>
      <c r="AR44" s="32" t="str">
        <f t="shared" ca="1" si="122"/>
        <v/>
      </c>
      <c r="AS44" s="32" t="str">
        <f t="shared" ca="1" si="122"/>
        <v/>
      </c>
      <c r="AT44" s="32" t="str">
        <f t="shared" ca="1" si="122"/>
        <v/>
      </c>
      <c r="AU44" s="32" t="str">
        <f t="shared" ca="1" si="122"/>
        <v/>
      </c>
      <c r="AV44" s="32">
        <f t="shared" ca="1" si="156"/>
        <v>2</v>
      </c>
      <c r="AW44" s="31" t="str">
        <f ca="1">IF(Q44="","","uj::is_prop("&amp;_xlfn.TEXTJOIN(", ",TRUE,$B44,$M44,$J44,IF($G44="","","vals = pj::pj.$vals$"&amp;$G44))&amp;")")</f>
        <v/>
      </c>
      <c r="AX44" s="31" t="str">
        <f ca="1">IF(R44="","","uj::is_prop("&amp;_xlfn.TEXTJOIN(", ",TRUE,$B44,$M44,$J44,IF($G44="","","vals = pj::pj.$vals$"&amp;$G44))&amp;")")</f>
        <v/>
      </c>
      <c r="AY44" s="31" t="str">
        <f ca="1">IF(S44="","","uj::is_prop("&amp;_xlfn.TEXTJOIN(", ",TRUE,$B44,$M44,$J44,IF($G44="","","vals = pj::pj.$vals$"&amp;$G44))&amp;")")</f>
        <v>uj::is_prop(d, 'cmp_num_vec')</v>
      </c>
      <c r="AZ44" s="31" t="str">
        <f ca="1">IF(T44="","","uj::is_prop("&amp;_xlfn.TEXTJOIN(", ",TRUE,$B44,$M44,$J44,IF($G44="","","vals = pj::pj.$vals$"&amp;$G44))&amp;")")</f>
        <v/>
      </c>
      <c r="BA44" s="31" t="str">
        <f ca="1">IF(U44="","","uj::is_prop("&amp;_xlfn.TEXTJOIN(", ",TRUE,$B44,$M44,$J44,IF($G44="","","vals = pj::pj.$vals$"&amp;$G44))&amp;")")</f>
        <v/>
      </c>
      <c r="BB44" s="31" t="str">
        <f ca="1">IF(V44="","","uj::is_prop("&amp;_xlfn.TEXTJOIN(", ",TRUE,$B44,$M44,$J44,IF($G44="","","vals = pj::pj.$vals$"&amp;$G44))&amp;")")</f>
        <v/>
      </c>
      <c r="BC44" s="31" t="str">
        <f ca="1">IF(W44="","","uj::is_prop("&amp;_xlfn.TEXTJOIN(", ",TRUE,$B44,$M44,$J44,IF($G44="","","vals = pj::pj.$vals$"&amp;$G44))&amp;")")</f>
        <v/>
      </c>
      <c r="BD44" s="31" t="str">
        <f ca="1">IF(X44="","","uj::is_prop("&amp;_xlfn.TEXTJOIN(", ",TRUE,$B44,$M44,$J44,IF($G44="","","vals = pj::pj.$vals$"&amp;$G44))&amp;")")</f>
        <v/>
      </c>
      <c r="BE44" s="31" t="str">
        <f ca="1">IF(Y44="","","uj::is_prop("&amp;_xlfn.TEXTJOIN(", ",TRUE,$B44,$M44,$J44,IF($G44="","","vals = pj::pj.$vals$"&amp;$G44))&amp;")")</f>
        <v/>
      </c>
      <c r="BF44" s="31" t="str">
        <f ca="1">IF(Z44="","","uj::is_prop("&amp;_xlfn.TEXTJOIN(", ",TRUE,$B44,$M44,$J44,IF($G44="","","vals = pj::pj.$vals$"&amp;$G44))&amp;")")</f>
        <v/>
      </c>
      <c r="BG44" s="31" t="str">
        <f ca="1">IF(AA44="","","uj::is_prop("&amp;_xlfn.TEXTJOIN(", ",TRUE,$B44,$M44,$J44,IF($G44="","","vals = pj::pj.$vals$"&amp;$G44))&amp;")")</f>
        <v/>
      </c>
      <c r="BH44" s="31" t="str">
        <f ca="1">IF(AB44="","","uj::is_prop("&amp;_xlfn.TEXTJOIN(", ",TRUE,$B44,$M44,$J44,IF($G44="","","vals = pj::pj.$vals$"&amp;$G44))&amp;")")</f>
        <v/>
      </c>
      <c r="BI44" s="31" t="str">
        <f ca="1">IF(AC44="","","uj::is_prop("&amp;_xlfn.TEXTJOIN(", ",TRUE,$B44,$M44,$J44,IF($G44="","","vals = pj::pj.$vals$"&amp;$G44))&amp;")")</f>
        <v/>
      </c>
      <c r="BJ44" s="31" t="str">
        <f ca="1">IF(AD44="","","uj::is_prop("&amp;_xlfn.TEXTJOIN(", ",TRUE,$B44,$M44,$J44,IF($G44="","","vals = pj::pj.$vals$"&amp;$G44))&amp;")")</f>
        <v/>
      </c>
      <c r="BK44" s="31" t="str">
        <f ca="1">IF(AE44="","","uj::is_prop("&amp;_xlfn.TEXTJOIN(", ",TRUE,$B44,$M44,$J44,IF($G44="","","vals = pj::pj.$vals$"&amp;$G44))&amp;")")</f>
        <v/>
      </c>
      <c r="BL44" s="31" t="str">
        <f ca="1">IF(AF44="","","uj::is_prop("&amp;_xlfn.TEXTJOIN(", ",TRUE,$B44,$M44,$J44,IF($G44="","","vals = pj::pj.$vals$"&amp;$G44))&amp;")")</f>
        <v/>
      </c>
      <c r="BM44" s="31" t="str">
        <f ca="1">IF(AG44="","","uj::is_prop("&amp;_xlfn.TEXTJOIN(", ",TRUE,$B44,$M44,$J44,IF($G44="","","vals = pj::pj.$vals$"&amp;$G44))&amp;")")</f>
        <v/>
      </c>
      <c r="BN44" s="31" t="str">
        <f ca="1">IF(AH44="","","uj::is_prop("&amp;_xlfn.TEXTJOIN(", ",TRUE,$B44,$M44,$J44,IF($G44="","","vals = pj::pj.$vals$"&amp;$G44))&amp;")")</f>
        <v/>
      </c>
      <c r="BO44" s="31" t="str">
        <f ca="1">IF(AI44="","","uj::is_prop("&amp;_xlfn.TEXTJOIN(", ",TRUE,$B44,$M44,$J44,IF($G44="","","vals = pj::pj.$vals$"&amp;$G44))&amp;")")</f>
        <v/>
      </c>
      <c r="BP44" s="31" t="str">
        <f ca="1">IF(AJ44="","","uj::is_prop("&amp;_xlfn.TEXTJOIN(", ",TRUE,$B44,$M44,$J44,IF($G44="","","vals = pj::pj.$vals$"&amp;$G44))&amp;")")</f>
        <v/>
      </c>
      <c r="BQ44" s="31" t="str">
        <f ca="1">IF(AK44="","","uj::is_prop("&amp;_xlfn.TEXTJOIN(", ",TRUE,$B44,$M44,$J44,IF($G44="","","vals = pj::pj.$vals$"&amp;$G44))&amp;")")</f>
        <v>uj::is_prop(d, 'cmp_num_vec')</v>
      </c>
      <c r="BR44" s="31" t="str">
        <f ca="1">IF(AL44="","","uj::is_prop("&amp;_xlfn.TEXTJOIN(", ",TRUE,$B44,$M44,$J44,IF($G44="","","vals = pj::pj.$vals$"&amp;$G44))&amp;")")</f>
        <v/>
      </c>
      <c r="BS44" s="31" t="str">
        <f ca="1">IF(AM44="","","uj::is_prop("&amp;_xlfn.TEXTJOIN(", ",TRUE,$B44,$M44,$J44,IF($G44="","","vals = pj::pj.$vals$"&amp;$G44))&amp;")")</f>
        <v/>
      </c>
      <c r="BT44" s="31" t="str">
        <f ca="1">IF(AN44="","","uj::is_prop("&amp;_xlfn.TEXTJOIN(", ",TRUE,$B44,$M44,$J44,IF($G44="","","vals = pj::pj.$vals$"&amp;$G44))&amp;")")</f>
        <v/>
      </c>
      <c r="BU44" s="31" t="str">
        <f ca="1">IF(AO44="","","uj::is_prop("&amp;_xlfn.TEXTJOIN(", ",TRUE,$B44,$M44,$J44,IF($G44="","","vals = pj::pj.$vals$"&amp;$G44))&amp;")")</f>
        <v/>
      </c>
      <c r="BV44" s="31" t="str">
        <f ca="1">IF(AP44="","","uj::is_prop("&amp;_xlfn.TEXTJOIN(", ",TRUE,$B44,$M44,$J44,IF($G44="","","vals = pj::pj.$vals$"&amp;$G44))&amp;")")</f>
        <v/>
      </c>
      <c r="BW44" s="31" t="str">
        <f ca="1">IF(AQ44="","","uj::is_prop("&amp;_xlfn.TEXTJOIN(", ",TRUE,$B44,$M44,$J44,IF($G44="","","vals = pj::pj.$vals$"&amp;$G44))&amp;")")</f>
        <v/>
      </c>
      <c r="BX44" s="31" t="str">
        <f ca="1">IF(AR44="","","uj::is_prop("&amp;_xlfn.TEXTJOIN(", ",TRUE,$B44,$M44,$J44,IF($G44="","","vals = pj::pj.$vals$"&amp;$G44))&amp;")")</f>
        <v/>
      </c>
      <c r="BY44" s="31" t="str">
        <f ca="1">IF(AS44="","","uj::is_prop("&amp;_xlfn.TEXTJOIN(", ",TRUE,$B44,$M44,$J44,IF($G44="","","vals = pj::pj.$vals$"&amp;$G44))&amp;")")</f>
        <v/>
      </c>
      <c r="BZ44" s="31" t="str">
        <f ca="1">IF(AT44="","","uj::is_prop("&amp;_xlfn.TEXTJOIN(", ",TRUE,$B44,$M44,$J44,IF($G44="","","vals = pj::pj.$vals$"&amp;$G44))&amp;")")</f>
        <v/>
      </c>
      <c r="CA44" s="31" t="str">
        <f ca="1">IF(AU44="","","uj::is_prop("&amp;_xlfn.TEXTJOIN(", ",TRUE,$B44,$M44,$J44,IF($G44="","","vals = pj::pj.$vals$"&amp;$G44))&amp;")")</f>
        <v/>
      </c>
      <c r="CB44" s="37" t="s">
        <v>281</v>
      </c>
      <c r="CF44" s="36" t="str">
        <f t="shared" ca="1" si="124"/>
        <v/>
      </c>
      <c r="CG44" s="36" t="str">
        <f t="shared" ca="1" si="125"/>
        <v/>
      </c>
      <c r="CH44" s="36" t="str">
        <f t="shared" ca="1" si="126"/>
        <v>d = NA</v>
      </c>
      <c r="CI44" s="36" t="str">
        <f t="shared" ca="1" si="127"/>
        <v/>
      </c>
      <c r="CJ44" s="36" t="str">
        <f t="shared" ca="1" si="128"/>
        <v/>
      </c>
      <c r="CK44" s="36" t="str">
        <f t="shared" ca="1" si="129"/>
        <v/>
      </c>
      <c r="CL44" s="36" t="str">
        <f t="shared" ca="1" si="130"/>
        <v/>
      </c>
      <c r="CM44" s="36" t="str">
        <f t="shared" ca="1" si="131"/>
        <v/>
      </c>
      <c r="CN44" s="36" t="str">
        <f t="shared" ca="1" si="132"/>
        <v/>
      </c>
      <c r="CO44" s="36" t="str">
        <f t="shared" ca="1" si="133"/>
        <v/>
      </c>
      <c r="CP44" s="36" t="str">
        <f t="shared" ca="1" si="134"/>
        <v/>
      </c>
      <c r="CQ44" s="36" t="str">
        <f t="shared" ca="1" si="135"/>
        <v/>
      </c>
      <c r="CR44" s="36" t="str">
        <f t="shared" ca="1" si="136"/>
        <v/>
      </c>
      <c r="CS44" s="36" t="str">
        <f t="shared" ca="1" si="137"/>
        <v/>
      </c>
      <c r="CT44" s="36" t="str">
        <f t="shared" ca="1" si="138"/>
        <v/>
      </c>
      <c r="CU44" s="36" t="str">
        <f t="shared" ca="1" si="139"/>
        <v/>
      </c>
      <c r="CV44" s="36" t="str">
        <f t="shared" ca="1" si="140"/>
        <v/>
      </c>
      <c r="CW44" s="36" t="str">
        <f t="shared" ca="1" si="141"/>
        <v/>
      </c>
      <c r="CX44" s="36" t="str">
        <f t="shared" ca="1" si="142"/>
        <v/>
      </c>
      <c r="CY44" s="36" t="str">
        <f t="shared" ca="1" si="143"/>
        <v/>
      </c>
      <c r="CZ44" s="36" t="str">
        <f t="shared" ca="1" si="144"/>
        <v>d = NA</v>
      </c>
      <c r="DA44" s="36" t="str">
        <f t="shared" ca="1" si="145"/>
        <v/>
      </c>
      <c r="DB44" s="36" t="str">
        <f t="shared" ca="1" si="146"/>
        <v/>
      </c>
      <c r="DC44" s="36" t="str">
        <f t="shared" ca="1" si="147"/>
        <v/>
      </c>
      <c r="DD44" s="36" t="str">
        <f t="shared" ca="1" si="148"/>
        <v/>
      </c>
      <c r="DE44" s="36" t="str">
        <f t="shared" ca="1" si="149"/>
        <v/>
      </c>
      <c r="DF44" s="36" t="str">
        <f t="shared" ca="1" si="154"/>
        <v/>
      </c>
      <c r="DG44" s="36" t="str">
        <f t="shared" ca="1" si="150"/>
        <v/>
      </c>
      <c r="DH44" s="36" t="str">
        <f t="shared" ca="1" si="151"/>
        <v/>
      </c>
      <c r="DI44" s="36" t="str">
        <f t="shared" ca="1" si="152"/>
        <v/>
      </c>
      <c r="DJ44" s="36" t="str">
        <f t="shared" ca="1" si="153"/>
        <v/>
      </c>
      <c r="DK44" s="31" t="str">
        <f t="shared" ca="1" si="67"/>
        <v/>
      </c>
      <c r="DL44" s="31" t="str">
        <f t="shared" ca="1" si="36"/>
        <v/>
      </c>
      <c r="DM44" s="31" t="str">
        <f t="shared" ca="1" si="37"/>
        <v>d = d</v>
      </c>
      <c r="DN44" s="31" t="str">
        <f t="shared" ca="1" si="38"/>
        <v/>
      </c>
      <c r="DO44" s="31" t="str">
        <f t="shared" ca="1" si="39"/>
        <v/>
      </c>
      <c r="DP44" s="31" t="str">
        <f t="shared" ca="1" si="40"/>
        <v/>
      </c>
      <c r="DQ44" s="31" t="str">
        <f t="shared" ca="1" si="41"/>
        <v/>
      </c>
      <c r="DR44" s="31" t="str">
        <f t="shared" ca="1" si="42"/>
        <v/>
      </c>
      <c r="DS44" s="31" t="str">
        <f t="shared" ca="1" si="43"/>
        <v/>
      </c>
      <c r="DT44" s="31" t="str">
        <f t="shared" ca="1" si="44"/>
        <v/>
      </c>
      <c r="DU44" s="31" t="str">
        <f t="shared" ca="1" si="45"/>
        <v/>
      </c>
      <c r="DV44" s="31" t="str">
        <f t="shared" ca="1" si="46"/>
        <v/>
      </c>
      <c r="DW44" s="31" t="str">
        <f t="shared" ca="1" si="47"/>
        <v/>
      </c>
      <c r="DX44" s="31" t="str">
        <f t="shared" ca="1" si="48"/>
        <v/>
      </c>
      <c r="DY44" s="31" t="str">
        <f t="shared" ca="1" si="49"/>
        <v/>
      </c>
      <c r="DZ44" s="31" t="str">
        <f t="shared" ca="1" si="50"/>
        <v/>
      </c>
      <c r="EA44" s="31" t="str">
        <f t="shared" ca="1" si="51"/>
        <v/>
      </c>
      <c r="EB44" s="31" t="str">
        <f t="shared" ca="1" si="52"/>
        <v/>
      </c>
      <c r="EC44" s="31" t="str">
        <f t="shared" ca="1" si="53"/>
        <v/>
      </c>
      <c r="ED44" s="31" t="str">
        <f t="shared" ca="1" si="54"/>
        <v/>
      </c>
      <c r="EE44" s="31" t="str">
        <f t="shared" ca="1" si="55"/>
        <v>d = d</v>
      </c>
      <c r="EF44" s="31" t="str">
        <f t="shared" ca="1" si="56"/>
        <v/>
      </c>
      <c r="EG44" s="31" t="str">
        <f t="shared" ca="1" si="57"/>
        <v/>
      </c>
      <c r="EH44" s="31" t="str">
        <f t="shared" ca="1" si="58"/>
        <v/>
      </c>
      <c r="EI44" s="31" t="str">
        <f t="shared" ca="1" si="59"/>
        <v/>
      </c>
      <c r="EJ44" s="31" t="str">
        <f t="shared" ca="1" si="60"/>
        <v/>
      </c>
      <c r="EK44" s="31" t="str">
        <f t="shared" ca="1" si="61"/>
        <v/>
      </c>
      <c r="EL44" s="31" t="str">
        <f t="shared" ca="1" si="62"/>
        <v/>
      </c>
      <c r="EM44" s="31" t="str">
        <f t="shared" ca="1" si="63"/>
        <v/>
      </c>
      <c r="EN44" s="31" t="str">
        <f t="shared" ca="1" si="64"/>
        <v/>
      </c>
      <c r="EO44" s="31" t="str">
        <f t="shared" ca="1" si="65"/>
        <v/>
      </c>
    </row>
    <row r="45" spans="1:145" x14ac:dyDescent="0.2">
      <c r="A45" s="30" t="s">
        <v>122</v>
      </c>
      <c r="B45" s="30" t="s">
        <v>151</v>
      </c>
      <c r="C45" s="31" t="s">
        <v>28</v>
      </c>
      <c r="E45" s="31" t="s">
        <v>105</v>
      </c>
      <c r="M45" s="31" t="str">
        <f t="shared" si="123"/>
        <v>'cmp_pos_vec'</v>
      </c>
      <c r="Q45" s="32" t="str">
        <f t="shared" ca="1" si="69"/>
        <v/>
      </c>
      <c r="R45" s="32" t="str">
        <f t="shared" ca="1" si="82"/>
        <v/>
      </c>
      <c r="S45" s="32" t="str">
        <f t="shared" ref="S45:AB54" ca="1" si="160">IFERROR(MATCH($B45,INDIRECT(S$3&amp;"_names"),0),"")</f>
        <v/>
      </c>
      <c r="T45" s="32" t="str">
        <f t="shared" ca="1" si="160"/>
        <v/>
      </c>
      <c r="U45" s="32" t="str">
        <f t="shared" ca="1" si="160"/>
        <v/>
      </c>
      <c r="V45" s="32" t="str">
        <f t="shared" ca="1" si="160"/>
        <v/>
      </c>
      <c r="W45" s="32" t="str">
        <f t="shared" ca="1" si="160"/>
        <v/>
      </c>
      <c r="X45" s="32" t="str">
        <f t="shared" ca="1" si="160"/>
        <v/>
      </c>
      <c r="Y45" s="32" t="str">
        <f t="shared" ca="1" si="160"/>
        <v/>
      </c>
      <c r="Z45" s="32" t="str">
        <f t="shared" ca="1" si="160"/>
        <v/>
      </c>
      <c r="AA45" s="32" t="str">
        <f t="shared" ca="1" si="160"/>
        <v/>
      </c>
      <c r="AB45" s="32" t="str">
        <f t="shared" ca="1" si="160"/>
        <v/>
      </c>
      <c r="AC45" s="32" t="str">
        <f t="shared" ref="AC45:AL54" ca="1" si="161">IFERROR(MATCH($B45,INDIRECT(AC$3&amp;"_names"),0),"")</f>
        <v/>
      </c>
      <c r="AD45" s="32" t="str">
        <f t="shared" ca="1" si="161"/>
        <v/>
      </c>
      <c r="AE45" s="32" t="str">
        <f t="shared" ca="1" si="161"/>
        <v/>
      </c>
      <c r="AF45" s="32" t="str">
        <f t="shared" ca="1" si="161"/>
        <v/>
      </c>
      <c r="AG45" s="32" t="str">
        <f t="shared" ca="1" si="161"/>
        <v/>
      </c>
      <c r="AH45" s="32" t="str">
        <f t="shared" ca="1" si="161"/>
        <v/>
      </c>
      <c r="AI45" s="32" t="str">
        <f t="shared" ca="1" si="161"/>
        <v/>
      </c>
      <c r="AJ45" s="32" t="str">
        <f t="shared" ca="1" si="161"/>
        <v/>
      </c>
      <c r="AK45" s="32">
        <f t="shared" ca="1" si="161"/>
        <v>6</v>
      </c>
      <c r="AL45" s="32" t="str">
        <f t="shared" ca="1" si="161"/>
        <v/>
      </c>
      <c r="AM45" s="32" t="str">
        <f t="shared" ref="AM45:AU54" ca="1" si="162">IFERROR(MATCH($B45,INDIRECT(AM$3&amp;"_names"),0),"")</f>
        <v/>
      </c>
      <c r="AN45" s="32" t="str">
        <f t="shared" ca="1" si="162"/>
        <v/>
      </c>
      <c r="AO45" s="32" t="str">
        <f t="shared" ca="1" si="162"/>
        <v/>
      </c>
      <c r="AP45" s="32" t="str">
        <f t="shared" ca="1" si="162"/>
        <v/>
      </c>
      <c r="AQ45" s="32" t="str">
        <f t="shared" ca="1" si="162"/>
        <v/>
      </c>
      <c r="AR45" s="32" t="str">
        <f t="shared" ca="1" si="162"/>
        <v/>
      </c>
      <c r="AS45" s="32" t="str">
        <f t="shared" ca="1" si="162"/>
        <v/>
      </c>
      <c r="AT45" s="32" t="str">
        <f t="shared" ca="1" si="162"/>
        <v/>
      </c>
      <c r="AU45" s="32" t="str">
        <f t="shared" ca="1" si="162"/>
        <v/>
      </c>
      <c r="AV45" s="32">
        <f t="shared" ca="1" si="156"/>
        <v>1</v>
      </c>
      <c r="AW45" s="31" t="str">
        <f ca="1">IF(Q45="","","uj::is_prop("&amp;_xlfn.TEXTJOIN(", ",TRUE,$B45,$M45,$J45,IF($G45="","","vals = pj::pj.$vals$"&amp;$G45))&amp;")")</f>
        <v/>
      </c>
      <c r="AX45" s="31" t="str">
        <f ca="1">IF(R45="","","uj::is_prop("&amp;_xlfn.TEXTJOIN(", ",TRUE,$B45,$M45,$J45,IF($G45="","","vals = pj::pj.$vals$"&amp;$G45))&amp;")")</f>
        <v/>
      </c>
      <c r="AY45" s="31" t="str">
        <f ca="1">IF(S45="","","uj::is_prop("&amp;_xlfn.TEXTJOIN(", ",TRUE,$B45,$M45,$J45,IF($G45="","","vals = pj::pj.$vals$"&amp;$G45))&amp;")")</f>
        <v/>
      </c>
      <c r="AZ45" s="31" t="str">
        <f ca="1">IF(T45="","","uj::is_prop("&amp;_xlfn.TEXTJOIN(", ",TRUE,$B45,$M45,$J45,IF($G45="","","vals = pj::pj.$vals$"&amp;$G45))&amp;")")</f>
        <v/>
      </c>
      <c r="BA45" s="31" t="str">
        <f ca="1">IF(U45="","","uj::is_prop("&amp;_xlfn.TEXTJOIN(", ",TRUE,$B45,$M45,$J45,IF($G45="","","vals = pj::pj.$vals$"&amp;$G45))&amp;")")</f>
        <v/>
      </c>
      <c r="BB45" s="31" t="str">
        <f ca="1">IF(V45="","","uj::is_prop("&amp;_xlfn.TEXTJOIN(", ",TRUE,$B45,$M45,$J45,IF($G45="","","vals = pj::pj.$vals$"&amp;$G45))&amp;")")</f>
        <v/>
      </c>
      <c r="BC45" s="31" t="str">
        <f ca="1">IF(W45="","","uj::is_prop("&amp;_xlfn.TEXTJOIN(", ",TRUE,$B45,$M45,$J45,IF($G45="","","vals = pj::pj.$vals$"&amp;$G45))&amp;")")</f>
        <v/>
      </c>
      <c r="BD45" s="31" t="str">
        <f ca="1">IF(X45="","","uj::is_prop("&amp;_xlfn.TEXTJOIN(", ",TRUE,$B45,$M45,$J45,IF($G45="","","vals = pj::pj.$vals$"&amp;$G45))&amp;")")</f>
        <v/>
      </c>
      <c r="BE45" s="31" t="str">
        <f ca="1">IF(Y45="","","uj::is_prop("&amp;_xlfn.TEXTJOIN(", ",TRUE,$B45,$M45,$J45,IF($G45="","","vals = pj::pj.$vals$"&amp;$G45))&amp;")")</f>
        <v/>
      </c>
      <c r="BF45" s="31" t="str">
        <f ca="1">IF(Z45="","","uj::is_prop("&amp;_xlfn.TEXTJOIN(", ",TRUE,$B45,$M45,$J45,IF($G45="","","vals = pj::pj.$vals$"&amp;$G45))&amp;")")</f>
        <v/>
      </c>
      <c r="BG45" s="31" t="str">
        <f ca="1">IF(AA45="","","uj::is_prop("&amp;_xlfn.TEXTJOIN(", ",TRUE,$B45,$M45,$J45,IF($G45="","","vals = pj::pj.$vals$"&amp;$G45))&amp;")")</f>
        <v/>
      </c>
      <c r="BH45" s="31" t="str">
        <f ca="1">IF(AB45="","","uj::is_prop("&amp;_xlfn.TEXTJOIN(", ",TRUE,$B45,$M45,$J45,IF($G45="","","vals = pj::pj.$vals$"&amp;$G45))&amp;")")</f>
        <v/>
      </c>
      <c r="BI45" s="31" t="str">
        <f ca="1">IF(AC45="","","uj::is_prop("&amp;_xlfn.TEXTJOIN(", ",TRUE,$B45,$M45,$J45,IF($G45="","","vals = pj::pj.$vals$"&amp;$G45))&amp;")")</f>
        <v/>
      </c>
      <c r="BJ45" s="31" t="str">
        <f ca="1">IF(AD45="","","uj::is_prop("&amp;_xlfn.TEXTJOIN(", ",TRUE,$B45,$M45,$J45,IF($G45="","","vals = pj::pj.$vals$"&amp;$G45))&amp;")")</f>
        <v/>
      </c>
      <c r="BK45" s="31" t="str">
        <f ca="1">IF(AE45="","","uj::is_prop("&amp;_xlfn.TEXTJOIN(", ",TRUE,$B45,$M45,$J45,IF($G45="","","vals = pj::pj.$vals$"&amp;$G45))&amp;")")</f>
        <v/>
      </c>
      <c r="BL45" s="31" t="str">
        <f ca="1">IF(AF45="","","uj::is_prop("&amp;_xlfn.TEXTJOIN(", ",TRUE,$B45,$M45,$J45,IF($G45="","","vals = pj::pj.$vals$"&amp;$G45))&amp;")")</f>
        <v/>
      </c>
      <c r="BM45" s="31" t="str">
        <f ca="1">IF(AG45="","","uj::is_prop("&amp;_xlfn.TEXTJOIN(", ",TRUE,$B45,$M45,$J45,IF($G45="","","vals = pj::pj.$vals$"&amp;$G45))&amp;")")</f>
        <v/>
      </c>
      <c r="BN45" s="31" t="str">
        <f ca="1">IF(AH45="","","uj::is_prop("&amp;_xlfn.TEXTJOIN(", ",TRUE,$B45,$M45,$J45,IF($G45="","","vals = pj::pj.$vals$"&amp;$G45))&amp;")")</f>
        <v/>
      </c>
      <c r="BO45" s="31" t="str">
        <f ca="1">IF(AI45="","","uj::is_prop("&amp;_xlfn.TEXTJOIN(", ",TRUE,$B45,$M45,$J45,IF($G45="","","vals = pj::pj.$vals$"&amp;$G45))&amp;")")</f>
        <v/>
      </c>
      <c r="BP45" s="31" t="str">
        <f ca="1">IF(AJ45="","","uj::is_prop("&amp;_xlfn.TEXTJOIN(", ",TRUE,$B45,$M45,$J45,IF($G45="","","vals = pj::pj.$vals$"&amp;$G45))&amp;")")</f>
        <v/>
      </c>
      <c r="BQ45" s="31" t="str">
        <f ca="1">IF(AK45="","","uj::is_prop("&amp;_xlfn.TEXTJOIN(", ",TRUE,$B45,$M45,$J45,IF($G45="","","vals = pj::pj.$vals$"&amp;$G45))&amp;")")</f>
        <v>uj::is_prop(neg, 'cmp_pos_vec')</v>
      </c>
      <c r="BR45" s="31" t="str">
        <f ca="1">IF(AL45="","","uj::is_prop("&amp;_xlfn.TEXTJOIN(", ",TRUE,$B45,$M45,$J45,IF($G45="","","vals = pj::pj.$vals$"&amp;$G45))&amp;")")</f>
        <v/>
      </c>
      <c r="BS45" s="31" t="str">
        <f ca="1">IF(AM45="","","uj::is_prop("&amp;_xlfn.TEXTJOIN(", ",TRUE,$B45,$M45,$J45,IF($G45="","","vals = pj::pj.$vals$"&amp;$G45))&amp;")")</f>
        <v/>
      </c>
      <c r="BT45" s="31" t="str">
        <f ca="1">IF(AN45="","","uj::is_prop("&amp;_xlfn.TEXTJOIN(", ",TRUE,$B45,$M45,$J45,IF($G45="","","vals = pj::pj.$vals$"&amp;$G45))&amp;")")</f>
        <v/>
      </c>
      <c r="BU45" s="31" t="str">
        <f ca="1">IF(AO45="","","uj::is_prop("&amp;_xlfn.TEXTJOIN(", ",TRUE,$B45,$M45,$J45,IF($G45="","","vals = pj::pj.$vals$"&amp;$G45))&amp;")")</f>
        <v/>
      </c>
      <c r="BV45" s="31" t="str">
        <f ca="1">IF(AP45="","","uj::is_prop("&amp;_xlfn.TEXTJOIN(", ",TRUE,$B45,$M45,$J45,IF($G45="","","vals = pj::pj.$vals$"&amp;$G45))&amp;")")</f>
        <v/>
      </c>
      <c r="BW45" s="31" t="str">
        <f ca="1">IF(AQ45="","","uj::is_prop("&amp;_xlfn.TEXTJOIN(", ",TRUE,$B45,$M45,$J45,IF($G45="","","vals = pj::pj.$vals$"&amp;$G45))&amp;")")</f>
        <v/>
      </c>
      <c r="BX45" s="31" t="str">
        <f ca="1">IF(AR45="","","uj::is_prop("&amp;_xlfn.TEXTJOIN(", ",TRUE,$B45,$M45,$J45,IF($G45="","","vals = pj::pj.$vals$"&amp;$G45))&amp;")")</f>
        <v/>
      </c>
      <c r="BY45" s="31" t="str">
        <f ca="1">IF(AS45="","","uj::is_prop("&amp;_xlfn.TEXTJOIN(", ",TRUE,$B45,$M45,$J45,IF($G45="","","vals = pj::pj.$vals$"&amp;$G45))&amp;")")</f>
        <v/>
      </c>
      <c r="BZ45" s="31" t="str">
        <f ca="1">IF(AT45="","","uj::is_prop("&amp;_xlfn.TEXTJOIN(", ",TRUE,$B45,$M45,$J45,IF($G45="","","vals = pj::pj.$vals$"&amp;$G45))&amp;")")</f>
        <v/>
      </c>
      <c r="CA45" s="31" t="str">
        <f ca="1">IF(AU45="","","uj::is_prop("&amp;_xlfn.TEXTJOIN(", ",TRUE,$B45,$M45,$J45,IF($G45="","","vals = pj::pj.$vals$"&amp;$G45))&amp;")")</f>
        <v/>
      </c>
      <c r="CB45" s="37" t="s">
        <v>281</v>
      </c>
      <c r="CF45" s="36" t="str">
        <f t="shared" ca="1" si="124"/>
        <v/>
      </c>
      <c r="CG45" s="36" t="str">
        <f t="shared" ca="1" si="125"/>
        <v/>
      </c>
      <c r="CH45" s="36" t="str">
        <f t="shared" ca="1" si="126"/>
        <v/>
      </c>
      <c r="CI45" s="36" t="str">
        <f t="shared" ca="1" si="127"/>
        <v/>
      </c>
      <c r="CJ45" s="36" t="str">
        <f t="shared" ca="1" si="128"/>
        <v/>
      </c>
      <c r="CK45" s="36" t="str">
        <f t="shared" ca="1" si="129"/>
        <v/>
      </c>
      <c r="CL45" s="36" t="str">
        <f t="shared" ca="1" si="130"/>
        <v/>
      </c>
      <c r="CM45" s="36" t="str">
        <f t="shared" ca="1" si="131"/>
        <v/>
      </c>
      <c r="CN45" s="36" t="str">
        <f t="shared" ca="1" si="132"/>
        <v/>
      </c>
      <c r="CO45" s="36" t="str">
        <f t="shared" ca="1" si="133"/>
        <v/>
      </c>
      <c r="CP45" s="36" t="str">
        <f t="shared" ca="1" si="134"/>
        <v/>
      </c>
      <c r="CQ45" s="36" t="str">
        <f t="shared" ca="1" si="135"/>
        <v/>
      </c>
      <c r="CR45" s="36" t="str">
        <f t="shared" ca="1" si="136"/>
        <v/>
      </c>
      <c r="CS45" s="36" t="str">
        <f t="shared" ca="1" si="137"/>
        <v/>
      </c>
      <c r="CT45" s="36" t="str">
        <f t="shared" ca="1" si="138"/>
        <v/>
      </c>
      <c r="CU45" s="36" t="str">
        <f t="shared" ca="1" si="139"/>
        <v/>
      </c>
      <c r="CV45" s="36" t="str">
        <f t="shared" ca="1" si="140"/>
        <v/>
      </c>
      <c r="CW45" s="36" t="str">
        <f t="shared" ca="1" si="141"/>
        <v/>
      </c>
      <c r="CX45" s="36" t="str">
        <f t="shared" ca="1" si="142"/>
        <v/>
      </c>
      <c r="CY45" s="36" t="str">
        <f t="shared" ca="1" si="143"/>
        <v/>
      </c>
      <c r="CZ45" s="36" t="str">
        <f t="shared" ca="1" si="144"/>
        <v>neg = NA</v>
      </c>
      <c r="DA45" s="36" t="str">
        <f t="shared" ca="1" si="145"/>
        <v/>
      </c>
      <c r="DB45" s="36" t="str">
        <f t="shared" ca="1" si="146"/>
        <v/>
      </c>
      <c r="DC45" s="36" t="str">
        <f t="shared" ca="1" si="147"/>
        <v/>
      </c>
      <c r="DD45" s="36" t="str">
        <f t="shared" ca="1" si="148"/>
        <v/>
      </c>
      <c r="DE45" s="36" t="str">
        <f t="shared" ca="1" si="149"/>
        <v/>
      </c>
      <c r="DF45" s="36" t="str">
        <f t="shared" ca="1" si="154"/>
        <v/>
      </c>
      <c r="DG45" s="36" t="str">
        <f t="shared" ca="1" si="150"/>
        <v/>
      </c>
      <c r="DH45" s="36" t="str">
        <f t="shared" ca="1" si="151"/>
        <v/>
      </c>
      <c r="DI45" s="36" t="str">
        <f t="shared" ca="1" si="152"/>
        <v/>
      </c>
      <c r="DJ45" s="36" t="str">
        <f t="shared" ca="1" si="153"/>
        <v/>
      </c>
      <c r="DK45" s="31" t="str">
        <f t="shared" ca="1" si="67"/>
        <v/>
      </c>
      <c r="DL45" s="31" t="str">
        <f t="shared" ca="1" si="36"/>
        <v/>
      </c>
      <c r="DM45" s="31" t="str">
        <f t="shared" ca="1" si="37"/>
        <v/>
      </c>
      <c r="DN45" s="31" t="str">
        <f t="shared" ca="1" si="38"/>
        <v/>
      </c>
      <c r="DO45" s="31" t="str">
        <f t="shared" ca="1" si="39"/>
        <v/>
      </c>
      <c r="DP45" s="31" t="str">
        <f t="shared" ca="1" si="40"/>
        <v/>
      </c>
      <c r="DQ45" s="31" t="str">
        <f t="shared" ca="1" si="41"/>
        <v/>
      </c>
      <c r="DR45" s="31" t="str">
        <f t="shared" ca="1" si="42"/>
        <v/>
      </c>
      <c r="DS45" s="31" t="str">
        <f t="shared" ca="1" si="43"/>
        <v/>
      </c>
      <c r="DT45" s="31" t="str">
        <f t="shared" ca="1" si="44"/>
        <v/>
      </c>
      <c r="DU45" s="31" t="str">
        <f t="shared" ca="1" si="45"/>
        <v/>
      </c>
      <c r="DV45" s="31" t="str">
        <f t="shared" ca="1" si="46"/>
        <v/>
      </c>
      <c r="DW45" s="31" t="str">
        <f t="shared" ca="1" si="47"/>
        <v/>
      </c>
      <c r="DX45" s="31" t="str">
        <f t="shared" ca="1" si="48"/>
        <v/>
      </c>
      <c r="DY45" s="31" t="str">
        <f t="shared" ca="1" si="49"/>
        <v/>
      </c>
      <c r="DZ45" s="31" t="str">
        <f t="shared" ca="1" si="50"/>
        <v/>
      </c>
      <c r="EA45" s="31" t="str">
        <f t="shared" ca="1" si="51"/>
        <v/>
      </c>
      <c r="EB45" s="31" t="str">
        <f t="shared" ca="1" si="52"/>
        <v/>
      </c>
      <c r="EC45" s="31" t="str">
        <f t="shared" ca="1" si="53"/>
        <v/>
      </c>
      <c r="ED45" s="31" t="str">
        <f t="shared" ca="1" si="54"/>
        <v/>
      </c>
      <c r="EE45" s="31" t="str">
        <f t="shared" ca="1" si="55"/>
        <v>neg = neg</v>
      </c>
      <c r="EF45" s="31" t="str">
        <f t="shared" ca="1" si="56"/>
        <v/>
      </c>
      <c r="EG45" s="31" t="str">
        <f t="shared" ca="1" si="57"/>
        <v/>
      </c>
      <c r="EH45" s="31" t="str">
        <f t="shared" ca="1" si="58"/>
        <v/>
      </c>
      <c r="EI45" s="31" t="str">
        <f t="shared" ca="1" si="59"/>
        <v/>
      </c>
      <c r="EJ45" s="31" t="str">
        <f t="shared" ca="1" si="60"/>
        <v/>
      </c>
      <c r="EK45" s="31" t="str">
        <f t="shared" ca="1" si="61"/>
        <v/>
      </c>
      <c r="EL45" s="31" t="str">
        <f t="shared" ca="1" si="62"/>
        <v/>
      </c>
      <c r="EM45" s="31" t="str">
        <f t="shared" ca="1" si="63"/>
        <v/>
      </c>
      <c r="EN45" s="31" t="str">
        <f t="shared" ca="1" si="64"/>
        <v/>
      </c>
      <c r="EO45" s="31" t="str">
        <f t="shared" ca="1" si="65"/>
        <v/>
      </c>
    </row>
    <row r="46" spans="1:145" x14ac:dyDescent="0.2">
      <c r="A46" s="30" t="s">
        <v>116</v>
      </c>
      <c r="B46" s="30" t="s">
        <v>28</v>
      </c>
      <c r="C46" s="31" t="s">
        <v>28</v>
      </c>
      <c r="E46" s="31" t="s">
        <v>105</v>
      </c>
      <c r="M46" s="31" t="str">
        <f t="shared" si="123"/>
        <v>'cmp_pos_vec'</v>
      </c>
      <c r="Q46" s="32" t="str">
        <f t="shared" ca="1" si="69"/>
        <v/>
      </c>
      <c r="R46" s="32" t="str">
        <f t="shared" ca="1" si="82"/>
        <v/>
      </c>
      <c r="S46" s="32" t="str">
        <f t="shared" ca="1" si="160"/>
        <v/>
      </c>
      <c r="T46" s="32" t="str">
        <f t="shared" ca="1" si="160"/>
        <v/>
      </c>
      <c r="U46" s="32" t="str">
        <f t="shared" ca="1" si="160"/>
        <v/>
      </c>
      <c r="V46" s="32" t="str">
        <f t="shared" ca="1" si="160"/>
        <v/>
      </c>
      <c r="W46" s="32" t="str">
        <f t="shared" ca="1" si="160"/>
        <v/>
      </c>
      <c r="X46" s="32" t="str">
        <f t="shared" ca="1" si="160"/>
        <v/>
      </c>
      <c r="Y46" s="32" t="str">
        <f t="shared" ca="1" si="160"/>
        <v/>
      </c>
      <c r="Z46" s="32" t="str">
        <f t="shared" ca="1" si="160"/>
        <v/>
      </c>
      <c r="AA46" s="32" t="str">
        <f t="shared" ca="1" si="160"/>
        <v/>
      </c>
      <c r="AB46" s="32" t="str">
        <f t="shared" ca="1" si="160"/>
        <v/>
      </c>
      <c r="AC46" s="32" t="str">
        <f t="shared" ca="1" si="161"/>
        <v/>
      </c>
      <c r="AD46" s="32" t="str">
        <f t="shared" ca="1" si="161"/>
        <v/>
      </c>
      <c r="AE46" s="32" t="str">
        <f t="shared" ca="1" si="161"/>
        <v/>
      </c>
      <c r="AF46" s="32" t="str">
        <f t="shared" ca="1" si="161"/>
        <v/>
      </c>
      <c r="AG46" s="32" t="str">
        <f t="shared" ca="1" si="161"/>
        <v/>
      </c>
      <c r="AH46" s="32" t="str">
        <f t="shared" ca="1" si="161"/>
        <v/>
      </c>
      <c r="AI46" s="32" t="str">
        <f t="shared" ca="1" si="161"/>
        <v/>
      </c>
      <c r="AJ46" s="32" t="str">
        <f t="shared" ca="1" si="161"/>
        <v/>
      </c>
      <c r="AK46" s="32">
        <f t="shared" ca="1" si="161"/>
        <v>5</v>
      </c>
      <c r="AL46" s="32" t="str">
        <f t="shared" ca="1" si="161"/>
        <v/>
      </c>
      <c r="AM46" s="32" t="str">
        <f t="shared" ca="1" si="162"/>
        <v/>
      </c>
      <c r="AN46" s="32" t="str">
        <f t="shared" ca="1" si="162"/>
        <v/>
      </c>
      <c r="AO46" s="32" t="str">
        <f t="shared" ca="1" si="162"/>
        <v/>
      </c>
      <c r="AP46" s="32" t="str">
        <f t="shared" ca="1" si="162"/>
        <v/>
      </c>
      <c r="AQ46" s="32" t="str">
        <f t="shared" ca="1" si="162"/>
        <v/>
      </c>
      <c r="AR46" s="32" t="str">
        <f t="shared" ca="1" si="162"/>
        <v/>
      </c>
      <c r="AS46" s="32" t="str">
        <f t="shared" ca="1" si="162"/>
        <v/>
      </c>
      <c r="AT46" s="32" t="str">
        <f t="shared" ca="1" si="162"/>
        <v/>
      </c>
      <c r="AU46" s="32" t="str">
        <f t="shared" ca="1" si="162"/>
        <v/>
      </c>
      <c r="AV46" s="32">
        <f t="shared" ca="1" si="156"/>
        <v>1</v>
      </c>
      <c r="AW46" s="31" t="str">
        <f ca="1">IF(Q46="","","uj::is_prop("&amp;_xlfn.TEXTJOIN(", ",TRUE,$B46,$M46,$J46,IF($G46="","","vals = pj::pj.$vals$"&amp;$G46))&amp;")")</f>
        <v/>
      </c>
      <c r="AX46" s="31" t="str">
        <f ca="1">IF(R46="","","uj::is_prop("&amp;_xlfn.TEXTJOIN(", ",TRUE,$B46,$M46,$J46,IF($G46="","","vals = pj::pj.$vals$"&amp;$G46))&amp;")")</f>
        <v/>
      </c>
      <c r="AY46" s="31" t="str">
        <f ca="1">IF(S46="","","uj::is_prop("&amp;_xlfn.TEXTJOIN(", ",TRUE,$B46,$M46,$J46,IF($G46="","","vals = pj::pj.$vals$"&amp;$G46))&amp;")")</f>
        <v/>
      </c>
      <c r="AZ46" s="31" t="str">
        <f ca="1">IF(T46="","","uj::is_prop("&amp;_xlfn.TEXTJOIN(", ",TRUE,$B46,$M46,$J46,IF($G46="","","vals = pj::pj.$vals$"&amp;$G46))&amp;")")</f>
        <v/>
      </c>
      <c r="BA46" s="31" t="str">
        <f ca="1">IF(U46="","","uj::is_prop("&amp;_xlfn.TEXTJOIN(", ",TRUE,$B46,$M46,$J46,IF($G46="","","vals = pj::pj.$vals$"&amp;$G46))&amp;")")</f>
        <v/>
      </c>
      <c r="BB46" s="31" t="str">
        <f ca="1">IF(V46="","","uj::is_prop("&amp;_xlfn.TEXTJOIN(", ",TRUE,$B46,$M46,$J46,IF($G46="","","vals = pj::pj.$vals$"&amp;$G46))&amp;")")</f>
        <v/>
      </c>
      <c r="BC46" s="31" t="str">
        <f ca="1">IF(W46="","","uj::is_prop("&amp;_xlfn.TEXTJOIN(", ",TRUE,$B46,$M46,$J46,IF($G46="","","vals = pj::pj.$vals$"&amp;$G46))&amp;")")</f>
        <v/>
      </c>
      <c r="BD46" s="31" t="str">
        <f ca="1">IF(X46="","","uj::is_prop("&amp;_xlfn.TEXTJOIN(", ",TRUE,$B46,$M46,$J46,IF($G46="","","vals = pj::pj.$vals$"&amp;$G46))&amp;")")</f>
        <v/>
      </c>
      <c r="BE46" s="31" t="str">
        <f ca="1">IF(Y46="","","uj::is_prop("&amp;_xlfn.TEXTJOIN(", ",TRUE,$B46,$M46,$J46,IF($G46="","","vals = pj::pj.$vals$"&amp;$G46))&amp;")")</f>
        <v/>
      </c>
      <c r="BF46" s="31" t="str">
        <f ca="1">IF(Z46="","","uj::is_prop("&amp;_xlfn.TEXTJOIN(", ",TRUE,$B46,$M46,$J46,IF($G46="","","vals = pj::pj.$vals$"&amp;$G46))&amp;")")</f>
        <v/>
      </c>
      <c r="BG46" s="31" t="str">
        <f ca="1">IF(AA46="","","uj::is_prop("&amp;_xlfn.TEXTJOIN(", ",TRUE,$B46,$M46,$J46,IF($G46="","","vals = pj::pj.$vals$"&amp;$G46))&amp;")")</f>
        <v/>
      </c>
      <c r="BH46" s="31" t="str">
        <f ca="1">IF(AB46="","","uj::is_prop("&amp;_xlfn.TEXTJOIN(", ",TRUE,$B46,$M46,$J46,IF($G46="","","vals = pj::pj.$vals$"&amp;$G46))&amp;")")</f>
        <v/>
      </c>
      <c r="BI46" s="31" t="str">
        <f ca="1">IF(AC46="","","uj::is_prop("&amp;_xlfn.TEXTJOIN(", ",TRUE,$B46,$M46,$J46,IF($G46="","","vals = pj::pj.$vals$"&amp;$G46))&amp;")")</f>
        <v/>
      </c>
      <c r="BJ46" s="31" t="str">
        <f ca="1">IF(AD46="","","uj::is_prop("&amp;_xlfn.TEXTJOIN(", ",TRUE,$B46,$M46,$J46,IF($G46="","","vals = pj::pj.$vals$"&amp;$G46))&amp;")")</f>
        <v/>
      </c>
      <c r="BK46" s="31" t="str">
        <f ca="1">IF(AE46="","","uj::is_prop("&amp;_xlfn.TEXTJOIN(", ",TRUE,$B46,$M46,$J46,IF($G46="","","vals = pj::pj.$vals$"&amp;$G46))&amp;")")</f>
        <v/>
      </c>
      <c r="BL46" s="31" t="str">
        <f ca="1">IF(AF46="","","uj::is_prop("&amp;_xlfn.TEXTJOIN(", ",TRUE,$B46,$M46,$J46,IF($G46="","","vals = pj::pj.$vals$"&amp;$G46))&amp;")")</f>
        <v/>
      </c>
      <c r="BM46" s="31" t="str">
        <f ca="1">IF(AG46="","","uj::is_prop("&amp;_xlfn.TEXTJOIN(", ",TRUE,$B46,$M46,$J46,IF($G46="","","vals = pj::pj.$vals$"&amp;$G46))&amp;")")</f>
        <v/>
      </c>
      <c r="BN46" s="31" t="str">
        <f ca="1">IF(AH46="","","uj::is_prop("&amp;_xlfn.TEXTJOIN(", ",TRUE,$B46,$M46,$J46,IF($G46="","","vals = pj::pj.$vals$"&amp;$G46))&amp;")")</f>
        <v/>
      </c>
      <c r="BO46" s="31" t="str">
        <f ca="1">IF(AI46="","","uj::is_prop("&amp;_xlfn.TEXTJOIN(", ",TRUE,$B46,$M46,$J46,IF($G46="","","vals = pj::pj.$vals$"&amp;$G46))&amp;")")</f>
        <v/>
      </c>
      <c r="BP46" s="31" t="str">
        <f ca="1">IF(AJ46="","","uj::is_prop("&amp;_xlfn.TEXTJOIN(", ",TRUE,$B46,$M46,$J46,IF($G46="","","vals = pj::pj.$vals$"&amp;$G46))&amp;")")</f>
        <v/>
      </c>
      <c r="BQ46" s="31" t="str">
        <f ca="1">IF(AK46="","","uj::is_prop("&amp;_xlfn.TEXTJOIN(", ",TRUE,$B46,$M46,$J46,IF($G46="","","vals = pj::pj.$vals$"&amp;$G46))&amp;")")</f>
        <v>uj::is_prop(pos, 'cmp_pos_vec')</v>
      </c>
      <c r="BR46" s="31" t="str">
        <f ca="1">IF(AL46="","","uj::is_prop("&amp;_xlfn.TEXTJOIN(", ",TRUE,$B46,$M46,$J46,IF($G46="","","vals = pj::pj.$vals$"&amp;$G46))&amp;")")</f>
        <v/>
      </c>
      <c r="BS46" s="31" t="str">
        <f ca="1">IF(AM46="","","uj::is_prop("&amp;_xlfn.TEXTJOIN(", ",TRUE,$B46,$M46,$J46,IF($G46="","","vals = pj::pj.$vals$"&amp;$G46))&amp;")")</f>
        <v/>
      </c>
      <c r="BT46" s="31" t="str">
        <f ca="1">IF(AN46="","","uj::is_prop("&amp;_xlfn.TEXTJOIN(", ",TRUE,$B46,$M46,$J46,IF($G46="","","vals = pj::pj.$vals$"&amp;$G46))&amp;")")</f>
        <v/>
      </c>
      <c r="BU46" s="31" t="str">
        <f ca="1">IF(AO46="","","uj::is_prop("&amp;_xlfn.TEXTJOIN(", ",TRUE,$B46,$M46,$J46,IF($G46="","","vals = pj::pj.$vals$"&amp;$G46))&amp;")")</f>
        <v/>
      </c>
      <c r="BV46" s="31" t="str">
        <f ca="1">IF(AP46="","","uj::is_prop("&amp;_xlfn.TEXTJOIN(", ",TRUE,$B46,$M46,$J46,IF($G46="","","vals = pj::pj.$vals$"&amp;$G46))&amp;")")</f>
        <v/>
      </c>
      <c r="BW46" s="31" t="str">
        <f ca="1">IF(AQ46="","","uj::is_prop("&amp;_xlfn.TEXTJOIN(", ",TRUE,$B46,$M46,$J46,IF($G46="","","vals = pj::pj.$vals$"&amp;$G46))&amp;")")</f>
        <v/>
      </c>
      <c r="BX46" s="31" t="str">
        <f ca="1">IF(AR46="","","uj::is_prop("&amp;_xlfn.TEXTJOIN(", ",TRUE,$B46,$M46,$J46,IF($G46="","","vals = pj::pj.$vals$"&amp;$G46))&amp;")")</f>
        <v/>
      </c>
      <c r="BY46" s="31" t="str">
        <f ca="1">IF(AS46="","","uj::is_prop("&amp;_xlfn.TEXTJOIN(", ",TRUE,$B46,$M46,$J46,IF($G46="","","vals = pj::pj.$vals$"&amp;$G46))&amp;")")</f>
        <v/>
      </c>
      <c r="BZ46" s="31" t="str">
        <f ca="1">IF(AT46="","","uj::is_prop("&amp;_xlfn.TEXTJOIN(", ",TRUE,$B46,$M46,$J46,IF($G46="","","vals = pj::pj.$vals$"&amp;$G46))&amp;")")</f>
        <v/>
      </c>
      <c r="CA46" s="31" t="str">
        <f ca="1">IF(AU46="","","uj::is_prop("&amp;_xlfn.TEXTJOIN(", ",TRUE,$B46,$M46,$J46,IF($G46="","","vals = pj::pj.$vals$"&amp;$G46))&amp;")")</f>
        <v/>
      </c>
      <c r="CB46" s="37" t="s">
        <v>281</v>
      </c>
      <c r="CF46" s="36" t="str">
        <f t="shared" ca="1" si="124"/>
        <v/>
      </c>
      <c r="CG46" s="36" t="str">
        <f t="shared" ca="1" si="125"/>
        <v/>
      </c>
      <c r="CH46" s="36" t="str">
        <f t="shared" ca="1" si="126"/>
        <v/>
      </c>
      <c r="CI46" s="36" t="str">
        <f t="shared" ca="1" si="127"/>
        <v/>
      </c>
      <c r="CJ46" s="36" t="str">
        <f t="shared" ca="1" si="128"/>
        <v/>
      </c>
      <c r="CK46" s="36" t="str">
        <f t="shared" ca="1" si="129"/>
        <v/>
      </c>
      <c r="CL46" s="36" t="str">
        <f t="shared" ca="1" si="130"/>
        <v/>
      </c>
      <c r="CM46" s="36" t="str">
        <f t="shared" ca="1" si="131"/>
        <v/>
      </c>
      <c r="CN46" s="36" t="str">
        <f t="shared" ca="1" si="132"/>
        <v/>
      </c>
      <c r="CO46" s="36" t="str">
        <f t="shared" ca="1" si="133"/>
        <v/>
      </c>
      <c r="CP46" s="36" t="str">
        <f t="shared" ca="1" si="134"/>
        <v/>
      </c>
      <c r="CQ46" s="36" t="str">
        <f t="shared" ca="1" si="135"/>
        <v/>
      </c>
      <c r="CR46" s="36" t="str">
        <f t="shared" ca="1" si="136"/>
        <v/>
      </c>
      <c r="CS46" s="36" t="str">
        <f t="shared" ca="1" si="137"/>
        <v/>
      </c>
      <c r="CT46" s="36" t="str">
        <f t="shared" ca="1" si="138"/>
        <v/>
      </c>
      <c r="CU46" s="36" t="str">
        <f t="shared" ca="1" si="139"/>
        <v/>
      </c>
      <c r="CV46" s="36" t="str">
        <f t="shared" ca="1" si="140"/>
        <v/>
      </c>
      <c r="CW46" s="36" t="str">
        <f t="shared" ca="1" si="141"/>
        <v/>
      </c>
      <c r="CX46" s="36" t="str">
        <f t="shared" ca="1" si="142"/>
        <v/>
      </c>
      <c r="CY46" s="36" t="str">
        <f t="shared" ca="1" si="143"/>
        <v/>
      </c>
      <c r="CZ46" s="36" t="str">
        <f t="shared" ca="1" si="144"/>
        <v>pos = NA</v>
      </c>
      <c r="DA46" s="36" t="str">
        <f t="shared" ca="1" si="145"/>
        <v/>
      </c>
      <c r="DB46" s="36" t="str">
        <f t="shared" ca="1" si="146"/>
        <v/>
      </c>
      <c r="DC46" s="36" t="str">
        <f t="shared" ca="1" si="147"/>
        <v/>
      </c>
      <c r="DD46" s="36" t="str">
        <f t="shared" ca="1" si="148"/>
        <v/>
      </c>
      <c r="DE46" s="36" t="str">
        <f t="shared" ca="1" si="149"/>
        <v/>
      </c>
      <c r="DF46" s="36" t="str">
        <f t="shared" ca="1" si="154"/>
        <v/>
      </c>
      <c r="DG46" s="36" t="str">
        <f t="shared" ca="1" si="150"/>
        <v/>
      </c>
      <c r="DH46" s="36" t="str">
        <f t="shared" ca="1" si="151"/>
        <v/>
      </c>
      <c r="DI46" s="36" t="str">
        <f t="shared" ca="1" si="152"/>
        <v/>
      </c>
      <c r="DJ46" s="36" t="str">
        <f t="shared" ca="1" si="153"/>
        <v/>
      </c>
      <c r="DK46" s="31" t="str">
        <f t="shared" ca="1" si="67"/>
        <v/>
      </c>
      <c r="DL46" s="31" t="str">
        <f t="shared" ca="1" si="36"/>
        <v/>
      </c>
      <c r="DM46" s="31" t="str">
        <f t="shared" ca="1" si="37"/>
        <v/>
      </c>
      <c r="DN46" s="31" t="str">
        <f t="shared" ca="1" si="38"/>
        <v/>
      </c>
      <c r="DO46" s="31" t="str">
        <f t="shared" ca="1" si="39"/>
        <v/>
      </c>
      <c r="DP46" s="31" t="str">
        <f t="shared" ca="1" si="40"/>
        <v/>
      </c>
      <c r="DQ46" s="31" t="str">
        <f t="shared" ca="1" si="41"/>
        <v/>
      </c>
      <c r="DR46" s="31" t="str">
        <f t="shared" ca="1" si="42"/>
        <v/>
      </c>
      <c r="DS46" s="31" t="str">
        <f t="shared" ca="1" si="43"/>
        <v/>
      </c>
      <c r="DT46" s="31" t="str">
        <f t="shared" ca="1" si="44"/>
        <v/>
      </c>
      <c r="DU46" s="31" t="str">
        <f t="shared" ca="1" si="45"/>
        <v/>
      </c>
      <c r="DV46" s="31" t="str">
        <f t="shared" ca="1" si="46"/>
        <v/>
      </c>
      <c r="DW46" s="31" t="str">
        <f t="shared" ca="1" si="47"/>
        <v/>
      </c>
      <c r="DX46" s="31" t="str">
        <f t="shared" ca="1" si="48"/>
        <v/>
      </c>
      <c r="DY46" s="31" t="str">
        <f t="shared" ca="1" si="49"/>
        <v/>
      </c>
      <c r="DZ46" s="31" t="str">
        <f t="shared" ca="1" si="50"/>
        <v/>
      </c>
      <c r="EA46" s="31" t="str">
        <f t="shared" ca="1" si="51"/>
        <v/>
      </c>
      <c r="EB46" s="31" t="str">
        <f t="shared" ca="1" si="52"/>
        <v/>
      </c>
      <c r="EC46" s="31" t="str">
        <f t="shared" ca="1" si="53"/>
        <v/>
      </c>
      <c r="ED46" s="31" t="str">
        <f t="shared" ca="1" si="54"/>
        <v/>
      </c>
      <c r="EE46" s="31" t="str">
        <f t="shared" ca="1" si="55"/>
        <v>pos = pos</v>
      </c>
      <c r="EF46" s="31" t="str">
        <f t="shared" ca="1" si="56"/>
        <v/>
      </c>
      <c r="EG46" s="31" t="str">
        <f t="shared" ca="1" si="57"/>
        <v/>
      </c>
      <c r="EH46" s="31" t="str">
        <f t="shared" ca="1" si="58"/>
        <v/>
      </c>
      <c r="EI46" s="31" t="str">
        <f t="shared" ca="1" si="59"/>
        <v/>
      </c>
      <c r="EJ46" s="31" t="str">
        <f t="shared" ca="1" si="60"/>
        <v/>
      </c>
      <c r="EK46" s="31" t="str">
        <f t="shared" ca="1" si="61"/>
        <v/>
      </c>
      <c r="EL46" s="31" t="str">
        <f t="shared" ca="1" si="62"/>
        <v/>
      </c>
      <c r="EM46" s="31" t="str">
        <f t="shared" ca="1" si="63"/>
        <v/>
      </c>
      <c r="EN46" s="31" t="str">
        <f t="shared" ca="1" si="64"/>
        <v/>
      </c>
      <c r="EO46" s="31" t="str">
        <f t="shared" ca="1" si="65"/>
        <v/>
      </c>
    </row>
    <row r="47" spans="1:145" x14ac:dyDescent="0.2">
      <c r="A47" s="30" t="s">
        <v>237</v>
      </c>
      <c r="B47" s="30" t="s">
        <v>24</v>
      </c>
      <c r="C47" s="31" t="s">
        <v>28</v>
      </c>
      <c r="E47" s="31" t="s">
        <v>105</v>
      </c>
      <c r="M47" s="31" t="str">
        <f t="shared" si="123"/>
        <v>'cmp_pos_vec'</v>
      </c>
      <c r="Q47" s="32" t="str">
        <f t="shared" ref="Q47:Q82" ca="1" si="163">IFERROR(MATCH($B47,INDIRECT(Q$3&amp;"_names"),0),"")</f>
        <v/>
      </c>
      <c r="R47" s="32" t="str">
        <f t="shared" ca="1" si="82"/>
        <v/>
      </c>
      <c r="S47" s="32" t="str">
        <f t="shared" ca="1" si="160"/>
        <v/>
      </c>
      <c r="T47" s="32" t="str">
        <f t="shared" ca="1" si="160"/>
        <v/>
      </c>
      <c r="U47" s="32" t="str">
        <f t="shared" ca="1" si="160"/>
        <v/>
      </c>
      <c r="V47" s="32" t="str">
        <f t="shared" ca="1" si="160"/>
        <v/>
      </c>
      <c r="W47" s="32" t="str">
        <f t="shared" ca="1" si="160"/>
        <v/>
      </c>
      <c r="X47" s="32" t="str">
        <f t="shared" ca="1" si="160"/>
        <v/>
      </c>
      <c r="Y47" s="32" t="str">
        <f t="shared" ca="1" si="160"/>
        <v/>
      </c>
      <c r="Z47" s="32" t="str">
        <f t="shared" ca="1" si="160"/>
        <v/>
      </c>
      <c r="AA47" s="32" t="str">
        <f t="shared" ca="1" si="160"/>
        <v/>
      </c>
      <c r="AB47" s="32" t="str">
        <f t="shared" ca="1" si="160"/>
        <v/>
      </c>
      <c r="AC47" s="32" t="str">
        <f t="shared" ca="1" si="161"/>
        <v/>
      </c>
      <c r="AD47" s="32" t="str">
        <f t="shared" ca="1" si="161"/>
        <v/>
      </c>
      <c r="AE47" s="32">
        <f t="shared" ca="1" si="161"/>
        <v>8</v>
      </c>
      <c r="AF47" s="32">
        <f t="shared" ca="1" si="161"/>
        <v>8</v>
      </c>
      <c r="AG47" s="32" t="str">
        <f t="shared" ca="1" si="161"/>
        <v/>
      </c>
      <c r="AH47" s="32" t="str">
        <f t="shared" ca="1" si="161"/>
        <v/>
      </c>
      <c r="AI47" s="32">
        <f t="shared" ca="1" si="161"/>
        <v>4</v>
      </c>
      <c r="AJ47" s="32" t="str">
        <f t="shared" ca="1" si="161"/>
        <v/>
      </c>
      <c r="AK47" s="32" t="str">
        <f t="shared" ca="1" si="161"/>
        <v/>
      </c>
      <c r="AL47" s="32" t="str">
        <f t="shared" ca="1" si="161"/>
        <v/>
      </c>
      <c r="AM47" s="32" t="str">
        <f t="shared" ca="1" si="162"/>
        <v/>
      </c>
      <c r="AN47" s="32" t="str">
        <f t="shared" ca="1" si="162"/>
        <v/>
      </c>
      <c r="AO47" s="32" t="str">
        <f t="shared" ca="1" si="162"/>
        <v/>
      </c>
      <c r="AP47" s="32" t="str">
        <f t="shared" ca="1" si="162"/>
        <v/>
      </c>
      <c r="AQ47" s="32" t="str">
        <f t="shared" ca="1" si="162"/>
        <v/>
      </c>
      <c r="AR47" s="32" t="str">
        <f t="shared" ca="1" si="162"/>
        <v/>
      </c>
      <c r="AS47" s="32" t="str">
        <f t="shared" ca="1" si="162"/>
        <v/>
      </c>
      <c r="AT47" s="32" t="str">
        <f t="shared" ca="1" si="162"/>
        <v/>
      </c>
      <c r="AU47" s="32" t="str">
        <f t="shared" ca="1" si="162"/>
        <v/>
      </c>
      <c r="AV47" s="32">
        <f t="shared" ca="1" si="156"/>
        <v>3</v>
      </c>
      <c r="AW47" s="31" t="str">
        <f ca="1">IF(Q47="","","uj::is_prop("&amp;_xlfn.TEXTJOIN(", ",TRUE,$B47,$M47,$J47,IF($G47="","","vals = pj::pj.$vals$"&amp;$G47))&amp;")")</f>
        <v/>
      </c>
      <c r="AX47" s="31" t="str">
        <f ca="1">IF(R47="","","uj::is_prop("&amp;_xlfn.TEXTJOIN(", ",TRUE,$B47,$M47,$J47,IF($G47="","","vals = pj::pj.$vals$"&amp;$G47))&amp;")")</f>
        <v/>
      </c>
      <c r="AY47" s="31" t="str">
        <f ca="1">IF(S47="","","uj::is_prop("&amp;_xlfn.TEXTJOIN(", ",TRUE,$B47,$M47,$J47,IF($G47="","","vals = pj::pj.$vals$"&amp;$G47))&amp;")")</f>
        <v/>
      </c>
      <c r="AZ47" s="31" t="str">
        <f ca="1">IF(T47="","","uj::is_prop("&amp;_xlfn.TEXTJOIN(", ",TRUE,$B47,$M47,$J47,IF($G47="","","vals = pj::pj.$vals$"&amp;$G47))&amp;")")</f>
        <v/>
      </c>
      <c r="BA47" s="31" t="str">
        <f ca="1">IF(U47="","","uj::is_prop("&amp;_xlfn.TEXTJOIN(", ",TRUE,$B47,$M47,$J47,IF($G47="","","vals = pj::pj.$vals$"&amp;$G47))&amp;")")</f>
        <v/>
      </c>
      <c r="BB47" s="31" t="str">
        <f ca="1">IF(V47="","","uj::is_prop("&amp;_xlfn.TEXTJOIN(", ",TRUE,$B47,$M47,$J47,IF($G47="","","vals = pj::pj.$vals$"&amp;$G47))&amp;")")</f>
        <v/>
      </c>
      <c r="BC47" s="31" t="str">
        <f ca="1">IF(W47="","","uj::is_prop("&amp;_xlfn.TEXTJOIN(", ",TRUE,$B47,$M47,$J47,IF($G47="","","vals = pj::pj.$vals$"&amp;$G47))&amp;")")</f>
        <v/>
      </c>
      <c r="BD47" s="31" t="str">
        <f ca="1">IF(X47="","","uj::is_prop("&amp;_xlfn.TEXTJOIN(", ",TRUE,$B47,$M47,$J47,IF($G47="","","vals = pj::pj.$vals$"&amp;$G47))&amp;")")</f>
        <v/>
      </c>
      <c r="BE47" s="31" t="str">
        <f ca="1">IF(Y47="","","uj::is_prop("&amp;_xlfn.TEXTJOIN(", ",TRUE,$B47,$M47,$J47,IF($G47="","","vals = pj::pj.$vals$"&amp;$G47))&amp;")")</f>
        <v/>
      </c>
      <c r="BF47" s="31" t="str">
        <f ca="1">IF(Z47="","","uj::is_prop("&amp;_xlfn.TEXTJOIN(", ",TRUE,$B47,$M47,$J47,IF($G47="","","vals = pj::pj.$vals$"&amp;$G47))&amp;")")</f>
        <v/>
      </c>
      <c r="BG47" s="31" t="str">
        <f ca="1">IF(AA47="","","uj::is_prop("&amp;_xlfn.TEXTJOIN(", ",TRUE,$B47,$M47,$J47,IF($G47="","","vals = pj::pj.$vals$"&amp;$G47))&amp;")")</f>
        <v/>
      </c>
      <c r="BH47" s="31" t="str">
        <f ca="1">IF(AB47="","","uj::is_prop("&amp;_xlfn.TEXTJOIN(", ",TRUE,$B47,$M47,$J47,IF($G47="","","vals = pj::pj.$vals$"&amp;$G47))&amp;")")</f>
        <v/>
      </c>
      <c r="BI47" s="31" t="str">
        <f ca="1">IF(AC47="","","uj::is_prop("&amp;_xlfn.TEXTJOIN(", ",TRUE,$B47,$M47,$J47,IF($G47="","","vals = pj::pj.$vals$"&amp;$G47))&amp;")")</f>
        <v/>
      </c>
      <c r="BJ47" s="31" t="str">
        <f ca="1">IF(AD47="","","uj::is_prop("&amp;_xlfn.TEXTJOIN(", ",TRUE,$B47,$M47,$J47,IF($G47="","","vals = pj::pj.$vals$"&amp;$G47))&amp;")")</f>
        <v/>
      </c>
      <c r="BK47" s="31" t="str">
        <f ca="1">IF(AE47="","","uj::is_prop("&amp;_xlfn.TEXTJOIN(", ",TRUE,$B47,$M47,$J47,IF($G47="","","vals = pj::pj.$vals$"&amp;$G47))&amp;")")</f>
        <v>uj::is_prop(r, 'cmp_pos_vec')</v>
      </c>
      <c r="BL47" s="31" t="str">
        <f ca="1">IF(AF47="","","uj::is_prop("&amp;_xlfn.TEXTJOIN(", ",TRUE,$B47,$M47,$J47,IF($G47="","","vals = pj::pj.$vals$"&amp;$G47))&amp;")")</f>
        <v>uj::is_prop(r, 'cmp_pos_vec')</v>
      </c>
      <c r="BM47" s="31" t="str">
        <f ca="1">IF(AG47="","","uj::is_prop("&amp;_xlfn.TEXTJOIN(", ",TRUE,$B47,$M47,$J47,IF($G47="","","vals = pj::pj.$vals$"&amp;$G47))&amp;")")</f>
        <v/>
      </c>
      <c r="BN47" s="31" t="str">
        <f ca="1">IF(AH47="","","uj::is_prop("&amp;_xlfn.TEXTJOIN(", ",TRUE,$B47,$M47,$J47,IF($G47="","","vals = pj::pj.$vals$"&amp;$G47))&amp;")")</f>
        <v/>
      </c>
      <c r="BO47" s="31" t="str">
        <f ca="1">IF(AI47="","","uj::is_prop("&amp;_xlfn.TEXTJOIN(", ",TRUE,$B47,$M47,$J47,IF($G47="","","vals = pj::pj.$vals$"&amp;$G47))&amp;")")</f>
        <v>uj::is_prop(r, 'cmp_pos_vec')</v>
      </c>
      <c r="BP47" s="31" t="str">
        <f ca="1">IF(AJ47="","","uj::is_prop("&amp;_xlfn.TEXTJOIN(", ",TRUE,$B47,$M47,$J47,IF($G47="","","vals = pj::pj.$vals$"&amp;$G47))&amp;")")</f>
        <v/>
      </c>
      <c r="BQ47" s="31" t="str">
        <f ca="1">IF(AK47="","","uj::is_prop("&amp;_xlfn.TEXTJOIN(", ",TRUE,$B47,$M47,$J47,IF($G47="","","vals = pj::pj.$vals$"&amp;$G47))&amp;")")</f>
        <v/>
      </c>
      <c r="BR47" s="31" t="str">
        <f ca="1">IF(AL47="","","uj::is_prop("&amp;_xlfn.TEXTJOIN(", ",TRUE,$B47,$M47,$J47,IF($G47="","","vals = pj::pj.$vals$"&amp;$G47))&amp;")")</f>
        <v/>
      </c>
      <c r="BS47" s="31" t="str">
        <f ca="1">IF(AM47="","","uj::is_prop("&amp;_xlfn.TEXTJOIN(", ",TRUE,$B47,$M47,$J47,IF($G47="","","vals = pj::pj.$vals$"&amp;$G47))&amp;")")</f>
        <v/>
      </c>
      <c r="BT47" s="31" t="str">
        <f ca="1">IF(AN47="","","uj::is_prop("&amp;_xlfn.TEXTJOIN(", ",TRUE,$B47,$M47,$J47,IF($G47="","","vals = pj::pj.$vals$"&amp;$G47))&amp;")")</f>
        <v/>
      </c>
      <c r="BU47" s="31" t="str">
        <f ca="1">IF(AO47="","","uj::is_prop("&amp;_xlfn.TEXTJOIN(", ",TRUE,$B47,$M47,$J47,IF($G47="","","vals = pj::pj.$vals$"&amp;$G47))&amp;")")</f>
        <v/>
      </c>
      <c r="BV47" s="31" t="str">
        <f ca="1">IF(AP47="","","uj::is_prop("&amp;_xlfn.TEXTJOIN(", ",TRUE,$B47,$M47,$J47,IF($G47="","","vals = pj::pj.$vals$"&amp;$G47))&amp;")")</f>
        <v/>
      </c>
      <c r="BW47" s="31" t="str">
        <f ca="1">IF(AQ47="","","uj::is_prop("&amp;_xlfn.TEXTJOIN(", ",TRUE,$B47,$M47,$J47,IF($G47="","","vals = pj::pj.$vals$"&amp;$G47))&amp;")")</f>
        <v/>
      </c>
      <c r="BX47" s="31" t="str">
        <f ca="1">IF(AR47="","","uj::is_prop("&amp;_xlfn.TEXTJOIN(", ",TRUE,$B47,$M47,$J47,IF($G47="","","vals = pj::pj.$vals$"&amp;$G47))&amp;")")</f>
        <v/>
      </c>
      <c r="BY47" s="31" t="str">
        <f ca="1">IF(AS47="","","uj::is_prop("&amp;_xlfn.TEXTJOIN(", ",TRUE,$B47,$M47,$J47,IF($G47="","","vals = pj::pj.$vals$"&amp;$G47))&amp;")")</f>
        <v/>
      </c>
      <c r="BZ47" s="31" t="str">
        <f ca="1">IF(AT47="","","uj::is_prop("&amp;_xlfn.TEXTJOIN(", ",TRUE,$B47,$M47,$J47,IF($G47="","","vals = pj::pj.$vals$"&amp;$G47))&amp;")")</f>
        <v/>
      </c>
      <c r="CA47" s="31" t="str">
        <f ca="1">IF(AU47="","","uj::is_prop("&amp;_xlfn.TEXTJOIN(", ",TRUE,$B47,$M47,$J47,IF($G47="","","vals = pj::pj.$vals$"&amp;$G47))&amp;")")</f>
        <v/>
      </c>
      <c r="CB47" s="37" t="s">
        <v>281</v>
      </c>
      <c r="CF47" s="36" t="str">
        <f t="shared" ca="1" si="124"/>
        <v/>
      </c>
      <c r="CG47" s="36" t="str">
        <f t="shared" ca="1" si="125"/>
        <v/>
      </c>
      <c r="CH47" s="36" t="str">
        <f t="shared" ca="1" si="126"/>
        <v/>
      </c>
      <c r="CI47" s="36" t="str">
        <f t="shared" ca="1" si="127"/>
        <v/>
      </c>
      <c r="CJ47" s="36" t="str">
        <f t="shared" ca="1" si="128"/>
        <v/>
      </c>
      <c r="CK47" s="36" t="str">
        <f t="shared" ca="1" si="129"/>
        <v/>
      </c>
      <c r="CL47" s="36" t="str">
        <f t="shared" ca="1" si="130"/>
        <v/>
      </c>
      <c r="CM47" s="36" t="str">
        <f t="shared" ca="1" si="131"/>
        <v/>
      </c>
      <c r="CN47" s="36" t="str">
        <f t="shared" ca="1" si="132"/>
        <v/>
      </c>
      <c r="CO47" s="36" t="str">
        <f t="shared" ca="1" si="133"/>
        <v/>
      </c>
      <c r="CP47" s="36" t="str">
        <f t="shared" ca="1" si="134"/>
        <v/>
      </c>
      <c r="CQ47" s="36" t="str">
        <f t="shared" ca="1" si="135"/>
        <v/>
      </c>
      <c r="CR47" s="36" t="str">
        <f t="shared" ca="1" si="136"/>
        <v/>
      </c>
      <c r="CS47" s="36" t="str">
        <f t="shared" ca="1" si="137"/>
        <v/>
      </c>
      <c r="CT47" s="36" t="str">
        <f t="shared" ca="1" si="138"/>
        <v>r = NA</v>
      </c>
      <c r="CU47" s="36" t="str">
        <f t="shared" ca="1" si="139"/>
        <v>r = NA</v>
      </c>
      <c r="CV47" s="36" t="str">
        <f t="shared" ca="1" si="140"/>
        <v/>
      </c>
      <c r="CW47" s="36" t="str">
        <f t="shared" ca="1" si="141"/>
        <v/>
      </c>
      <c r="CX47" s="36" t="str">
        <f t="shared" ca="1" si="142"/>
        <v>r = NA</v>
      </c>
      <c r="CY47" s="36" t="str">
        <f t="shared" ca="1" si="143"/>
        <v/>
      </c>
      <c r="CZ47" s="36" t="str">
        <f t="shared" ca="1" si="144"/>
        <v/>
      </c>
      <c r="DA47" s="36" t="str">
        <f t="shared" ca="1" si="145"/>
        <v/>
      </c>
      <c r="DB47" s="36" t="str">
        <f t="shared" ca="1" si="146"/>
        <v/>
      </c>
      <c r="DC47" s="36" t="str">
        <f t="shared" ca="1" si="147"/>
        <v/>
      </c>
      <c r="DD47" s="36" t="str">
        <f t="shared" ca="1" si="148"/>
        <v/>
      </c>
      <c r="DE47" s="36" t="str">
        <f t="shared" ca="1" si="149"/>
        <v/>
      </c>
      <c r="DF47" s="36" t="str">
        <f t="shared" ca="1" si="154"/>
        <v/>
      </c>
      <c r="DG47" s="36" t="str">
        <f t="shared" ca="1" si="150"/>
        <v/>
      </c>
      <c r="DH47" s="36" t="str">
        <f t="shared" ca="1" si="151"/>
        <v/>
      </c>
      <c r="DI47" s="36" t="str">
        <f t="shared" ca="1" si="152"/>
        <v/>
      </c>
      <c r="DJ47" s="36" t="str">
        <f t="shared" ca="1" si="153"/>
        <v/>
      </c>
      <c r="DK47" s="31" t="str">
        <f t="shared" ca="1" si="67"/>
        <v/>
      </c>
      <c r="DL47" s="31" t="str">
        <f t="shared" ca="1" si="36"/>
        <v/>
      </c>
      <c r="DM47" s="31" t="str">
        <f t="shared" ca="1" si="37"/>
        <v/>
      </c>
      <c r="DN47" s="31" t="str">
        <f t="shared" ca="1" si="38"/>
        <v/>
      </c>
      <c r="DO47" s="31" t="str">
        <f t="shared" ca="1" si="39"/>
        <v/>
      </c>
      <c r="DP47" s="31" t="str">
        <f t="shared" ca="1" si="40"/>
        <v/>
      </c>
      <c r="DQ47" s="31" t="str">
        <f t="shared" ca="1" si="41"/>
        <v/>
      </c>
      <c r="DR47" s="31" t="str">
        <f t="shared" ca="1" si="42"/>
        <v/>
      </c>
      <c r="DS47" s="31" t="str">
        <f t="shared" ca="1" si="43"/>
        <v/>
      </c>
      <c r="DT47" s="31" t="str">
        <f t="shared" ca="1" si="44"/>
        <v/>
      </c>
      <c r="DU47" s="31" t="str">
        <f t="shared" ca="1" si="45"/>
        <v/>
      </c>
      <c r="DV47" s="31" t="str">
        <f t="shared" ca="1" si="46"/>
        <v/>
      </c>
      <c r="DW47" s="31" t="str">
        <f t="shared" ca="1" si="47"/>
        <v/>
      </c>
      <c r="DX47" s="31" t="str">
        <f t="shared" ca="1" si="48"/>
        <v/>
      </c>
      <c r="DY47" s="31" t="str">
        <f t="shared" ca="1" si="49"/>
        <v>r = r</v>
      </c>
      <c r="DZ47" s="31" t="str">
        <f t="shared" ca="1" si="50"/>
        <v>r = r</v>
      </c>
      <c r="EA47" s="31" t="str">
        <f t="shared" ca="1" si="51"/>
        <v/>
      </c>
      <c r="EB47" s="31" t="str">
        <f t="shared" ca="1" si="52"/>
        <v/>
      </c>
      <c r="EC47" s="31" t="str">
        <f t="shared" ca="1" si="53"/>
        <v>r = r</v>
      </c>
      <c r="ED47" s="31" t="str">
        <f t="shared" ca="1" si="54"/>
        <v/>
      </c>
      <c r="EE47" s="31" t="str">
        <f t="shared" ca="1" si="55"/>
        <v/>
      </c>
      <c r="EF47" s="31" t="str">
        <f t="shared" ca="1" si="56"/>
        <v/>
      </c>
      <c r="EG47" s="31" t="str">
        <f t="shared" ca="1" si="57"/>
        <v/>
      </c>
      <c r="EH47" s="31" t="str">
        <f t="shared" ca="1" si="58"/>
        <v/>
      </c>
      <c r="EI47" s="31" t="str">
        <f t="shared" ca="1" si="59"/>
        <v/>
      </c>
      <c r="EJ47" s="31" t="str">
        <f t="shared" ca="1" si="60"/>
        <v/>
      </c>
      <c r="EK47" s="31" t="str">
        <f t="shared" ca="1" si="61"/>
        <v/>
      </c>
      <c r="EL47" s="31" t="str">
        <f t="shared" ca="1" si="62"/>
        <v/>
      </c>
      <c r="EM47" s="31" t="str">
        <f t="shared" ca="1" si="63"/>
        <v/>
      </c>
      <c r="EN47" s="31" t="str">
        <f t="shared" ca="1" si="64"/>
        <v/>
      </c>
      <c r="EO47" s="31" t="str">
        <f t="shared" ca="1" si="65"/>
        <v/>
      </c>
    </row>
    <row r="48" spans="1:145" x14ac:dyDescent="0.2">
      <c r="A48" s="30" t="s">
        <v>239</v>
      </c>
      <c r="B48" s="30" t="s">
        <v>17</v>
      </c>
      <c r="C48" s="31" t="s">
        <v>28</v>
      </c>
      <c r="E48" s="31" t="s">
        <v>105</v>
      </c>
      <c r="M48" s="31" t="str">
        <f t="shared" si="123"/>
        <v>'cmp_pos_vec'</v>
      </c>
      <c r="Q48" s="32" t="str">
        <f t="shared" ca="1" si="163"/>
        <v/>
      </c>
      <c r="R48" s="32" t="str">
        <f t="shared" ca="1" si="82"/>
        <v/>
      </c>
      <c r="S48" s="32" t="str">
        <f t="shared" ca="1" si="160"/>
        <v/>
      </c>
      <c r="T48" s="32" t="str">
        <f t="shared" ca="1" si="160"/>
        <v/>
      </c>
      <c r="U48" s="32" t="str">
        <f t="shared" ca="1" si="160"/>
        <v/>
      </c>
      <c r="V48" s="32" t="str">
        <f t="shared" ca="1" si="160"/>
        <v/>
      </c>
      <c r="W48" s="32" t="str">
        <f t="shared" ca="1" si="160"/>
        <v/>
      </c>
      <c r="X48" s="32">
        <f t="shared" ca="1" si="160"/>
        <v>5</v>
      </c>
      <c r="Y48" s="32">
        <f t="shared" ca="1" si="160"/>
        <v>5</v>
      </c>
      <c r="Z48" s="32" t="str">
        <f t="shared" ca="1" si="160"/>
        <v/>
      </c>
      <c r="AA48" s="32" t="str">
        <f t="shared" ca="1" si="160"/>
        <v/>
      </c>
      <c r="AB48" s="32" t="str">
        <f t="shared" ca="1" si="160"/>
        <v/>
      </c>
      <c r="AC48" s="32" t="str">
        <f t="shared" ca="1" si="161"/>
        <v/>
      </c>
      <c r="AD48" s="32" t="str">
        <f t="shared" ca="1" si="161"/>
        <v/>
      </c>
      <c r="AE48" s="32" t="str">
        <f t="shared" ca="1" si="161"/>
        <v/>
      </c>
      <c r="AF48" s="32" t="str">
        <f t="shared" ca="1" si="161"/>
        <v/>
      </c>
      <c r="AG48" s="32" t="str">
        <f t="shared" ca="1" si="161"/>
        <v/>
      </c>
      <c r="AH48" s="32" t="str">
        <f t="shared" ca="1" si="161"/>
        <v/>
      </c>
      <c r="AI48" s="32" t="str">
        <f t="shared" ca="1" si="161"/>
        <v/>
      </c>
      <c r="AJ48" s="32" t="str">
        <f t="shared" ca="1" si="161"/>
        <v/>
      </c>
      <c r="AK48" s="32" t="str">
        <f t="shared" ca="1" si="161"/>
        <v/>
      </c>
      <c r="AL48" s="32" t="str">
        <f t="shared" ca="1" si="161"/>
        <v/>
      </c>
      <c r="AM48" s="32" t="str">
        <f t="shared" ca="1" si="162"/>
        <v/>
      </c>
      <c r="AN48" s="32" t="str">
        <f t="shared" ca="1" si="162"/>
        <v/>
      </c>
      <c r="AO48" s="32" t="str">
        <f t="shared" ca="1" si="162"/>
        <v/>
      </c>
      <c r="AP48" s="32" t="str">
        <f t="shared" ca="1" si="162"/>
        <v/>
      </c>
      <c r="AQ48" s="32" t="str">
        <f t="shared" ca="1" si="162"/>
        <v/>
      </c>
      <c r="AR48" s="32" t="str">
        <f t="shared" ca="1" si="162"/>
        <v/>
      </c>
      <c r="AS48" s="32" t="str">
        <f t="shared" ca="1" si="162"/>
        <v/>
      </c>
      <c r="AT48" s="32" t="str">
        <f t="shared" ca="1" si="162"/>
        <v/>
      </c>
      <c r="AU48" s="32" t="str">
        <f t="shared" ca="1" si="162"/>
        <v/>
      </c>
      <c r="AV48" s="32">
        <f t="shared" ca="1" si="156"/>
        <v>2</v>
      </c>
      <c r="AW48" s="31" t="str">
        <f ca="1">IF(Q48="","","uj::is_prop("&amp;_xlfn.TEXTJOIN(", ",TRUE,$B48,$M48,$J48,IF($G48="","","vals = pj::pj.$vals$"&amp;$G48))&amp;")")</f>
        <v/>
      </c>
      <c r="AX48" s="31" t="str">
        <f ca="1">IF(R48="","","uj::is_prop("&amp;_xlfn.TEXTJOIN(", ",TRUE,$B48,$M48,$J48,IF($G48="","","vals = pj::pj.$vals$"&amp;$G48))&amp;")")</f>
        <v/>
      </c>
      <c r="AY48" s="31" t="str">
        <f ca="1">IF(S48="","","uj::is_prop("&amp;_xlfn.TEXTJOIN(", ",TRUE,$B48,$M48,$J48,IF($G48="","","vals = pj::pj.$vals$"&amp;$G48))&amp;")")</f>
        <v/>
      </c>
      <c r="AZ48" s="31" t="str">
        <f ca="1">IF(T48="","","uj::is_prop("&amp;_xlfn.TEXTJOIN(", ",TRUE,$B48,$M48,$J48,IF($G48="","","vals = pj::pj.$vals$"&amp;$G48))&amp;")")</f>
        <v/>
      </c>
      <c r="BA48" s="31" t="str">
        <f ca="1">IF(U48="","","uj::is_prop("&amp;_xlfn.TEXTJOIN(", ",TRUE,$B48,$M48,$J48,IF($G48="","","vals = pj::pj.$vals$"&amp;$G48))&amp;")")</f>
        <v/>
      </c>
      <c r="BB48" s="31" t="str">
        <f ca="1">IF(V48="","","uj::is_prop("&amp;_xlfn.TEXTJOIN(", ",TRUE,$B48,$M48,$J48,IF($G48="","","vals = pj::pj.$vals$"&amp;$G48))&amp;")")</f>
        <v/>
      </c>
      <c r="BC48" s="31" t="str">
        <f ca="1">IF(W48="","","uj::is_prop("&amp;_xlfn.TEXTJOIN(", ",TRUE,$B48,$M48,$J48,IF($G48="","","vals = pj::pj.$vals$"&amp;$G48))&amp;")")</f>
        <v/>
      </c>
      <c r="BD48" s="31" t="str">
        <f ca="1">IF(X48="","","uj::is_prop("&amp;_xlfn.TEXTJOIN(", ",TRUE,$B48,$M48,$J48,IF($G48="","","vals = pj::pj.$vals$"&amp;$G48))&amp;")")</f>
        <v>uj::is_prop(b, 'cmp_pos_vec')</v>
      </c>
      <c r="BE48" s="31" t="str">
        <f ca="1">IF(Y48="","","uj::is_prop("&amp;_xlfn.TEXTJOIN(", ",TRUE,$B48,$M48,$J48,IF($G48="","","vals = pj::pj.$vals$"&amp;$G48))&amp;")")</f>
        <v>uj::is_prop(b, 'cmp_pos_vec')</v>
      </c>
      <c r="BF48" s="31" t="str">
        <f ca="1">IF(Z48="","","uj::is_prop("&amp;_xlfn.TEXTJOIN(", ",TRUE,$B48,$M48,$J48,IF($G48="","","vals = pj::pj.$vals$"&amp;$G48))&amp;")")</f>
        <v/>
      </c>
      <c r="BG48" s="31" t="str">
        <f ca="1">IF(AA48="","","uj::is_prop("&amp;_xlfn.TEXTJOIN(", ",TRUE,$B48,$M48,$J48,IF($G48="","","vals = pj::pj.$vals$"&amp;$G48))&amp;")")</f>
        <v/>
      </c>
      <c r="BH48" s="31" t="str">
        <f ca="1">IF(AB48="","","uj::is_prop("&amp;_xlfn.TEXTJOIN(", ",TRUE,$B48,$M48,$J48,IF($G48="","","vals = pj::pj.$vals$"&amp;$G48))&amp;")")</f>
        <v/>
      </c>
      <c r="BI48" s="31" t="str">
        <f ca="1">IF(AC48="","","uj::is_prop("&amp;_xlfn.TEXTJOIN(", ",TRUE,$B48,$M48,$J48,IF($G48="","","vals = pj::pj.$vals$"&amp;$G48))&amp;")")</f>
        <v/>
      </c>
      <c r="BJ48" s="31" t="str">
        <f ca="1">IF(AD48="","","uj::is_prop("&amp;_xlfn.TEXTJOIN(", ",TRUE,$B48,$M48,$J48,IF($G48="","","vals = pj::pj.$vals$"&amp;$G48))&amp;")")</f>
        <v/>
      </c>
      <c r="BK48" s="31" t="str">
        <f ca="1">IF(AE48="","","uj::is_prop("&amp;_xlfn.TEXTJOIN(", ",TRUE,$B48,$M48,$J48,IF($G48="","","vals = pj::pj.$vals$"&amp;$G48))&amp;")")</f>
        <v/>
      </c>
      <c r="BL48" s="31" t="str">
        <f ca="1">IF(AF48="","","uj::is_prop("&amp;_xlfn.TEXTJOIN(", ",TRUE,$B48,$M48,$J48,IF($G48="","","vals = pj::pj.$vals$"&amp;$G48))&amp;")")</f>
        <v/>
      </c>
      <c r="BM48" s="31" t="str">
        <f ca="1">IF(AG48="","","uj::is_prop("&amp;_xlfn.TEXTJOIN(", ",TRUE,$B48,$M48,$J48,IF($G48="","","vals = pj::pj.$vals$"&amp;$G48))&amp;")")</f>
        <v/>
      </c>
      <c r="BN48" s="31" t="str">
        <f ca="1">IF(AH48="","","uj::is_prop("&amp;_xlfn.TEXTJOIN(", ",TRUE,$B48,$M48,$J48,IF($G48="","","vals = pj::pj.$vals$"&amp;$G48))&amp;")")</f>
        <v/>
      </c>
      <c r="BO48" s="31" t="str">
        <f ca="1">IF(AI48="","","uj::is_prop("&amp;_xlfn.TEXTJOIN(", ",TRUE,$B48,$M48,$J48,IF($G48="","","vals = pj::pj.$vals$"&amp;$G48))&amp;")")</f>
        <v/>
      </c>
      <c r="BP48" s="31" t="str">
        <f ca="1">IF(AJ48="","","uj::is_prop("&amp;_xlfn.TEXTJOIN(", ",TRUE,$B48,$M48,$J48,IF($G48="","","vals = pj::pj.$vals$"&amp;$G48))&amp;")")</f>
        <v/>
      </c>
      <c r="BQ48" s="31" t="str">
        <f ca="1">IF(AK48="","","uj::is_prop("&amp;_xlfn.TEXTJOIN(", ",TRUE,$B48,$M48,$J48,IF($G48="","","vals = pj::pj.$vals$"&amp;$G48))&amp;")")</f>
        <v/>
      </c>
      <c r="BR48" s="31" t="str">
        <f ca="1">IF(AL48="","","uj::is_prop("&amp;_xlfn.TEXTJOIN(", ",TRUE,$B48,$M48,$J48,IF($G48="","","vals = pj::pj.$vals$"&amp;$G48))&amp;")")</f>
        <v/>
      </c>
      <c r="BS48" s="31" t="str">
        <f ca="1">IF(AM48="","","uj::is_prop("&amp;_xlfn.TEXTJOIN(", ",TRUE,$B48,$M48,$J48,IF($G48="","","vals = pj::pj.$vals$"&amp;$G48))&amp;")")</f>
        <v/>
      </c>
      <c r="BT48" s="31" t="str">
        <f ca="1">IF(AN48="","","uj::is_prop("&amp;_xlfn.TEXTJOIN(", ",TRUE,$B48,$M48,$J48,IF($G48="","","vals = pj::pj.$vals$"&amp;$G48))&amp;")")</f>
        <v/>
      </c>
      <c r="BU48" s="31" t="str">
        <f ca="1">IF(AO48="","","uj::is_prop("&amp;_xlfn.TEXTJOIN(", ",TRUE,$B48,$M48,$J48,IF($G48="","","vals = pj::pj.$vals$"&amp;$G48))&amp;")")</f>
        <v/>
      </c>
      <c r="BV48" s="31" t="str">
        <f ca="1">IF(AP48="","","uj::is_prop("&amp;_xlfn.TEXTJOIN(", ",TRUE,$B48,$M48,$J48,IF($G48="","","vals = pj::pj.$vals$"&amp;$G48))&amp;")")</f>
        <v/>
      </c>
      <c r="BW48" s="31" t="str">
        <f ca="1">IF(AQ48="","","uj::is_prop("&amp;_xlfn.TEXTJOIN(", ",TRUE,$B48,$M48,$J48,IF($G48="","","vals = pj::pj.$vals$"&amp;$G48))&amp;")")</f>
        <v/>
      </c>
      <c r="BX48" s="31" t="str">
        <f ca="1">IF(AR48="","","uj::is_prop("&amp;_xlfn.TEXTJOIN(", ",TRUE,$B48,$M48,$J48,IF($G48="","","vals = pj::pj.$vals$"&amp;$G48))&amp;")")</f>
        <v/>
      </c>
      <c r="BY48" s="31" t="str">
        <f ca="1">IF(AS48="","","uj::is_prop("&amp;_xlfn.TEXTJOIN(", ",TRUE,$B48,$M48,$J48,IF($G48="","","vals = pj::pj.$vals$"&amp;$G48))&amp;")")</f>
        <v/>
      </c>
      <c r="BZ48" s="31" t="str">
        <f ca="1">IF(AT48="","","uj::is_prop("&amp;_xlfn.TEXTJOIN(", ",TRUE,$B48,$M48,$J48,IF($G48="","","vals = pj::pj.$vals$"&amp;$G48))&amp;")")</f>
        <v/>
      </c>
      <c r="CA48" s="31" t="str">
        <f ca="1">IF(AU48="","","uj::is_prop("&amp;_xlfn.TEXTJOIN(", ",TRUE,$B48,$M48,$J48,IF($G48="","","vals = pj::pj.$vals$"&amp;$G48))&amp;")")</f>
        <v/>
      </c>
      <c r="CB48" s="37" t="s">
        <v>281</v>
      </c>
      <c r="CF48" s="36" t="str">
        <f t="shared" ca="1" si="124"/>
        <v/>
      </c>
      <c r="CG48" s="36" t="str">
        <f t="shared" ca="1" si="125"/>
        <v/>
      </c>
      <c r="CH48" s="36" t="str">
        <f t="shared" ca="1" si="126"/>
        <v/>
      </c>
      <c r="CI48" s="36" t="str">
        <f t="shared" ca="1" si="127"/>
        <v/>
      </c>
      <c r="CJ48" s="36" t="str">
        <f t="shared" ca="1" si="128"/>
        <v/>
      </c>
      <c r="CK48" s="36" t="str">
        <f t="shared" ca="1" si="129"/>
        <v/>
      </c>
      <c r="CL48" s="36" t="str">
        <f t="shared" ca="1" si="130"/>
        <v/>
      </c>
      <c r="CM48" s="36" t="str">
        <f t="shared" ca="1" si="131"/>
        <v>b = NA</v>
      </c>
      <c r="CN48" s="36" t="str">
        <f t="shared" ca="1" si="132"/>
        <v>b = NA</v>
      </c>
      <c r="CO48" s="36" t="str">
        <f t="shared" ca="1" si="133"/>
        <v/>
      </c>
      <c r="CP48" s="36" t="str">
        <f t="shared" ca="1" si="134"/>
        <v/>
      </c>
      <c r="CQ48" s="36" t="str">
        <f t="shared" ca="1" si="135"/>
        <v/>
      </c>
      <c r="CR48" s="36" t="str">
        <f t="shared" ca="1" si="136"/>
        <v/>
      </c>
      <c r="CS48" s="36" t="str">
        <f t="shared" ca="1" si="137"/>
        <v/>
      </c>
      <c r="CT48" s="36" t="str">
        <f t="shared" ca="1" si="138"/>
        <v/>
      </c>
      <c r="CU48" s="36" t="str">
        <f t="shared" ca="1" si="139"/>
        <v/>
      </c>
      <c r="CV48" s="36" t="str">
        <f t="shared" ca="1" si="140"/>
        <v/>
      </c>
      <c r="CW48" s="36" t="str">
        <f t="shared" ca="1" si="141"/>
        <v/>
      </c>
      <c r="CX48" s="36" t="str">
        <f t="shared" ca="1" si="142"/>
        <v/>
      </c>
      <c r="CY48" s="36" t="str">
        <f t="shared" ca="1" si="143"/>
        <v/>
      </c>
      <c r="CZ48" s="36" t="str">
        <f t="shared" ca="1" si="144"/>
        <v/>
      </c>
      <c r="DA48" s="36" t="str">
        <f t="shared" ca="1" si="145"/>
        <v/>
      </c>
      <c r="DB48" s="36" t="str">
        <f t="shared" ca="1" si="146"/>
        <v/>
      </c>
      <c r="DC48" s="36" t="str">
        <f t="shared" ca="1" si="147"/>
        <v/>
      </c>
      <c r="DD48" s="36" t="str">
        <f t="shared" ca="1" si="148"/>
        <v/>
      </c>
      <c r="DE48" s="36" t="str">
        <f t="shared" ca="1" si="149"/>
        <v/>
      </c>
      <c r="DF48" s="36" t="str">
        <f t="shared" ca="1" si="154"/>
        <v/>
      </c>
      <c r="DG48" s="36" t="str">
        <f t="shared" ca="1" si="150"/>
        <v/>
      </c>
      <c r="DH48" s="36" t="str">
        <f t="shared" ca="1" si="151"/>
        <v/>
      </c>
      <c r="DI48" s="36" t="str">
        <f t="shared" ca="1" si="152"/>
        <v/>
      </c>
      <c r="DJ48" s="36" t="str">
        <f t="shared" ca="1" si="153"/>
        <v/>
      </c>
      <c r="DK48" s="31" t="str">
        <f t="shared" ca="1" si="67"/>
        <v/>
      </c>
      <c r="DL48" s="31" t="str">
        <f t="shared" ca="1" si="36"/>
        <v/>
      </c>
      <c r="DM48" s="31" t="str">
        <f t="shared" ca="1" si="37"/>
        <v/>
      </c>
      <c r="DN48" s="31" t="str">
        <f t="shared" ca="1" si="38"/>
        <v/>
      </c>
      <c r="DO48" s="31" t="str">
        <f t="shared" ca="1" si="39"/>
        <v/>
      </c>
      <c r="DP48" s="31" t="str">
        <f t="shared" ca="1" si="40"/>
        <v/>
      </c>
      <c r="DQ48" s="31" t="str">
        <f t="shared" ca="1" si="41"/>
        <v/>
      </c>
      <c r="DR48" s="31" t="str">
        <f t="shared" ca="1" si="42"/>
        <v>b = b</v>
      </c>
      <c r="DS48" s="31" t="str">
        <f t="shared" ca="1" si="43"/>
        <v>b = b</v>
      </c>
      <c r="DT48" s="31" t="str">
        <f t="shared" ca="1" si="44"/>
        <v/>
      </c>
      <c r="DU48" s="31" t="str">
        <f t="shared" ca="1" si="45"/>
        <v/>
      </c>
      <c r="DV48" s="31" t="str">
        <f t="shared" ca="1" si="46"/>
        <v/>
      </c>
      <c r="DW48" s="31" t="str">
        <f t="shared" ca="1" si="47"/>
        <v/>
      </c>
      <c r="DX48" s="31" t="str">
        <f t="shared" ca="1" si="48"/>
        <v/>
      </c>
      <c r="DY48" s="31" t="str">
        <f t="shared" ca="1" si="49"/>
        <v/>
      </c>
      <c r="DZ48" s="31" t="str">
        <f t="shared" ca="1" si="50"/>
        <v/>
      </c>
      <c r="EA48" s="31" t="str">
        <f t="shared" ca="1" si="51"/>
        <v/>
      </c>
      <c r="EB48" s="31" t="str">
        <f t="shared" ca="1" si="52"/>
        <v/>
      </c>
      <c r="EC48" s="31" t="str">
        <f t="shared" ca="1" si="53"/>
        <v/>
      </c>
      <c r="ED48" s="31" t="str">
        <f t="shared" ca="1" si="54"/>
        <v/>
      </c>
      <c r="EE48" s="31" t="str">
        <f t="shared" ca="1" si="55"/>
        <v/>
      </c>
      <c r="EF48" s="31" t="str">
        <f t="shared" ca="1" si="56"/>
        <v/>
      </c>
      <c r="EG48" s="31" t="str">
        <f t="shared" ca="1" si="57"/>
        <v/>
      </c>
      <c r="EH48" s="31" t="str">
        <f t="shared" ca="1" si="58"/>
        <v/>
      </c>
      <c r="EI48" s="31" t="str">
        <f t="shared" ca="1" si="59"/>
        <v/>
      </c>
      <c r="EJ48" s="31" t="str">
        <f t="shared" ca="1" si="60"/>
        <v/>
      </c>
      <c r="EK48" s="31" t="str">
        <f t="shared" ca="1" si="61"/>
        <v/>
      </c>
      <c r="EL48" s="31" t="str">
        <f t="shared" ca="1" si="62"/>
        <v/>
      </c>
      <c r="EM48" s="31" t="str">
        <f t="shared" ca="1" si="63"/>
        <v/>
      </c>
      <c r="EN48" s="31" t="str">
        <f t="shared" ca="1" si="64"/>
        <v/>
      </c>
      <c r="EO48" s="31" t="str">
        <f t="shared" ca="1" si="65"/>
        <v/>
      </c>
    </row>
    <row r="49" spans="1:145" x14ac:dyDescent="0.2">
      <c r="A49" s="30" t="s">
        <v>85</v>
      </c>
      <c r="B49" s="30" t="s">
        <v>18</v>
      </c>
      <c r="C49" s="31" t="s">
        <v>28</v>
      </c>
      <c r="E49" s="31" t="s">
        <v>105</v>
      </c>
      <c r="F49" s="31" t="s">
        <v>106</v>
      </c>
      <c r="M49" s="31" t="str">
        <f t="shared" si="123"/>
        <v>'cmp_pos_vec'</v>
      </c>
      <c r="N49" s="31" t="str">
        <f>"'cmp_"&amp;C49&amp;"_"&amp;F49&amp;"'"</f>
        <v>'cmp_pos_scl'</v>
      </c>
      <c r="Q49" s="32">
        <f t="shared" ca="1" si="163"/>
        <v>10</v>
      </c>
      <c r="R49" s="32" t="str">
        <f t="shared" ca="1" si="82"/>
        <v/>
      </c>
      <c r="S49" s="32" t="str">
        <f t="shared" ca="1" si="160"/>
        <v/>
      </c>
      <c r="T49" s="32" t="str">
        <f t="shared" ca="1" si="160"/>
        <v/>
      </c>
      <c r="U49" s="32" t="str">
        <f t="shared" ca="1" si="160"/>
        <v/>
      </c>
      <c r="V49" s="32" t="str">
        <f t="shared" ca="1" si="160"/>
        <v/>
      </c>
      <c r="W49" s="32">
        <f t="shared" ca="1" si="160"/>
        <v>6</v>
      </c>
      <c r="X49" s="32" t="str">
        <f t="shared" ca="1" si="160"/>
        <v/>
      </c>
      <c r="Y49" s="32" t="str">
        <f t="shared" ca="1" si="160"/>
        <v/>
      </c>
      <c r="Z49" s="32">
        <f t="shared" ca="1" si="160"/>
        <v>6</v>
      </c>
      <c r="AA49" s="32">
        <f t="shared" ca="1" si="160"/>
        <v>4</v>
      </c>
      <c r="AB49" s="32">
        <f t="shared" ca="1" si="160"/>
        <v>4</v>
      </c>
      <c r="AC49" s="32">
        <f t="shared" ca="1" si="161"/>
        <v>6</v>
      </c>
      <c r="AD49" s="32">
        <f t="shared" ca="1" si="161"/>
        <v>6</v>
      </c>
      <c r="AE49" s="32" t="str">
        <f t="shared" ca="1" si="161"/>
        <v/>
      </c>
      <c r="AF49" s="32" t="str">
        <f t="shared" ca="1" si="161"/>
        <v/>
      </c>
      <c r="AG49" s="32" t="str">
        <f t="shared" ca="1" si="161"/>
        <v/>
      </c>
      <c r="AH49" s="32">
        <f t="shared" ca="1" si="161"/>
        <v>5</v>
      </c>
      <c r="AI49" s="32" t="str">
        <f t="shared" ca="1" si="161"/>
        <v/>
      </c>
      <c r="AJ49" s="32" t="str">
        <f t="shared" ca="1" si="161"/>
        <v/>
      </c>
      <c r="AK49" s="32" t="str">
        <f t="shared" ca="1" si="161"/>
        <v/>
      </c>
      <c r="AL49" s="32" t="str">
        <f t="shared" ca="1" si="161"/>
        <v/>
      </c>
      <c r="AM49" s="32" t="str">
        <f t="shared" ca="1" si="162"/>
        <v/>
      </c>
      <c r="AN49" s="32" t="str">
        <f t="shared" ca="1" si="162"/>
        <v/>
      </c>
      <c r="AO49" s="32" t="str">
        <f t="shared" ca="1" si="162"/>
        <v/>
      </c>
      <c r="AP49" s="32" t="str">
        <f t="shared" ca="1" si="162"/>
        <v/>
      </c>
      <c r="AQ49" s="32" t="str">
        <f t="shared" ca="1" si="162"/>
        <v/>
      </c>
      <c r="AR49" s="32" t="str">
        <f t="shared" ca="1" si="162"/>
        <v/>
      </c>
      <c r="AS49" s="32" t="str">
        <f t="shared" ca="1" si="162"/>
        <v/>
      </c>
      <c r="AT49" s="32" t="str">
        <f t="shared" ca="1" si="162"/>
        <v/>
      </c>
      <c r="AU49" s="32" t="str">
        <f t="shared" ca="1" si="162"/>
        <v/>
      </c>
      <c r="AV49" s="32">
        <f t="shared" ca="1" si="156"/>
        <v>8</v>
      </c>
      <c r="AW49" s="31" t="str">
        <f ca="1">IF(Q49="","","uj::is_prop("&amp;_xlfn.TEXTJOIN(", ",TRUE,$B49,$M49,$J49,IF($G49="","","vals = pj::pj.$vals$"&amp;$G49))&amp;")")</f>
        <v>uj::is_prop(w, 'cmp_pos_vec')</v>
      </c>
      <c r="AX49" s="31" t="str">
        <f ca="1">IF(R49="","","uj::is_prop("&amp;_xlfn.TEXTJOIN(", ",TRUE,$B49,$M49,$J49,IF($G49="","","vals = pj::pj.$vals$"&amp;$G49))&amp;")")</f>
        <v/>
      </c>
      <c r="AY49" s="31" t="str">
        <f ca="1">IF(S49="","","uj::is_prop("&amp;_xlfn.TEXTJOIN(", ",TRUE,$B49,$M49,$J49,IF($G49="","","vals = pj::pj.$vals$"&amp;$G49))&amp;")")</f>
        <v/>
      </c>
      <c r="AZ49" s="31" t="str">
        <f ca="1">IF(T49="","","uj::is_prop("&amp;_xlfn.TEXTJOIN(", ",TRUE,$B49,$M49,$J49,IF($G49="","","vals = pj::pj.$vals$"&amp;$G49))&amp;")")</f>
        <v/>
      </c>
      <c r="BA49" s="31" t="str">
        <f ca="1">IF(U49="","","uj::is_prop("&amp;_xlfn.TEXTJOIN(", ",TRUE,$B49,$M49,$J49,IF($G49="","","vals = pj::pj.$vals$"&amp;$G49))&amp;")")</f>
        <v/>
      </c>
      <c r="BB49" s="31" t="str">
        <f ca="1">IF(V49="","","uj::is_prop("&amp;_xlfn.TEXTJOIN(", ",TRUE,$B49,$M49,$J49,IF($G49="","","vals = pj::pj.$vals$"&amp;$G49))&amp;")")</f>
        <v/>
      </c>
      <c r="BC49" s="31" t="str">
        <f ca="1">IF(W49="","","uj::is_prop("&amp;_xlfn.TEXTJOIN(", ",TRUE,$B49,$M49,$J49,IF($G49="","","vals = pj::pj.$vals$"&amp;$G49))&amp;")")</f>
        <v>uj::is_prop(w, 'cmp_pos_vec')</v>
      </c>
      <c r="BD49" s="31" t="str">
        <f ca="1">IF(X49="","","uj::is_prop("&amp;_xlfn.TEXTJOIN(", ",TRUE,$B49,$M49,$J49,IF($G49="","","vals = pj::pj.$vals$"&amp;$G49))&amp;")")</f>
        <v/>
      </c>
      <c r="BE49" s="31" t="str">
        <f ca="1">IF(Y49="","","uj::is_prop("&amp;_xlfn.TEXTJOIN(", ",TRUE,$B49,$M49,$J49,IF($G49="","","vals = pj::pj.$vals$"&amp;$G49))&amp;")")</f>
        <v/>
      </c>
      <c r="BF49" s="31" t="str">
        <f ca="1">IF(Z49="","","uj::is_prop("&amp;_xlfn.TEXTJOIN(", ",TRUE,$B49,$M49,$J49,IF($G49="","","vals = pj::pj.$vals$"&amp;$G49))&amp;")")</f>
        <v>uj::is_prop(w, 'cmp_pos_vec')</v>
      </c>
      <c r="BG49" s="31" t="str">
        <f ca="1">IF(AA49="","","uj::is_prop("&amp;_xlfn.TEXTJOIN(", ",TRUE,$B49,$M49,$J49,IF($G49="","","vals = pj::pj.$vals$"&amp;$G49))&amp;")")</f>
        <v>uj::is_prop(w, 'cmp_pos_vec')</v>
      </c>
      <c r="BH49" s="31" t="str">
        <f ca="1">IF(AB49="","","uj::is_prop("&amp;_xlfn.TEXTJOIN(", ",TRUE,$B49,$M49,$J49,IF($G49="","","vals = pj::pj.$vals$"&amp;$G49))&amp;")")</f>
        <v>uj::is_prop(w, 'cmp_pos_vec')</v>
      </c>
      <c r="BI49" s="31" t="str">
        <f ca="1">IF(AC49="","","uj::is_prop("&amp;_xlfn.TEXTJOIN(", ",TRUE,$B49,$M49,$J49,IF($G49="","","vals = pj::pj.$vals$"&amp;$G49))&amp;")")</f>
        <v>uj::is_prop(w, 'cmp_pos_vec')</v>
      </c>
      <c r="BJ49" s="31" t="str">
        <f ca="1">IF(AD49="","","uj::is_prop("&amp;_xlfn.TEXTJOIN(", ",TRUE,$B49,$M49,$J49,IF($G49="","","vals = pj::pj.$vals$"&amp;$G49))&amp;")")</f>
        <v>uj::is_prop(w, 'cmp_pos_vec')</v>
      </c>
      <c r="BK49" s="31" t="str">
        <f ca="1">IF(AE49="","","uj::is_prop("&amp;_xlfn.TEXTJOIN(", ",TRUE,$B49,$M49,$J49,IF($G49="","","vals = pj::pj.$vals$"&amp;$G49))&amp;")")</f>
        <v/>
      </c>
      <c r="BL49" s="31" t="str">
        <f ca="1">IF(AF49="","","uj::is_prop("&amp;_xlfn.TEXTJOIN(", ",TRUE,$B49,$M49,$J49,IF($G49="","","vals = pj::pj.$vals$"&amp;$G49))&amp;")")</f>
        <v/>
      </c>
      <c r="BM49" s="31" t="str">
        <f ca="1">IF(AG49="","","uj::is_prop("&amp;_xlfn.TEXTJOIN(", ",TRUE,$B49,$M49,$J49,IF($G49="","","vals = pj::pj.$vals$"&amp;$G49))&amp;")")</f>
        <v/>
      </c>
      <c r="BN49" s="31" t="str">
        <f ca="1">IF(AH49="","","uj::is_prop("&amp;_xlfn.TEXTJOIN(", ",TRUE,$B49,$M49,$J49,IF($G49="","","vals = pj::pj.$vals$"&amp;$G49))&amp;")")</f>
        <v>uj::is_prop(w, 'cmp_pos_vec')</v>
      </c>
      <c r="BO49" s="31" t="str">
        <f ca="1">IF(AI49="","","uj::is_prop("&amp;_xlfn.TEXTJOIN(", ",TRUE,$B49,$M49,$J49,IF($G49="","","vals = pj::pj.$vals$"&amp;$G49))&amp;")")</f>
        <v/>
      </c>
      <c r="BP49" s="31" t="str">
        <f ca="1">IF(AJ49="","","uj::is_prop("&amp;_xlfn.TEXTJOIN(", ",TRUE,$B49,$M49,$J49,IF($G49="","","vals = pj::pj.$vals$"&amp;$G49))&amp;")")</f>
        <v/>
      </c>
      <c r="BQ49" s="31" t="str">
        <f ca="1">IF(AK49="","","uj::is_prop("&amp;_xlfn.TEXTJOIN(", ",TRUE,$B49,$M49,$J49,IF($G49="","","vals = pj::pj.$vals$"&amp;$G49))&amp;")")</f>
        <v/>
      </c>
      <c r="BR49" s="31" t="str">
        <f ca="1">IF(AL49="","","uj::is_prop("&amp;_xlfn.TEXTJOIN(", ",TRUE,$B49,$M49,$J49,IF($G49="","","vals = pj::pj.$vals$"&amp;$G49))&amp;")")</f>
        <v/>
      </c>
      <c r="BS49" s="31" t="str">
        <f ca="1">IF(AM49="","","uj::is_prop("&amp;_xlfn.TEXTJOIN(", ",TRUE,$B49,$M49,$J49,IF($G49="","","vals = pj::pj.$vals$"&amp;$G49))&amp;")")</f>
        <v/>
      </c>
      <c r="BT49" s="31" t="str">
        <f ca="1">IF(AN49="","","uj::is_prop("&amp;_xlfn.TEXTJOIN(", ",TRUE,$B49,$M49,$J49,IF($G49="","","vals = pj::pj.$vals$"&amp;$G49))&amp;")")</f>
        <v/>
      </c>
      <c r="BU49" s="31" t="str">
        <f ca="1">IF(AO49="","","uj::is_prop("&amp;_xlfn.TEXTJOIN(", ",TRUE,$B49,$M49,$J49,IF($G49="","","vals = pj::pj.$vals$"&amp;$G49))&amp;")")</f>
        <v/>
      </c>
      <c r="BV49" s="31" t="str">
        <f ca="1">IF(AP49="","","uj::is_prop("&amp;_xlfn.TEXTJOIN(", ",TRUE,$B49,$M49,$J49,IF($G49="","","vals = pj::pj.$vals$"&amp;$G49))&amp;")")</f>
        <v/>
      </c>
      <c r="BW49" s="31" t="str">
        <f ca="1">IF(AQ49="","","uj::is_prop("&amp;_xlfn.TEXTJOIN(", ",TRUE,$B49,$M49,$J49,IF($G49="","","vals = pj::pj.$vals$"&amp;$G49))&amp;")")</f>
        <v/>
      </c>
      <c r="BX49" s="31" t="str">
        <f ca="1">IF(AR49="","","uj::is_prop("&amp;_xlfn.TEXTJOIN(", ",TRUE,$B49,$M49,$J49,IF($G49="","","vals = pj::pj.$vals$"&amp;$G49))&amp;")")</f>
        <v/>
      </c>
      <c r="BY49" s="31" t="str">
        <f ca="1">IF(AS49="","","uj::is_prop("&amp;_xlfn.TEXTJOIN(", ",TRUE,$B49,$M49,$J49,IF($G49="","","vals = pj::pj.$vals$"&amp;$G49))&amp;")")</f>
        <v/>
      </c>
      <c r="BZ49" s="31" t="str">
        <f ca="1">IF(AT49="","","uj::is_prop("&amp;_xlfn.TEXTJOIN(", ",TRUE,$B49,$M49,$J49,IF($G49="","","vals = pj::pj.$vals$"&amp;$G49))&amp;")")</f>
        <v/>
      </c>
      <c r="CA49" s="31" t="str">
        <f ca="1">IF(AU49="","","uj::is_prop("&amp;_xlfn.TEXTJOIN(", ",TRUE,$B49,$M49,$J49,IF($G49="","","vals = pj::pj.$vals$"&amp;$G49))&amp;")")</f>
        <v/>
      </c>
      <c r="CB49" s="37" t="s">
        <v>281</v>
      </c>
      <c r="CF49" s="36" t="str">
        <f t="shared" ca="1" si="124"/>
        <v>w = NA</v>
      </c>
      <c r="CG49" s="36" t="str">
        <f t="shared" ca="1" si="125"/>
        <v/>
      </c>
      <c r="CH49" s="36" t="str">
        <f t="shared" ca="1" si="126"/>
        <v/>
      </c>
      <c r="CI49" s="36" t="str">
        <f t="shared" ca="1" si="127"/>
        <v/>
      </c>
      <c r="CJ49" s="36" t="str">
        <f t="shared" ca="1" si="128"/>
        <v/>
      </c>
      <c r="CK49" s="36" t="str">
        <f t="shared" ca="1" si="129"/>
        <v/>
      </c>
      <c r="CL49" s="36" t="str">
        <f t="shared" ca="1" si="130"/>
        <v>w = NA</v>
      </c>
      <c r="CM49" s="36" t="str">
        <f t="shared" ca="1" si="131"/>
        <v/>
      </c>
      <c r="CN49" s="36" t="str">
        <f t="shared" ca="1" si="132"/>
        <v/>
      </c>
      <c r="CO49" s="36" t="str">
        <f t="shared" ca="1" si="133"/>
        <v>w = NA</v>
      </c>
      <c r="CP49" s="36" t="str">
        <f t="shared" ca="1" si="134"/>
        <v>w = NA</v>
      </c>
      <c r="CQ49" s="36" t="str">
        <f t="shared" ca="1" si="135"/>
        <v>w = NA</v>
      </c>
      <c r="CR49" s="36" t="str">
        <f t="shared" ca="1" si="136"/>
        <v>w = NA</v>
      </c>
      <c r="CS49" s="36" t="str">
        <f t="shared" ca="1" si="137"/>
        <v>w = NA</v>
      </c>
      <c r="CT49" s="36" t="str">
        <f t="shared" ca="1" si="138"/>
        <v/>
      </c>
      <c r="CU49" s="36" t="str">
        <f t="shared" ca="1" si="139"/>
        <v/>
      </c>
      <c r="CV49" s="36" t="str">
        <f t="shared" ca="1" si="140"/>
        <v/>
      </c>
      <c r="CW49" s="36" t="str">
        <f t="shared" ca="1" si="141"/>
        <v>w = NA</v>
      </c>
      <c r="CX49" s="36" t="str">
        <f t="shared" ca="1" si="142"/>
        <v/>
      </c>
      <c r="CY49" s="36" t="str">
        <f t="shared" ca="1" si="143"/>
        <v/>
      </c>
      <c r="CZ49" s="36" t="str">
        <f t="shared" ca="1" si="144"/>
        <v/>
      </c>
      <c r="DA49" s="36" t="str">
        <f t="shared" ca="1" si="145"/>
        <v/>
      </c>
      <c r="DB49" s="36" t="str">
        <f t="shared" ca="1" si="146"/>
        <v/>
      </c>
      <c r="DC49" s="36" t="str">
        <f t="shared" ca="1" si="147"/>
        <v/>
      </c>
      <c r="DD49" s="36" t="str">
        <f t="shared" ca="1" si="148"/>
        <v/>
      </c>
      <c r="DE49" s="36" t="str">
        <f t="shared" ca="1" si="149"/>
        <v/>
      </c>
      <c r="DF49" s="36" t="str">
        <f t="shared" ca="1" si="154"/>
        <v/>
      </c>
      <c r="DG49" s="36" t="str">
        <f t="shared" ca="1" si="150"/>
        <v/>
      </c>
      <c r="DH49" s="36" t="str">
        <f t="shared" ca="1" si="151"/>
        <v/>
      </c>
      <c r="DI49" s="36" t="str">
        <f t="shared" ca="1" si="152"/>
        <v/>
      </c>
      <c r="DJ49" s="36" t="str">
        <f t="shared" ca="1" si="153"/>
        <v/>
      </c>
      <c r="DK49" s="31" t="str">
        <f t="shared" ca="1" si="67"/>
        <v>w = w</v>
      </c>
      <c r="DL49" s="31" t="str">
        <f t="shared" ca="1" si="36"/>
        <v/>
      </c>
      <c r="DM49" s="31" t="str">
        <f t="shared" ca="1" si="37"/>
        <v/>
      </c>
      <c r="DN49" s="31" t="str">
        <f t="shared" ca="1" si="38"/>
        <v/>
      </c>
      <c r="DO49" s="31" t="str">
        <f t="shared" ca="1" si="39"/>
        <v/>
      </c>
      <c r="DP49" s="31" t="str">
        <f t="shared" ca="1" si="40"/>
        <v/>
      </c>
      <c r="DQ49" s="31" t="str">
        <f t="shared" ca="1" si="41"/>
        <v>w = w</v>
      </c>
      <c r="DR49" s="31" t="str">
        <f t="shared" ca="1" si="42"/>
        <v/>
      </c>
      <c r="DS49" s="31" t="str">
        <f t="shared" ca="1" si="43"/>
        <v/>
      </c>
      <c r="DT49" s="31" t="str">
        <f t="shared" ca="1" si="44"/>
        <v>w = w</v>
      </c>
      <c r="DU49" s="31" t="str">
        <f t="shared" ca="1" si="45"/>
        <v>w = w</v>
      </c>
      <c r="DV49" s="31" t="str">
        <f t="shared" ca="1" si="46"/>
        <v>w = w</v>
      </c>
      <c r="DW49" s="31" t="str">
        <f t="shared" ca="1" si="47"/>
        <v>w = w</v>
      </c>
      <c r="DX49" s="31" t="str">
        <f t="shared" ca="1" si="48"/>
        <v>w = w</v>
      </c>
      <c r="DY49" s="31" t="str">
        <f t="shared" ca="1" si="49"/>
        <v/>
      </c>
      <c r="DZ49" s="31" t="str">
        <f t="shared" ca="1" si="50"/>
        <v/>
      </c>
      <c r="EA49" s="31" t="str">
        <f t="shared" ca="1" si="51"/>
        <v/>
      </c>
      <c r="EB49" s="31" t="str">
        <f t="shared" ca="1" si="52"/>
        <v>w = w</v>
      </c>
      <c r="EC49" s="31" t="str">
        <f t="shared" ca="1" si="53"/>
        <v/>
      </c>
      <c r="ED49" s="31" t="str">
        <f t="shared" ca="1" si="54"/>
        <v/>
      </c>
      <c r="EE49" s="31" t="str">
        <f t="shared" ca="1" si="55"/>
        <v/>
      </c>
      <c r="EF49" s="31" t="str">
        <f t="shared" ca="1" si="56"/>
        <v/>
      </c>
      <c r="EG49" s="31" t="str">
        <f t="shared" ca="1" si="57"/>
        <v/>
      </c>
      <c r="EH49" s="31" t="str">
        <f t="shared" ca="1" si="58"/>
        <v/>
      </c>
      <c r="EI49" s="31" t="str">
        <f t="shared" ca="1" si="59"/>
        <v/>
      </c>
      <c r="EJ49" s="31" t="str">
        <f t="shared" ca="1" si="60"/>
        <v/>
      </c>
      <c r="EK49" s="31" t="str">
        <f t="shared" ca="1" si="61"/>
        <v/>
      </c>
      <c r="EL49" s="31" t="str">
        <f t="shared" ca="1" si="62"/>
        <v/>
      </c>
      <c r="EM49" s="31" t="str">
        <f t="shared" ca="1" si="63"/>
        <v/>
      </c>
      <c r="EN49" s="31" t="str">
        <f t="shared" ca="1" si="64"/>
        <v/>
      </c>
      <c r="EO49" s="31" t="str">
        <f t="shared" ca="1" si="65"/>
        <v/>
      </c>
    </row>
    <row r="50" spans="1:145" x14ac:dyDescent="0.2">
      <c r="A50" s="30" t="s">
        <v>86</v>
      </c>
      <c r="B50" s="30" t="s">
        <v>19</v>
      </c>
      <c r="C50" s="31" t="s">
        <v>28</v>
      </c>
      <c r="E50" s="31" t="s">
        <v>105</v>
      </c>
      <c r="F50" s="31" t="s">
        <v>106</v>
      </c>
      <c r="M50" s="31" t="str">
        <f t="shared" si="123"/>
        <v>'cmp_pos_vec'</v>
      </c>
      <c r="N50" s="31" t="str">
        <f>"'cmp_"&amp;C50&amp;"_"&amp;F50&amp;"'"</f>
        <v>'cmp_pos_scl'</v>
      </c>
      <c r="Q50" s="32">
        <f t="shared" ca="1" si="163"/>
        <v>11</v>
      </c>
      <c r="R50" s="32" t="str">
        <f t="shared" ca="1" si="82"/>
        <v/>
      </c>
      <c r="S50" s="32" t="str">
        <f t="shared" ca="1" si="160"/>
        <v/>
      </c>
      <c r="T50" s="32" t="str">
        <f t="shared" ca="1" si="160"/>
        <v/>
      </c>
      <c r="U50" s="32" t="str">
        <f t="shared" ca="1" si="160"/>
        <v/>
      </c>
      <c r="V50" s="32" t="str">
        <f t="shared" ca="1" si="160"/>
        <v/>
      </c>
      <c r="W50" s="32">
        <f t="shared" ca="1" si="160"/>
        <v>7</v>
      </c>
      <c r="X50" s="32">
        <f t="shared" ca="1" si="160"/>
        <v>6</v>
      </c>
      <c r="Y50" s="32">
        <f t="shared" ca="1" si="160"/>
        <v>6</v>
      </c>
      <c r="Z50" s="32">
        <f t="shared" ca="1" si="160"/>
        <v>7</v>
      </c>
      <c r="AA50" s="32">
        <f t="shared" ca="1" si="160"/>
        <v>5</v>
      </c>
      <c r="AB50" s="32">
        <f t="shared" ca="1" si="160"/>
        <v>5</v>
      </c>
      <c r="AC50" s="32">
        <f t="shared" ca="1" si="161"/>
        <v>7</v>
      </c>
      <c r="AD50" s="32">
        <f t="shared" ca="1" si="161"/>
        <v>7</v>
      </c>
      <c r="AE50" s="32" t="str">
        <f t="shared" ca="1" si="161"/>
        <v/>
      </c>
      <c r="AF50" s="32" t="str">
        <f t="shared" ca="1" si="161"/>
        <v/>
      </c>
      <c r="AG50" s="32" t="str">
        <f t="shared" ca="1" si="161"/>
        <v/>
      </c>
      <c r="AH50" s="32">
        <f t="shared" ca="1" si="161"/>
        <v>6</v>
      </c>
      <c r="AI50" s="32" t="str">
        <f t="shared" ca="1" si="161"/>
        <v/>
      </c>
      <c r="AJ50" s="32" t="str">
        <f t="shared" ca="1" si="161"/>
        <v/>
      </c>
      <c r="AK50" s="32" t="str">
        <f t="shared" ca="1" si="161"/>
        <v/>
      </c>
      <c r="AL50" s="32" t="str">
        <f t="shared" ca="1" si="161"/>
        <v/>
      </c>
      <c r="AM50" s="32" t="str">
        <f t="shared" ca="1" si="162"/>
        <v/>
      </c>
      <c r="AN50" s="32" t="str">
        <f t="shared" ca="1" si="162"/>
        <v/>
      </c>
      <c r="AO50" s="32" t="str">
        <f t="shared" ca="1" si="162"/>
        <v/>
      </c>
      <c r="AP50" s="32" t="str">
        <f t="shared" ca="1" si="162"/>
        <v/>
      </c>
      <c r="AQ50" s="32" t="str">
        <f t="shared" ca="1" si="162"/>
        <v/>
      </c>
      <c r="AR50" s="32" t="str">
        <f t="shared" ca="1" si="162"/>
        <v/>
      </c>
      <c r="AS50" s="32" t="str">
        <f t="shared" ca="1" si="162"/>
        <v/>
      </c>
      <c r="AT50" s="32" t="str">
        <f t="shared" ca="1" si="162"/>
        <v/>
      </c>
      <c r="AU50" s="32" t="str">
        <f t="shared" ca="1" si="162"/>
        <v/>
      </c>
      <c r="AV50" s="32">
        <f t="shared" ca="1" si="156"/>
        <v>10</v>
      </c>
      <c r="AW50" s="31" t="str">
        <f ca="1">IF(Q50="","","uj::is_prop("&amp;_xlfn.TEXTJOIN(", ",TRUE,$B50,$M50,$J50,IF($G50="","","vals = pj::pj.$vals$"&amp;$G50))&amp;")")</f>
        <v>uj::is_prop(h, 'cmp_pos_vec')</v>
      </c>
      <c r="AX50" s="31" t="str">
        <f ca="1">IF(R50="","","uj::is_prop("&amp;_xlfn.TEXTJOIN(", ",TRUE,$B50,$M50,$J50,IF($G50="","","vals = pj::pj.$vals$"&amp;$G50))&amp;")")</f>
        <v/>
      </c>
      <c r="AY50" s="31" t="str">
        <f ca="1">IF(S50="","","uj::is_prop("&amp;_xlfn.TEXTJOIN(", ",TRUE,$B50,$M50,$J50,IF($G50="","","vals = pj::pj.$vals$"&amp;$G50))&amp;")")</f>
        <v/>
      </c>
      <c r="AZ50" s="31" t="str">
        <f ca="1">IF(T50="","","uj::is_prop("&amp;_xlfn.TEXTJOIN(", ",TRUE,$B50,$M50,$J50,IF($G50="","","vals = pj::pj.$vals$"&amp;$G50))&amp;")")</f>
        <v/>
      </c>
      <c r="BA50" s="31" t="str">
        <f ca="1">IF(U50="","","uj::is_prop("&amp;_xlfn.TEXTJOIN(", ",TRUE,$B50,$M50,$J50,IF($G50="","","vals = pj::pj.$vals$"&amp;$G50))&amp;")")</f>
        <v/>
      </c>
      <c r="BB50" s="31" t="str">
        <f ca="1">IF(V50="","","uj::is_prop("&amp;_xlfn.TEXTJOIN(", ",TRUE,$B50,$M50,$J50,IF($G50="","","vals = pj::pj.$vals$"&amp;$G50))&amp;")")</f>
        <v/>
      </c>
      <c r="BC50" s="31" t="str">
        <f ca="1">IF(W50="","","uj::is_prop("&amp;_xlfn.TEXTJOIN(", ",TRUE,$B50,$M50,$J50,IF($G50="","","vals = pj::pj.$vals$"&amp;$G50))&amp;")")</f>
        <v>uj::is_prop(h, 'cmp_pos_vec')</v>
      </c>
      <c r="BD50" s="31" t="str">
        <f ca="1">IF(X50="","","uj::is_prop("&amp;_xlfn.TEXTJOIN(", ",TRUE,$B50,$M50,$J50,IF($G50="","","vals = pj::pj.$vals$"&amp;$G50))&amp;")")</f>
        <v>uj::is_prop(h, 'cmp_pos_vec')</v>
      </c>
      <c r="BE50" s="31" t="str">
        <f ca="1">IF(Y50="","","uj::is_prop("&amp;_xlfn.TEXTJOIN(", ",TRUE,$B50,$M50,$J50,IF($G50="","","vals = pj::pj.$vals$"&amp;$G50))&amp;")")</f>
        <v>uj::is_prop(h, 'cmp_pos_vec')</v>
      </c>
      <c r="BF50" s="31" t="str">
        <f ca="1">IF(Z50="","","uj::is_prop("&amp;_xlfn.TEXTJOIN(", ",TRUE,$B50,$M50,$J50,IF($G50="","","vals = pj::pj.$vals$"&amp;$G50))&amp;")")</f>
        <v>uj::is_prop(h, 'cmp_pos_vec')</v>
      </c>
      <c r="BG50" s="31" t="str">
        <f ca="1">IF(AA50="","","uj::is_prop("&amp;_xlfn.TEXTJOIN(", ",TRUE,$B50,$M50,$J50,IF($G50="","","vals = pj::pj.$vals$"&amp;$G50))&amp;")")</f>
        <v>uj::is_prop(h, 'cmp_pos_vec')</v>
      </c>
      <c r="BH50" s="31" t="str">
        <f ca="1">IF(AB50="","","uj::is_prop("&amp;_xlfn.TEXTJOIN(", ",TRUE,$B50,$M50,$J50,IF($G50="","","vals = pj::pj.$vals$"&amp;$G50))&amp;")")</f>
        <v>uj::is_prop(h, 'cmp_pos_vec')</v>
      </c>
      <c r="BI50" s="31" t="str">
        <f ca="1">IF(AC50="","","uj::is_prop("&amp;_xlfn.TEXTJOIN(", ",TRUE,$B50,$M50,$J50,IF($G50="","","vals = pj::pj.$vals$"&amp;$G50))&amp;")")</f>
        <v>uj::is_prop(h, 'cmp_pos_vec')</v>
      </c>
      <c r="BJ50" s="31" t="str">
        <f ca="1">IF(AD50="","","uj::is_prop("&amp;_xlfn.TEXTJOIN(", ",TRUE,$B50,$M50,$J50,IF($G50="","","vals = pj::pj.$vals$"&amp;$G50))&amp;")")</f>
        <v>uj::is_prop(h, 'cmp_pos_vec')</v>
      </c>
      <c r="BK50" s="31" t="str">
        <f ca="1">IF(AE50="","","uj::is_prop("&amp;_xlfn.TEXTJOIN(", ",TRUE,$B50,$M50,$J50,IF($G50="","","vals = pj::pj.$vals$"&amp;$G50))&amp;")")</f>
        <v/>
      </c>
      <c r="BL50" s="31" t="str">
        <f ca="1">IF(AF50="","","uj::is_prop("&amp;_xlfn.TEXTJOIN(", ",TRUE,$B50,$M50,$J50,IF($G50="","","vals = pj::pj.$vals$"&amp;$G50))&amp;")")</f>
        <v/>
      </c>
      <c r="BM50" s="31" t="str">
        <f ca="1">IF(AG50="","","uj::is_prop("&amp;_xlfn.TEXTJOIN(", ",TRUE,$B50,$M50,$J50,IF($G50="","","vals = pj::pj.$vals$"&amp;$G50))&amp;")")</f>
        <v/>
      </c>
      <c r="BN50" s="31" t="str">
        <f ca="1">IF(AH50="","","uj::is_prop("&amp;_xlfn.TEXTJOIN(", ",TRUE,$B50,$M50,$J50,IF($G50="","","vals = pj::pj.$vals$"&amp;$G50))&amp;")")</f>
        <v>uj::is_prop(h, 'cmp_pos_vec')</v>
      </c>
      <c r="BO50" s="31" t="str">
        <f ca="1">IF(AI50="","","uj::is_prop("&amp;_xlfn.TEXTJOIN(", ",TRUE,$B50,$M50,$J50,IF($G50="","","vals = pj::pj.$vals$"&amp;$G50))&amp;")")</f>
        <v/>
      </c>
      <c r="BP50" s="31" t="str">
        <f ca="1">IF(AJ50="","","uj::is_prop("&amp;_xlfn.TEXTJOIN(", ",TRUE,$B50,$M50,$J50,IF($G50="","","vals = pj::pj.$vals$"&amp;$G50))&amp;")")</f>
        <v/>
      </c>
      <c r="BQ50" s="31" t="str">
        <f ca="1">IF(AK50="","","uj::is_prop("&amp;_xlfn.TEXTJOIN(", ",TRUE,$B50,$M50,$J50,IF($G50="","","vals = pj::pj.$vals$"&amp;$G50))&amp;")")</f>
        <v/>
      </c>
      <c r="BR50" s="31" t="str">
        <f ca="1">IF(AL50="","","uj::is_prop("&amp;_xlfn.TEXTJOIN(", ",TRUE,$B50,$M50,$J50,IF($G50="","","vals = pj::pj.$vals$"&amp;$G50))&amp;")")</f>
        <v/>
      </c>
      <c r="BS50" s="31" t="str">
        <f ca="1">IF(AM50="","","uj::is_prop("&amp;_xlfn.TEXTJOIN(", ",TRUE,$B50,$M50,$J50,IF($G50="","","vals = pj::pj.$vals$"&amp;$G50))&amp;")")</f>
        <v/>
      </c>
      <c r="BT50" s="31" t="str">
        <f ca="1">IF(AN50="","","uj::is_prop("&amp;_xlfn.TEXTJOIN(", ",TRUE,$B50,$M50,$J50,IF($G50="","","vals = pj::pj.$vals$"&amp;$G50))&amp;")")</f>
        <v/>
      </c>
      <c r="BU50" s="31" t="str">
        <f ca="1">IF(AO50="","","uj::is_prop("&amp;_xlfn.TEXTJOIN(", ",TRUE,$B50,$M50,$J50,IF($G50="","","vals = pj::pj.$vals$"&amp;$G50))&amp;")")</f>
        <v/>
      </c>
      <c r="BV50" s="31" t="str">
        <f ca="1">IF(AP50="","","uj::is_prop("&amp;_xlfn.TEXTJOIN(", ",TRUE,$B50,$M50,$J50,IF($G50="","","vals = pj::pj.$vals$"&amp;$G50))&amp;")")</f>
        <v/>
      </c>
      <c r="BW50" s="31" t="str">
        <f ca="1">IF(AQ50="","","uj::is_prop("&amp;_xlfn.TEXTJOIN(", ",TRUE,$B50,$M50,$J50,IF($G50="","","vals = pj::pj.$vals$"&amp;$G50))&amp;")")</f>
        <v/>
      </c>
      <c r="BX50" s="31" t="str">
        <f ca="1">IF(AR50="","","uj::is_prop("&amp;_xlfn.TEXTJOIN(", ",TRUE,$B50,$M50,$J50,IF($G50="","","vals = pj::pj.$vals$"&amp;$G50))&amp;")")</f>
        <v/>
      </c>
      <c r="BY50" s="31" t="str">
        <f ca="1">IF(AS50="","","uj::is_prop("&amp;_xlfn.TEXTJOIN(", ",TRUE,$B50,$M50,$J50,IF($G50="","","vals = pj::pj.$vals$"&amp;$G50))&amp;")")</f>
        <v/>
      </c>
      <c r="BZ50" s="31" t="str">
        <f ca="1">IF(AT50="","","uj::is_prop("&amp;_xlfn.TEXTJOIN(", ",TRUE,$B50,$M50,$J50,IF($G50="","","vals = pj::pj.$vals$"&amp;$G50))&amp;")")</f>
        <v/>
      </c>
      <c r="CA50" s="31" t="str">
        <f ca="1">IF(AU50="","","uj::is_prop("&amp;_xlfn.TEXTJOIN(", ",TRUE,$B50,$M50,$J50,IF($G50="","","vals = pj::pj.$vals$"&amp;$G50))&amp;")")</f>
        <v/>
      </c>
      <c r="CB50" s="37" t="s">
        <v>281</v>
      </c>
      <c r="CF50" s="36" t="str">
        <f t="shared" ca="1" si="124"/>
        <v>h = NA</v>
      </c>
      <c r="CG50" s="36" t="str">
        <f t="shared" ca="1" si="125"/>
        <v/>
      </c>
      <c r="CH50" s="36" t="str">
        <f t="shared" ca="1" si="126"/>
        <v/>
      </c>
      <c r="CI50" s="36" t="str">
        <f t="shared" ca="1" si="127"/>
        <v/>
      </c>
      <c r="CJ50" s="36" t="str">
        <f t="shared" ca="1" si="128"/>
        <v/>
      </c>
      <c r="CK50" s="36" t="str">
        <f t="shared" ca="1" si="129"/>
        <v/>
      </c>
      <c r="CL50" s="36" t="str">
        <f t="shared" ca="1" si="130"/>
        <v>h = NA</v>
      </c>
      <c r="CM50" s="36" t="str">
        <f t="shared" ca="1" si="131"/>
        <v>h = NA</v>
      </c>
      <c r="CN50" s="36" t="str">
        <f t="shared" ca="1" si="132"/>
        <v>h = NA</v>
      </c>
      <c r="CO50" s="36" t="str">
        <f t="shared" ca="1" si="133"/>
        <v>h = NA</v>
      </c>
      <c r="CP50" s="36" t="str">
        <f t="shared" ca="1" si="134"/>
        <v>h = NA</v>
      </c>
      <c r="CQ50" s="36" t="str">
        <f t="shared" ca="1" si="135"/>
        <v>h = NA</v>
      </c>
      <c r="CR50" s="36" t="str">
        <f t="shared" ca="1" si="136"/>
        <v>h = NA</v>
      </c>
      <c r="CS50" s="36" t="str">
        <f t="shared" ca="1" si="137"/>
        <v>h = NA</v>
      </c>
      <c r="CT50" s="36" t="str">
        <f t="shared" ca="1" si="138"/>
        <v/>
      </c>
      <c r="CU50" s="36" t="str">
        <f t="shared" ca="1" si="139"/>
        <v/>
      </c>
      <c r="CV50" s="36" t="str">
        <f t="shared" ca="1" si="140"/>
        <v/>
      </c>
      <c r="CW50" s="36" t="str">
        <f t="shared" ca="1" si="141"/>
        <v>h = NA</v>
      </c>
      <c r="CX50" s="36" t="str">
        <f t="shared" ca="1" si="142"/>
        <v/>
      </c>
      <c r="CY50" s="36" t="str">
        <f t="shared" ca="1" si="143"/>
        <v/>
      </c>
      <c r="CZ50" s="36" t="str">
        <f t="shared" ca="1" si="144"/>
        <v/>
      </c>
      <c r="DA50" s="36" t="str">
        <f t="shared" ca="1" si="145"/>
        <v/>
      </c>
      <c r="DB50" s="36" t="str">
        <f t="shared" ca="1" si="146"/>
        <v/>
      </c>
      <c r="DC50" s="36" t="str">
        <f t="shared" ca="1" si="147"/>
        <v/>
      </c>
      <c r="DD50" s="36" t="str">
        <f t="shared" ca="1" si="148"/>
        <v/>
      </c>
      <c r="DE50" s="36" t="str">
        <f t="shared" ca="1" si="149"/>
        <v/>
      </c>
      <c r="DF50" s="36" t="str">
        <f t="shared" ca="1" si="154"/>
        <v/>
      </c>
      <c r="DG50" s="36" t="str">
        <f t="shared" ca="1" si="150"/>
        <v/>
      </c>
      <c r="DH50" s="36" t="str">
        <f t="shared" ca="1" si="151"/>
        <v/>
      </c>
      <c r="DI50" s="36" t="str">
        <f t="shared" ca="1" si="152"/>
        <v/>
      </c>
      <c r="DJ50" s="36" t="str">
        <f t="shared" ca="1" si="153"/>
        <v/>
      </c>
      <c r="DK50" s="31" t="str">
        <f t="shared" ca="1" si="67"/>
        <v>h = h</v>
      </c>
      <c r="DL50" s="31" t="str">
        <f t="shared" ca="1" si="36"/>
        <v/>
      </c>
      <c r="DM50" s="31" t="str">
        <f t="shared" ca="1" si="37"/>
        <v/>
      </c>
      <c r="DN50" s="31" t="str">
        <f t="shared" ca="1" si="38"/>
        <v/>
      </c>
      <c r="DO50" s="31" t="str">
        <f t="shared" ca="1" si="39"/>
        <v/>
      </c>
      <c r="DP50" s="31" t="str">
        <f t="shared" ca="1" si="40"/>
        <v/>
      </c>
      <c r="DQ50" s="31" t="str">
        <f t="shared" ca="1" si="41"/>
        <v>h = h</v>
      </c>
      <c r="DR50" s="31" t="str">
        <f t="shared" ca="1" si="42"/>
        <v>h = h</v>
      </c>
      <c r="DS50" s="31" t="str">
        <f t="shared" ca="1" si="43"/>
        <v>h = h</v>
      </c>
      <c r="DT50" s="31" t="str">
        <f t="shared" ca="1" si="44"/>
        <v>h = h</v>
      </c>
      <c r="DU50" s="31" t="str">
        <f t="shared" ca="1" si="45"/>
        <v>h = h</v>
      </c>
      <c r="DV50" s="31" t="str">
        <f t="shared" ca="1" si="46"/>
        <v>h = h</v>
      </c>
      <c r="DW50" s="31" t="str">
        <f t="shared" ca="1" si="47"/>
        <v>h = h</v>
      </c>
      <c r="DX50" s="31" t="str">
        <f t="shared" ca="1" si="48"/>
        <v>h = h</v>
      </c>
      <c r="DY50" s="31" t="str">
        <f t="shared" ca="1" si="49"/>
        <v/>
      </c>
      <c r="DZ50" s="31" t="str">
        <f t="shared" ca="1" si="50"/>
        <v/>
      </c>
      <c r="EA50" s="31" t="str">
        <f t="shared" ca="1" si="51"/>
        <v/>
      </c>
      <c r="EB50" s="31" t="str">
        <f t="shared" ca="1" si="52"/>
        <v>h = h</v>
      </c>
      <c r="EC50" s="31" t="str">
        <f t="shared" ca="1" si="53"/>
        <v/>
      </c>
      <c r="ED50" s="31" t="str">
        <f t="shared" ca="1" si="54"/>
        <v/>
      </c>
      <c r="EE50" s="31" t="str">
        <f t="shared" ca="1" si="55"/>
        <v/>
      </c>
      <c r="EF50" s="31" t="str">
        <f t="shared" ca="1" si="56"/>
        <v/>
      </c>
      <c r="EG50" s="31" t="str">
        <f t="shared" ca="1" si="57"/>
        <v/>
      </c>
      <c r="EH50" s="31" t="str">
        <f t="shared" ca="1" si="58"/>
        <v/>
      </c>
      <c r="EI50" s="31" t="str">
        <f t="shared" ca="1" si="59"/>
        <v/>
      </c>
      <c r="EJ50" s="31" t="str">
        <f t="shared" ca="1" si="60"/>
        <v/>
      </c>
      <c r="EK50" s="31" t="str">
        <f t="shared" ca="1" si="61"/>
        <v/>
      </c>
      <c r="EL50" s="31" t="str">
        <f t="shared" ca="1" si="62"/>
        <v/>
      </c>
      <c r="EM50" s="31" t="str">
        <f t="shared" ca="1" si="63"/>
        <v/>
      </c>
      <c r="EN50" s="31" t="str">
        <f t="shared" ca="1" si="64"/>
        <v/>
      </c>
      <c r="EO50" s="31" t="str">
        <f t="shared" ca="1" si="65"/>
        <v/>
      </c>
    </row>
    <row r="51" spans="1:145" x14ac:dyDescent="0.2">
      <c r="A51" s="30" t="s">
        <v>244</v>
      </c>
      <c r="B51" s="30" t="s">
        <v>241</v>
      </c>
      <c r="C51" s="31" t="s">
        <v>28</v>
      </c>
      <c r="E51" s="31" t="s">
        <v>105</v>
      </c>
      <c r="M51" s="31" t="str">
        <f t="shared" si="123"/>
        <v>'cmp_pos_vec'</v>
      </c>
      <c r="Q51" s="32" t="str">
        <f t="shared" ca="1" si="163"/>
        <v/>
      </c>
      <c r="R51" s="32" t="str">
        <f t="shared" ca="1" si="82"/>
        <v/>
      </c>
      <c r="S51" s="32" t="str">
        <f t="shared" ca="1" si="160"/>
        <v/>
      </c>
      <c r="T51" s="32" t="str">
        <f t="shared" ca="1" si="160"/>
        <v/>
      </c>
      <c r="U51" s="32" t="str">
        <f t="shared" ca="1" si="160"/>
        <v/>
      </c>
      <c r="V51" s="32" t="str">
        <f t="shared" ca="1" si="160"/>
        <v/>
      </c>
      <c r="W51" s="32" t="str">
        <f t="shared" ca="1" si="160"/>
        <v/>
      </c>
      <c r="X51" s="32">
        <f t="shared" ca="1" si="160"/>
        <v>7</v>
      </c>
      <c r="Y51" s="32" t="str">
        <f t="shared" ca="1" si="160"/>
        <v/>
      </c>
      <c r="Z51" s="32" t="str">
        <f t="shared" ca="1" si="160"/>
        <v/>
      </c>
      <c r="AA51" s="32" t="str">
        <f t="shared" ca="1" si="160"/>
        <v/>
      </c>
      <c r="AB51" s="32" t="str">
        <f t="shared" ca="1" si="160"/>
        <v/>
      </c>
      <c r="AC51" s="32" t="str">
        <f t="shared" ca="1" si="161"/>
        <v/>
      </c>
      <c r="AD51" s="32" t="str">
        <f t="shared" ca="1" si="161"/>
        <v/>
      </c>
      <c r="AE51" s="32">
        <f t="shared" ca="1" si="161"/>
        <v>7</v>
      </c>
      <c r="AF51" s="32">
        <f t="shared" ca="1" si="161"/>
        <v>7</v>
      </c>
      <c r="AG51" s="32" t="str">
        <f t="shared" ca="1" si="161"/>
        <v/>
      </c>
      <c r="AH51" s="32" t="str">
        <f t="shared" ca="1" si="161"/>
        <v/>
      </c>
      <c r="AI51" s="32" t="str">
        <f t="shared" ca="1" si="161"/>
        <v/>
      </c>
      <c r="AJ51" s="32" t="str">
        <f t="shared" ca="1" si="161"/>
        <v/>
      </c>
      <c r="AK51" s="32" t="str">
        <f t="shared" ca="1" si="161"/>
        <v/>
      </c>
      <c r="AL51" s="32" t="str">
        <f t="shared" ca="1" si="161"/>
        <v/>
      </c>
      <c r="AM51" s="32" t="str">
        <f t="shared" ca="1" si="162"/>
        <v/>
      </c>
      <c r="AN51" s="32" t="str">
        <f t="shared" ca="1" si="162"/>
        <v/>
      </c>
      <c r="AO51" s="32" t="str">
        <f t="shared" ca="1" si="162"/>
        <v/>
      </c>
      <c r="AP51" s="32" t="str">
        <f t="shared" ca="1" si="162"/>
        <v/>
      </c>
      <c r="AQ51" s="32" t="str">
        <f t="shared" ca="1" si="162"/>
        <v/>
      </c>
      <c r="AR51" s="32" t="str">
        <f t="shared" ca="1" si="162"/>
        <v/>
      </c>
      <c r="AS51" s="32" t="str">
        <f t="shared" ca="1" si="162"/>
        <v/>
      </c>
      <c r="AT51" s="32" t="str">
        <f t="shared" ca="1" si="162"/>
        <v/>
      </c>
      <c r="AU51" s="32" t="str">
        <f t="shared" ca="1" si="162"/>
        <v/>
      </c>
      <c r="AV51" s="32">
        <f t="shared" ca="1" si="156"/>
        <v>3</v>
      </c>
      <c r="AW51" s="31" t="str">
        <f ca="1">IF(Q51="","","uj::is_prop("&amp;_xlfn.TEXTJOIN(", ",TRUE,$B51,$M51,$J51,IF($G51="","","vals = pj::pj.$vals$"&amp;$G51))&amp;")")</f>
        <v/>
      </c>
      <c r="AX51" s="31" t="str">
        <f ca="1">IF(R51="","","uj::is_prop("&amp;_xlfn.TEXTJOIN(", ",TRUE,$B51,$M51,$J51,IF($G51="","","vals = pj::pj.$vals$"&amp;$G51))&amp;")")</f>
        <v/>
      </c>
      <c r="AY51" s="31" t="str">
        <f ca="1">IF(S51="","","uj::is_prop("&amp;_xlfn.TEXTJOIN(", ",TRUE,$B51,$M51,$J51,IF($G51="","","vals = pj::pj.$vals$"&amp;$G51))&amp;")")</f>
        <v/>
      </c>
      <c r="AZ51" s="31" t="str">
        <f ca="1">IF(T51="","","uj::is_prop("&amp;_xlfn.TEXTJOIN(", ",TRUE,$B51,$M51,$J51,IF($G51="","","vals = pj::pj.$vals$"&amp;$G51))&amp;")")</f>
        <v/>
      </c>
      <c r="BA51" s="31" t="str">
        <f ca="1">IF(U51="","","uj::is_prop("&amp;_xlfn.TEXTJOIN(", ",TRUE,$B51,$M51,$J51,IF($G51="","","vals = pj::pj.$vals$"&amp;$G51))&amp;")")</f>
        <v/>
      </c>
      <c r="BB51" s="31" t="str">
        <f ca="1">IF(V51="","","uj::is_prop("&amp;_xlfn.TEXTJOIN(", ",TRUE,$B51,$M51,$J51,IF($G51="","","vals = pj::pj.$vals$"&amp;$G51))&amp;")")</f>
        <v/>
      </c>
      <c r="BC51" s="31" t="str">
        <f ca="1">IF(W51="","","uj::is_prop("&amp;_xlfn.TEXTJOIN(", ",TRUE,$B51,$M51,$J51,IF($G51="","","vals = pj::pj.$vals$"&amp;$G51))&amp;")")</f>
        <v/>
      </c>
      <c r="BD51" s="31" t="str">
        <f ca="1">IF(X51="","","uj::is_prop("&amp;_xlfn.TEXTJOIN(", ",TRUE,$B51,$M51,$J51,IF($G51="","","vals = pj::pj.$vals$"&amp;$G51))&amp;")")</f>
        <v>uj::is_prop(e, 'cmp_pos_vec')</v>
      </c>
      <c r="BE51" s="31" t="str">
        <f ca="1">IF(Y51="","","uj::is_prop("&amp;_xlfn.TEXTJOIN(", ",TRUE,$B51,$M51,$J51,IF($G51="","","vals = pj::pj.$vals$"&amp;$G51))&amp;")")</f>
        <v/>
      </c>
      <c r="BF51" s="31" t="str">
        <f ca="1">IF(Z51="","","uj::is_prop("&amp;_xlfn.TEXTJOIN(", ",TRUE,$B51,$M51,$J51,IF($G51="","","vals = pj::pj.$vals$"&amp;$G51))&amp;")")</f>
        <v/>
      </c>
      <c r="BG51" s="31" t="str">
        <f ca="1">IF(AA51="","","uj::is_prop("&amp;_xlfn.TEXTJOIN(", ",TRUE,$B51,$M51,$J51,IF($G51="","","vals = pj::pj.$vals$"&amp;$G51))&amp;")")</f>
        <v/>
      </c>
      <c r="BH51" s="31" t="str">
        <f ca="1">IF(AB51="","","uj::is_prop("&amp;_xlfn.TEXTJOIN(", ",TRUE,$B51,$M51,$J51,IF($G51="","","vals = pj::pj.$vals$"&amp;$G51))&amp;")")</f>
        <v/>
      </c>
      <c r="BI51" s="31" t="str">
        <f ca="1">IF(AC51="","","uj::is_prop("&amp;_xlfn.TEXTJOIN(", ",TRUE,$B51,$M51,$J51,IF($G51="","","vals = pj::pj.$vals$"&amp;$G51))&amp;")")</f>
        <v/>
      </c>
      <c r="BJ51" s="31" t="str">
        <f ca="1">IF(AD51="","","uj::is_prop("&amp;_xlfn.TEXTJOIN(", ",TRUE,$B51,$M51,$J51,IF($G51="","","vals = pj::pj.$vals$"&amp;$G51))&amp;")")</f>
        <v/>
      </c>
      <c r="BK51" s="31" t="str">
        <f ca="1">IF(AE51="","","uj::is_prop("&amp;_xlfn.TEXTJOIN(", ",TRUE,$B51,$M51,$J51,IF($G51="","","vals = pj::pj.$vals$"&amp;$G51))&amp;")")</f>
        <v>uj::is_prop(e, 'cmp_pos_vec')</v>
      </c>
      <c r="BL51" s="31" t="str">
        <f ca="1">IF(AF51="","","uj::is_prop("&amp;_xlfn.TEXTJOIN(", ",TRUE,$B51,$M51,$J51,IF($G51="","","vals = pj::pj.$vals$"&amp;$G51))&amp;")")</f>
        <v>uj::is_prop(e, 'cmp_pos_vec')</v>
      </c>
      <c r="BM51" s="31" t="str">
        <f ca="1">IF(AG51="","","uj::is_prop("&amp;_xlfn.TEXTJOIN(", ",TRUE,$B51,$M51,$J51,IF($G51="","","vals = pj::pj.$vals$"&amp;$G51))&amp;")")</f>
        <v/>
      </c>
      <c r="BN51" s="31" t="str">
        <f ca="1">IF(AH51="","","uj::is_prop("&amp;_xlfn.TEXTJOIN(", ",TRUE,$B51,$M51,$J51,IF($G51="","","vals = pj::pj.$vals$"&amp;$G51))&amp;")")</f>
        <v/>
      </c>
      <c r="BO51" s="31" t="str">
        <f ca="1">IF(AI51="","","uj::is_prop("&amp;_xlfn.TEXTJOIN(", ",TRUE,$B51,$M51,$J51,IF($G51="","","vals = pj::pj.$vals$"&amp;$G51))&amp;")")</f>
        <v/>
      </c>
      <c r="BP51" s="31" t="str">
        <f ca="1">IF(AJ51="","","uj::is_prop("&amp;_xlfn.TEXTJOIN(", ",TRUE,$B51,$M51,$J51,IF($G51="","","vals = pj::pj.$vals$"&amp;$G51))&amp;")")</f>
        <v/>
      </c>
      <c r="BQ51" s="31" t="str">
        <f ca="1">IF(AK51="","","uj::is_prop("&amp;_xlfn.TEXTJOIN(", ",TRUE,$B51,$M51,$J51,IF($G51="","","vals = pj::pj.$vals$"&amp;$G51))&amp;")")</f>
        <v/>
      </c>
      <c r="BR51" s="31" t="str">
        <f ca="1">IF(AL51="","","uj::is_prop("&amp;_xlfn.TEXTJOIN(", ",TRUE,$B51,$M51,$J51,IF($G51="","","vals = pj::pj.$vals$"&amp;$G51))&amp;")")</f>
        <v/>
      </c>
      <c r="BS51" s="31" t="str">
        <f ca="1">IF(AM51="","","uj::is_prop("&amp;_xlfn.TEXTJOIN(", ",TRUE,$B51,$M51,$J51,IF($G51="","","vals = pj::pj.$vals$"&amp;$G51))&amp;")")</f>
        <v/>
      </c>
      <c r="BT51" s="31" t="str">
        <f ca="1">IF(AN51="","","uj::is_prop("&amp;_xlfn.TEXTJOIN(", ",TRUE,$B51,$M51,$J51,IF($G51="","","vals = pj::pj.$vals$"&amp;$G51))&amp;")")</f>
        <v/>
      </c>
      <c r="BU51" s="31" t="str">
        <f ca="1">IF(AO51="","","uj::is_prop("&amp;_xlfn.TEXTJOIN(", ",TRUE,$B51,$M51,$J51,IF($G51="","","vals = pj::pj.$vals$"&amp;$G51))&amp;")")</f>
        <v/>
      </c>
      <c r="BV51" s="31" t="str">
        <f ca="1">IF(AP51="","","uj::is_prop("&amp;_xlfn.TEXTJOIN(", ",TRUE,$B51,$M51,$J51,IF($G51="","","vals = pj::pj.$vals$"&amp;$G51))&amp;")")</f>
        <v/>
      </c>
      <c r="BW51" s="31" t="str">
        <f ca="1">IF(AQ51="","","uj::is_prop("&amp;_xlfn.TEXTJOIN(", ",TRUE,$B51,$M51,$J51,IF($G51="","","vals = pj::pj.$vals$"&amp;$G51))&amp;")")</f>
        <v/>
      </c>
      <c r="BX51" s="31" t="str">
        <f ca="1">IF(AR51="","","uj::is_prop("&amp;_xlfn.TEXTJOIN(", ",TRUE,$B51,$M51,$J51,IF($G51="","","vals = pj::pj.$vals$"&amp;$G51))&amp;")")</f>
        <v/>
      </c>
      <c r="BY51" s="31" t="str">
        <f ca="1">IF(AS51="","","uj::is_prop("&amp;_xlfn.TEXTJOIN(", ",TRUE,$B51,$M51,$J51,IF($G51="","","vals = pj::pj.$vals$"&amp;$G51))&amp;")")</f>
        <v/>
      </c>
      <c r="BZ51" s="31" t="str">
        <f ca="1">IF(AT51="","","uj::is_prop("&amp;_xlfn.TEXTJOIN(", ",TRUE,$B51,$M51,$J51,IF($G51="","","vals = pj::pj.$vals$"&amp;$G51))&amp;")")</f>
        <v/>
      </c>
      <c r="CA51" s="31" t="str">
        <f ca="1">IF(AU51="","","uj::is_prop("&amp;_xlfn.TEXTJOIN(", ",TRUE,$B51,$M51,$J51,IF($G51="","","vals = pj::pj.$vals$"&amp;$G51))&amp;")")</f>
        <v/>
      </c>
      <c r="CB51" s="37" t="s">
        <v>281</v>
      </c>
      <c r="CF51" s="36" t="str">
        <f t="shared" ca="1" si="124"/>
        <v/>
      </c>
      <c r="CG51" s="36" t="str">
        <f t="shared" ca="1" si="125"/>
        <v/>
      </c>
      <c r="CH51" s="36" t="str">
        <f t="shared" ca="1" si="126"/>
        <v/>
      </c>
      <c r="CI51" s="36" t="str">
        <f t="shared" ca="1" si="127"/>
        <v/>
      </c>
      <c r="CJ51" s="36" t="str">
        <f t="shared" ca="1" si="128"/>
        <v/>
      </c>
      <c r="CK51" s="36" t="str">
        <f t="shared" ca="1" si="129"/>
        <v/>
      </c>
      <c r="CL51" s="36" t="str">
        <f t="shared" ca="1" si="130"/>
        <v/>
      </c>
      <c r="CM51" s="36" t="str">
        <f t="shared" ca="1" si="131"/>
        <v>e = NA</v>
      </c>
      <c r="CN51" s="36" t="str">
        <f t="shared" ca="1" si="132"/>
        <v/>
      </c>
      <c r="CO51" s="36" t="str">
        <f t="shared" ca="1" si="133"/>
        <v/>
      </c>
      <c r="CP51" s="36" t="str">
        <f t="shared" ca="1" si="134"/>
        <v/>
      </c>
      <c r="CQ51" s="36" t="str">
        <f t="shared" ca="1" si="135"/>
        <v/>
      </c>
      <c r="CR51" s="36" t="str">
        <f t="shared" ca="1" si="136"/>
        <v/>
      </c>
      <c r="CS51" s="36" t="str">
        <f t="shared" ca="1" si="137"/>
        <v/>
      </c>
      <c r="CT51" s="36" t="str">
        <f t="shared" ca="1" si="138"/>
        <v>e = NA</v>
      </c>
      <c r="CU51" s="36" t="str">
        <f t="shared" ca="1" si="139"/>
        <v>e = NA</v>
      </c>
      <c r="CV51" s="36" t="str">
        <f t="shared" ca="1" si="140"/>
        <v/>
      </c>
      <c r="CW51" s="36" t="str">
        <f t="shared" ca="1" si="141"/>
        <v/>
      </c>
      <c r="CX51" s="36" t="str">
        <f t="shared" ca="1" si="142"/>
        <v/>
      </c>
      <c r="CY51" s="36" t="str">
        <f t="shared" ca="1" si="143"/>
        <v/>
      </c>
      <c r="CZ51" s="36" t="str">
        <f t="shared" ca="1" si="144"/>
        <v/>
      </c>
      <c r="DA51" s="36" t="str">
        <f t="shared" ca="1" si="145"/>
        <v/>
      </c>
      <c r="DB51" s="36" t="str">
        <f t="shared" ca="1" si="146"/>
        <v/>
      </c>
      <c r="DC51" s="36" t="str">
        <f t="shared" ca="1" si="147"/>
        <v/>
      </c>
      <c r="DD51" s="36" t="str">
        <f t="shared" ca="1" si="148"/>
        <v/>
      </c>
      <c r="DE51" s="36" t="str">
        <f t="shared" ca="1" si="149"/>
        <v/>
      </c>
      <c r="DF51" s="36" t="str">
        <f t="shared" ca="1" si="154"/>
        <v/>
      </c>
      <c r="DG51" s="36" t="str">
        <f t="shared" ca="1" si="150"/>
        <v/>
      </c>
      <c r="DH51" s="36" t="str">
        <f t="shared" ca="1" si="151"/>
        <v/>
      </c>
      <c r="DI51" s="36" t="str">
        <f t="shared" ca="1" si="152"/>
        <v/>
      </c>
      <c r="DJ51" s="36" t="str">
        <f t="shared" ca="1" si="153"/>
        <v/>
      </c>
      <c r="DK51" s="31" t="str">
        <f t="shared" ca="1" si="67"/>
        <v/>
      </c>
      <c r="DL51" s="31" t="str">
        <f t="shared" ca="1" si="36"/>
        <v/>
      </c>
      <c r="DM51" s="31" t="str">
        <f t="shared" ca="1" si="37"/>
        <v/>
      </c>
      <c r="DN51" s="31" t="str">
        <f t="shared" ca="1" si="38"/>
        <v/>
      </c>
      <c r="DO51" s="31" t="str">
        <f t="shared" ca="1" si="39"/>
        <v/>
      </c>
      <c r="DP51" s="31" t="str">
        <f t="shared" ca="1" si="40"/>
        <v/>
      </c>
      <c r="DQ51" s="31" t="str">
        <f t="shared" ca="1" si="41"/>
        <v/>
      </c>
      <c r="DR51" s="31" t="str">
        <f t="shared" ca="1" si="42"/>
        <v>e = e</v>
      </c>
      <c r="DS51" s="31" t="str">
        <f t="shared" ca="1" si="43"/>
        <v/>
      </c>
      <c r="DT51" s="31" t="str">
        <f t="shared" ca="1" si="44"/>
        <v/>
      </c>
      <c r="DU51" s="31" t="str">
        <f t="shared" ca="1" si="45"/>
        <v/>
      </c>
      <c r="DV51" s="31" t="str">
        <f t="shared" ca="1" si="46"/>
        <v/>
      </c>
      <c r="DW51" s="31" t="str">
        <f t="shared" ca="1" si="47"/>
        <v/>
      </c>
      <c r="DX51" s="31" t="str">
        <f t="shared" ca="1" si="48"/>
        <v/>
      </c>
      <c r="DY51" s="31" t="str">
        <f t="shared" ca="1" si="49"/>
        <v>e = e</v>
      </c>
      <c r="DZ51" s="31" t="str">
        <f t="shared" ca="1" si="50"/>
        <v>e = e</v>
      </c>
      <c r="EA51" s="31" t="str">
        <f t="shared" ca="1" si="51"/>
        <v/>
      </c>
      <c r="EB51" s="31" t="str">
        <f t="shared" ca="1" si="52"/>
        <v/>
      </c>
      <c r="EC51" s="31" t="str">
        <f t="shared" ca="1" si="53"/>
        <v/>
      </c>
      <c r="ED51" s="31" t="str">
        <f t="shared" ca="1" si="54"/>
        <v/>
      </c>
      <c r="EE51" s="31" t="str">
        <f t="shared" ca="1" si="55"/>
        <v/>
      </c>
      <c r="EF51" s="31" t="str">
        <f t="shared" ca="1" si="56"/>
        <v/>
      </c>
      <c r="EG51" s="31" t="str">
        <f t="shared" ca="1" si="57"/>
        <v/>
      </c>
      <c r="EH51" s="31" t="str">
        <f t="shared" ca="1" si="58"/>
        <v/>
      </c>
      <c r="EI51" s="31" t="str">
        <f t="shared" ca="1" si="59"/>
        <v/>
      </c>
      <c r="EJ51" s="31" t="str">
        <f t="shared" ca="1" si="60"/>
        <v/>
      </c>
      <c r="EK51" s="31" t="str">
        <f t="shared" ca="1" si="61"/>
        <v/>
      </c>
      <c r="EL51" s="31" t="str">
        <f t="shared" ca="1" si="62"/>
        <v/>
      </c>
      <c r="EM51" s="31" t="str">
        <f t="shared" ca="1" si="63"/>
        <v/>
      </c>
      <c r="EN51" s="31" t="str">
        <f t="shared" ca="1" si="64"/>
        <v/>
      </c>
      <c r="EO51" s="31" t="str">
        <f t="shared" ca="1" si="65"/>
        <v/>
      </c>
    </row>
    <row r="52" spans="1:145" x14ac:dyDescent="0.2">
      <c r="A52" s="30" t="s">
        <v>69</v>
      </c>
      <c r="B52" s="30" t="s">
        <v>54</v>
      </c>
      <c r="C52" s="31" t="s">
        <v>28</v>
      </c>
      <c r="E52" s="31" t="s">
        <v>105</v>
      </c>
      <c r="M52" s="31" t="str">
        <f t="shared" si="123"/>
        <v>'cmp_pos_vec'</v>
      </c>
      <c r="Q52" s="32" t="str">
        <f t="shared" ca="1" si="163"/>
        <v/>
      </c>
      <c r="R52" s="32" t="str">
        <f t="shared" ca="1" si="82"/>
        <v/>
      </c>
      <c r="S52" s="32" t="str">
        <f t="shared" ca="1" si="160"/>
        <v/>
      </c>
      <c r="T52" s="32" t="str">
        <f t="shared" ca="1" si="160"/>
        <v/>
      </c>
      <c r="U52" s="32" t="str">
        <f t="shared" ca="1" si="160"/>
        <v/>
      </c>
      <c r="V52" s="32" t="str">
        <f t="shared" ca="1" si="160"/>
        <v/>
      </c>
      <c r="W52" s="32" t="str">
        <f t="shared" ca="1" si="160"/>
        <v/>
      </c>
      <c r="X52" s="32" t="str">
        <f t="shared" ca="1" si="160"/>
        <v/>
      </c>
      <c r="Y52" s="32">
        <f t="shared" ca="1" si="160"/>
        <v>7</v>
      </c>
      <c r="Z52" s="32" t="str">
        <f t="shared" ca="1" si="160"/>
        <v/>
      </c>
      <c r="AA52" s="32" t="str">
        <f t="shared" ca="1" si="160"/>
        <v/>
      </c>
      <c r="AB52" s="32" t="str">
        <f t="shared" ca="1" si="160"/>
        <v/>
      </c>
      <c r="AC52" s="32" t="str">
        <f t="shared" ca="1" si="161"/>
        <v/>
      </c>
      <c r="AD52" s="32" t="str">
        <f t="shared" ca="1" si="161"/>
        <v/>
      </c>
      <c r="AE52" s="32" t="str">
        <f t="shared" ca="1" si="161"/>
        <v/>
      </c>
      <c r="AF52" s="32" t="str">
        <f t="shared" ca="1" si="161"/>
        <v/>
      </c>
      <c r="AG52" s="32" t="str">
        <f t="shared" ca="1" si="161"/>
        <v/>
      </c>
      <c r="AH52" s="32" t="str">
        <f t="shared" ca="1" si="161"/>
        <v/>
      </c>
      <c r="AI52" s="32" t="str">
        <f t="shared" ca="1" si="161"/>
        <v/>
      </c>
      <c r="AJ52" s="32" t="str">
        <f t="shared" ca="1" si="161"/>
        <v/>
      </c>
      <c r="AK52" s="32" t="str">
        <f t="shared" ca="1" si="161"/>
        <v/>
      </c>
      <c r="AL52" s="32" t="str">
        <f t="shared" ca="1" si="161"/>
        <v/>
      </c>
      <c r="AM52" s="32" t="str">
        <f t="shared" ca="1" si="162"/>
        <v/>
      </c>
      <c r="AN52" s="32" t="str">
        <f t="shared" ca="1" si="162"/>
        <v/>
      </c>
      <c r="AO52" s="32" t="str">
        <f t="shared" ca="1" si="162"/>
        <v/>
      </c>
      <c r="AP52" s="32" t="str">
        <f t="shared" ca="1" si="162"/>
        <v/>
      </c>
      <c r="AQ52" s="32" t="str">
        <f t="shared" ca="1" si="162"/>
        <v/>
      </c>
      <c r="AR52" s="32" t="str">
        <f t="shared" ca="1" si="162"/>
        <v/>
      </c>
      <c r="AS52" s="32" t="str">
        <f t="shared" ca="1" si="162"/>
        <v/>
      </c>
      <c r="AT52" s="32" t="str">
        <f t="shared" ca="1" si="162"/>
        <v/>
      </c>
      <c r="AU52" s="32" t="str">
        <f t="shared" ca="1" si="162"/>
        <v/>
      </c>
      <c r="AV52" s="32">
        <f t="shared" ca="1" si="156"/>
        <v>1</v>
      </c>
      <c r="AW52" s="31" t="str">
        <f ca="1">IF(Q52="","","uj::is_prop("&amp;_xlfn.TEXTJOIN(", ",TRUE,$B52,$M52,$J52,IF($G52="","","vals = pj::pj.$vals$"&amp;$G52))&amp;")")</f>
        <v/>
      </c>
      <c r="AX52" s="31" t="str">
        <f ca="1">IF(R52="","","uj::is_prop("&amp;_xlfn.TEXTJOIN(", ",TRUE,$B52,$M52,$J52,IF($G52="","","vals = pj::pj.$vals$"&amp;$G52))&amp;")")</f>
        <v/>
      </c>
      <c r="AY52" s="31" t="str">
        <f ca="1">IF(S52="","","uj::is_prop("&amp;_xlfn.TEXTJOIN(", ",TRUE,$B52,$M52,$J52,IF($G52="","","vals = pj::pj.$vals$"&amp;$G52))&amp;")")</f>
        <v/>
      </c>
      <c r="AZ52" s="31" t="str">
        <f ca="1">IF(T52="","","uj::is_prop("&amp;_xlfn.TEXTJOIN(", ",TRUE,$B52,$M52,$J52,IF($G52="","","vals = pj::pj.$vals$"&amp;$G52))&amp;")")</f>
        <v/>
      </c>
      <c r="BA52" s="31" t="str">
        <f ca="1">IF(U52="","","uj::is_prop("&amp;_xlfn.TEXTJOIN(", ",TRUE,$B52,$M52,$J52,IF($G52="","","vals = pj::pj.$vals$"&amp;$G52))&amp;")")</f>
        <v/>
      </c>
      <c r="BB52" s="31" t="str">
        <f ca="1">IF(V52="","","uj::is_prop("&amp;_xlfn.TEXTJOIN(", ",TRUE,$B52,$M52,$J52,IF($G52="","","vals = pj::pj.$vals$"&amp;$G52))&amp;")")</f>
        <v/>
      </c>
      <c r="BC52" s="31" t="str">
        <f ca="1">IF(W52="","","uj::is_prop("&amp;_xlfn.TEXTJOIN(", ",TRUE,$B52,$M52,$J52,IF($G52="","","vals = pj::pj.$vals$"&amp;$G52))&amp;")")</f>
        <v/>
      </c>
      <c r="BD52" s="31" t="str">
        <f ca="1">IF(X52="","","uj::is_prop("&amp;_xlfn.TEXTJOIN(", ",TRUE,$B52,$M52,$J52,IF($G52="","","vals = pj::pj.$vals$"&amp;$G52))&amp;")")</f>
        <v/>
      </c>
      <c r="BE52" s="31" t="str">
        <f ca="1">IF(Y52="","","uj::is_prop("&amp;_xlfn.TEXTJOIN(", ",TRUE,$B52,$M52,$J52,IF($G52="","","vals = pj::pj.$vals$"&amp;$G52))&amp;")")</f>
        <v>uj::is_prop(hyp, 'cmp_pos_vec')</v>
      </c>
      <c r="BF52" s="31" t="str">
        <f ca="1">IF(Z52="","","uj::is_prop("&amp;_xlfn.TEXTJOIN(", ",TRUE,$B52,$M52,$J52,IF($G52="","","vals = pj::pj.$vals$"&amp;$G52))&amp;")")</f>
        <v/>
      </c>
      <c r="BG52" s="31" t="str">
        <f ca="1">IF(AA52="","","uj::is_prop("&amp;_xlfn.TEXTJOIN(", ",TRUE,$B52,$M52,$J52,IF($G52="","","vals = pj::pj.$vals$"&amp;$G52))&amp;")")</f>
        <v/>
      </c>
      <c r="BH52" s="31" t="str">
        <f ca="1">IF(AB52="","","uj::is_prop("&amp;_xlfn.TEXTJOIN(", ",TRUE,$B52,$M52,$J52,IF($G52="","","vals = pj::pj.$vals$"&amp;$G52))&amp;")")</f>
        <v/>
      </c>
      <c r="BI52" s="31" t="str">
        <f ca="1">IF(AC52="","","uj::is_prop("&amp;_xlfn.TEXTJOIN(", ",TRUE,$B52,$M52,$J52,IF($G52="","","vals = pj::pj.$vals$"&amp;$G52))&amp;")")</f>
        <v/>
      </c>
      <c r="BJ52" s="31" t="str">
        <f ca="1">IF(AD52="","","uj::is_prop("&amp;_xlfn.TEXTJOIN(", ",TRUE,$B52,$M52,$J52,IF($G52="","","vals = pj::pj.$vals$"&amp;$G52))&amp;")")</f>
        <v/>
      </c>
      <c r="BK52" s="31" t="str">
        <f ca="1">IF(AE52="","","uj::is_prop("&amp;_xlfn.TEXTJOIN(", ",TRUE,$B52,$M52,$J52,IF($G52="","","vals = pj::pj.$vals$"&amp;$G52))&amp;")")</f>
        <v/>
      </c>
      <c r="BL52" s="31" t="str">
        <f ca="1">IF(AF52="","","uj::is_prop("&amp;_xlfn.TEXTJOIN(", ",TRUE,$B52,$M52,$J52,IF($G52="","","vals = pj::pj.$vals$"&amp;$G52))&amp;")")</f>
        <v/>
      </c>
      <c r="BM52" s="31" t="str">
        <f ca="1">IF(AG52="","","uj::is_prop("&amp;_xlfn.TEXTJOIN(", ",TRUE,$B52,$M52,$J52,IF($G52="","","vals = pj::pj.$vals$"&amp;$G52))&amp;")")</f>
        <v/>
      </c>
      <c r="BN52" s="31" t="str">
        <f ca="1">IF(AH52="","","uj::is_prop("&amp;_xlfn.TEXTJOIN(", ",TRUE,$B52,$M52,$J52,IF($G52="","","vals = pj::pj.$vals$"&amp;$G52))&amp;")")</f>
        <v/>
      </c>
      <c r="BO52" s="31" t="str">
        <f ca="1">IF(AI52="","","uj::is_prop("&amp;_xlfn.TEXTJOIN(", ",TRUE,$B52,$M52,$J52,IF($G52="","","vals = pj::pj.$vals$"&amp;$G52))&amp;")")</f>
        <v/>
      </c>
      <c r="BP52" s="31" t="str">
        <f ca="1">IF(AJ52="","","uj::is_prop("&amp;_xlfn.TEXTJOIN(", ",TRUE,$B52,$M52,$J52,IF($G52="","","vals = pj::pj.$vals$"&amp;$G52))&amp;")")</f>
        <v/>
      </c>
      <c r="BQ52" s="31" t="str">
        <f ca="1">IF(AK52="","","uj::is_prop("&amp;_xlfn.TEXTJOIN(", ",TRUE,$B52,$M52,$J52,IF($G52="","","vals = pj::pj.$vals$"&amp;$G52))&amp;")")</f>
        <v/>
      </c>
      <c r="BR52" s="31" t="str">
        <f ca="1">IF(AL52="","","uj::is_prop("&amp;_xlfn.TEXTJOIN(", ",TRUE,$B52,$M52,$J52,IF($G52="","","vals = pj::pj.$vals$"&amp;$G52))&amp;")")</f>
        <v/>
      </c>
      <c r="BS52" s="31" t="str">
        <f ca="1">IF(AM52="","","uj::is_prop("&amp;_xlfn.TEXTJOIN(", ",TRUE,$B52,$M52,$J52,IF($G52="","","vals = pj::pj.$vals$"&amp;$G52))&amp;")")</f>
        <v/>
      </c>
      <c r="BT52" s="31" t="str">
        <f ca="1">IF(AN52="","","uj::is_prop("&amp;_xlfn.TEXTJOIN(", ",TRUE,$B52,$M52,$J52,IF($G52="","","vals = pj::pj.$vals$"&amp;$G52))&amp;")")</f>
        <v/>
      </c>
      <c r="BU52" s="31" t="str">
        <f ca="1">IF(AO52="","","uj::is_prop("&amp;_xlfn.TEXTJOIN(", ",TRUE,$B52,$M52,$J52,IF($G52="","","vals = pj::pj.$vals$"&amp;$G52))&amp;")")</f>
        <v/>
      </c>
      <c r="BV52" s="31" t="str">
        <f ca="1">IF(AP52="","","uj::is_prop("&amp;_xlfn.TEXTJOIN(", ",TRUE,$B52,$M52,$J52,IF($G52="","","vals = pj::pj.$vals$"&amp;$G52))&amp;")")</f>
        <v/>
      </c>
      <c r="BW52" s="31" t="str">
        <f ca="1">IF(AQ52="","","uj::is_prop("&amp;_xlfn.TEXTJOIN(", ",TRUE,$B52,$M52,$J52,IF($G52="","","vals = pj::pj.$vals$"&amp;$G52))&amp;")")</f>
        <v/>
      </c>
      <c r="BX52" s="31" t="str">
        <f ca="1">IF(AR52="","","uj::is_prop("&amp;_xlfn.TEXTJOIN(", ",TRUE,$B52,$M52,$J52,IF($G52="","","vals = pj::pj.$vals$"&amp;$G52))&amp;")")</f>
        <v/>
      </c>
      <c r="BY52" s="31" t="str">
        <f ca="1">IF(AS52="","","uj::is_prop("&amp;_xlfn.TEXTJOIN(", ",TRUE,$B52,$M52,$J52,IF($G52="","","vals = pj::pj.$vals$"&amp;$G52))&amp;")")</f>
        <v/>
      </c>
      <c r="BZ52" s="31" t="str">
        <f ca="1">IF(AT52="","","uj::is_prop("&amp;_xlfn.TEXTJOIN(", ",TRUE,$B52,$M52,$J52,IF($G52="","","vals = pj::pj.$vals$"&amp;$G52))&amp;")")</f>
        <v/>
      </c>
      <c r="CA52" s="31" t="str">
        <f ca="1">IF(AU52="","","uj::is_prop("&amp;_xlfn.TEXTJOIN(", ",TRUE,$B52,$M52,$J52,IF($G52="","","vals = pj::pj.$vals$"&amp;$G52))&amp;")")</f>
        <v/>
      </c>
      <c r="CB52" s="37" t="s">
        <v>281</v>
      </c>
      <c r="CF52" s="36" t="str">
        <f t="shared" ca="1" si="124"/>
        <v/>
      </c>
      <c r="CG52" s="36" t="str">
        <f t="shared" ca="1" si="125"/>
        <v/>
      </c>
      <c r="CH52" s="36" t="str">
        <f t="shared" ca="1" si="126"/>
        <v/>
      </c>
      <c r="CI52" s="36" t="str">
        <f t="shared" ca="1" si="127"/>
        <v/>
      </c>
      <c r="CJ52" s="36" t="str">
        <f t="shared" ca="1" si="128"/>
        <v/>
      </c>
      <c r="CK52" s="36" t="str">
        <f t="shared" ca="1" si="129"/>
        <v/>
      </c>
      <c r="CL52" s="36" t="str">
        <f t="shared" ca="1" si="130"/>
        <v/>
      </c>
      <c r="CM52" s="36" t="str">
        <f t="shared" ca="1" si="131"/>
        <v/>
      </c>
      <c r="CN52" s="36" t="str">
        <f t="shared" ca="1" si="132"/>
        <v>hyp = NA</v>
      </c>
      <c r="CO52" s="36" t="str">
        <f t="shared" ca="1" si="133"/>
        <v/>
      </c>
      <c r="CP52" s="36" t="str">
        <f t="shared" ca="1" si="134"/>
        <v/>
      </c>
      <c r="CQ52" s="36" t="str">
        <f t="shared" ca="1" si="135"/>
        <v/>
      </c>
      <c r="CR52" s="36" t="str">
        <f t="shared" ca="1" si="136"/>
        <v/>
      </c>
      <c r="CS52" s="36" t="str">
        <f t="shared" ca="1" si="137"/>
        <v/>
      </c>
      <c r="CT52" s="36" t="str">
        <f t="shared" ca="1" si="138"/>
        <v/>
      </c>
      <c r="CU52" s="36" t="str">
        <f t="shared" ca="1" si="139"/>
        <v/>
      </c>
      <c r="CV52" s="36" t="str">
        <f t="shared" ca="1" si="140"/>
        <v/>
      </c>
      <c r="CW52" s="36" t="str">
        <f t="shared" ca="1" si="141"/>
        <v/>
      </c>
      <c r="CX52" s="36" t="str">
        <f t="shared" ca="1" si="142"/>
        <v/>
      </c>
      <c r="CY52" s="36" t="str">
        <f t="shared" ca="1" si="143"/>
        <v/>
      </c>
      <c r="CZ52" s="36" t="str">
        <f t="shared" ca="1" si="144"/>
        <v/>
      </c>
      <c r="DA52" s="36" t="str">
        <f t="shared" ca="1" si="145"/>
        <v/>
      </c>
      <c r="DB52" s="36" t="str">
        <f t="shared" ca="1" si="146"/>
        <v/>
      </c>
      <c r="DC52" s="36" t="str">
        <f t="shared" ca="1" si="147"/>
        <v/>
      </c>
      <c r="DD52" s="36" t="str">
        <f t="shared" ca="1" si="148"/>
        <v/>
      </c>
      <c r="DE52" s="36" t="str">
        <f t="shared" ca="1" si="149"/>
        <v/>
      </c>
      <c r="DF52" s="36" t="str">
        <f t="shared" ca="1" si="154"/>
        <v/>
      </c>
      <c r="DG52" s="36" t="str">
        <f t="shared" ca="1" si="150"/>
        <v/>
      </c>
      <c r="DH52" s="36" t="str">
        <f t="shared" ca="1" si="151"/>
        <v/>
      </c>
      <c r="DI52" s="36" t="str">
        <f t="shared" ca="1" si="152"/>
        <v/>
      </c>
      <c r="DJ52" s="36" t="str">
        <f t="shared" ca="1" si="153"/>
        <v/>
      </c>
      <c r="DK52" s="31" t="str">
        <f t="shared" ca="1" si="67"/>
        <v/>
      </c>
      <c r="DL52" s="31" t="str">
        <f t="shared" ca="1" si="36"/>
        <v/>
      </c>
      <c r="DM52" s="31" t="str">
        <f t="shared" ca="1" si="37"/>
        <v/>
      </c>
      <c r="DN52" s="31" t="str">
        <f t="shared" ca="1" si="38"/>
        <v/>
      </c>
      <c r="DO52" s="31" t="str">
        <f t="shared" ca="1" si="39"/>
        <v/>
      </c>
      <c r="DP52" s="31" t="str">
        <f t="shared" ca="1" si="40"/>
        <v/>
      </c>
      <c r="DQ52" s="31" t="str">
        <f t="shared" ca="1" si="41"/>
        <v/>
      </c>
      <c r="DR52" s="31" t="str">
        <f t="shared" ca="1" si="42"/>
        <v/>
      </c>
      <c r="DS52" s="31" t="str">
        <f t="shared" ca="1" si="43"/>
        <v>hyp = hyp</v>
      </c>
      <c r="DT52" s="31" t="str">
        <f t="shared" ca="1" si="44"/>
        <v/>
      </c>
      <c r="DU52" s="31" t="str">
        <f t="shared" ca="1" si="45"/>
        <v/>
      </c>
      <c r="DV52" s="31" t="str">
        <f t="shared" ca="1" si="46"/>
        <v/>
      </c>
      <c r="DW52" s="31" t="str">
        <f t="shared" ca="1" si="47"/>
        <v/>
      </c>
      <c r="DX52" s="31" t="str">
        <f t="shared" ca="1" si="48"/>
        <v/>
      </c>
      <c r="DY52" s="31" t="str">
        <f t="shared" ca="1" si="49"/>
        <v/>
      </c>
      <c r="DZ52" s="31" t="str">
        <f t="shared" ca="1" si="50"/>
        <v/>
      </c>
      <c r="EA52" s="31" t="str">
        <f t="shared" ca="1" si="51"/>
        <v/>
      </c>
      <c r="EB52" s="31" t="str">
        <f t="shared" ca="1" si="52"/>
        <v/>
      </c>
      <c r="EC52" s="31" t="str">
        <f t="shared" ca="1" si="53"/>
        <v/>
      </c>
      <c r="ED52" s="31" t="str">
        <f t="shared" ca="1" si="54"/>
        <v/>
      </c>
      <c r="EE52" s="31" t="str">
        <f t="shared" ca="1" si="55"/>
        <v/>
      </c>
      <c r="EF52" s="31" t="str">
        <f t="shared" ca="1" si="56"/>
        <v/>
      </c>
      <c r="EG52" s="31" t="str">
        <f t="shared" ca="1" si="57"/>
        <v/>
      </c>
      <c r="EH52" s="31" t="str">
        <f t="shared" ca="1" si="58"/>
        <v/>
      </c>
      <c r="EI52" s="31" t="str">
        <f t="shared" ca="1" si="59"/>
        <v/>
      </c>
      <c r="EJ52" s="31" t="str">
        <f t="shared" ca="1" si="60"/>
        <v/>
      </c>
      <c r="EK52" s="31" t="str">
        <f t="shared" ca="1" si="61"/>
        <v/>
      </c>
      <c r="EL52" s="31" t="str">
        <f t="shared" ca="1" si="62"/>
        <v/>
      </c>
      <c r="EM52" s="31" t="str">
        <f t="shared" ca="1" si="63"/>
        <v/>
      </c>
      <c r="EN52" s="31" t="str">
        <f t="shared" ca="1" si="64"/>
        <v/>
      </c>
      <c r="EO52" s="31" t="str">
        <f t="shared" ca="1" si="65"/>
        <v/>
      </c>
    </row>
    <row r="53" spans="1:145" x14ac:dyDescent="0.2">
      <c r="A53" s="30" t="s">
        <v>245</v>
      </c>
      <c r="B53" s="30" t="s">
        <v>20</v>
      </c>
      <c r="C53" s="31" t="s">
        <v>9</v>
      </c>
      <c r="E53" s="31" t="s">
        <v>105</v>
      </c>
      <c r="F53" s="31" t="s">
        <v>106</v>
      </c>
      <c r="M53" s="31" t="str">
        <f t="shared" si="123"/>
        <v>'cmp_num_vec'</v>
      </c>
      <c r="N53" s="31" t="str">
        <f>"'cmp_"&amp;C53&amp;"_"&amp;F53&amp;"'"</f>
        <v>'cmp_num_scl'</v>
      </c>
      <c r="Q53" s="32" t="str">
        <f t="shared" ca="1" si="163"/>
        <v/>
      </c>
      <c r="R53" s="32" t="str">
        <f t="shared" ca="1" si="82"/>
        <v/>
      </c>
      <c r="S53" s="32">
        <f t="shared" ca="1" si="160"/>
        <v>7</v>
      </c>
      <c r="T53" s="32">
        <f t="shared" ca="1" si="160"/>
        <v>7</v>
      </c>
      <c r="U53" s="32">
        <f t="shared" ca="1" si="160"/>
        <v>10</v>
      </c>
      <c r="V53" s="32" t="str">
        <f t="shared" ca="1" si="160"/>
        <v/>
      </c>
      <c r="W53" s="32" t="str">
        <f t="shared" ca="1" si="160"/>
        <v/>
      </c>
      <c r="X53" s="32" t="str">
        <f t="shared" ca="1" si="160"/>
        <v/>
      </c>
      <c r="Y53" s="32" t="str">
        <f t="shared" ca="1" si="160"/>
        <v/>
      </c>
      <c r="Z53" s="32" t="str">
        <f t="shared" ca="1" si="160"/>
        <v/>
      </c>
      <c r="AA53" s="32" t="str">
        <f t="shared" ca="1" si="160"/>
        <v/>
      </c>
      <c r="AB53" s="32" t="str">
        <f t="shared" ca="1" si="160"/>
        <v/>
      </c>
      <c r="AC53" s="32" t="str">
        <f t="shared" ca="1" si="161"/>
        <v/>
      </c>
      <c r="AD53" s="32" t="str">
        <f t="shared" ca="1" si="161"/>
        <v/>
      </c>
      <c r="AE53" s="32" t="str">
        <f t="shared" ca="1" si="161"/>
        <v/>
      </c>
      <c r="AF53" s="32" t="str">
        <f t="shared" ca="1" si="161"/>
        <v/>
      </c>
      <c r="AG53" s="32" t="str">
        <f t="shared" ca="1" si="161"/>
        <v/>
      </c>
      <c r="AH53" s="32" t="str">
        <f t="shared" ca="1" si="161"/>
        <v/>
      </c>
      <c r="AI53" s="32" t="str">
        <f t="shared" ca="1" si="161"/>
        <v/>
      </c>
      <c r="AJ53" s="32" t="str">
        <f t="shared" ca="1" si="161"/>
        <v/>
      </c>
      <c r="AK53" s="32" t="str">
        <f t="shared" ca="1" si="161"/>
        <v/>
      </c>
      <c r="AL53" s="32" t="str">
        <f t="shared" ca="1" si="161"/>
        <v/>
      </c>
      <c r="AM53" s="32" t="str">
        <f t="shared" ca="1" si="162"/>
        <v/>
      </c>
      <c r="AN53" s="32" t="str">
        <f t="shared" ca="1" si="162"/>
        <v/>
      </c>
      <c r="AO53" s="32" t="str">
        <f t="shared" ca="1" si="162"/>
        <v/>
      </c>
      <c r="AP53" s="32" t="str">
        <f t="shared" ca="1" si="162"/>
        <v/>
      </c>
      <c r="AQ53" s="32" t="str">
        <f t="shared" ca="1" si="162"/>
        <v/>
      </c>
      <c r="AR53" s="32" t="str">
        <f t="shared" ca="1" si="162"/>
        <v/>
      </c>
      <c r="AS53" s="32">
        <f t="shared" ca="1" si="162"/>
        <v>7</v>
      </c>
      <c r="AT53" s="32" t="str">
        <f t="shared" ca="1" si="162"/>
        <v/>
      </c>
      <c r="AU53" s="32" t="str">
        <f t="shared" ca="1" si="162"/>
        <v/>
      </c>
      <c r="AV53" s="32">
        <f t="shared" ca="1" si="156"/>
        <v>4</v>
      </c>
      <c r="AW53" s="31" t="str">
        <f ca="1">IF(Q53="","","uj::is_prop("&amp;_xlfn.TEXTJOIN(", ",TRUE,$B53,$M53,$J53,IF($G53="","","vals = pj::pj.$vals$"&amp;$G53))&amp;")")</f>
        <v/>
      </c>
      <c r="AX53" s="31" t="str">
        <f ca="1">IF(R53="","","uj::is_prop("&amp;_xlfn.TEXTJOIN(", ",TRUE,$B53,$M53,$J53,IF($G53="","","vals = pj::pj.$vals$"&amp;$G53))&amp;")")</f>
        <v/>
      </c>
      <c r="AY53" s="31" t="str">
        <f ca="1">IF(S53="","","uj::is_prop("&amp;_xlfn.TEXTJOIN(", ",TRUE,$B53,$M53,$J53,IF($G53="","","vals = pj::pj.$vals$"&amp;$G53))&amp;")")</f>
        <v>uj::is_prop(s, 'cmp_num_vec')</v>
      </c>
      <c r="AZ53" s="31" t="str">
        <f ca="1">IF(T53="","","uj::is_prop("&amp;_xlfn.TEXTJOIN(", ",TRUE,$B53,$M53,$J53,IF($G53="","","vals = pj::pj.$vals$"&amp;$G53))&amp;")")</f>
        <v>uj::is_prop(s, 'cmp_num_vec')</v>
      </c>
      <c r="BA53" s="31" t="str">
        <f ca="1">IF(U53="","","uj::is_prop("&amp;_xlfn.TEXTJOIN(", ",TRUE,$B53,$M53,$J53,IF($G53="","","vals = pj::pj.$vals$"&amp;$G53))&amp;")")</f>
        <v>uj::is_prop(s, 'cmp_num_vec')</v>
      </c>
      <c r="BB53" s="31" t="str">
        <f ca="1">IF(V53="","","uj::is_prop("&amp;_xlfn.TEXTJOIN(", ",TRUE,$B53,$M53,$J53,IF($G53="","","vals = pj::pj.$vals$"&amp;$G53))&amp;")")</f>
        <v/>
      </c>
      <c r="BC53" s="31" t="str">
        <f ca="1">IF(W53="","","uj::is_prop("&amp;_xlfn.TEXTJOIN(", ",TRUE,$B53,$M53,$J53,IF($G53="","","vals = pj::pj.$vals$"&amp;$G53))&amp;")")</f>
        <v/>
      </c>
      <c r="BD53" s="31" t="str">
        <f ca="1">IF(X53="","","uj::is_prop("&amp;_xlfn.TEXTJOIN(", ",TRUE,$B53,$M53,$J53,IF($G53="","","vals = pj::pj.$vals$"&amp;$G53))&amp;")")</f>
        <v/>
      </c>
      <c r="BE53" s="31" t="str">
        <f ca="1">IF(Y53="","","uj::is_prop("&amp;_xlfn.TEXTJOIN(", ",TRUE,$B53,$M53,$J53,IF($G53="","","vals = pj::pj.$vals$"&amp;$G53))&amp;")")</f>
        <v/>
      </c>
      <c r="BF53" s="31" t="str">
        <f ca="1">IF(Z53="","","uj::is_prop("&amp;_xlfn.TEXTJOIN(", ",TRUE,$B53,$M53,$J53,IF($G53="","","vals = pj::pj.$vals$"&amp;$G53))&amp;")")</f>
        <v/>
      </c>
      <c r="BG53" s="31" t="str">
        <f ca="1">IF(AA53="","","uj::is_prop("&amp;_xlfn.TEXTJOIN(", ",TRUE,$B53,$M53,$J53,IF($G53="","","vals = pj::pj.$vals$"&amp;$G53))&amp;")")</f>
        <v/>
      </c>
      <c r="BH53" s="31" t="str">
        <f ca="1">IF(AB53="","","uj::is_prop("&amp;_xlfn.TEXTJOIN(", ",TRUE,$B53,$M53,$J53,IF($G53="","","vals = pj::pj.$vals$"&amp;$G53))&amp;")")</f>
        <v/>
      </c>
      <c r="BI53" s="31" t="str">
        <f ca="1">IF(AC53="","","uj::is_prop("&amp;_xlfn.TEXTJOIN(", ",TRUE,$B53,$M53,$J53,IF($G53="","","vals = pj::pj.$vals$"&amp;$G53))&amp;")")</f>
        <v/>
      </c>
      <c r="BJ53" s="31" t="str">
        <f ca="1">IF(AD53="","","uj::is_prop("&amp;_xlfn.TEXTJOIN(", ",TRUE,$B53,$M53,$J53,IF($G53="","","vals = pj::pj.$vals$"&amp;$G53))&amp;")")</f>
        <v/>
      </c>
      <c r="BK53" s="31" t="str">
        <f ca="1">IF(AE53="","","uj::is_prop("&amp;_xlfn.TEXTJOIN(", ",TRUE,$B53,$M53,$J53,IF($G53="","","vals = pj::pj.$vals$"&amp;$G53))&amp;")")</f>
        <v/>
      </c>
      <c r="BL53" s="31" t="str">
        <f ca="1">IF(AF53="","","uj::is_prop("&amp;_xlfn.TEXTJOIN(", ",TRUE,$B53,$M53,$J53,IF($G53="","","vals = pj::pj.$vals$"&amp;$G53))&amp;")")</f>
        <v/>
      </c>
      <c r="BM53" s="31" t="str">
        <f ca="1">IF(AG53="","","uj::is_prop("&amp;_xlfn.TEXTJOIN(", ",TRUE,$B53,$M53,$J53,IF($G53="","","vals = pj::pj.$vals$"&amp;$G53))&amp;")")</f>
        <v/>
      </c>
      <c r="BN53" s="31" t="str">
        <f ca="1">IF(AH53="","","uj::is_prop("&amp;_xlfn.TEXTJOIN(", ",TRUE,$B53,$M53,$J53,IF($G53="","","vals = pj::pj.$vals$"&amp;$G53))&amp;")")</f>
        <v/>
      </c>
      <c r="BO53" s="31" t="str">
        <f ca="1">IF(AI53="","","uj::is_prop("&amp;_xlfn.TEXTJOIN(", ",TRUE,$B53,$M53,$J53,IF($G53="","","vals = pj::pj.$vals$"&amp;$G53))&amp;")")</f>
        <v/>
      </c>
      <c r="BP53" s="31" t="str">
        <f ca="1">IF(AJ53="","","uj::is_prop("&amp;_xlfn.TEXTJOIN(", ",TRUE,$B53,$M53,$J53,IF($G53="","","vals = pj::pj.$vals$"&amp;$G53))&amp;")")</f>
        <v/>
      </c>
      <c r="BQ53" s="31" t="str">
        <f ca="1">IF(AK53="","","uj::is_prop("&amp;_xlfn.TEXTJOIN(", ",TRUE,$B53,$M53,$J53,IF($G53="","","vals = pj::pj.$vals$"&amp;$G53))&amp;")")</f>
        <v/>
      </c>
      <c r="BR53" s="31" t="str">
        <f ca="1">IF(AL53="","","uj::is_prop("&amp;_xlfn.TEXTJOIN(", ",TRUE,$B53,$M53,$J53,IF($G53="","","vals = pj::pj.$vals$"&amp;$G53))&amp;")")</f>
        <v/>
      </c>
      <c r="BS53" s="31" t="str">
        <f ca="1">IF(AM53="","","uj::is_prop("&amp;_xlfn.TEXTJOIN(", ",TRUE,$B53,$M53,$J53,IF($G53="","","vals = pj::pj.$vals$"&amp;$G53))&amp;")")</f>
        <v/>
      </c>
      <c r="BT53" s="31" t="str">
        <f ca="1">IF(AN53="","","uj::is_prop("&amp;_xlfn.TEXTJOIN(", ",TRUE,$B53,$M53,$J53,IF($G53="","","vals = pj::pj.$vals$"&amp;$G53))&amp;")")</f>
        <v/>
      </c>
      <c r="BU53" s="31" t="str">
        <f ca="1">IF(AO53="","","uj::is_prop("&amp;_xlfn.TEXTJOIN(", ",TRUE,$B53,$M53,$J53,IF($G53="","","vals = pj::pj.$vals$"&amp;$G53))&amp;")")</f>
        <v/>
      </c>
      <c r="BV53" s="31" t="str">
        <f ca="1">IF(AP53="","","uj::is_prop("&amp;_xlfn.TEXTJOIN(", ",TRUE,$B53,$M53,$J53,IF($G53="","","vals = pj::pj.$vals$"&amp;$G53))&amp;")")</f>
        <v/>
      </c>
      <c r="BW53" s="31" t="str">
        <f ca="1">IF(AQ53="","","uj::is_prop("&amp;_xlfn.TEXTJOIN(", ",TRUE,$B53,$M53,$J53,IF($G53="","","vals = pj::pj.$vals$"&amp;$G53))&amp;")")</f>
        <v/>
      </c>
      <c r="BX53" s="31" t="str">
        <f ca="1">IF(AR53="","","uj::is_prop("&amp;_xlfn.TEXTJOIN(", ",TRUE,$B53,$M53,$J53,IF($G53="","","vals = pj::pj.$vals$"&amp;$G53))&amp;")")</f>
        <v/>
      </c>
      <c r="BY53" s="31" t="str">
        <f ca="1">IF(AS53="","","uj::is_prop("&amp;_xlfn.TEXTJOIN(", ",TRUE,$B53,$M53,$J53,IF($G53="","","vals = pj::pj.$vals$"&amp;$G53))&amp;")")</f>
        <v>uj::is_prop(s, 'cmp_num_vec')</v>
      </c>
      <c r="BZ53" s="31" t="str">
        <f ca="1">IF(AT53="","","uj::is_prop("&amp;_xlfn.TEXTJOIN(", ",TRUE,$B53,$M53,$J53,IF($G53="","","vals = pj::pj.$vals$"&amp;$G53))&amp;")")</f>
        <v/>
      </c>
      <c r="CA53" s="31" t="str">
        <f ca="1">IF(AU53="","","uj::is_prop("&amp;_xlfn.TEXTJOIN(", ",TRUE,$B53,$M53,$J53,IF($G53="","","vals = pj::pj.$vals$"&amp;$G53))&amp;")")</f>
        <v/>
      </c>
      <c r="CB53" s="37" t="s">
        <v>281</v>
      </c>
      <c r="CF53" s="36" t="str">
        <f t="shared" ca="1" si="124"/>
        <v/>
      </c>
      <c r="CG53" s="36" t="str">
        <f t="shared" ca="1" si="125"/>
        <v/>
      </c>
      <c r="CH53" s="36" t="str">
        <f t="shared" ca="1" si="126"/>
        <v>s = NA</v>
      </c>
      <c r="CI53" s="36" t="str">
        <f t="shared" ca="1" si="127"/>
        <v>s = NA</v>
      </c>
      <c r="CJ53" s="36" t="str">
        <f t="shared" ca="1" si="128"/>
        <v>s = NA</v>
      </c>
      <c r="CK53" s="36" t="str">
        <f t="shared" ca="1" si="129"/>
        <v/>
      </c>
      <c r="CL53" s="36" t="str">
        <f t="shared" ca="1" si="130"/>
        <v/>
      </c>
      <c r="CM53" s="36" t="str">
        <f t="shared" ca="1" si="131"/>
        <v/>
      </c>
      <c r="CN53" s="36" t="str">
        <f t="shared" ca="1" si="132"/>
        <v/>
      </c>
      <c r="CO53" s="36" t="str">
        <f t="shared" ca="1" si="133"/>
        <v/>
      </c>
      <c r="CP53" s="36" t="str">
        <f t="shared" ca="1" si="134"/>
        <v/>
      </c>
      <c r="CQ53" s="36" t="str">
        <f t="shared" ca="1" si="135"/>
        <v/>
      </c>
      <c r="CR53" s="36" t="str">
        <f t="shared" ca="1" si="136"/>
        <v/>
      </c>
      <c r="CS53" s="36" t="str">
        <f t="shared" ca="1" si="137"/>
        <v/>
      </c>
      <c r="CT53" s="36" t="str">
        <f t="shared" ca="1" si="138"/>
        <v/>
      </c>
      <c r="CU53" s="36" t="str">
        <f t="shared" ca="1" si="139"/>
        <v/>
      </c>
      <c r="CV53" s="36" t="str">
        <f t="shared" ca="1" si="140"/>
        <v/>
      </c>
      <c r="CW53" s="36" t="str">
        <f t="shared" ca="1" si="141"/>
        <v/>
      </c>
      <c r="CX53" s="36" t="str">
        <f t="shared" ca="1" si="142"/>
        <v/>
      </c>
      <c r="CY53" s="36" t="str">
        <f t="shared" ca="1" si="143"/>
        <v/>
      </c>
      <c r="CZ53" s="36" t="str">
        <f t="shared" ca="1" si="144"/>
        <v/>
      </c>
      <c r="DA53" s="36" t="str">
        <f t="shared" ca="1" si="145"/>
        <v/>
      </c>
      <c r="DB53" s="36" t="str">
        <f t="shared" ca="1" si="146"/>
        <v/>
      </c>
      <c r="DC53" s="36" t="str">
        <f t="shared" ca="1" si="147"/>
        <v/>
      </c>
      <c r="DD53" s="36" t="str">
        <f t="shared" ca="1" si="148"/>
        <v/>
      </c>
      <c r="DE53" s="36" t="str">
        <f t="shared" ca="1" si="149"/>
        <v/>
      </c>
      <c r="DF53" s="36" t="str">
        <f t="shared" ca="1" si="154"/>
        <v/>
      </c>
      <c r="DG53" s="36" t="str">
        <f t="shared" ca="1" si="150"/>
        <v/>
      </c>
      <c r="DH53" s="36" t="str">
        <f t="shared" ca="1" si="151"/>
        <v>s = NA</v>
      </c>
      <c r="DI53" s="36" t="str">
        <f t="shared" ca="1" si="152"/>
        <v/>
      </c>
      <c r="DJ53" s="36" t="str">
        <f t="shared" ca="1" si="153"/>
        <v/>
      </c>
      <c r="DK53" s="31" t="str">
        <f t="shared" ca="1" si="67"/>
        <v/>
      </c>
      <c r="DL53" s="31" t="str">
        <f t="shared" ca="1" si="36"/>
        <v/>
      </c>
      <c r="DM53" s="31" t="str">
        <f t="shared" ca="1" si="37"/>
        <v>s = s</v>
      </c>
      <c r="DN53" s="31" t="str">
        <f t="shared" ca="1" si="38"/>
        <v>s = s</v>
      </c>
      <c r="DO53" s="31" t="str">
        <f t="shared" ca="1" si="39"/>
        <v>s = s</v>
      </c>
      <c r="DP53" s="31" t="str">
        <f t="shared" ca="1" si="40"/>
        <v/>
      </c>
      <c r="DQ53" s="31" t="str">
        <f t="shared" ca="1" si="41"/>
        <v/>
      </c>
      <c r="DR53" s="31" t="str">
        <f t="shared" ca="1" si="42"/>
        <v/>
      </c>
      <c r="DS53" s="31" t="str">
        <f t="shared" ca="1" si="43"/>
        <v/>
      </c>
      <c r="DT53" s="31" t="str">
        <f t="shared" ca="1" si="44"/>
        <v/>
      </c>
      <c r="DU53" s="31" t="str">
        <f t="shared" ca="1" si="45"/>
        <v/>
      </c>
      <c r="DV53" s="31" t="str">
        <f t="shared" ca="1" si="46"/>
        <v/>
      </c>
      <c r="DW53" s="31" t="str">
        <f t="shared" ca="1" si="47"/>
        <v/>
      </c>
      <c r="DX53" s="31" t="str">
        <f t="shared" ca="1" si="48"/>
        <v/>
      </c>
      <c r="DY53" s="31" t="str">
        <f t="shared" ca="1" si="49"/>
        <v/>
      </c>
      <c r="DZ53" s="31" t="str">
        <f t="shared" ca="1" si="50"/>
        <v/>
      </c>
      <c r="EA53" s="31" t="str">
        <f t="shared" ca="1" si="51"/>
        <v/>
      </c>
      <c r="EB53" s="31" t="str">
        <f t="shared" ca="1" si="52"/>
        <v/>
      </c>
      <c r="EC53" s="31" t="str">
        <f t="shared" ca="1" si="53"/>
        <v/>
      </c>
      <c r="ED53" s="31" t="str">
        <f t="shared" ca="1" si="54"/>
        <v/>
      </c>
      <c r="EE53" s="31" t="str">
        <f t="shared" ca="1" si="55"/>
        <v/>
      </c>
      <c r="EF53" s="31" t="str">
        <f t="shared" ca="1" si="56"/>
        <v/>
      </c>
      <c r="EG53" s="31" t="str">
        <f t="shared" ca="1" si="57"/>
        <v/>
      </c>
      <c r="EH53" s="31" t="str">
        <f t="shared" ca="1" si="58"/>
        <v/>
      </c>
      <c r="EI53" s="31" t="str">
        <f t="shared" ca="1" si="59"/>
        <v/>
      </c>
      <c r="EJ53" s="31" t="str">
        <f t="shared" ca="1" si="60"/>
        <v/>
      </c>
      <c r="EK53" s="31" t="str">
        <f t="shared" ca="1" si="61"/>
        <v/>
      </c>
      <c r="EL53" s="31" t="str">
        <f t="shared" ca="1" si="62"/>
        <v/>
      </c>
      <c r="EM53" s="31" t="str">
        <f t="shared" ca="1" si="63"/>
        <v>s = s</v>
      </c>
      <c r="EN53" s="31" t="str">
        <f t="shared" ca="1" si="64"/>
        <v/>
      </c>
      <c r="EO53" s="31" t="str">
        <f t="shared" ca="1" si="65"/>
        <v/>
      </c>
    </row>
    <row r="54" spans="1:145" x14ac:dyDescent="0.2">
      <c r="A54" s="30" t="s">
        <v>87</v>
      </c>
      <c r="B54" s="30" t="s">
        <v>61</v>
      </c>
      <c r="C54" s="31" t="s">
        <v>9</v>
      </c>
      <c r="E54" s="31" t="s">
        <v>105</v>
      </c>
      <c r="F54" s="31" t="s">
        <v>106</v>
      </c>
      <c r="M54" s="31" t="str">
        <f t="shared" si="123"/>
        <v>'cmp_num_vec'</v>
      </c>
      <c r="N54" s="31" t="str">
        <f>"'cmp_"&amp;C54&amp;"_"&amp;F54&amp;"'"</f>
        <v>'cmp_num_scl'</v>
      </c>
      <c r="Q54" s="32" t="str">
        <f t="shared" ca="1" si="163"/>
        <v/>
      </c>
      <c r="R54" s="32" t="str">
        <f t="shared" ca="1" si="82"/>
        <v/>
      </c>
      <c r="S54" s="32" t="str">
        <f t="shared" ca="1" si="160"/>
        <v/>
      </c>
      <c r="T54" s="32">
        <f t="shared" ca="1" si="160"/>
        <v>8</v>
      </c>
      <c r="U54" s="32">
        <f t="shared" ca="1" si="160"/>
        <v>11</v>
      </c>
      <c r="V54" s="32" t="str">
        <f t="shared" ca="1" si="160"/>
        <v/>
      </c>
      <c r="W54" s="32" t="str">
        <f t="shared" ca="1" si="160"/>
        <v/>
      </c>
      <c r="X54" s="32" t="str">
        <f t="shared" ca="1" si="160"/>
        <v/>
      </c>
      <c r="Y54" s="32" t="str">
        <f t="shared" ca="1" si="160"/>
        <v/>
      </c>
      <c r="Z54" s="32" t="str">
        <f t="shared" ca="1" si="160"/>
        <v/>
      </c>
      <c r="AA54" s="32" t="str">
        <f t="shared" ca="1" si="160"/>
        <v/>
      </c>
      <c r="AB54" s="32" t="str">
        <f t="shared" ca="1" si="160"/>
        <v/>
      </c>
      <c r="AC54" s="32" t="str">
        <f t="shared" ca="1" si="161"/>
        <v/>
      </c>
      <c r="AD54" s="32" t="str">
        <f t="shared" ca="1" si="161"/>
        <v/>
      </c>
      <c r="AE54" s="32" t="str">
        <f t="shared" ca="1" si="161"/>
        <v/>
      </c>
      <c r="AF54" s="32" t="str">
        <f t="shared" ca="1" si="161"/>
        <v/>
      </c>
      <c r="AG54" s="32" t="str">
        <f t="shared" ca="1" si="161"/>
        <v/>
      </c>
      <c r="AH54" s="32" t="str">
        <f t="shared" ca="1" si="161"/>
        <v/>
      </c>
      <c r="AI54" s="32" t="str">
        <f t="shared" ca="1" si="161"/>
        <v/>
      </c>
      <c r="AJ54" s="32" t="str">
        <f t="shared" ca="1" si="161"/>
        <v/>
      </c>
      <c r="AK54" s="32" t="str">
        <f t="shared" ca="1" si="161"/>
        <v/>
      </c>
      <c r="AL54" s="32" t="str">
        <f t="shared" ca="1" si="161"/>
        <v/>
      </c>
      <c r="AM54" s="32" t="str">
        <f t="shared" ca="1" si="162"/>
        <v/>
      </c>
      <c r="AN54" s="32" t="str">
        <f t="shared" ca="1" si="162"/>
        <v/>
      </c>
      <c r="AO54" s="32" t="str">
        <f t="shared" ca="1" si="162"/>
        <v/>
      </c>
      <c r="AP54" s="32" t="str">
        <f t="shared" ca="1" si="162"/>
        <v/>
      </c>
      <c r="AQ54" s="32" t="str">
        <f t="shared" ca="1" si="162"/>
        <v/>
      </c>
      <c r="AR54" s="32" t="str">
        <f t="shared" ca="1" si="162"/>
        <v/>
      </c>
      <c r="AS54" s="32">
        <f t="shared" ca="1" si="162"/>
        <v>8</v>
      </c>
      <c r="AT54" s="32" t="str">
        <f t="shared" ca="1" si="162"/>
        <v/>
      </c>
      <c r="AU54" s="32" t="str">
        <f t="shared" ca="1" si="162"/>
        <v/>
      </c>
      <c r="AV54" s="32">
        <f t="shared" ca="1" si="156"/>
        <v>3</v>
      </c>
      <c r="AW54" s="31" t="str">
        <f ca="1">IF(Q54="","","uj::is_prop("&amp;_xlfn.TEXTJOIN(", ",TRUE,$B54,$M54,$J54,IF($G54="","","vals = pj::pj.$vals$"&amp;$G54))&amp;")")</f>
        <v/>
      </c>
      <c r="AX54" s="31" t="str">
        <f ca="1">IF(R54="","","uj::is_prop("&amp;_xlfn.TEXTJOIN(", ",TRUE,$B54,$M54,$J54,IF($G54="","","vals = pj::pj.$vals$"&amp;$G54))&amp;")")</f>
        <v/>
      </c>
      <c r="AY54" s="31" t="str">
        <f ca="1">IF(S54="","","uj::is_prop("&amp;_xlfn.TEXTJOIN(", ",TRUE,$B54,$M54,$J54,IF($G54="","","vals = pj::pj.$vals$"&amp;$G54))&amp;")")</f>
        <v/>
      </c>
      <c r="AZ54" s="31" t="str">
        <f ca="1">IF(T54="","","uj::is_prop("&amp;_xlfn.TEXTJOIN(", ",TRUE,$B54,$M54,$J54,IF($G54="","","vals = pj::pj.$vals$"&amp;$G54))&amp;")")</f>
        <v>uj::is_prop(i, 'cmp_num_vec')</v>
      </c>
      <c r="BA54" s="31" t="str">
        <f ca="1">IF(U54="","","uj::is_prop("&amp;_xlfn.TEXTJOIN(", ",TRUE,$B54,$M54,$J54,IF($G54="","","vals = pj::pj.$vals$"&amp;$G54))&amp;")")</f>
        <v>uj::is_prop(i, 'cmp_num_vec')</v>
      </c>
      <c r="BB54" s="31" t="str">
        <f ca="1">IF(V54="","","uj::is_prop("&amp;_xlfn.TEXTJOIN(", ",TRUE,$B54,$M54,$J54,IF($G54="","","vals = pj::pj.$vals$"&amp;$G54))&amp;")")</f>
        <v/>
      </c>
      <c r="BC54" s="31" t="str">
        <f ca="1">IF(W54="","","uj::is_prop("&amp;_xlfn.TEXTJOIN(", ",TRUE,$B54,$M54,$J54,IF($G54="","","vals = pj::pj.$vals$"&amp;$G54))&amp;")")</f>
        <v/>
      </c>
      <c r="BD54" s="31" t="str">
        <f ca="1">IF(X54="","","uj::is_prop("&amp;_xlfn.TEXTJOIN(", ",TRUE,$B54,$M54,$J54,IF($G54="","","vals = pj::pj.$vals$"&amp;$G54))&amp;")")</f>
        <v/>
      </c>
      <c r="BE54" s="31" t="str">
        <f ca="1">IF(Y54="","","uj::is_prop("&amp;_xlfn.TEXTJOIN(", ",TRUE,$B54,$M54,$J54,IF($G54="","","vals = pj::pj.$vals$"&amp;$G54))&amp;")")</f>
        <v/>
      </c>
      <c r="BF54" s="31" t="str">
        <f ca="1">IF(Z54="","","uj::is_prop("&amp;_xlfn.TEXTJOIN(", ",TRUE,$B54,$M54,$J54,IF($G54="","","vals = pj::pj.$vals$"&amp;$G54))&amp;")")</f>
        <v/>
      </c>
      <c r="BG54" s="31" t="str">
        <f ca="1">IF(AA54="","","uj::is_prop("&amp;_xlfn.TEXTJOIN(", ",TRUE,$B54,$M54,$J54,IF($G54="","","vals = pj::pj.$vals$"&amp;$G54))&amp;")")</f>
        <v/>
      </c>
      <c r="BH54" s="31" t="str">
        <f ca="1">IF(AB54="","","uj::is_prop("&amp;_xlfn.TEXTJOIN(", ",TRUE,$B54,$M54,$J54,IF($G54="","","vals = pj::pj.$vals$"&amp;$G54))&amp;")")</f>
        <v/>
      </c>
      <c r="BI54" s="31" t="str">
        <f ca="1">IF(AC54="","","uj::is_prop("&amp;_xlfn.TEXTJOIN(", ",TRUE,$B54,$M54,$J54,IF($G54="","","vals = pj::pj.$vals$"&amp;$G54))&amp;")")</f>
        <v/>
      </c>
      <c r="BJ54" s="31" t="str">
        <f ca="1">IF(AD54="","","uj::is_prop("&amp;_xlfn.TEXTJOIN(", ",TRUE,$B54,$M54,$J54,IF($G54="","","vals = pj::pj.$vals$"&amp;$G54))&amp;")")</f>
        <v/>
      </c>
      <c r="BK54" s="31" t="str">
        <f ca="1">IF(AE54="","","uj::is_prop("&amp;_xlfn.TEXTJOIN(", ",TRUE,$B54,$M54,$J54,IF($G54="","","vals = pj::pj.$vals$"&amp;$G54))&amp;")")</f>
        <v/>
      </c>
      <c r="BL54" s="31" t="str">
        <f ca="1">IF(AF54="","","uj::is_prop("&amp;_xlfn.TEXTJOIN(", ",TRUE,$B54,$M54,$J54,IF($G54="","","vals = pj::pj.$vals$"&amp;$G54))&amp;")")</f>
        <v/>
      </c>
      <c r="BM54" s="31" t="str">
        <f ca="1">IF(AG54="","","uj::is_prop("&amp;_xlfn.TEXTJOIN(", ",TRUE,$B54,$M54,$J54,IF($G54="","","vals = pj::pj.$vals$"&amp;$G54))&amp;")")</f>
        <v/>
      </c>
      <c r="BN54" s="31" t="str">
        <f ca="1">IF(AH54="","","uj::is_prop("&amp;_xlfn.TEXTJOIN(", ",TRUE,$B54,$M54,$J54,IF($G54="","","vals = pj::pj.$vals$"&amp;$G54))&amp;")")</f>
        <v/>
      </c>
      <c r="BO54" s="31" t="str">
        <f ca="1">IF(AI54="","","uj::is_prop("&amp;_xlfn.TEXTJOIN(", ",TRUE,$B54,$M54,$J54,IF($G54="","","vals = pj::pj.$vals$"&amp;$G54))&amp;")")</f>
        <v/>
      </c>
      <c r="BP54" s="31" t="str">
        <f ca="1">IF(AJ54="","","uj::is_prop("&amp;_xlfn.TEXTJOIN(", ",TRUE,$B54,$M54,$J54,IF($G54="","","vals = pj::pj.$vals$"&amp;$G54))&amp;")")</f>
        <v/>
      </c>
      <c r="BQ54" s="31" t="str">
        <f ca="1">IF(AK54="","","uj::is_prop("&amp;_xlfn.TEXTJOIN(", ",TRUE,$B54,$M54,$J54,IF($G54="","","vals = pj::pj.$vals$"&amp;$G54))&amp;")")</f>
        <v/>
      </c>
      <c r="BR54" s="31" t="str">
        <f ca="1">IF(AL54="","","uj::is_prop("&amp;_xlfn.TEXTJOIN(", ",TRUE,$B54,$M54,$J54,IF($G54="","","vals = pj::pj.$vals$"&amp;$G54))&amp;")")</f>
        <v/>
      </c>
      <c r="BS54" s="31" t="str">
        <f ca="1">IF(AM54="","","uj::is_prop("&amp;_xlfn.TEXTJOIN(", ",TRUE,$B54,$M54,$J54,IF($G54="","","vals = pj::pj.$vals$"&amp;$G54))&amp;")")</f>
        <v/>
      </c>
      <c r="BT54" s="31" t="str">
        <f ca="1">IF(AN54="","","uj::is_prop("&amp;_xlfn.TEXTJOIN(", ",TRUE,$B54,$M54,$J54,IF($G54="","","vals = pj::pj.$vals$"&amp;$G54))&amp;")")</f>
        <v/>
      </c>
      <c r="BU54" s="31" t="str">
        <f ca="1">IF(AO54="","","uj::is_prop("&amp;_xlfn.TEXTJOIN(", ",TRUE,$B54,$M54,$J54,IF($G54="","","vals = pj::pj.$vals$"&amp;$G54))&amp;")")</f>
        <v/>
      </c>
      <c r="BV54" s="31" t="str">
        <f ca="1">IF(AP54="","","uj::is_prop("&amp;_xlfn.TEXTJOIN(", ",TRUE,$B54,$M54,$J54,IF($G54="","","vals = pj::pj.$vals$"&amp;$G54))&amp;")")</f>
        <v/>
      </c>
      <c r="BW54" s="31" t="str">
        <f ca="1">IF(AQ54="","","uj::is_prop("&amp;_xlfn.TEXTJOIN(", ",TRUE,$B54,$M54,$J54,IF($G54="","","vals = pj::pj.$vals$"&amp;$G54))&amp;")")</f>
        <v/>
      </c>
      <c r="BX54" s="31" t="str">
        <f ca="1">IF(AR54="","","uj::is_prop("&amp;_xlfn.TEXTJOIN(", ",TRUE,$B54,$M54,$J54,IF($G54="","","vals = pj::pj.$vals$"&amp;$G54))&amp;")")</f>
        <v/>
      </c>
      <c r="BY54" s="31" t="str">
        <f ca="1">IF(AS54="","","uj::is_prop("&amp;_xlfn.TEXTJOIN(", ",TRUE,$B54,$M54,$J54,IF($G54="","","vals = pj::pj.$vals$"&amp;$G54))&amp;")")</f>
        <v>uj::is_prop(i, 'cmp_num_vec')</v>
      </c>
      <c r="BZ54" s="31" t="str">
        <f ca="1">IF(AT54="","","uj::is_prop("&amp;_xlfn.TEXTJOIN(", ",TRUE,$B54,$M54,$J54,IF($G54="","","vals = pj::pj.$vals$"&amp;$G54))&amp;")")</f>
        <v/>
      </c>
      <c r="CA54" s="31" t="str">
        <f ca="1">IF(AU54="","","uj::is_prop("&amp;_xlfn.TEXTJOIN(", ",TRUE,$B54,$M54,$J54,IF($G54="","","vals = pj::pj.$vals$"&amp;$G54))&amp;")")</f>
        <v/>
      </c>
      <c r="CB54" s="37" t="s">
        <v>281</v>
      </c>
      <c r="CF54" s="36" t="str">
        <f t="shared" ca="1" si="124"/>
        <v/>
      </c>
      <c r="CG54" s="36" t="str">
        <f t="shared" ca="1" si="125"/>
        <v/>
      </c>
      <c r="CH54" s="36" t="str">
        <f t="shared" ca="1" si="126"/>
        <v/>
      </c>
      <c r="CI54" s="36" t="str">
        <f t="shared" ca="1" si="127"/>
        <v>i = NA</v>
      </c>
      <c r="CJ54" s="36" t="str">
        <f t="shared" ca="1" si="128"/>
        <v>i = NA</v>
      </c>
      <c r="CK54" s="36" t="str">
        <f t="shared" ca="1" si="129"/>
        <v/>
      </c>
      <c r="CL54" s="36" t="str">
        <f t="shared" ca="1" si="130"/>
        <v/>
      </c>
      <c r="CM54" s="36" t="str">
        <f t="shared" ca="1" si="131"/>
        <v/>
      </c>
      <c r="CN54" s="36" t="str">
        <f t="shared" ca="1" si="132"/>
        <v/>
      </c>
      <c r="CO54" s="36" t="str">
        <f t="shared" ca="1" si="133"/>
        <v/>
      </c>
      <c r="CP54" s="36" t="str">
        <f t="shared" ca="1" si="134"/>
        <v/>
      </c>
      <c r="CQ54" s="36" t="str">
        <f t="shared" ca="1" si="135"/>
        <v/>
      </c>
      <c r="CR54" s="36" t="str">
        <f t="shared" ca="1" si="136"/>
        <v/>
      </c>
      <c r="CS54" s="36" t="str">
        <f t="shared" ca="1" si="137"/>
        <v/>
      </c>
      <c r="CT54" s="36" t="str">
        <f t="shared" ca="1" si="138"/>
        <v/>
      </c>
      <c r="CU54" s="36" t="str">
        <f t="shared" ca="1" si="139"/>
        <v/>
      </c>
      <c r="CV54" s="36" t="str">
        <f t="shared" ca="1" si="140"/>
        <v/>
      </c>
      <c r="CW54" s="36" t="str">
        <f t="shared" ca="1" si="141"/>
        <v/>
      </c>
      <c r="CX54" s="36" t="str">
        <f t="shared" ca="1" si="142"/>
        <v/>
      </c>
      <c r="CY54" s="36" t="str">
        <f t="shared" ca="1" si="143"/>
        <v/>
      </c>
      <c r="CZ54" s="36" t="str">
        <f t="shared" ca="1" si="144"/>
        <v/>
      </c>
      <c r="DA54" s="36" t="str">
        <f t="shared" ca="1" si="145"/>
        <v/>
      </c>
      <c r="DB54" s="36" t="str">
        <f t="shared" ca="1" si="146"/>
        <v/>
      </c>
      <c r="DC54" s="36" t="str">
        <f t="shared" ca="1" si="147"/>
        <v/>
      </c>
      <c r="DD54" s="36" t="str">
        <f t="shared" ca="1" si="148"/>
        <v/>
      </c>
      <c r="DE54" s="36" t="str">
        <f t="shared" ca="1" si="149"/>
        <v/>
      </c>
      <c r="DF54" s="36" t="str">
        <f t="shared" ca="1" si="154"/>
        <v/>
      </c>
      <c r="DG54" s="36" t="str">
        <f t="shared" ca="1" si="150"/>
        <v/>
      </c>
      <c r="DH54" s="36" t="str">
        <f t="shared" ca="1" si="151"/>
        <v>i = NA</v>
      </c>
      <c r="DI54" s="36" t="str">
        <f t="shared" ca="1" si="152"/>
        <v/>
      </c>
      <c r="DJ54" s="36" t="str">
        <f t="shared" ca="1" si="153"/>
        <v/>
      </c>
      <c r="DK54" s="31" t="str">
        <f t="shared" ca="1" si="67"/>
        <v/>
      </c>
      <c r="DL54" s="31" t="str">
        <f t="shared" ca="1" si="36"/>
        <v/>
      </c>
      <c r="DM54" s="31" t="str">
        <f t="shared" ca="1" si="37"/>
        <v/>
      </c>
      <c r="DN54" s="31" t="str">
        <f t="shared" ca="1" si="38"/>
        <v>i = i</v>
      </c>
      <c r="DO54" s="31" t="str">
        <f t="shared" ca="1" si="39"/>
        <v>i = i</v>
      </c>
      <c r="DP54" s="31" t="str">
        <f t="shared" ca="1" si="40"/>
        <v/>
      </c>
      <c r="DQ54" s="31" t="str">
        <f t="shared" ca="1" si="41"/>
        <v/>
      </c>
      <c r="DR54" s="31" t="str">
        <f t="shared" ca="1" si="42"/>
        <v/>
      </c>
      <c r="DS54" s="31" t="str">
        <f t="shared" ca="1" si="43"/>
        <v/>
      </c>
      <c r="DT54" s="31" t="str">
        <f t="shared" ca="1" si="44"/>
        <v/>
      </c>
      <c r="DU54" s="31" t="str">
        <f t="shared" ca="1" si="45"/>
        <v/>
      </c>
      <c r="DV54" s="31" t="str">
        <f t="shared" ca="1" si="46"/>
        <v/>
      </c>
      <c r="DW54" s="31" t="str">
        <f t="shared" ca="1" si="47"/>
        <v/>
      </c>
      <c r="DX54" s="31" t="str">
        <f t="shared" ca="1" si="48"/>
        <v/>
      </c>
      <c r="DY54" s="31" t="str">
        <f t="shared" ca="1" si="49"/>
        <v/>
      </c>
      <c r="DZ54" s="31" t="str">
        <f t="shared" ca="1" si="50"/>
        <v/>
      </c>
      <c r="EA54" s="31" t="str">
        <f t="shared" ca="1" si="51"/>
        <v/>
      </c>
      <c r="EB54" s="31" t="str">
        <f t="shared" ca="1" si="52"/>
        <v/>
      </c>
      <c r="EC54" s="31" t="str">
        <f t="shared" ca="1" si="53"/>
        <v/>
      </c>
      <c r="ED54" s="31" t="str">
        <f t="shared" ca="1" si="54"/>
        <v/>
      </c>
      <c r="EE54" s="31" t="str">
        <f t="shared" ca="1" si="55"/>
        <v/>
      </c>
      <c r="EF54" s="31" t="str">
        <f t="shared" ca="1" si="56"/>
        <v/>
      </c>
      <c r="EG54" s="31" t="str">
        <f t="shared" ca="1" si="57"/>
        <v/>
      </c>
      <c r="EH54" s="31" t="str">
        <f t="shared" ca="1" si="58"/>
        <v/>
      </c>
      <c r="EI54" s="31" t="str">
        <f t="shared" ca="1" si="59"/>
        <v/>
      </c>
      <c r="EJ54" s="31" t="str">
        <f t="shared" ca="1" si="60"/>
        <v/>
      </c>
      <c r="EK54" s="31" t="str">
        <f t="shared" ca="1" si="61"/>
        <v/>
      </c>
      <c r="EL54" s="31" t="str">
        <f t="shared" ca="1" si="62"/>
        <v/>
      </c>
      <c r="EM54" s="31" t="str">
        <f t="shared" ca="1" si="63"/>
        <v>i = i</v>
      </c>
      <c r="EN54" s="31" t="str">
        <f t="shared" ca="1" si="64"/>
        <v/>
      </c>
      <c r="EO54" s="31" t="str">
        <f t="shared" ca="1" si="65"/>
        <v/>
      </c>
    </row>
    <row r="55" spans="1:145" x14ac:dyDescent="0.2">
      <c r="A55" s="30" t="s">
        <v>287</v>
      </c>
      <c r="B55" s="30" t="s">
        <v>27</v>
      </c>
      <c r="C55" s="31" t="s">
        <v>28</v>
      </c>
      <c r="E55" s="31" t="s">
        <v>105</v>
      </c>
      <c r="M55" s="31" t="str">
        <f t="shared" si="123"/>
        <v>'cmp_pos_vec'</v>
      </c>
      <c r="Q55" s="32" t="str">
        <f t="shared" ca="1" si="163"/>
        <v/>
      </c>
      <c r="R55" s="32" t="str">
        <f t="shared" ca="1" si="82"/>
        <v/>
      </c>
      <c r="S55" s="32" t="str">
        <f t="shared" ref="S55:AB64" ca="1" si="164">IFERROR(MATCH($B55,INDIRECT(S$3&amp;"_names"),0),"")</f>
        <v/>
      </c>
      <c r="T55" s="32" t="str">
        <f t="shared" ca="1" si="164"/>
        <v/>
      </c>
      <c r="U55" s="32" t="str">
        <f t="shared" ca="1" si="164"/>
        <v/>
      </c>
      <c r="V55" s="32" t="str">
        <f t="shared" ca="1" si="164"/>
        <v/>
      </c>
      <c r="W55" s="32" t="str">
        <f t="shared" ca="1" si="164"/>
        <v/>
      </c>
      <c r="X55" s="32" t="str">
        <f t="shared" ca="1" si="164"/>
        <v/>
      </c>
      <c r="Y55" s="32" t="str">
        <f t="shared" ca="1" si="164"/>
        <v/>
      </c>
      <c r="Z55" s="32" t="str">
        <f t="shared" ca="1" si="164"/>
        <v/>
      </c>
      <c r="AA55" s="32" t="str">
        <f t="shared" ca="1" si="164"/>
        <v/>
      </c>
      <c r="AB55" s="32" t="str">
        <f t="shared" ca="1" si="164"/>
        <v/>
      </c>
      <c r="AC55" s="32" t="str">
        <f t="shared" ref="AC55:AL64" ca="1" si="165">IFERROR(MATCH($B55,INDIRECT(AC$3&amp;"_names"),0),"")</f>
        <v/>
      </c>
      <c r="AD55" s="32" t="str">
        <f t="shared" ca="1" si="165"/>
        <v/>
      </c>
      <c r="AE55" s="32" t="str">
        <f t="shared" ca="1" si="165"/>
        <v/>
      </c>
      <c r="AF55" s="32" t="str">
        <f t="shared" ca="1" si="165"/>
        <v/>
      </c>
      <c r="AG55" s="32" t="str">
        <f t="shared" ca="1" si="165"/>
        <v/>
      </c>
      <c r="AH55" s="32" t="str">
        <f t="shared" ca="1" si="165"/>
        <v/>
      </c>
      <c r="AI55" s="32" t="str">
        <f t="shared" ca="1" si="165"/>
        <v/>
      </c>
      <c r="AJ55" s="32" t="str">
        <f t="shared" ca="1" si="165"/>
        <v/>
      </c>
      <c r="AK55" s="32" t="str">
        <f t="shared" ca="1" si="165"/>
        <v/>
      </c>
      <c r="AL55" s="32">
        <f t="shared" ca="1" si="165"/>
        <v>10</v>
      </c>
      <c r="AM55" s="32" t="str">
        <f t="shared" ref="AM55:AU64" ca="1" si="166">IFERROR(MATCH($B55,INDIRECT(AM$3&amp;"_names"),0),"")</f>
        <v/>
      </c>
      <c r="AN55" s="32">
        <f t="shared" ca="1" si="166"/>
        <v>3</v>
      </c>
      <c r="AO55" s="32">
        <f t="shared" ca="1" si="166"/>
        <v>4</v>
      </c>
      <c r="AP55" s="32" t="str">
        <f t="shared" ca="1" si="166"/>
        <v/>
      </c>
      <c r="AQ55" s="32">
        <f t="shared" ca="1" si="166"/>
        <v>3</v>
      </c>
      <c r="AR55" s="32" t="str">
        <f t="shared" ca="1" si="166"/>
        <v/>
      </c>
      <c r="AS55" s="32" t="str">
        <f t="shared" ca="1" si="166"/>
        <v/>
      </c>
      <c r="AT55" s="32" t="str">
        <f t="shared" ca="1" si="166"/>
        <v/>
      </c>
      <c r="AU55" s="32" t="str">
        <f t="shared" ca="1" si="166"/>
        <v/>
      </c>
      <c r="AV55" s="32">
        <f t="shared" ca="1" si="156"/>
        <v>4</v>
      </c>
      <c r="AW55" s="31" t="str">
        <f ca="1">IF(Q55="","","uj::is_prop("&amp;_xlfn.TEXTJOIN(", ",TRUE,$B55,$M55,$J55,IF($G55="","","vals = pj::pj.$vals$"&amp;$G55))&amp;")")</f>
        <v/>
      </c>
      <c r="AX55" s="31" t="str">
        <f ca="1">IF(R55="","","uj::is_prop("&amp;_xlfn.TEXTJOIN(", ",TRUE,$B55,$M55,$J55,IF($G55="","","vals = pj::pj.$vals$"&amp;$G55))&amp;")")</f>
        <v/>
      </c>
      <c r="AY55" s="31" t="str">
        <f ca="1">IF(S55="","","uj::is_prop("&amp;_xlfn.TEXTJOIN(", ",TRUE,$B55,$M55,$J55,IF($G55="","","vals = pj::pj.$vals$"&amp;$G55))&amp;")")</f>
        <v/>
      </c>
      <c r="AZ55" s="31" t="str">
        <f ca="1">IF(T55="","","uj::is_prop("&amp;_xlfn.TEXTJOIN(", ",TRUE,$B55,$M55,$J55,IF($G55="","","vals = pj::pj.$vals$"&amp;$G55))&amp;")")</f>
        <v/>
      </c>
      <c r="BA55" s="31" t="str">
        <f ca="1">IF(U55="","","uj::is_prop("&amp;_xlfn.TEXTJOIN(", ",TRUE,$B55,$M55,$J55,IF($G55="","","vals = pj::pj.$vals$"&amp;$G55))&amp;")")</f>
        <v/>
      </c>
      <c r="BB55" s="31" t="str">
        <f ca="1">IF(V55="","","uj::is_prop("&amp;_xlfn.TEXTJOIN(", ",TRUE,$B55,$M55,$J55,IF($G55="","","vals = pj::pj.$vals$"&amp;$G55))&amp;")")</f>
        <v/>
      </c>
      <c r="BC55" s="31" t="str">
        <f ca="1">IF(W55="","","uj::is_prop("&amp;_xlfn.TEXTJOIN(", ",TRUE,$B55,$M55,$J55,IF($G55="","","vals = pj::pj.$vals$"&amp;$G55))&amp;")")</f>
        <v/>
      </c>
      <c r="BD55" s="31" t="str">
        <f ca="1">IF(X55="","","uj::is_prop("&amp;_xlfn.TEXTJOIN(", ",TRUE,$B55,$M55,$J55,IF($G55="","","vals = pj::pj.$vals$"&amp;$G55))&amp;")")</f>
        <v/>
      </c>
      <c r="BE55" s="31" t="str">
        <f ca="1">IF(Y55="","","uj::is_prop("&amp;_xlfn.TEXTJOIN(", ",TRUE,$B55,$M55,$J55,IF($G55="","","vals = pj::pj.$vals$"&amp;$G55))&amp;")")</f>
        <v/>
      </c>
      <c r="BF55" s="31" t="str">
        <f ca="1">IF(Z55="","","uj::is_prop("&amp;_xlfn.TEXTJOIN(", ",TRUE,$B55,$M55,$J55,IF($G55="","","vals = pj::pj.$vals$"&amp;$G55))&amp;")")</f>
        <v/>
      </c>
      <c r="BG55" s="31" t="str">
        <f ca="1">IF(AA55="","","uj::is_prop("&amp;_xlfn.TEXTJOIN(", ",TRUE,$B55,$M55,$J55,IF($G55="","","vals = pj::pj.$vals$"&amp;$G55))&amp;")")</f>
        <v/>
      </c>
      <c r="BH55" s="31" t="str">
        <f ca="1">IF(AB55="","","uj::is_prop("&amp;_xlfn.TEXTJOIN(", ",TRUE,$B55,$M55,$J55,IF($G55="","","vals = pj::pj.$vals$"&amp;$G55))&amp;")")</f>
        <v/>
      </c>
      <c r="BI55" s="31" t="str">
        <f ca="1">IF(AC55="","","uj::is_prop("&amp;_xlfn.TEXTJOIN(", ",TRUE,$B55,$M55,$J55,IF($G55="","","vals = pj::pj.$vals$"&amp;$G55))&amp;")")</f>
        <v/>
      </c>
      <c r="BJ55" s="31" t="str">
        <f ca="1">IF(AD55="","","uj::is_prop("&amp;_xlfn.TEXTJOIN(", ",TRUE,$B55,$M55,$J55,IF($G55="","","vals = pj::pj.$vals$"&amp;$G55))&amp;")")</f>
        <v/>
      </c>
      <c r="BK55" s="31" t="str">
        <f ca="1">IF(AE55="","","uj::is_prop("&amp;_xlfn.TEXTJOIN(", ",TRUE,$B55,$M55,$J55,IF($G55="","","vals = pj::pj.$vals$"&amp;$G55))&amp;")")</f>
        <v/>
      </c>
      <c r="BL55" s="31" t="str">
        <f ca="1">IF(AF55="","","uj::is_prop("&amp;_xlfn.TEXTJOIN(", ",TRUE,$B55,$M55,$J55,IF($G55="","","vals = pj::pj.$vals$"&amp;$G55))&amp;")")</f>
        <v/>
      </c>
      <c r="BM55" s="31" t="str">
        <f ca="1">IF(AG55="","","uj::is_prop("&amp;_xlfn.TEXTJOIN(", ",TRUE,$B55,$M55,$J55,IF($G55="","","vals = pj::pj.$vals$"&amp;$G55))&amp;")")</f>
        <v/>
      </c>
      <c r="BN55" s="31" t="str">
        <f ca="1">IF(AH55="","","uj::is_prop("&amp;_xlfn.TEXTJOIN(", ",TRUE,$B55,$M55,$J55,IF($G55="","","vals = pj::pj.$vals$"&amp;$G55))&amp;")")</f>
        <v/>
      </c>
      <c r="BO55" s="31" t="str">
        <f ca="1">IF(AI55="","","uj::is_prop("&amp;_xlfn.TEXTJOIN(", ",TRUE,$B55,$M55,$J55,IF($G55="","","vals = pj::pj.$vals$"&amp;$G55))&amp;")")</f>
        <v/>
      </c>
      <c r="BP55" s="31" t="str">
        <f ca="1">IF(AJ55="","","uj::is_prop("&amp;_xlfn.TEXTJOIN(", ",TRUE,$B55,$M55,$J55,IF($G55="","","vals = pj::pj.$vals$"&amp;$G55))&amp;")")</f>
        <v/>
      </c>
      <c r="BQ55" s="31" t="str">
        <f ca="1">IF(AK55="","","uj::is_prop("&amp;_xlfn.TEXTJOIN(", ",TRUE,$B55,$M55,$J55,IF($G55="","","vals = pj::pj.$vals$"&amp;$G55))&amp;")")</f>
        <v/>
      </c>
      <c r="BR55" s="31" t="str">
        <f ca="1">IF(AL55="","","uj::is_prop("&amp;_xlfn.TEXTJOIN(", ",TRUE,$B55,$M55,$J55,IF($G55="","","vals = pj::pj.$vals$"&amp;$G55))&amp;")")</f>
        <v>uj::is_prop(size, 'cmp_pos_vec')</v>
      </c>
      <c r="BS55" s="31" t="str">
        <f ca="1">IF(AM55="","","uj::is_prop("&amp;_xlfn.TEXTJOIN(", ",TRUE,$B55,$M55,$J55,IF($G55="","","vals = pj::pj.$vals$"&amp;$G55))&amp;")")</f>
        <v/>
      </c>
      <c r="BT55" s="31" t="str">
        <f ca="1">IF(AN55="","","uj::is_prop("&amp;_xlfn.TEXTJOIN(", ",TRUE,$B55,$M55,$J55,IF($G55="","","vals = pj::pj.$vals$"&amp;$G55))&amp;")")</f>
        <v>uj::is_prop(size, 'cmp_pos_vec')</v>
      </c>
      <c r="BU55" s="31" t="str">
        <f ca="1">IF(AO55="","","uj::is_prop("&amp;_xlfn.TEXTJOIN(", ",TRUE,$B55,$M55,$J55,IF($G55="","","vals = pj::pj.$vals$"&amp;$G55))&amp;")")</f>
        <v>uj::is_prop(size, 'cmp_pos_vec')</v>
      </c>
      <c r="BV55" s="31" t="str">
        <f ca="1">IF(AP55="","","uj::is_prop("&amp;_xlfn.TEXTJOIN(", ",TRUE,$B55,$M55,$J55,IF($G55="","","vals = pj::pj.$vals$"&amp;$G55))&amp;")")</f>
        <v/>
      </c>
      <c r="BW55" s="31" t="str">
        <f ca="1">IF(AQ55="","","uj::is_prop("&amp;_xlfn.TEXTJOIN(", ",TRUE,$B55,$M55,$J55,IF($G55="","","vals = pj::pj.$vals$"&amp;$G55))&amp;")")</f>
        <v>uj::is_prop(size, 'cmp_pos_vec')</v>
      </c>
      <c r="BX55" s="31" t="str">
        <f ca="1">IF(AR55="","","uj::is_prop("&amp;_xlfn.TEXTJOIN(", ",TRUE,$B55,$M55,$J55,IF($G55="","","vals = pj::pj.$vals$"&amp;$G55))&amp;")")</f>
        <v/>
      </c>
      <c r="BY55" s="31" t="str">
        <f ca="1">IF(AS55="","","uj::is_prop("&amp;_xlfn.TEXTJOIN(", ",TRUE,$B55,$M55,$J55,IF($G55="","","vals = pj::pj.$vals$"&amp;$G55))&amp;")")</f>
        <v/>
      </c>
      <c r="BZ55" s="31" t="str">
        <f ca="1">IF(AT55="","","uj::is_prop("&amp;_xlfn.TEXTJOIN(", ",TRUE,$B55,$M55,$J55,IF($G55="","","vals = pj::pj.$vals$"&amp;$G55))&amp;")")</f>
        <v/>
      </c>
      <c r="CA55" s="31" t="str">
        <f ca="1">IF(AU55="","","uj::is_prop("&amp;_xlfn.TEXTJOIN(", ",TRUE,$B55,$M55,$J55,IF($G55="","","vals = pj::pj.$vals$"&amp;$G55))&amp;")")</f>
        <v/>
      </c>
      <c r="CB55" s="37">
        <v>10</v>
      </c>
      <c r="CC55" s="37">
        <v>1</v>
      </c>
      <c r="CF55" s="36" t="str">
        <f t="shared" ref="CF55:CF76" ca="1" si="167">IF(Q55="","",IF($CB55="|",$B55,$B55&amp;" = "&amp;$CB55))</f>
        <v/>
      </c>
      <c r="CG55" s="36" t="str">
        <f t="shared" ref="CG55:CG76" ca="1" si="168">IF(R55="","",IF($CB55="|",$B55,$B55&amp;" = "&amp;$CB55))</f>
        <v/>
      </c>
      <c r="CH55" s="36" t="str">
        <f t="shared" ref="CH55:CH76" ca="1" si="169">IF(S55="","",IF($CB55="|",$B55,$B55&amp;" = "&amp;$CB55))</f>
        <v/>
      </c>
      <c r="CI55" s="36" t="str">
        <f t="shared" ref="CI55:CI76" ca="1" si="170">IF(T55="","",IF($CB55="|",$B55,$B55&amp;" = "&amp;$CB55))</f>
        <v/>
      </c>
      <c r="CJ55" s="36" t="str">
        <f t="shared" ref="CJ55:CJ76" ca="1" si="171">IF(U55="","",IF($CB55="|",$B55,$B55&amp;" = "&amp;$CB55))</f>
        <v/>
      </c>
      <c r="CK55" s="36" t="str">
        <f t="shared" ref="CK55:CK76" ca="1" si="172">IF(V55="","",IF($CB55="|",$B55,$B55&amp;" = "&amp;$CB55))</f>
        <v/>
      </c>
      <c r="CL55" s="36" t="str">
        <f t="shared" ref="CL55:CL76" ca="1" si="173">IF(W55="","",IF($CB55="|",$B55,$B55&amp;" = "&amp;$CB55))</f>
        <v/>
      </c>
      <c r="CM55" s="36" t="str">
        <f t="shared" ref="CM55:CM76" ca="1" si="174">IF(X55="","",IF($CB55="|",$B55,$B55&amp;" = "&amp;$CB55))</f>
        <v/>
      </c>
      <c r="CN55" s="36" t="str">
        <f t="shared" ref="CN55:CN76" ca="1" si="175">IF(Y55="","",IF($CB55="|",$B55,$B55&amp;" = "&amp;$CB55))</f>
        <v/>
      </c>
      <c r="CO55" s="36" t="str">
        <f t="shared" ref="CO55:CO76" ca="1" si="176">IF(Z55="","",IF($CB55="|",$B55,$B55&amp;" = "&amp;$CB55))</f>
        <v/>
      </c>
      <c r="CP55" s="36" t="str">
        <f t="shared" ref="CP55:CP76" ca="1" si="177">IF(AA55="","",IF($CB55="|",$B55,$B55&amp;" = "&amp;$CB55))</f>
        <v/>
      </c>
      <c r="CQ55" s="36" t="str">
        <f t="shared" ref="CQ55:CQ76" ca="1" si="178">IF(AB55="","",IF($CB55="|",$B55,$B55&amp;" = "&amp;$CB55))</f>
        <v/>
      </c>
      <c r="CR55" s="36" t="str">
        <f t="shared" ref="CR55:CR76" ca="1" si="179">IF(AC55="","",IF($CB55="|",$B55,$B55&amp;" = "&amp;$CB55))</f>
        <v/>
      </c>
      <c r="CS55" s="36" t="str">
        <f t="shared" ref="CS55:CS76" ca="1" si="180">IF(AD55="","",IF($CB55="|",$B55,$B55&amp;" = "&amp;$CB55))</f>
        <v/>
      </c>
      <c r="CT55" s="36" t="str">
        <f t="shared" ref="CT55:CT76" ca="1" si="181">IF(AE55="","",IF($CB55="|",$B55,$B55&amp;" = "&amp;$CB55))</f>
        <v/>
      </c>
      <c r="CU55" s="36" t="str">
        <f t="shared" ref="CU55:CU76" ca="1" si="182">IF(AF55="","",IF($CB55="|",$B55,$B55&amp;" = "&amp;$CB55))</f>
        <v/>
      </c>
      <c r="CV55" s="36" t="str">
        <f t="shared" ref="CV55:CV76" ca="1" si="183">IF(AG55="","",IF($CB55="|",$B55,$B55&amp;" = "&amp;$CB55))</f>
        <v/>
      </c>
      <c r="CW55" s="36" t="str">
        <f t="shared" ref="CW55:CW76" ca="1" si="184">IF(AH55="","",IF($CB55="|",$B55,$B55&amp;" = "&amp;$CB55))</f>
        <v/>
      </c>
      <c r="CX55" s="36" t="str">
        <f t="shared" ref="CX55:CX76" ca="1" si="185">IF(AI55="","",IF($CB55="|",$B55,$B55&amp;" = "&amp;$CB55))</f>
        <v/>
      </c>
      <c r="CY55" s="36" t="str">
        <f t="shared" ref="CY55:CY76" ca="1" si="186">IF(AJ55="","",IF($CB55="|",$B55,$B55&amp;" = "&amp;$CB55))</f>
        <v/>
      </c>
      <c r="CZ55" s="36" t="str">
        <f t="shared" ref="CZ55:CZ76" ca="1" si="187">IF(AK55="","",IF($CB55="|",$B55,$B55&amp;" = "&amp;$CB55))</f>
        <v/>
      </c>
      <c r="DA55" s="36" t="str">
        <f ca="1">IF(AL55="","",IF($CC55="|",$B55,$B55&amp;" = "&amp;$CC55))</f>
        <v>size = 1</v>
      </c>
      <c r="DB55" s="36" t="str">
        <f t="shared" ref="DB55:DE62" ca="1" si="188">IF(AM55="","",IF($CB55="|",$B55,$B55&amp;" = "&amp;$CB55))</f>
        <v/>
      </c>
      <c r="DC55" s="36" t="str">
        <f t="shared" ca="1" si="188"/>
        <v>size = 10</v>
      </c>
      <c r="DD55" s="36" t="str">
        <f t="shared" ca="1" si="188"/>
        <v>size = 10</v>
      </c>
      <c r="DE55" s="36" t="str">
        <f t="shared" ca="1" si="188"/>
        <v/>
      </c>
      <c r="DF55" s="36" t="str">
        <f ca="1">IF(AQ55="","",IF($CC55="|",$B55,$B55&amp;" = "&amp;$CC55))</f>
        <v>size = 1</v>
      </c>
      <c r="DG55" s="36" t="str">
        <f t="shared" ca="1" si="150"/>
        <v/>
      </c>
      <c r="DH55" s="36" t="str">
        <f t="shared" ca="1" si="151"/>
        <v/>
      </c>
      <c r="DI55" s="36" t="str">
        <f t="shared" ca="1" si="152"/>
        <v/>
      </c>
      <c r="DJ55" s="36" t="str">
        <f t="shared" ca="1" si="153"/>
        <v/>
      </c>
      <c r="DK55" s="31" t="str">
        <f t="shared" ca="1" si="67"/>
        <v/>
      </c>
      <c r="DL55" s="31" t="str">
        <f t="shared" ca="1" si="36"/>
        <v/>
      </c>
      <c r="DM55" s="31" t="str">
        <f t="shared" ca="1" si="37"/>
        <v/>
      </c>
      <c r="DN55" s="31" t="str">
        <f t="shared" ca="1" si="38"/>
        <v/>
      </c>
      <c r="DO55" s="31" t="str">
        <f t="shared" ca="1" si="39"/>
        <v/>
      </c>
      <c r="DP55" s="31" t="str">
        <f t="shared" ca="1" si="40"/>
        <v/>
      </c>
      <c r="DQ55" s="31" t="str">
        <f t="shared" ca="1" si="41"/>
        <v/>
      </c>
      <c r="DR55" s="31" t="str">
        <f t="shared" ca="1" si="42"/>
        <v/>
      </c>
      <c r="DS55" s="31" t="str">
        <f t="shared" ca="1" si="43"/>
        <v/>
      </c>
      <c r="DT55" s="31" t="str">
        <f t="shared" ca="1" si="44"/>
        <v/>
      </c>
      <c r="DU55" s="31" t="str">
        <f t="shared" ca="1" si="45"/>
        <v/>
      </c>
      <c r="DV55" s="31" t="str">
        <f t="shared" ca="1" si="46"/>
        <v/>
      </c>
      <c r="DW55" s="31" t="str">
        <f t="shared" ca="1" si="47"/>
        <v/>
      </c>
      <c r="DX55" s="31" t="str">
        <f t="shared" ca="1" si="48"/>
        <v/>
      </c>
      <c r="DY55" s="31" t="str">
        <f t="shared" ca="1" si="49"/>
        <v/>
      </c>
      <c r="DZ55" s="31" t="str">
        <f t="shared" ca="1" si="50"/>
        <v/>
      </c>
      <c r="EA55" s="31" t="str">
        <f t="shared" ca="1" si="51"/>
        <v/>
      </c>
      <c r="EB55" s="31" t="str">
        <f t="shared" ca="1" si="52"/>
        <v/>
      </c>
      <c r="EC55" s="31" t="str">
        <f t="shared" ca="1" si="53"/>
        <v/>
      </c>
      <c r="ED55" s="31" t="str">
        <f t="shared" ca="1" si="54"/>
        <v/>
      </c>
      <c r="EE55" s="31" t="str">
        <f t="shared" ca="1" si="55"/>
        <v/>
      </c>
      <c r="EF55" s="31" t="str">
        <f t="shared" ca="1" si="56"/>
        <v>size = size</v>
      </c>
      <c r="EG55" s="31" t="str">
        <f t="shared" ca="1" si="57"/>
        <v/>
      </c>
      <c r="EH55" s="31" t="str">
        <f t="shared" ca="1" si="58"/>
        <v>size = size</v>
      </c>
      <c r="EI55" s="31" t="str">
        <f t="shared" ca="1" si="59"/>
        <v>size = size</v>
      </c>
      <c r="EJ55" s="31" t="str">
        <f t="shared" ca="1" si="60"/>
        <v/>
      </c>
      <c r="EK55" s="31" t="str">
        <f t="shared" ca="1" si="61"/>
        <v>size = size</v>
      </c>
      <c r="EL55" s="31" t="str">
        <f t="shared" ca="1" si="62"/>
        <v/>
      </c>
      <c r="EM55" s="31" t="str">
        <f t="shared" ca="1" si="63"/>
        <v/>
      </c>
      <c r="EN55" s="31" t="str">
        <f t="shared" ca="1" si="64"/>
        <v/>
      </c>
      <c r="EO55" s="31" t="str">
        <f t="shared" ca="1" si="65"/>
        <v/>
      </c>
    </row>
    <row r="56" spans="1:145" x14ac:dyDescent="0.2">
      <c r="A56" s="30" t="s">
        <v>73</v>
      </c>
      <c r="B56" s="30" t="s">
        <v>31</v>
      </c>
      <c r="C56" s="31" t="s">
        <v>7</v>
      </c>
      <c r="E56" s="31" t="s">
        <v>105</v>
      </c>
      <c r="G56" s="31" t="s">
        <v>31</v>
      </c>
      <c r="M56" s="31" t="str">
        <f t="shared" si="123"/>
        <v>'cmp_chr_vec'</v>
      </c>
      <c r="Q56" s="32" t="str">
        <f t="shared" ca="1" si="163"/>
        <v/>
      </c>
      <c r="R56" s="32" t="str">
        <f t="shared" ca="1" si="82"/>
        <v/>
      </c>
      <c r="S56" s="32" t="str">
        <f t="shared" ca="1" si="164"/>
        <v/>
      </c>
      <c r="T56" s="32" t="str">
        <f t="shared" ca="1" si="164"/>
        <v/>
      </c>
      <c r="U56" s="32" t="str">
        <f t="shared" ca="1" si="164"/>
        <v/>
      </c>
      <c r="V56" s="32" t="str">
        <f t="shared" ca="1" si="164"/>
        <v/>
      </c>
      <c r="W56" s="32" t="str">
        <f t="shared" ca="1" si="164"/>
        <v/>
      </c>
      <c r="X56" s="32" t="str">
        <f t="shared" ca="1" si="164"/>
        <v/>
      </c>
      <c r="Y56" s="32" t="str">
        <f t="shared" ca="1" si="164"/>
        <v/>
      </c>
      <c r="Z56" s="32" t="str">
        <f t="shared" ca="1" si="164"/>
        <v/>
      </c>
      <c r="AA56" s="32" t="str">
        <f t="shared" ca="1" si="164"/>
        <v/>
      </c>
      <c r="AB56" s="32" t="str">
        <f t="shared" ca="1" si="164"/>
        <v/>
      </c>
      <c r="AC56" s="32" t="str">
        <f t="shared" ca="1" si="165"/>
        <v/>
      </c>
      <c r="AD56" s="32" t="str">
        <f t="shared" ca="1" si="165"/>
        <v/>
      </c>
      <c r="AE56" s="32" t="str">
        <f t="shared" ca="1" si="165"/>
        <v/>
      </c>
      <c r="AF56" s="32" t="str">
        <f t="shared" ca="1" si="165"/>
        <v/>
      </c>
      <c r="AG56" s="32" t="str">
        <f t="shared" ca="1" si="165"/>
        <v/>
      </c>
      <c r="AH56" s="32" t="str">
        <f t="shared" ca="1" si="165"/>
        <v/>
      </c>
      <c r="AI56" s="32" t="str">
        <f t="shared" ca="1" si="165"/>
        <v/>
      </c>
      <c r="AJ56" s="32" t="str">
        <f t="shared" ca="1" si="165"/>
        <v/>
      </c>
      <c r="AK56" s="32" t="str">
        <f t="shared" ca="1" si="165"/>
        <v/>
      </c>
      <c r="AL56" s="32" t="str">
        <f t="shared" ca="1" si="165"/>
        <v/>
      </c>
      <c r="AM56" s="32" t="str">
        <f t="shared" ca="1" si="166"/>
        <v/>
      </c>
      <c r="AN56" s="32" t="str">
        <f t="shared" ca="1" si="166"/>
        <v/>
      </c>
      <c r="AO56" s="32">
        <f t="shared" ca="1" si="166"/>
        <v>3</v>
      </c>
      <c r="AP56" s="32" t="str">
        <f t="shared" ca="1" si="166"/>
        <v/>
      </c>
      <c r="AQ56" s="32" t="str">
        <f t="shared" ca="1" si="166"/>
        <v/>
      </c>
      <c r="AR56" s="32" t="str">
        <f t="shared" ca="1" si="166"/>
        <v/>
      </c>
      <c r="AS56" s="32" t="str">
        <f t="shared" ca="1" si="166"/>
        <v/>
      </c>
      <c r="AT56" s="32" t="str">
        <f t="shared" ca="1" si="166"/>
        <v/>
      </c>
      <c r="AU56" s="32" t="str">
        <f t="shared" ca="1" si="166"/>
        <v/>
      </c>
      <c r="AV56" s="32">
        <f t="shared" ca="1" si="156"/>
        <v>1</v>
      </c>
      <c r="AW56" s="31" t="str">
        <f ca="1">IF(Q56="","","uj::is_prop("&amp;_xlfn.TEXTJOIN(", ",TRUE,$B56,$M56,$J56,IF($G56="","","vals = pj::pj.$vals$"&amp;$G56))&amp;")")</f>
        <v/>
      </c>
      <c r="AX56" s="31" t="str">
        <f ca="1">IF(R56="","","uj::is_prop("&amp;_xlfn.TEXTJOIN(", ",TRUE,$B56,$M56,$J56,IF($G56="","","vals = pj::pj.$vals$"&amp;$G56))&amp;")")</f>
        <v/>
      </c>
      <c r="AY56" s="31" t="str">
        <f ca="1">IF(S56="","","uj::is_prop("&amp;_xlfn.TEXTJOIN(", ",TRUE,$B56,$M56,$J56,IF($G56="","","vals = pj::pj.$vals$"&amp;$G56))&amp;")")</f>
        <v/>
      </c>
      <c r="AZ56" s="31" t="str">
        <f ca="1">IF(T56="","","uj::is_prop("&amp;_xlfn.TEXTJOIN(", ",TRUE,$B56,$M56,$J56,IF($G56="","","vals = pj::pj.$vals$"&amp;$G56))&amp;")")</f>
        <v/>
      </c>
      <c r="BA56" s="31" t="str">
        <f ca="1">IF(U56="","","uj::is_prop("&amp;_xlfn.TEXTJOIN(", ",TRUE,$B56,$M56,$J56,IF($G56="","","vals = pj::pj.$vals$"&amp;$G56))&amp;")")</f>
        <v/>
      </c>
      <c r="BB56" s="31" t="str">
        <f ca="1">IF(V56="","","uj::is_prop("&amp;_xlfn.TEXTJOIN(", ",TRUE,$B56,$M56,$J56,IF($G56="","","vals = pj::pj.$vals$"&amp;$G56))&amp;")")</f>
        <v/>
      </c>
      <c r="BC56" s="31" t="str">
        <f ca="1">IF(W56="","","uj::is_prop("&amp;_xlfn.TEXTJOIN(", ",TRUE,$B56,$M56,$J56,IF($G56="","","vals = pj::pj.$vals$"&amp;$G56))&amp;")")</f>
        <v/>
      </c>
      <c r="BD56" s="31" t="str">
        <f ca="1">IF(X56="","","uj::is_prop("&amp;_xlfn.TEXTJOIN(", ",TRUE,$B56,$M56,$J56,IF($G56="","","vals = pj::pj.$vals$"&amp;$G56))&amp;")")</f>
        <v/>
      </c>
      <c r="BE56" s="31" t="str">
        <f ca="1">IF(Y56="","","uj::is_prop("&amp;_xlfn.TEXTJOIN(", ",TRUE,$B56,$M56,$J56,IF($G56="","","vals = pj::pj.$vals$"&amp;$G56))&amp;")")</f>
        <v/>
      </c>
      <c r="BF56" s="31" t="str">
        <f ca="1">IF(Z56="","","uj::is_prop("&amp;_xlfn.TEXTJOIN(", ",TRUE,$B56,$M56,$J56,IF($G56="","","vals = pj::pj.$vals$"&amp;$G56))&amp;")")</f>
        <v/>
      </c>
      <c r="BG56" s="31" t="str">
        <f ca="1">IF(AA56="","","uj::is_prop("&amp;_xlfn.TEXTJOIN(", ",TRUE,$B56,$M56,$J56,IF($G56="","","vals = pj::pj.$vals$"&amp;$G56))&amp;")")</f>
        <v/>
      </c>
      <c r="BH56" s="31" t="str">
        <f ca="1">IF(AB56="","","uj::is_prop("&amp;_xlfn.TEXTJOIN(", ",TRUE,$B56,$M56,$J56,IF($G56="","","vals = pj::pj.$vals$"&amp;$G56))&amp;")")</f>
        <v/>
      </c>
      <c r="BI56" s="31" t="str">
        <f ca="1">IF(AC56="","","uj::is_prop("&amp;_xlfn.TEXTJOIN(", ",TRUE,$B56,$M56,$J56,IF($G56="","","vals = pj::pj.$vals$"&amp;$G56))&amp;")")</f>
        <v/>
      </c>
      <c r="BJ56" s="31" t="str">
        <f ca="1">IF(AD56="","","uj::is_prop("&amp;_xlfn.TEXTJOIN(", ",TRUE,$B56,$M56,$J56,IF($G56="","","vals = pj::pj.$vals$"&amp;$G56))&amp;")")</f>
        <v/>
      </c>
      <c r="BK56" s="31" t="str">
        <f ca="1">IF(AE56="","","uj::is_prop("&amp;_xlfn.TEXTJOIN(", ",TRUE,$B56,$M56,$J56,IF($G56="","","vals = pj::pj.$vals$"&amp;$G56))&amp;")")</f>
        <v/>
      </c>
      <c r="BL56" s="31" t="str">
        <f ca="1">IF(AF56="","","uj::is_prop("&amp;_xlfn.TEXTJOIN(", ",TRUE,$B56,$M56,$J56,IF($G56="","","vals = pj::pj.$vals$"&amp;$G56))&amp;")")</f>
        <v/>
      </c>
      <c r="BM56" s="31" t="str">
        <f ca="1">IF(AG56="","","uj::is_prop("&amp;_xlfn.TEXTJOIN(", ",TRUE,$B56,$M56,$J56,IF($G56="","","vals = pj::pj.$vals$"&amp;$G56))&amp;")")</f>
        <v/>
      </c>
      <c r="BN56" s="31" t="str">
        <f ca="1">IF(AH56="","","uj::is_prop("&amp;_xlfn.TEXTJOIN(", ",TRUE,$B56,$M56,$J56,IF($G56="","","vals = pj::pj.$vals$"&amp;$G56))&amp;")")</f>
        <v/>
      </c>
      <c r="BO56" s="31" t="str">
        <f ca="1">IF(AI56="","","uj::is_prop("&amp;_xlfn.TEXTJOIN(", ",TRUE,$B56,$M56,$J56,IF($G56="","","vals = pj::pj.$vals$"&amp;$G56))&amp;")")</f>
        <v/>
      </c>
      <c r="BP56" s="31" t="str">
        <f ca="1">IF(AJ56="","","uj::is_prop("&amp;_xlfn.TEXTJOIN(", ",TRUE,$B56,$M56,$J56,IF($G56="","","vals = pj::pj.$vals$"&amp;$G56))&amp;")")</f>
        <v/>
      </c>
      <c r="BQ56" s="31" t="str">
        <f ca="1">IF(AK56="","","uj::is_prop("&amp;_xlfn.TEXTJOIN(", ",TRUE,$B56,$M56,$J56,IF($G56="","","vals = pj::pj.$vals$"&amp;$G56))&amp;")")</f>
        <v/>
      </c>
      <c r="BR56" s="31" t="str">
        <f ca="1">IF(AL56="","","uj::is_prop("&amp;_xlfn.TEXTJOIN(", ",TRUE,$B56,$M56,$J56,IF($G56="","","vals = pj::pj.$vals$"&amp;$G56))&amp;")")</f>
        <v/>
      </c>
      <c r="BS56" s="31" t="str">
        <f ca="1">IF(AM56="","","uj::is_prop("&amp;_xlfn.TEXTJOIN(", ",TRUE,$B56,$M56,$J56,IF($G56="","","vals = pj::pj.$vals$"&amp;$G56))&amp;")")</f>
        <v/>
      </c>
      <c r="BT56" s="31" t="str">
        <f ca="1">IF(AN56="","","uj::is_prop("&amp;_xlfn.TEXTJOIN(", ",TRUE,$B56,$M56,$J56,IF($G56="","","vals = pj::pj.$vals$"&amp;$G56))&amp;")")</f>
        <v/>
      </c>
      <c r="BU56" s="31" t="str">
        <f ca="1">IF(AO56="","","uj::is_prop("&amp;_xlfn.TEXTJOIN(", ",TRUE,$B56,$M56,$J56,IF($G56="","","vals = pj::pj.$vals$"&amp;$G56))&amp;")")</f>
        <v>uj::is_prop(font, 'cmp_chr_vec', vals = pj::pj.$vals$font)</v>
      </c>
      <c r="BV56" s="31" t="str">
        <f ca="1">IF(AP56="","","uj::is_prop("&amp;_xlfn.TEXTJOIN(", ",TRUE,$B56,$M56,$J56,IF($G56="","","vals = pj::pj.$vals$"&amp;$G56))&amp;")")</f>
        <v/>
      </c>
      <c r="BW56" s="31" t="str">
        <f ca="1">IF(AQ56="","","uj::is_prop("&amp;_xlfn.TEXTJOIN(", ",TRUE,$B56,$M56,$J56,IF($G56="","","vals = pj::pj.$vals$"&amp;$G56))&amp;")")</f>
        <v/>
      </c>
      <c r="BX56" s="31" t="str">
        <f ca="1">IF(AR56="","","uj::is_prop("&amp;_xlfn.TEXTJOIN(", ",TRUE,$B56,$M56,$J56,IF($G56="","","vals = pj::pj.$vals$"&amp;$G56))&amp;")")</f>
        <v/>
      </c>
      <c r="BY56" s="31" t="str">
        <f ca="1">IF(AS56="","","uj::is_prop("&amp;_xlfn.TEXTJOIN(", ",TRUE,$B56,$M56,$J56,IF($G56="","","vals = pj::pj.$vals$"&amp;$G56))&amp;")")</f>
        <v/>
      </c>
      <c r="BZ56" s="31" t="str">
        <f ca="1">IF(AT56="","","uj::is_prop("&amp;_xlfn.TEXTJOIN(", ",TRUE,$B56,$M56,$J56,IF($G56="","","vals = pj::pj.$vals$"&amp;$G56))&amp;")")</f>
        <v/>
      </c>
      <c r="CA56" s="31" t="str">
        <f ca="1">IF(AU56="","","uj::is_prop("&amp;_xlfn.TEXTJOIN(", ",TRUE,$B56,$M56,$J56,IF($G56="","","vals = pj::pj.$vals$"&amp;$G56))&amp;")")</f>
        <v/>
      </c>
      <c r="CB56" s="37" t="str">
        <f>"'sans'"</f>
        <v>'sans'</v>
      </c>
      <c r="CF56" s="36" t="str">
        <f t="shared" ca="1" si="167"/>
        <v/>
      </c>
      <c r="CG56" s="36" t="str">
        <f t="shared" ca="1" si="168"/>
        <v/>
      </c>
      <c r="CH56" s="36" t="str">
        <f t="shared" ca="1" si="169"/>
        <v/>
      </c>
      <c r="CI56" s="36" t="str">
        <f t="shared" ca="1" si="170"/>
        <v/>
      </c>
      <c r="CJ56" s="36" t="str">
        <f t="shared" ca="1" si="171"/>
        <v/>
      </c>
      <c r="CK56" s="36" t="str">
        <f t="shared" ca="1" si="172"/>
        <v/>
      </c>
      <c r="CL56" s="36" t="str">
        <f t="shared" ca="1" si="173"/>
        <v/>
      </c>
      <c r="CM56" s="36" t="str">
        <f t="shared" ca="1" si="174"/>
        <v/>
      </c>
      <c r="CN56" s="36" t="str">
        <f t="shared" ca="1" si="175"/>
        <v/>
      </c>
      <c r="CO56" s="36" t="str">
        <f t="shared" ca="1" si="176"/>
        <v/>
      </c>
      <c r="CP56" s="36" t="str">
        <f t="shared" ca="1" si="177"/>
        <v/>
      </c>
      <c r="CQ56" s="36" t="str">
        <f t="shared" ca="1" si="178"/>
        <v/>
      </c>
      <c r="CR56" s="36" t="str">
        <f t="shared" ca="1" si="179"/>
        <v/>
      </c>
      <c r="CS56" s="36" t="str">
        <f t="shared" ca="1" si="180"/>
        <v/>
      </c>
      <c r="CT56" s="36" t="str">
        <f t="shared" ca="1" si="181"/>
        <v/>
      </c>
      <c r="CU56" s="36" t="str">
        <f t="shared" ca="1" si="182"/>
        <v/>
      </c>
      <c r="CV56" s="36" t="str">
        <f t="shared" ca="1" si="183"/>
        <v/>
      </c>
      <c r="CW56" s="36" t="str">
        <f t="shared" ca="1" si="184"/>
        <v/>
      </c>
      <c r="CX56" s="36" t="str">
        <f t="shared" ca="1" si="185"/>
        <v/>
      </c>
      <c r="CY56" s="36" t="str">
        <f t="shared" ca="1" si="186"/>
        <v/>
      </c>
      <c r="CZ56" s="36" t="str">
        <f t="shared" ca="1" si="187"/>
        <v/>
      </c>
      <c r="DA56" s="36" t="str">
        <f t="shared" ref="DA56:DA82" ca="1" si="189">IF(AL56="","",IF($CB56="|",$B56,$B56&amp;" = "&amp;$CB56))</f>
        <v/>
      </c>
      <c r="DB56" s="36" t="str">
        <f t="shared" ca="1" si="188"/>
        <v/>
      </c>
      <c r="DC56" s="36" t="str">
        <f t="shared" ca="1" si="188"/>
        <v/>
      </c>
      <c r="DD56" s="36" t="str">
        <f t="shared" ca="1" si="188"/>
        <v>font = 'sans'</v>
      </c>
      <c r="DE56" s="36" t="str">
        <f t="shared" ca="1" si="188"/>
        <v/>
      </c>
      <c r="DF56" s="36" t="str">
        <f t="shared" ref="DF56:DF82" ca="1" si="190">IF(AQ56="","",IF($CB56="|",$B56,$B56&amp;" = "&amp;$CB56))</f>
        <v/>
      </c>
      <c r="DG56" s="36" t="str">
        <f t="shared" ca="1" si="150"/>
        <v/>
      </c>
      <c r="DH56" s="36" t="str">
        <f t="shared" ca="1" si="151"/>
        <v/>
      </c>
      <c r="DI56" s="36" t="str">
        <f t="shared" ca="1" si="152"/>
        <v/>
      </c>
      <c r="DJ56" s="36" t="str">
        <f t="shared" ca="1" si="153"/>
        <v/>
      </c>
      <c r="DK56" s="31" t="str">
        <f t="shared" ca="1" si="67"/>
        <v/>
      </c>
      <c r="DL56" s="31" t="str">
        <f t="shared" ca="1" si="36"/>
        <v/>
      </c>
      <c r="DM56" s="31" t="str">
        <f t="shared" ca="1" si="37"/>
        <v/>
      </c>
      <c r="DN56" s="31" t="str">
        <f t="shared" ca="1" si="38"/>
        <v/>
      </c>
      <c r="DO56" s="31" t="str">
        <f t="shared" ca="1" si="39"/>
        <v/>
      </c>
      <c r="DP56" s="31" t="str">
        <f t="shared" ca="1" si="40"/>
        <v/>
      </c>
      <c r="DQ56" s="31" t="str">
        <f t="shared" ca="1" si="41"/>
        <v/>
      </c>
      <c r="DR56" s="31" t="str">
        <f t="shared" ca="1" si="42"/>
        <v/>
      </c>
      <c r="DS56" s="31" t="str">
        <f t="shared" ca="1" si="43"/>
        <v/>
      </c>
      <c r="DT56" s="31" t="str">
        <f t="shared" ca="1" si="44"/>
        <v/>
      </c>
      <c r="DU56" s="31" t="str">
        <f t="shared" ca="1" si="45"/>
        <v/>
      </c>
      <c r="DV56" s="31" t="str">
        <f t="shared" ca="1" si="46"/>
        <v/>
      </c>
      <c r="DW56" s="31" t="str">
        <f t="shared" ca="1" si="47"/>
        <v/>
      </c>
      <c r="DX56" s="31" t="str">
        <f t="shared" ca="1" si="48"/>
        <v/>
      </c>
      <c r="DY56" s="31" t="str">
        <f t="shared" ca="1" si="49"/>
        <v/>
      </c>
      <c r="DZ56" s="31" t="str">
        <f t="shared" ca="1" si="50"/>
        <v/>
      </c>
      <c r="EA56" s="31" t="str">
        <f t="shared" ca="1" si="51"/>
        <v/>
      </c>
      <c r="EB56" s="31" t="str">
        <f t="shared" ca="1" si="52"/>
        <v/>
      </c>
      <c r="EC56" s="31" t="str">
        <f t="shared" ca="1" si="53"/>
        <v/>
      </c>
      <c r="ED56" s="31" t="str">
        <f t="shared" ca="1" si="54"/>
        <v/>
      </c>
      <c r="EE56" s="31" t="str">
        <f t="shared" ca="1" si="55"/>
        <v/>
      </c>
      <c r="EF56" s="31" t="str">
        <f t="shared" ca="1" si="56"/>
        <v/>
      </c>
      <c r="EG56" s="31" t="str">
        <f t="shared" ca="1" si="57"/>
        <v/>
      </c>
      <c r="EH56" s="31" t="str">
        <f t="shared" ca="1" si="58"/>
        <v/>
      </c>
      <c r="EI56" s="31" t="str">
        <f t="shared" ca="1" si="59"/>
        <v>font = font</v>
      </c>
      <c r="EJ56" s="31" t="str">
        <f t="shared" ca="1" si="60"/>
        <v/>
      </c>
      <c r="EK56" s="31" t="str">
        <f t="shared" ca="1" si="61"/>
        <v/>
      </c>
      <c r="EL56" s="31" t="str">
        <f t="shared" ca="1" si="62"/>
        <v/>
      </c>
      <c r="EM56" s="31" t="str">
        <f t="shared" ca="1" si="63"/>
        <v/>
      </c>
      <c r="EN56" s="31" t="str">
        <f t="shared" ca="1" si="64"/>
        <v/>
      </c>
      <c r="EO56" s="31" t="str">
        <f t="shared" ca="1" si="65"/>
        <v/>
      </c>
    </row>
    <row r="57" spans="1:145" x14ac:dyDescent="0.2">
      <c r="A57" s="30" t="s">
        <v>74</v>
      </c>
      <c r="B57" s="30" t="s">
        <v>34</v>
      </c>
      <c r="C57" s="31" t="s">
        <v>7</v>
      </c>
      <c r="E57" s="31" t="s">
        <v>105</v>
      </c>
      <c r="G57" s="31" t="s">
        <v>34</v>
      </c>
      <c r="M57" s="31" t="str">
        <f t="shared" si="123"/>
        <v>'cmp_chr_vec'</v>
      </c>
      <c r="Q57" s="32" t="str">
        <f t="shared" ca="1" si="163"/>
        <v/>
      </c>
      <c r="R57" s="32" t="str">
        <f t="shared" ca="1" si="82"/>
        <v/>
      </c>
      <c r="S57" s="32" t="str">
        <f t="shared" ca="1" si="164"/>
        <v/>
      </c>
      <c r="T57" s="32" t="str">
        <f t="shared" ca="1" si="164"/>
        <v/>
      </c>
      <c r="U57" s="32" t="str">
        <f t="shared" ca="1" si="164"/>
        <v/>
      </c>
      <c r="V57" s="32" t="str">
        <f t="shared" ca="1" si="164"/>
        <v/>
      </c>
      <c r="W57" s="32" t="str">
        <f t="shared" ca="1" si="164"/>
        <v/>
      </c>
      <c r="X57" s="32" t="str">
        <f t="shared" ca="1" si="164"/>
        <v/>
      </c>
      <c r="Y57" s="32" t="str">
        <f t="shared" ca="1" si="164"/>
        <v/>
      </c>
      <c r="Z57" s="32" t="str">
        <f t="shared" ca="1" si="164"/>
        <v/>
      </c>
      <c r="AA57" s="32" t="str">
        <f t="shared" ca="1" si="164"/>
        <v/>
      </c>
      <c r="AB57" s="32" t="str">
        <f t="shared" ca="1" si="164"/>
        <v/>
      </c>
      <c r="AC57" s="32" t="str">
        <f t="shared" ca="1" si="165"/>
        <v/>
      </c>
      <c r="AD57" s="32" t="str">
        <f t="shared" ca="1" si="165"/>
        <v/>
      </c>
      <c r="AE57" s="32" t="str">
        <f t="shared" ca="1" si="165"/>
        <v/>
      </c>
      <c r="AF57" s="32" t="str">
        <f t="shared" ca="1" si="165"/>
        <v/>
      </c>
      <c r="AG57" s="32" t="str">
        <f t="shared" ca="1" si="165"/>
        <v/>
      </c>
      <c r="AH57" s="32" t="str">
        <f t="shared" ca="1" si="165"/>
        <v/>
      </c>
      <c r="AI57" s="32" t="str">
        <f t="shared" ca="1" si="165"/>
        <v/>
      </c>
      <c r="AJ57" s="32" t="str">
        <f t="shared" ca="1" si="165"/>
        <v/>
      </c>
      <c r="AK57" s="32" t="str">
        <f t="shared" ca="1" si="165"/>
        <v/>
      </c>
      <c r="AL57" s="32" t="str">
        <f t="shared" ca="1" si="165"/>
        <v/>
      </c>
      <c r="AM57" s="32" t="str">
        <f t="shared" ca="1" si="166"/>
        <v/>
      </c>
      <c r="AN57" s="32" t="str">
        <f t="shared" ca="1" si="166"/>
        <v/>
      </c>
      <c r="AO57" s="32">
        <f t="shared" ca="1" si="166"/>
        <v>5</v>
      </c>
      <c r="AP57" s="32" t="str">
        <f t="shared" ca="1" si="166"/>
        <v/>
      </c>
      <c r="AQ57" s="32" t="str">
        <f t="shared" ca="1" si="166"/>
        <v/>
      </c>
      <c r="AR57" s="32" t="str">
        <f t="shared" ca="1" si="166"/>
        <v/>
      </c>
      <c r="AS57" s="32" t="str">
        <f t="shared" ca="1" si="166"/>
        <v/>
      </c>
      <c r="AT57" s="32" t="str">
        <f t="shared" ca="1" si="166"/>
        <v/>
      </c>
      <c r="AU57" s="32" t="str">
        <f t="shared" ca="1" si="166"/>
        <v/>
      </c>
      <c r="AV57" s="32">
        <f t="shared" ca="1" si="156"/>
        <v>1</v>
      </c>
      <c r="AW57" s="31" t="str">
        <f ca="1">IF(Q57="","","uj::is_prop("&amp;_xlfn.TEXTJOIN(", ",TRUE,$B57,$M57,$J57,IF($G57="","","vals = pj::pj.$vals$"&amp;$G57))&amp;")")</f>
        <v/>
      </c>
      <c r="AX57" s="31" t="str">
        <f ca="1">IF(R57="","","uj::is_prop("&amp;_xlfn.TEXTJOIN(", ",TRUE,$B57,$M57,$J57,IF($G57="","","vals = pj::pj.$vals$"&amp;$G57))&amp;")")</f>
        <v/>
      </c>
      <c r="AY57" s="31" t="str">
        <f ca="1">IF(S57="","","uj::is_prop("&amp;_xlfn.TEXTJOIN(", ",TRUE,$B57,$M57,$J57,IF($G57="","","vals = pj::pj.$vals$"&amp;$G57))&amp;")")</f>
        <v/>
      </c>
      <c r="AZ57" s="31" t="str">
        <f ca="1">IF(T57="","","uj::is_prop("&amp;_xlfn.TEXTJOIN(", ",TRUE,$B57,$M57,$J57,IF($G57="","","vals = pj::pj.$vals$"&amp;$G57))&amp;")")</f>
        <v/>
      </c>
      <c r="BA57" s="31" t="str">
        <f ca="1">IF(U57="","","uj::is_prop("&amp;_xlfn.TEXTJOIN(", ",TRUE,$B57,$M57,$J57,IF($G57="","","vals = pj::pj.$vals$"&amp;$G57))&amp;")")</f>
        <v/>
      </c>
      <c r="BB57" s="31" t="str">
        <f ca="1">IF(V57="","","uj::is_prop("&amp;_xlfn.TEXTJOIN(", ",TRUE,$B57,$M57,$J57,IF($G57="","","vals = pj::pj.$vals$"&amp;$G57))&amp;")")</f>
        <v/>
      </c>
      <c r="BC57" s="31" t="str">
        <f ca="1">IF(W57="","","uj::is_prop("&amp;_xlfn.TEXTJOIN(", ",TRUE,$B57,$M57,$J57,IF($G57="","","vals = pj::pj.$vals$"&amp;$G57))&amp;")")</f>
        <v/>
      </c>
      <c r="BD57" s="31" t="str">
        <f ca="1">IF(X57="","","uj::is_prop("&amp;_xlfn.TEXTJOIN(", ",TRUE,$B57,$M57,$J57,IF($G57="","","vals = pj::pj.$vals$"&amp;$G57))&amp;")")</f>
        <v/>
      </c>
      <c r="BE57" s="31" t="str">
        <f ca="1">IF(Y57="","","uj::is_prop("&amp;_xlfn.TEXTJOIN(", ",TRUE,$B57,$M57,$J57,IF($G57="","","vals = pj::pj.$vals$"&amp;$G57))&amp;")")</f>
        <v/>
      </c>
      <c r="BF57" s="31" t="str">
        <f ca="1">IF(Z57="","","uj::is_prop("&amp;_xlfn.TEXTJOIN(", ",TRUE,$B57,$M57,$J57,IF($G57="","","vals = pj::pj.$vals$"&amp;$G57))&amp;")")</f>
        <v/>
      </c>
      <c r="BG57" s="31" t="str">
        <f ca="1">IF(AA57="","","uj::is_prop("&amp;_xlfn.TEXTJOIN(", ",TRUE,$B57,$M57,$J57,IF($G57="","","vals = pj::pj.$vals$"&amp;$G57))&amp;")")</f>
        <v/>
      </c>
      <c r="BH57" s="31" t="str">
        <f ca="1">IF(AB57="","","uj::is_prop("&amp;_xlfn.TEXTJOIN(", ",TRUE,$B57,$M57,$J57,IF($G57="","","vals = pj::pj.$vals$"&amp;$G57))&amp;")")</f>
        <v/>
      </c>
      <c r="BI57" s="31" t="str">
        <f ca="1">IF(AC57="","","uj::is_prop("&amp;_xlfn.TEXTJOIN(", ",TRUE,$B57,$M57,$J57,IF($G57="","","vals = pj::pj.$vals$"&amp;$G57))&amp;")")</f>
        <v/>
      </c>
      <c r="BJ57" s="31" t="str">
        <f ca="1">IF(AD57="","","uj::is_prop("&amp;_xlfn.TEXTJOIN(", ",TRUE,$B57,$M57,$J57,IF($G57="","","vals = pj::pj.$vals$"&amp;$G57))&amp;")")</f>
        <v/>
      </c>
      <c r="BK57" s="31" t="str">
        <f ca="1">IF(AE57="","","uj::is_prop("&amp;_xlfn.TEXTJOIN(", ",TRUE,$B57,$M57,$J57,IF($G57="","","vals = pj::pj.$vals$"&amp;$G57))&amp;")")</f>
        <v/>
      </c>
      <c r="BL57" s="31" t="str">
        <f ca="1">IF(AF57="","","uj::is_prop("&amp;_xlfn.TEXTJOIN(", ",TRUE,$B57,$M57,$J57,IF($G57="","","vals = pj::pj.$vals$"&amp;$G57))&amp;")")</f>
        <v/>
      </c>
      <c r="BM57" s="31" t="str">
        <f ca="1">IF(AG57="","","uj::is_prop("&amp;_xlfn.TEXTJOIN(", ",TRUE,$B57,$M57,$J57,IF($G57="","","vals = pj::pj.$vals$"&amp;$G57))&amp;")")</f>
        <v/>
      </c>
      <c r="BN57" s="31" t="str">
        <f ca="1">IF(AH57="","","uj::is_prop("&amp;_xlfn.TEXTJOIN(", ",TRUE,$B57,$M57,$J57,IF($G57="","","vals = pj::pj.$vals$"&amp;$G57))&amp;")")</f>
        <v/>
      </c>
      <c r="BO57" s="31" t="str">
        <f ca="1">IF(AI57="","","uj::is_prop("&amp;_xlfn.TEXTJOIN(", ",TRUE,$B57,$M57,$J57,IF($G57="","","vals = pj::pj.$vals$"&amp;$G57))&amp;")")</f>
        <v/>
      </c>
      <c r="BP57" s="31" t="str">
        <f ca="1">IF(AJ57="","","uj::is_prop("&amp;_xlfn.TEXTJOIN(", ",TRUE,$B57,$M57,$J57,IF($G57="","","vals = pj::pj.$vals$"&amp;$G57))&amp;")")</f>
        <v/>
      </c>
      <c r="BQ57" s="31" t="str">
        <f ca="1">IF(AK57="","","uj::is_prop("&amp;_xlfn.TEXTJOIN(", ",TRUE,$B57,$M57,$J57,IF($G57="","","vals = pj::pj.$vals$"&amp;$G57))&amp;")")</f>
        <v/>
      </c>
      <c r="BR57" s="31" t="str">
        <f ca="1">IF(AL57="","","uj::is_prop("&amp;_xlfn.TEXTJOIN(", ",TRUE,$B57,$M57,$J57,IF($G57="","","vals = pj::pj.$vals$"&amp;$G57))&amp;")")</f>
        <v/>
      </c>
      <c r="BS57" s="31" t="str">
        <f ca="1">IF(AM57="","","uj::is_prop("&amp;_xlfn.TEXTJOIN(", ",TRUE,$B57,$M57,$J57,IF($G57="","","vals = pj::pj.$vals$"&amp;$G57))&amp;")")</f>
        <v/>
      </c>
      <c r="BT57" s="31" t="str">
        <f ca="1">IF(AN57="","","uj::is_prop("&amp;_xlfn.TEXTJOIN(", ",TRUE,$B57,$M57,$J57,IF($G57="","","vals = pj::pj.$vals$"&amp;$G57))&amp;")")</f>
        <v/>
      </c>
      <c r="BU57" s="31" t="str">
        <f ca="1">IF(AO57="","","uj::is_prop("&amp;_xlfn.TEXTJOIN(", ",TRUE,$B57,$M57,$J57,IF($G57="","","vals = pj::pj.$vals$"&amp;$G57))&amp;")")</f>
        <v>uj::is_prop(style, 'cmp_chr_vec', vals = pj::pj.$vals$style)</v>
      </c>
      <c r="BV57" s="31" t="str">
        <f ca="1">IF(AP57="","","uj::is_prop("&amp;_xlfn.TEXTJOIN(", ",TRUE,$B57,$M57,$J57,IF($G57="","","vals = pj::pj.$vals$"&amp;$G57))&amp;")")</f>
        <v/>
      </c>
      <c r="BW57" s="31" t="str">
        <f ca="1">IF(AQ57="","","uj::is_prop("&amp;_xlfn.TEXTJOIN(", ",TRUE,$B57,$M57,$J57,IF($G57="","","vals = pj::pj.$vals$"&amp;$G57))&amp;")")</f>
        <v/>
      </c>
      <c r="BX57" s="31" t="str">
        <f ca="1">IF(AR57="","","uj::is_prop("&amp;_xlfn.TEXTJOIN(", ",TRUE,$B57,$M57,$J57,IF($G57="","","vals = pj::pj.$vals$"&amp;$G57))&amp;")")</f>
        <v/>
      </c>
      <c r="BY57" s="31" t="str">
        <f ca="1">IF(AS57="","","uj::is_prop("&amp;_xlfn.TEXTJOIN(", ",TRUE,$B57,$M57,$J57,IF($G57="","","vals = pj::pj.$vals$"&amp;$G57))&amp;")")</f>
        <v/>
      </c>
      <c r="BZ57" s="31" t="str">
        <f ca="1">IF(AT57="","","uj::is_prop("&amp;_xlfn.TEXTJOIN(", ",TRUE,$B57,$M57,$J57,IF($G57="","","vals = pj::pj.$vals$"&amp;$G57))&amp;")")</f>
        <v/>
      </c>
      <c r="CA57" s="31" t="str">
        <f ca="1">IF(AU57="","","uj::is_prop("&amp;_xlfn.TEXTJOIN(", ",TRUE,$B57,$M57,$J57,IF($G57="","","vals = pj::pj.$vals$"&amp;$G57))&amp;")")</f>
        <v/>
      </c>
      <c r="CB57" s="37" t="str">
        <f>"'plain'"</f>
        <v>'plain'</v>
      </c>
      <c r="CF57" s="36" t="str">
        <f t="shared" ca="1" si="167"/>
        <v/>
      </c>
      <c r="CG57" s="36" t="str">
        <f t="shared" ca="1" si="168"/>
        <v/>
      </c>
      <c r="CH57" s="36" t="str">
        <f t="shared" ca="1" si="169"/>
        <v/>
      </c>
      <c r="CI57" s="36" t="str">
        <f t="shared" ca="1" si="170"/>
        <v/>
      </c>
      <c r="CJ57" s="36" t="str">
        <f t="shared" ca="1" si="171"/>
        <v/>
      </c>
      <c r="CK57" s="36" t="str">
        <f t="shared" ca="1" si="172"/>
        <v/>
      </c>
      <c r="CL57" s="36" t="str">
        <f t="shared" ca="1" si="173"/>
        <v/>
      </c>
      <c r="CM57" s="36" t="str">
        <f t="shared" ca="1" si="174"/>
        <v/>
      </c>
      <c r="CN57" s="36" t="str">
        <f t="shared" ca="1" si="175"/>
        <v/>
      </c>
      <c r="CO57" s="36" t="str">
        <f t="shared" ca="1" si="176"/>
        <v/>
      </c>
      <c r="CP57" s="36" t="str">
        <f t="shared" ca="1" si="177"/>
        <v/>
      </c>
      <c r="CQ57" s="36" t="str">
        <f t="shared" ca="1" si="178"/>
        <v/>
      </c>
      <c r="CR57" s="36" t="str">
        <f t="shared" ca="1" si="179"/>
        <v/>
      </c>
      <c r="CS57" s="36" t="str">
        <f t="shared" ca="1" si="180"/>
        <v/>
      </c>
      <c r="CT57" s="36" t="str">
        <f t="shared" ca="1" si="181"/>
        <v/>
      </c>
      <c r="CU57" s="36" t="str">
        <f t="shared" ca="1" si="182"/>
        <v/>
      </c>
      <c r="CV57" s="36" t="str">
        <f t="shared" ca="1" si="183"/>
        <v/>
      </c>
      <c r="CW57" s="36" t="str">
        <f t="shared" ca="1" si="184"/>
        <v/>
      </c>
      <c r="CX57" s="36" t="str">
        <f t="shared" ca="1" si="185"/>
        <v/>
      </c>
      <c r="CY57" s="36" t="str">
        <f t="shared" ca="1" si="186"/>
        <v/>
      </c>
      <c r="CZ57" s="36" t="str">
        <f t="shared" ca="1" si="187"/>
        <v/>
      </c>
      <c r="DA57" s="36" t="str">
        <f t="shared" ca="1" si="189"/>
        <v/>
      </c>
      <c r="DB57" s="36" t="str">
        <f t="shared" ca="1" si="188"/>
        <v/>
      </c>
      <c r="DC57" s="36" t="str">
        <f t="shared" ca="1" si="188"/>
        <v/>
      </c>
      <c r="DD57" s="36" t="str">
        <f t="shared" ca="1" si="188"/>
        <v>style = 'plain'</v>
      </c>
      <c r="DE57" s="36" t="str">
        <f t="shared" ca="1" si="188"/>
        <v/>
      </c>
      <c r="DF57" s="36" t="str">
        <f t="shared" ca="1" si="190"/>
        <v/>
      </c>
      <c r="DG57" s="36" t="str">
        <f t="shared" ca="1" si="150"/>
        <v/>
      </c>
      <c r="DH57" s="36" t="str">
        <f t="shared" ca="1" si="151"/>
        <v/>
      </c>
      <c r="DI57" s="36" t="str">
        <f t="shared" ca="1" si="152"/>
        <v/>
      </c>
      <c r="DJ57" s="36" t="str">
        <f t="shared" ca="1" si="153"/>
        <v/>
      </c>
      <c r="DK57" s="31" t="str">
        <f t="shared" ca="1" si="67"/>
        <v/>
      </c>
      <c r="DL57" s="31" t="str">
        <f t="shared" ca="1" si="36"/>
        <v/>
      </c>
      <c r="DM57" s="31" t="str">
        <f t="shared" ca="1" si="37"/>
        <v/>
      </c>
      <c r="DN57" s="31" t="str">
        <f t="shared" ca="1" si="38"/>
        <v/>
      </c>
      <c r="DO57" s="31" t="str">
        <f t="shared" ca="1" si="39"/>
        <v/>
      </c>
      <c r="DP57" s="31" t="str">
        <f t="shared" ca="1" si="40"/>
        <v/>
      </c>
      <c r="DQ57" s="31" t="str">
        <f t="shared" ca="1" si="41"/>
        <v/>
      </c>
      <c r="DR57" s="31" t="str">
        <f t="shared" ca="1" si="42"/>
        <v/>
      </c>
      <c r="DS57" s="31" t="str">
        <f t="shared" ca="1" si="43"/>
        <v/>
      </c>
      <c r="DT57" s="31" t="str">
        <f t="shared" ca="1" si="44"/>
        <v/>
      </c>
      <c r="DU57" s="31" t="str">
        <f t="shared" ca="1" si="45"/>
        <v/>
      </c>
      <c r="DV57" s="31" t="str">
        <f t="shared" ca="1" si="46"/>
        <v/>
      </c>
      <c r="DW57" s="31" t="str">
        <f t="shared" ca="1" si="47"/>
        <v/>
      </c>
      <c r="DX57" s="31" t="str">
        <f t="shared" ca="1" si="48"/>
        <v/>
      </c>
      <c r="DY57" s="31" t="str">
        <f t="shared" ca="1" si="49"/>
        <v/>
      </c>
      <c r="DZ57" s="31" t="str">
        <f t="shared" ca="1" si="50"/>
        <v/>
      </c>
      <c r="EA57" s="31" t="str">
        <f t="shared" ca="1" si="51"/>
        <v/>
      </c>
      <c r="EB57" s="31" t="str">
        <f t="shared" ca="1" si="52"/>
        <v/>
      </c>
      <c r="EC57" s="31" t="str">
        <f t="shared" ca="1" si="53"/>
        <v/>
      </c>
      <c r="ED57" s="31" t="str">
        <f t="shared" ca="1" si="54"/>
        <v/>
      </c>
      <c r="EE57" s="31" t="str">
        <f t="shared" ca="1" si="55"/>
        <v/>
      </c>
      <c r="EF57" s="31" t="str">
        <f t="shared" ca="1" si="56"/>
        <v/>
      </c>
      <c r="EG57" s="31" t="str">
        <f t="shared" ca="1" si="57"/>
        <v/>
      </c>
      <c r="EH57" s="31" t="str">
        <f t="shared" ca="1" si="58"/>
        <v/>
      </c>
      <c r="EI57" s="31" t="str">
        <f t="shared" ca="1" si="59"/>
        <v>style = style</v>
      </c>
      <c r="EJ57" s="31" t="str">
        <f t="shared" ca="1" si="60"/>
        <v/>
      </c>
      <c r="EK57" s="31" t="str">
        <f t="shared" ca="1" si="61"/>
        <v/>
      </c>
      <c r="EL57" s="31" t="str">
        <f t="shared" ca="1" si="62"/>
        <v/>
      </c>
      <c r="EM57" s="31" t="str">
        <f t="shared" ca="1" si="63"/>
        <v/>
      </c>
      <c r="EN57" s="31" t="str">
        <f t="shared" ca="1" si="64"/>
        <v/>
      </c>
      <c r="EO57" s="31" t="str">
        <f t="shared" ca="1" si="65"/>
        <v/>
      </c>
    </row>
    <row r="58" spans="1:145" x14ac:dyDescent="0.2">
      <c r="A58" s="30" t="s">
        <v>71</v>
      </c>
      <c r="B58" s="30" t="s">
        <v>39</v>
      </c>
      <c r="C58" s="31" t="s">
        <v>35</v>
      </c>
      <c r="E58" s="31" t="s">
        <v>105</v>
      </c>
      <c r="M58" s="31" t="str">
        <f t="shared" si="123"/>
        <v>'cmp_clr_vec'</v>
      </c>
      <c r="Q58" s="32" t="str">
        <f t="shared" ca="1" si="163"/>
        <v/>
      </c>
      <c r="R58" s="32" t="str">
        <f t="shared" ca="1" si="82"/>
        <v/>
      </c>
      <c r="S58" s="32" t="str">
        <f t="shared" ca="1" si="164"/>
        <v/>
      </c>
      <c r="T58" s="32" t="str">
        <f t="shared" ca="1" si="164"/>
        <v/>
      </c>
      <c r="U58" s="32" t="str">
        <f t="shared" ca="1" si="164"/>
        <v/>
      </c>
      <c r="V58" s="32" t="str">
        <f t="shared" ca="1" si="164"/>
        <v/>
      </c>
      <c r="W58" s="32" t="str">
        <f t="shared" ca="1" si="164"/>
        <v/>
      </c>
      <c r="X58" s="32" t="str">
        <f t="shared" ca="1" si="164"/>
        <v/>
      </c>
      <c r="Y58" s="32" t="str">
        <f t="shared" ca="1" si="164"/>
        <v/>
      </c>
      <c r="Z58" s="32" t="str">
        <f t="shared" ca="1" si="164"/>
        <v/>
      </c>
      <c r="AA58" s="32" t="str">
        <f t="shared" ca="1" si="164"/>
        <v/>
      </c>
      <c r="AB58" s="32" t="str">
        <f t="shared" ca="1" si="164"/>
        <v/>
      </c>
      <c r="AC58" s="32" t="str">
        <f t="shared" ca="1" si="165"/>
        <v/>
      </c>
      <c r="AD58" s="32" t="str">
        <f t="shared" ca="1" si="165"/>
        <v/>
      </c>
      <c r="AE58" s="32" t="str">
        <f t="shared" ca="1" si="165"/>
        <v/>
      </c>
      <c r="AF58" s="32" t="str">
        <f t="shared" ca="1" si="165"/>
        <v/>
      </c>
      <c r="AG58" s="32" t="str">
        <f t="shared" ca="1" si="165"/>
        <v/>
      </c>
      <c r="AH58" s="32" t="str">
        <f t="shared" ca="1" si="165"/>
        <v/>
      </c>
      <c r="AI58" s="32" t="str">
        <f t="shared" ca="1" si="165"/>
        <v/>
      </c>
      <c r="AJ58" s="32" t="str">
        <f t="shared" ca="1" si="165"/>
        <v/>
      </c>
      <c r="AK58" s="32" t="str">
        <f t="shared" ca="1" si="165"/>
        <v/>
      </c>
      <c r="AL58" s="32" t="str">
        <f t="shared" ca="1" si="165"/>
        <v/>
      </c>
      <c r="AM58" s="32" t="str">
        <f t="shared" ca="1" si="166"/>
        <v/>
      </c>
      <c r="AN58" s="32" t="str">
        <f t="shared" ca="1" si="166"/>
        <v/>
      </c>
      <c r="AO58" s="32">
        <f t="shared" ca="1" si="166"/>
        <v>8</v>
      </c>
      <c r="AP58" s="32" t="str">
        <f t="shared" ca="1" si="166"/>
        <v/>
      </c>
      <c r="AQ58" s="32" t="str">
        <f t="shared" ca="1" si="166"/>
        <v/>
      </c>
      <c r="AR58" s="32" t="str">
        <f t="shared" ca="1" si="166"/>
        <v/>
      </c>
      <c r="AS58" s="32" t="str">
        <f t="shared" ca="1" si="166"/>
        <v/>
      </c>
      <c r="AT58" s="32" t="str">
        <f t="shared" ca="1" si="166"/>
        <v/>
      </c>
      <c r="AU58" s="32" t="str">
        <f t="shared" ca="1" si="166"/>
        <v/>
      </c>
      <c r="AV58" s="32">
        <f t="shared" ca="1" si="156"/>
        <v>1</v>
      </c>
      <c r="AW58" s="31" t="str">
        <f ca="1">IF(Q58="","","uj::is_prop("&amp;_xlfn.TEXTJOIN(", ",TRUE,$B58,$M58,$J58,IF($G58="","","vals = pj::pj.$vals$"&amp;$G58))&amp;")")</f>
        <v/>
      </c>
      <c r="AX58" s="31" t="str">
        <f ca="1">IF(R58="","","uj::is_prop("&amp;_xlfn.TEXTJOIN(", ",TRUE,$B58,$M58,$J58,IF($G58="","","vals = pj::pj.$vals$"&amp;$G58))&amp;")")</f>
        <v/>
      </c>
      <c r="AY58" s="31" t="str">
        <f ca="1">IF(S58="","","uj::is_prop("&amp;_xlfn.TEXTJOIN(", ",TRUE,$B58,$M58,$J58,IF($G58="","","vals = pj::pj.$vals$"&amp;$G58))&amp;")")</f>
        <v/>
      </c>
      <c r="AZ58" s="31" t="str">
        <f ca="1">IF(T58="","","uj::is_prop("&amp;_xlfn.TEXTJOIN(", ",TRUE,$B58,$M58,$J58,IF($G58="","","vals = pj::pj.$vals$"&amp;$G58))&amp;")")</f>
        <v/>
      </c>
      <c r="BA58" s="31" t="str">
        <f ca="1">IF(U58="","","uj::is_prop("&amp;_xlfn.TEXTJOIN(", ",TRUE,$B58,$M58,$J58,IF($G58="","","vals = pj::pj.$vals$"&amp;$G58))&amp;")")</f>
        <v/>
      </c>
      <c r="BB58" s="31" t="str">
        <f ca="1">IF(V58="","","uj::is_prop("&amp;_xlfn.TEXTJOIN(", ",TRUE,$B58,$M58,$J58,IF($G58="","","vals = pj::pj.$vals$"&amp;$G58))&amp;")")</f>
        <v/>
      </c>
      <c r="BC58" s="31" t="str">
        <f ca="1">IF(W58="","","uj::is_prop("&amp;_xlfn.TEXTJOIN(", ",TRUE,$B58,$M58,$J58,IF($G58="","","vals = pj::pj.$vals$"&amp;$G58))&amp;")")</f>
        <v/>
      </c>
      <c r="BD58" s="31" t="str">
        <f ca="1">IF(X58="","","uj::is_prop("&amp;_xlfn.TEXTJOIN(", ",TRUE,$B58,$M58,$J58,IF($G58="","","vals = pj::pj.$vals$"&amp;$G58))&amp;")")</f>
        <v/>
      </c>
      <c r="BE58" s="31" t="str">
        <f ca="1">IF(Y58="","","uj::is_prop("&amp;_xlfn.TEXTJOIN(", ",TRUE,$B58,$M58,$J58,IF($G58="","","vals = pj::pj.$vals$"&amp;$G58))&amp;")")</f>
        <v/>
      </c>
      <c r="BF58" s="31" t="str">
        <f ca="1">IF(Z58="","","uj::is_prop("&amp;_xlfn.TEXTJOIN(", ",TRUE,$B58,$M58,$J58,IF($G58="","","vals = pj::pj.$vals$"&amp;$G58))&amp;")")</f>
        <v/>
      </c>
      <c r="BG58" s="31" t="str">
        <f ca="1">IF(AA58="","","uj::is_prop("&amp;_xlfn.TEXTJOIN(", ",TRUE,$B58,$M58,$J58,IF($G58="","","vals = pj::pj.$vals$"&amp;$G58))&amp;")")</f>
        <v/>
      </c>
      <c r="BH58" s="31" t="str">
        <f ca="1">IF(AB58="","","uj::is_prop("&amp;_xlfn.TEXTJOIN(", ",TRUE,$B58,$M58,$J58,IF($G58="","","vals = pj::pj.$vals$"&amp;$G58))&amp;")")</f>
        <v/>
      </c>
      <c r="BI58" s="31" t="str">
        <f ca="1">IF(AC58="","","uj::is_prop("&amp;_xlfn.TEXTJOIN(", ",TRUE,$B58,$M58,$J58,IF($G58="","","vals = pj::pj.$vals$"&amp;$G58))&amp;")")</f>
        <v/>
      </c>
      <c r="BJ58" s="31" t="str">
        <f ca="1">IF(AD58="","","uj::is_prop("&amp;_xlfn.TEXTJOIN(", ",TRUE,$B58,$M58,$J58,IF($G58="","","vals = pj::pj.$vals$"&amp;$G58))&amp;")")</f>
        <v/>
      </c>
      <c r="BK58" s="31" t="str">
        <f ca="1">IF(AE58="","","uj::is_prop("&amp;_xlfn.TEXTJOIN(", ",TRUE,$B58,$M58,$J58,IF($G58="","","vals = pj::pj.$vals$"&amp;$G58))&amp;")")</f>
        <v/>
      </c>
      <c r="BL58" s="31" t="str">
        <f ca="1">IF(AF58="","","uj::is_prop("&amp;_xlfn.TEXTJOIN(", ",TRUE,$B58,$M58,$J58,IF($G58="","","vals = pj::pj.$vals$"&amp;$G58))&amp;")")</f>
        <v/>
      </c>
      <c r="BM58" s="31" t="str">
        <f ca="1">IF(AG58="","","uj::is_prop("&amp;_xlfn.TEXTJOIN(", ",TRUE,$B58,$M58,$J58,IF($G58="","","vals = pj::pj.$vals$"&amp;$G58))&amp;")")</f>
        <v/>
      </c>
      <c r="BN58" s="31" t="str">
        <f ca="1">IF(AH58="","","uj::is_prop("&amp;_xlfn.TEXTJOIN(", ",TRUE,$B58,$M58,$J58,IF($G58="","","vals = pj::pj.$vals$"&amp;$G58))&amp;")")</f>
        <v/>
      </c>
      <c r="BO58" s="31" t="str">
        <f ca="1">IF(AI58="","","uj::is_prop("&amp;_xlfn.TEXTJOIN(", ",TRUE,$B58,$M58,$J58,IF($G58="","","vals = pj::pj.$vals$"&amp;$G58))&amp;")")</f>
        <v/>
      </c>
      <c r="BP58" s="31" t="str">
        <f ca="1">IF(AJ58="","","uj::is_prop("&amp;_xlfn.TEXTJOIN(", ",TRUE,$B58,$M58,$J58,IF($G58="","","vals = pj::pj.$vals$"&amp;$G58))&amp;")")</f>
        <v/>
      </c>
      <c r="BQ58" s="31" t="str">
        <f ca="1">IF(AK58="","","uj::is_prop("&amp;_xlfn.TEXTJOIN(", ",TRUE,$B58,$M58,$J58,IF($G58="","","vals = pj::pj.$vals$"&amp;$G58))&amp;")")</f>
        <v/>
      </c>
      <c r="BR58" s="31" t="str">
        <f ca="1">IF(AL58="","","uj::is_prop("&amp;_xlfn.TEXTJOIN(", ",TRUE,$B58,$M58,$J58,IF($G58="","","vals = pj::pj.$vals$"&amp;$G58))&amp;")")</f>
        <v/>
      </c>
      <c r="BS58" s="31" t="str">
        <f ca="1">IF(AM58="","","uj::is_prop("&amp;_xlfn.TEXTJOIN(", ",TRUE,$B58,$M58,$J58,IF($G58="","","vals = pj::pj.$vals$"&amp;$G58))&amp;")")</f>
        <v/>
      </c>
      <c r="BT58" s="31" t="str">
        <f ca="1">IF(AN58="","","uj::is_prop("&amp;_xlfn.TEXTJOIN(", ",TRUE,$B58,$M58,$J58,IF($G58="","","vals = pj::pj.$vals$"&amp;$G58))&amp;")")</f>
        <v/>
      </c>
      <c r="BU58" s="31" t="str">
        <f ca="1">IF(AO58="","","uj::is_prop("&amp;_xlfn.TEXTJOIN(", ",TRUE,$B58,$M58,$J58,IF($G58="","","vals = pj::pj.$vals$"&amp;$G58))&amp;")")</f>
        <v>uj::is_prop(tc, 'cmp_clr_vec')</v>
      </c>
      <c r="BV58" s="31" t="str">
        <f ca="1">IF(AP58="","","uj::is_prop("&amp;_xlfn.TEXTJOIN(", ",TRUE,$B58,$M58,$J58,IF($G58="","","vals = pj::pj.$vals$"&amp;$G58))&amp;")")</f>
        <v/>
      </c>
      <c r="BW58" s="31" t="str">
        <f ca="1">IF(AQ58="","","uj::is_prop("&amp;_xlfn.TEXTJOIN(", ",TRUE,$B58,$M58,$J58,IF($G58="","","vals = pj::pj.$vals$"&amp;$G58))&amp;")")</f>
        <v/>
      </c>
      <c r="BX58" s="31" t="str">
        <f ca="1">IF(AR58="","","uj::is_prop("&amp;_xlfn.TEXTJOIN(", ",TRUE,$B58,$M58,$J58,IF($G58="","","vals = pj::pj.$vals$"&amp;$G58))&amp;")")</f>
        <v/>
      </c>
      <c r="BY58" s="31" t="str">
        <f ca="1">IF(AS58="","","uj::is_prop("&amp;_xlfn.TEXTJOIN(", ",TRUE,$B58,$M58,$J58,IF($G58="","","vals = pj::pj.$vals$"&amp;$G58))&amp;")")</f>
        <v/>
      </c>
      <c r="BZ58" s="31" t="str">
        <f ca="1">IF(AT58="","","uj::is_prop("&amp;_xlfn.TEXTJOIN(", ",TRUE,$B58,$M58,$J58,IF($G58="","","vals = pj::pj.$vals$"&amp;$G58))&amp;")")</f>
        <v/>
      </c>
      <c r="CA58" s="31" t="str">
        <f ca="1">IF(AU58="","","uj::is_prop("&amp;_xlfn.TEXTJOIN(", ",TRUE,$B58,$M58,$J58,IF($G58="","","vals = pj::pj.$vals$"&amp;$G58))&amp;")")</f>
        <v/>
      </c>
      <c r="CB58" s="37" t="str">
        <f>"'black'"</f>
        <v>'black'</v>
      </c>
      <c r="CF58" s="36" t="str">
        <f t="shared" ca="1" si="167"/>
        <v/>
      </c>
      <c r="CG58" s="36" t="str">
        <f t="shared" ca="1" si="168"/>
        <v/>
      </c>
      <c r="CH58" s="36" t="str">
        <f t="shared" ca="1" si="169"/>
        <v/>
      </c>
      <c r="CI58" s="36" t="str">
        <f t="shared" ca="1" si="170"/>
        <v/>
      </c>
      <c r="CJ58" s="36" t="str">
        <f t="shared" ca="1" si="171"/>
        <v/>
      </c>
      <c r="CK58" s="36" t="str">
        <f t="shared" ca="1" si="172"/>
        <v/>
      </c>
      <c r="CL58" s="36" t="str">
        <f t="shared" ca="1" si="173"/>
        <v/>
      </c>
      <c r="CM58" s="36" t="str">
        <f t="shared" ca="1" si="174"/>
        <v/>
      </c>
      <c r="CN58" s="36" t="str">
        <f t="shared" ca="1" si="175"/>
        <v/>
      </c>
      <c r="CO58" s="36" t="str">
        <f t="shared" ca="1" si="176"/>
        <v/>
      </c>
      <c r="CP58" s="36" t="str">
        <f t="shared" ca="1" si="177"/>
        <v/>
      </c>
      <c r="CQ58" s="36" t="str">
        <f t="shared" ca="1" si="178"/>
        <v/>
      </c>
      <c r="CR58" s="36" t="str">
        <f t="shared" ca="1" si="179"/>
        <v/>
      </c>
      <c r="CS58" s="36" t="str">
        <f t="shared" ca="1" si="180"/>
        <v/>
      </c>
      <c r="CT58" s="36" t="str">
        <f t="shared" ca="1" si="181"/>
        <v/>
      </c>
      <c r="CU58" s="36" t="str">
        <f t="shared" ca="1" si="182"/>
        <v/>
      </c>
      <c r="CV58" s="36" t="str">
        <f t="shared" ca="1" si="183"/>
        <v/>
      </c>
      <c r="CW58" s="36" t="str">
        <f t="shared" ca="1" si="184"/>
        <v/>
      </c>
      <c r="CX58" s="36" t="str">
        <f t="shared" ca="1" si="185"/>
        <v/>
      </c>
      <c r="CY58" s="36" t="str">
        <f t="shared" ca="1" si="186"/>
        <v/>
      </c>
      <c r="CZ58" s="36" t="str">
        <f t="shared" ca="1" si="187"/>
        <v/>
      </c>
      <c r="DA58" s="36" t="str">
        <f t="shared" ca="1" si="189"/>
        <v/>
      </c>
      <c r="DB58" s="36" t="str">
        <f t="shared" ca="1" si="188"/>
        <v/>
      </c>
      <c r="DC58" s="36" t="str">
        <f t="shared" ca="1" si="188"/>
        <v/>
      </c>
      <c r="DD58" s="36" t="str">
        <f t="shared" ca="1" si="188"/>
        <v>tc = 'black'</v>
      </c>
      <c r="DE58" s="36" t="str">
        <f t="shared" ca="1" si="188"/>
        <v/>
      </c>
      <c r="DF58" s="36" t="str">
        <f t="shared" ca="1" si="190"/>
        <v/>
      </c>
      <c r="DG58" s="36" t="str">
        <f t="shared" ca="1" si="150"/>
        <v/>
      </c>
      <c r="DH58" s="36" t="str">
        <f t="shared" ca="1" si="151"/>
        <v/>
      </c>
      <c r="DI58" s="36" t="str">
        <f t="shared" ca="1" si="152"/>
        <v/>
      </c>
      <c r="DJ58" s="36" t="str">
        <f t="shared" ca="1" si="153"/>
        <v/>
      </c>
      <c r="DK58" s="31" t="str">
        <f t="shared" ca="1" si="67"/>
        <v/>
      </c>
      <c r="DL58" s="31" t="str">
        <f t="shared" ca="1" si="36"/>
        <v/>
      </c>
      <c r="DM58" s="31" t="str">
        <f t="shared" ca="1" si="37"/>
        <v/>
      </c>
      <c r="DN58" s="31" t="str">
        <f t="shared" ca="1" si="38"/>
        <v/>
      </c>
      <c r="DO58" s="31" t="str">
        <f t="shared" ca="1" si="39"/>
        <v/>
      </c>
      <c r="DP58" s="31" t="str">
        <f t="shared" ca="1" si="40"/>
        <v/>
      </c>
      <c r="DQ58" s="31" t="str">
        <f t="shared" ca="1" si="41"/>
        <v/>
      </c>
      <c r="DR58" s="31" t="str">
        <f t="shared" ca="1" si="42"/>
        <v/>
      </c>
      <c r="DS58" s="31" t="str">
        <f t="shared" ca="1" si="43"/>
        <v/>
      </c>
      <c r="DT58" s="31" t="str">
        <f t="shared" ca="1" si="44"/>
        <v/>
      </c>
      <c r="DU58" s="31" t="str">
        <f t="shared" ca="1" si="45"/>
        <v/>
      </c>
      <c r="DV58" s="31" t="str">
        <f t="shared" ca="1" si="46"/>
        <v/>
      </c>
      <c r="DW58" s="31" t="str">
        <f t="shared" ca="1" si="47"/>
        <v/>
      </c>
      <c r="DX58" s="31" t="str">
        <f t="shared" ca="1" si="48"/>
        <v/>
      </c>
      <c r="DY58" s="31" t="str">
        <f t="shared" ca="1" si="49"/>
        <v/>
      </c>
      <c r="DZ58" s="31" t="str">
        <f t="shared" ca="1" si="50"/>
        <v/>
      </c>
      <c r="EA58" s="31" t="str">
        <f t="shared" ca="1" si="51"/>
        <v/>
      </c>
      <c r="EB58" s="31" t="str">
        <f t="shared" ca="1" si="52"/>
        <v/>
      </c>
      <c r="EC58" s="31" t="str">
        <f t="shared" ca="1" si="53"/>
        <v/>
      </c>
      <c r="ED58" s="31" t="str">
        <f t="shared" ca="1" si="54"/>
        <v/>
      </c>
      <c r="EE58" s="31" t="str">
        <f t="shared" ca="1" si="55"/>
        <v/>
      </c>
      <c r="EF58" s="31" t="str">
        <f t="shared" ca="1" si="56"/>
        <v/>
      </c>
      <c r="EG58" s="31" t="str">
        <f t="shared" ca="1" si="57"/>
        <v/>
      </c>
      <c r="EH58" s="31" t="str">
        <f t="shared" ca="1" si="58"/>
        <v/>
      </c>
      <c r="EI58" s="31" t="str">
        <f t="shared" ca="1" si="59"/>
        <v>tc = tc</v>
      </c>
      <c r="EJ58" s="31" t="str">
        <f t="shared" ca="1" si="60"/>
        <v/>
      </c>
      <c r="EK58" s="31" t="str">
        <f t="shared" ca="1" si="61"/>
        <v/>
      </c>
      <c r="EL58" s="31" t="str">
        <f t="shared" ca="1" si="62"/>
        <v/>
      </c>
      <c r="EM58" s="31" t="str">
        <f t="shared" ca="1" si="63"/>
        <v/>
      </c>
      <c r="EN58" s="31" t="str">
        <f t="shared" ca="1" si="64"/>
        <v/>
      </c>
      <c r="EO58" s="31" t="str">
        <f t="shared" ca="1" si="65"/>
        <v/>
      </c>
    </row>
    <row r="59" spans="1:145" x14ac:dyDescent="0.2">
      <c r="A59" s="30" t="s">
        <v>72</v>
      </c>
      <c r="B59" s="30" t="s">
        <v>41</v>
      </c>
      <c r="C59" s="31" t="s">
        <v>21</v>
      </c>
      <c r="E59" s="31" t="s">
        <v>105</v>
      </c>
      <c r="M59" s="31" t="str">
        <f t="shared" si="123"/>
        <v>'cmp_ppn_vec'</v>
      </c>
      <c r="Q59" s="32" t="str">
        <f t="shared" ca="1" si="163"/>
        <v/>
      </c>
      <c r="R59" s="32" t="str">
        <f t="shared" ca="1" si="82"/>
        <v/>
      </c>
      <c r="S59" s="32" t="str">
        <f t="shared" ca="1" si="164"/>
        <v/>
      </c>
      <c r="T59" s="32" t="str">
        <f t="shared" ca="1" si="164"/>
        <v/>
      </c>
      <c r="U59" s="32" t="str">
        <f t="shared" ca="1" si="164"/>
        <v/>
      </c>
      <c r="V59" s="32" t="str">
        <f t="shared" ca="1" si="164"/>
        <v/>
      </c>
      <c r="W59" s="32" t="str">
        <f t="shared" ca="1" si="164"/>
        <v/>
      </c>
      <c r="X59" s="32" t="str">
        <f t="shared" ca="1" si="164"/>
        <v/>
      </c>
      <c r="Y59" s="32" t="str">
        <f t="shared" ca="1" si="164"/>
        <v/>
      </c>
      <c r="Z59" s="32" t="str">
        <f t="shared" ca="1" si="164"/>
        <v/>
      </c>
      <c r="AA59" s="32" t="str">
        <f t="shared" ca="1" si="164"/>
        <v/>
      </c>
      <c r="AB59" s="32" t="str">
        <f t="shared" ca="1" si="164"/>
        <v/>
      </c>
      <c r="AC59" s="32" t="str">
        <f t="shared" ca="1" si="165"/>
        <v/>
      </c>
      <c r="AD59" s="32" t="str">
        <f t="shared" ca="1" si="165"/>
        <v/>
      </c>
      <c r="AE59" s="32" t="str">
        <f t="shared" ca="1" si="165"/>
        <v/>
      </c>
      <c r="AF59" s="32" t="str">
        <f t="shared" ca="1" si="165"/>
        <v/>
      </c>
      <c r="AG59" s="32" t="str">
        <f t="shared" ca="1" si="165"/>
        <v/>
      </c>
      <c r="AH59" s="32" t="str">
        <f t="shared" ca="1" si="165"/>
        <v/>
      </c>
      <c r="AI59" s="32" t="str">
        <f t="shared" ca="1" si="165"/>
        <v/>
      </c>
      <c r="AJ59" s="32" t="str">
        <f t="shared" ca="1" si="165"/>
        <v/>
      </c>
      <c r="AK59" s="32" t="str">
        <f t="shared" ca="1" si="165"/>
        <v/>
      </c>
      <c r="AL59" s="32" t="str">
        <f t="shared" ca="1" si="165"/>
        <v/>
      </c>
      <c r="AM59" s="32" t="str">
        <f t="shared" ca="1" si="166"/>
        <v/>
      </c>
      <c r="AN59" s="32" t="str">
        <f t="shared" ca="1" si="166"/>
        <v/>
      </c>
      <c r="AO59" s="32">
        <f t="shared" ca="1" si="166"/>
        <v>9</v>
      </c>
      <c r="AP59" s="32" t="str">
        <f t="shared" ca="1" si="166"/>
        <v/>
      </c>
      <c r="AQ59" s="32" t="str">
        <f t="shared" ca="1" si="166"/>
        <v/>
      </c>
      <c r="AR59" s="32" t="str">
        <f t="shared" ca="1" si="166"/>
        <v/>
      </c>
      <c r="AS59" s="32" t="str">
        <f t="shared" ca="1" si="166"/>
        <v/>
      </c>
      <c r="AT59" s="32" t="str">
        <f t="shared" ca="1" si="166"/>
        <v/>
      </c>
      <c r="AU59" s="32" t="str">
        <f t="shared" ca="1" si="166"/>
        <v/>
      </c>
      <c r="AV59" s="32">
        <f t="shared" ca="1" si="156"/>
        <v>1</v>
      </c>
      <c r="AW59" s="31" t="str">
        <f ca="1">IF(Q59="","","uj::is_prop("&amp;_xlfn.TEXTJOIN(", ",TRUE,$B59,$M59,$J59,IF($G59="","","vals = pj::pj.$vals$"&amp;$G59))&amp;")")</f>
        <v/>
      </c>
      <c r="AX59" s="31" t="str">
        <f ca="1">IF(R59="","","uj::is_prop("&amp;_xlfn.TEXTJOIN(", ",TRUE,$B59,$M59,$J59,IF($G59="","","vals = pj::pj.$vals$"&amp;$G59))&amp;")")</f>
        <v/>
      </c>
      <c r="AY59" s="31" t="str">
        <f ca="1">IF(S59="","","uj::is_prop("&amp;_xlfn.TEXTJOIN(", ",TRUE,$B59,$M59,$J59,IF($G59="","","vals = pj::pj.$vals$"&amp;$G59))&amp;")")</f>
        <v/>
      </c>
      <c r="AZ59" s="31" t="str">
        <f ca="1">IF(T59="","","uj::is_prop("&amp;_xlfn.TEXTJOIN(", ",TRUE,$B59,$M59,$J59,IF($G59="","","vals = pj::pj.$vals$"&amp;$G59))&amp;")")</f>
        <v/>
      </c>
      <c r="BA59" s="31" t="str">
        <f ca="1">IF(U59="","","uj::is_prop("&amp;_xlfn.TEXTJOIN(", ",TRUE,$B59,$M59,$J59,IF($G59="","","vals = pj::pj.$vals$"&amp;$G59))&amp;")")</f>
        <v/>
      </c>
      <c r="BB59" s="31" t="str">
        <f ca="1">IF(V59="","","uj::is_prop("&amp;_xlfn.TEXTJOIN(", ",TRUE,$B59,$M59,$J59,IF($G59="","","vals = pj::pj.$vals$"&amp;$G59))&amp;")")</f>
        <v/>
      </c>
      <c r="BC59" s="31" t="str">
        <f ca="1">IF(W59="","","uj::is_prop("&amp;_xlfn.TEXTJOIN(", ",TRUE,$B59,$M59,$J59,IF($G59="","","vals = pj::pj.$vals$"&amp;$G59))&amp;")")</f>
        <v/>
      </c>
      <c r="BD59" s="31" t="str">
        <f ca="1">IF(X59="","","uj::is_prop("&amp;_xlfn.TEXTJOIN(", ",TRUE,$B59,$M59,$J59,IF($G59="","","vals = pj::pj.$vals$"&amp;$G59))&amp;")")</f>
        <v/>
      </c>
      <c r="BE59" s="31" t="str">
        <f ca="1">IF(Y59="","","uj::is_prop("&amp;_xlfn.TEXTJOIN(", ",TRUE,$B59,$M59,$J59,IF($G59="","","vals = pj::pj.$vals$"&amp;$G59))&amp;")")</f>
        <v/>
      </c>
      <c r="BF59" s="31" t="str">
        <f ca="1">IF(Z59="","","uj::is_prop("&amp;_xlfn.TEXTJOIN(", ",TRUE,$B59,$M59,$J59,IF($G59="","","vals = pj::pj.$vals$"&amp;$G59))&amp;")")</f>
        <v/>
      </c>
      <c r="BG59" s="31" t="str">
        <f ca="1">IF(AA59="","","uj::is_prop("&amp;_xlfn.TEXTJOIN(", ",TRUE,$B59,$M59,$J59,IF($G59="","","vals = pj::pj.$vals$"&amp;$G59))&amp;")")</f>
        <v/>
      </c>
      <c r="BH59" s="31" t="str">
        <f ca="1">IF(AB59="","","uj::is_prop("&amp;_xlfn.TEXTJOIN(", ",TRUE,$B59,$M59,$J59,IF($G59="","","vals = pj::pj.$vals$"&amp;$G59))&amp;")")</f>
        <v/>
      </c>
      <c r="BI59" s="31" t="str">
        <f ca="1">IF(AC59="","","uj::is_prop("&amp;_xlfn.TEXTJOIN(", ",TRUE,$B59,$M59,$J59,IF($G59="","","vals = pj::pj.$vals$"&amp;$G59))&amp;")")</f>
        <v/>
      </c>
      <c r="BJ59" s="31" t="str">
        <f ca="1">IF(AD59="","","uj::is_prop("&amp;_xlfn.TEXTJOIN(", ",TRUE,$B59,$M59,$J59,IF($G59="","","vals = pj::pj.$vals$"&amp;$G59))&amp;")")</f>
        <v/>
      </c>
      <c r="BK59" s="31" t="str">
        <f ca="1">IF(AE59="","","uj::is_prop("&amp;_xlfn.TEXTJOIN(", ",TRUE,$B59,$M59,$J59,IF($G59="","","vals = pj::pj.$vals$"&amp;$G59))&amp;")")</f>
        <v/>
      </c>
      <c r="BL59" s="31" t="str">
        <f ca="1">IF(AF59="","","uj::is_prop("&amp;_xlfn.TEXTJOIN(", ",TRUE,$B59,$M59,$J59,IF($G59="","","vals = pj::pj.$vals$"&amp;$G59))&amp;")")</f>
        <v/>
      </c>
      <c r="BM59" s="31" t="str">
        <f ca="1">IF(AG59="","","uj::is_prop("&amp;_xlfn.TEXTJOIN(", ",TRUE,$B59,$M59,$J59,IF($G59="","","vals = pj::pj.$vals$"&amp;$G59))&amp;")")</f>
        <v/>
      </c>
      <c r="BN59" s="31" t="str">
        <f ca="1">IF(AH59="","","uj::is_prop("&amp;_xlfn.TEXTJOIN(", ",TRUE,$B59,$M59,$J59,IF($G59="","","vals = pj::pj.$vals$"&amp;$G59))&amp;")")</f>
        <v/>
      </c>
      <c r="BO59" s="31" t="str">
        <f ca="1">IF(AI59="","","uj::is_prop("&amp;_xlfn.TEXTJOIN(", ",TRUE,$B59,$M59,$J59,IF($G59="","","vals = pj::pj.$vals$"&amp;$G59))&amp;")")</f>
        <v/>
      </c>
      <c r="BP59" s="31" t="str">
        <f ca="1">IF(AJ59="","","uj::is_prop("&amp;_xlfn.TEXTJOIN(", ",TRUE,$B59,$M59,$J59,IF($G59="","","vals = pj::pj.$vals$"&amp;$G59))&amp;")")</f>
        <v/>
      </c>
      <c r="BQ59" s="31" t="str">
        <f ca="1">IF(AK59="","","uj::is_prop("&amp;_xlfn.TEXTJOIN(", ",TRUE,$B59,$M59,$J59,IF($G59="","","vals = pj::pj.$vals$"&amp;$G59))&amp;")")</f>
        <v/>
      </c>
      <c r="BR59" s="31" t="str">
        <f ca="1">IF(AL59="","","uj::is_prop("&amp;_xlfn.TEXTJOIN(", ",TRUE,$B59,$M59,$J59,IF($G59="","","vals = pj::pj.$vals$"&amp;$G59))&amp;")")</f>
        <v/>
      </c>
      <c r="BS59" s="31" t="str">
        <f ca="1">IF(AM59="","","uj::is_prop("&amp;_xlfn.TEXTJOIN(", ",TRUE,$B59,$M59,$J59,IF($G59="","","vals = pj::pj.$vals$"&amp;$G59))&amp;")")</f>
        <v/>
      </c>
      <c r="BT59" s="31" t="str">
        <f ca="1">IF(AN59="","","uj::is_prop("&amp;_xlfn.TEXTJOIN(", ",TRUE,$B59,$M59,$J59,IF($G59="","","vals = pj::pj.$vals$"&amp;$G59))&amp;")")</f>
        <v/>
      </c>
      <c r="BU59" s="31" t="str">
        <f ca="1">IF(AO59="","","uj::is_prop("&amp;_xlfn.TEXTJOIN(", ",TRUE,$B59,$M59,$J59,IF($G59="","","vals = pj::pj.$vals$"&amp;$G59))&amp;")")</f>
        <v>uj::is_prop(ta, 'cmp_ppn_vec')</v>
      </c>
      <c r="BV59" s="31" t="str">
        <f ca="1">IF(AP59="","","uj::is_prop("&amp;_xlfn.TEXTJOIN(", ",TRUE,$B59,$M59,$J59,IF($G59="","","vals = pj::pj.$vals$"&amp;$G59))&amp;")")</f>
        <v/>
      </c>
      <c r="BW59" s="31" t="str">
        <f ca="1">IF(AQ59="","","uj::is_prop("&amp;_xlfn.TEXTJOIN(", ",TRUE,$B59,$M59,$J59,IF($G59="","","vals = pj::pj.$vals$"&amp;$G59))&amp;")")</f>
        <v/>
      </c>
      <c r="BX59" s="31" t="str">
        <f ca="1">IF(AR59="","","uj::is_prop("&amp;_xlfn.TEXTJOIN(", ",TRUE,$B59,$M59,$J59,IF($G59="","","vals = pj::pj.$vals$"&amp;$G59))&amp;")")</f>
        <v/>
      </c>
      <c r="BY59" s="31" t="str">
        <f ca="1">IF(AS59="","","uj::is_prop("&amp;_xlfn.TEXTJOIN(", ",TRUE,$B59,$M59,$J59,IF($G59="","","vals = pj::pj.$vals$"&amp;$G59))&amp;")")</f>
        <v/>
      </c>
      <c r="BZ59" s="31" t="str">
        <f ca="1">IF(AT59="","","uj::is_prop("&amp;_xlfn.TEXTJOIN(", ",TRUE,$B59,$M59,$J59,IF($G59="","","vals = pj::pj.$vals$"&amp;$G59))&amp;")")</f>
        <v/>
      </c>
      <c r="CA59" s="31" t="str">
        <f ca="1">IF(AU59="","","uj::is_prop("&amp;_xlfn.TEXTJOIN(", ",TRUE,$B59,$M59,$J59,IF($G59="","","vals = pj::pj.$vals$"&amp;$G59))&amp;")")</f>
        <v/>
      </c>
      <c r="CB59" s="37">
        <v>0.5</v>
      </c>
      <c r="CF59" s="36" t="str">
        <f t="shared" ca="1" si="167"/>
        <v/>
      </c>
      <c r="CG59" s="36" t="str">
        <f t="shared" ca="1" si="168"/>
        <v/>
      </c>
      <c r="CH59" s="36" t="str">
        <f t="shared" ca="1" si="169"/>
        <v/>
      </c>
      <c r="CI59" s="36" t="str">
        <f t="shared" ca="1" si="170"/>
        <v/>
      </c>
      <c r="CJ59" s="36" t="str">
        <f t="shared" ca="1" si="171"/>
        <v/>
      </c>
      <c r="CK59" s="36" t="str">
        <f t="shared" ca="1" si="172"/>
        <v/>
      </c>
      <c r="CL59" s="36" t="str">
        <f t="shared" ca="1" si="173"/>
        <v/>
      </c>
      <c r="CM59" s="36" t="str">
        <f t="shared" ca="1" si="174"/>
        <v/>
      </c>
      <c r="CN59" s="36" t="str">
        <f t="shared" ca="1" si="175"/>
        <v/>
      </c>
      <c r="CO59" s="36" t="str">
        <f t="shared" ca="1" si="176"/>
        <v/>
      </c>
      <c r="CP59" s="36" t="str">
        <f t="shared" ca="1" si="177"/>
        <v/>
      </c>
      <c r="CQ59" s="36" t="str">
        <f t="shared" ca="1" si="178"/>
        <v/>
      </c>
      <c r="CR59" s="36" t="str">
        <f t="shared" ca="1" si="179"/>
        <v/>
      </c>
      <c r="CS59" s="36" t="str">
        <f t="shared" ca="1" si="180"/>
        <v/>
      </c>
      <c r="CT59" s="36" t="str">
        <f t="shared" ca="1" si="181"/>
        <v/>
      </c>
      <c r="CU59" s="36" t="str">
        <f t="shared" ca="1" si="182"/>
        <v/>
      </c>
      <c r="CV59" s="36" t="str">
        <f t="shared" ca="1" si="183"/>
        <v/>
      </c>
      <c r="CW59" s="36" t="str">
        <f t="shared" ca="1" si="184"/>
        <v/>
      </c>
      <c r="CX59" s="36" t="str">
        <f t="shared" ca="1" si="185"/>
        <v/>
      </c>
      <c r="CY59" s="36" t="str">
        <f t="shared" ca="1" si="186"/>
        <v/>
      </c>
      <c r="CZ59" s="36" t="str">
        <f t="shared" ca="1" si="187"/>
        <v/>
      </c>
      <c r="DA59" s="36" t="str">
        <f t="shared" ca="1" si="189"/>
        <v/>
      </c>
      <c r="DB59" s="36" t="str">
        <f t="shared" ca="1" si="188"/>
        <v/>
      </c>
      <c r="DC59" s="36" t="str">
        <f t="shared" ca="1" si="188"/>
        <v/>
      </c>
      <c r="DD59" s="36" t="str">
        <f t="shared" ca="1" si="188"/>
        <v>ta = 0.5</v>
      </c>
      <c r="DE59" s="36" t="str">
        <f t="shared" ca="1" si="188"/>
        <v/>
      </c>
      <c r="DF59" s="36" t="str">
        <f t="shared" ca="1" si="190"/>
        <v/>
      </c>
      <c r="DG59" s="36" t="str">
        <f t="shared" ca="1" si="150"/>
        <v/>
      </c>
      <c r="DH59" s="36" t="str">
        <f t="shared" ca="1" si="151"/>
        <v/>
      </c>
      <c r="DI59" s="36" t="str">
        <f t="shared" ca="1" si="152"/>
        <v/>
      </c>
      <c r="DJ59" s="36" t="str">
        <f t="shared" ca="1" si="153"/>
        <v/>
      </c>
      <c r="DK59" s="31" t="str">
        <f t="shared" ca="1" si="67"/>
        <v/>
      </c>
      <c r="DL59" s="31" t="str">
        <f t="shared" ca="1" si="36"/>
        <v/>
      </c>
      <c r="DM59" s="31" t="str">
        <f t="shared" ca="1" si="37"/>
        <v/>
      </c>
      <c r="DN59" s="31" t="str">
        <f t="shared" ca="1" si="38"/>
        <v/>
      </c>
      <c r="DO59" s="31" t="str">
        <f t="shared" ca="1" si="39"/>
        <v/>
      </c>
      <c r="DP59" s="31" t="str">
        <f t="shared" ca="1" si="40"/>
        <v/>
      </c>
      <c r="DQ59" s="31" t="str">
        <f t="shared" ca="1" si="41"/>
        <v/>
      </c>
      <c r="DR59" s="31" t="str">
        <f t="shared" ca="1" si="42"/>
        <v/>
      </c>
      <c r="DS59" s="31" t="str">
        <f t="shared" ca="1" si="43"/>
        <v/>
      </c>
      <c r="DT59" s="31" t="str">
        <f t="shared" ca="1" si="44"/>
        <v/>
      </c>
      <c r="DU59" s="31" t="str">
        <f t="shared" ca="1" si="45"/>
        <v/>
      </c>
      <c r="DV59" s="31" t="str">
        <f t="shared" ca="1" si="46"/>
        <v/>
      </c>
      <c r="DW59" s="31" t="str">
        <f t="shared" ca="1" si="47"/>
        <v/>
      </c>
      <c r="DX59" s="31" t="str">
        <f t="shared" ca="1" si="48"/>
        <v/>
      </c>
      <c r="DY59" s="31" t="str">
        <f t="shared" ca="1" si="49"/>
        <v/>
      </c>
      <c r="DZ59" s="31" t="str">
        <f t="shared" ca="1" si="50"/>
        <v/>
      </c>
      <c r="EA59" s="31" t="str">
        <f t="shared" ca="1" si="51"/>
        <v/>
      </c>
      <c r="EB59" s="31" t="str">
        <f t="shared" ca="1" si="52"/>
        <v/>
      </c>
      <c r="EC59" s="31" t="str">
        <f t="shared" ca="1" si="53"/>
        <v/>
      </c>
      <c r="ED59" s="31" t="str">
        <f t="shared" ca="1" si="54"/>
        <v/>
      </c>
      <c r="EE59" s="31" t="str">
        <f t="shared" ca="1" si="55"/>
        <v/>
      </c>
      <c r="EF59" s="31" t="str">
        <f t="shared" ca="1" si="56"/>
        <v/>
      </c>
      <c r="EG59" s="31" t="str">
        <f t="shared" ca="1" si="57"/>
        <v/>
      </c>
      <c r="EH59" s="31" t="str">
        <f t="shared" ca="1" si="58"/>
        <v/>
      </c>
      <c r="EI59" s="31" t="str">
        <f t="shared" ca="1" si="59"/>
        <v>ta = ta</v>
      </c>
      <c r="EJ59" s="31" t="str">
        <f t="shared" ca="1" si="60"/>
        <v/>
      </c>
      <c r="EK59" s="31" t="str">
        <f t="shared" ca="1" si="61"/>
        <v/>
      </c>
      <c r="EL59" s="31" t="str">
        <f t="shared" ca="1" si="62"/>
        <v/>
      </c>
      <c r="EM59" s="31" t="str">
        <f t="shared" ca="1" si="63"/>
        <v/>
      </c>
      <c r="EN59" s="31" t="str">
        <f t="shared" ca="1" si="64"/>
        <v/>
      </c>
      <c r="EO59" s="31" t="str">
        <f t="shared" ca="1" si="65"/>
        <v/>
      </c>
    </row>
    <row r="60" spans="1:145" x14ac:dyDescent="0.2">
      <c r="A60" s="30" t="s">
        <v>75</v>
      </c>
      <c r="B60" s="30" t="s">
        <v>52</v>
      </c>
      <c r="C60" s="31" t="s">
        <v>21</v>
      </c>
      <c r="E60" s="31" t="s">
        <v>105</v>
      </c>
      <c r="M60" s="31" t="str">
        <f t="shared" si="123"/>
        <v>'cmp_ppn_vec'</v>
      </c>
      <c r="Q60" s="32" t="str">
        <f t="shared" ca="1" si="163"/>
        <v/>
      </c>
      <c r="R60" s="32" t="str">
        <f t="shared" ca="1" si="82"/>
        <v/>
      </c>
      <c r="S60" s="32" t="str">
        <f t="shared" ca="1" si="164"/>
        <v/>
      </c>
      <c r="T60" s="32" t="str">
        <f t="shared" ca="1" si="164"/>
        <v/>
      </c>
      <c r="U60" s="32" t="str">
        <f t="shared" ca="1" si="164"/>
        <v/>
      </c>
      <c r="V60" s="32" t="str">
        <f t="shared" ca="1" si="164"/>
        <v/>
      </c>
      <c r="W60" s="32" t="str">
        <f t="shared" ca="1" si="164"/>
        <v/>
      </c>
      <c r="X60" s="32" t="str">
        <f t="shared" ca="1" si="164"/>
        <v/>
      </c>
      <c r="Y60" s="32" t="str">
        <f t="shared" ca="1" si="164"/>
        <v/>
      </c>
      <c r="Z60" s="32" t="str">
        <f t="shared" ca="1" si="164"/>
        <v/>
      </c>
      <c r="AA60" s="32" t="str">
        <f t="shared" ca="1" si="164"/>
        <v/>
      </c>
      <c r="AB60" s="32" t="str">
        <f t="shared" ca="1" si="164"/>
        <v/>
      </c>
      <c r="AC60" s="32" t="str">
        <f t="shared" ca="1" si="165"/>
        <v/>
      </c>
      <c r="AD60" s="32" t="str">
        <f t="shared" ca="1" si="165"/>
        <v/>
      </c>
      <c r="AE60" s="32" t="str">
        <f t="shared" ca="1" si="165"/>
        <v/>
      </c>
      <c r="AF60" s="32" t="str">
        <f t="shared" ca="1" si="165"/>
        <v/>
      </c>
      <c r="AG60" s="32" t="str">
        <f t="shared" ca="1" si="165"/>
        <v/>
      </c>
      <c r="AH60" s="32" t="str">
        <f t="shared" ca="1" si="165"/>
        <v/>
      </c>
      <c r="AI60" s="32" t="str">
        <f t="shared" ca="1" si="165"/>
        <v/>
      </c>
      <c r="AJ60" s="32" t="str">
        <f t="shared" ca="1" si="165"/>
        <v/>
      </c>
      <c r="AK60" s="32" t="str">
        <f t="shared" ca="1" si="165"/>
        <v/>
      </c>
      <c r="AL60" s="32" t="str">
        <f t="shared" ca="1" si="165"/>
        <v/>
      </c>
      <c r="AM60" s="32" t="str">
        <f t="shared" ca="1" si="166"/>
        <v/>
      </c>
      <c r="AN60" s="32" t="str">
        <f t="shared" ca="1" si="166"/>
        <v/>
      </c>
      <c r="AO60" s="32">
        <f t="shared" ca="1" si="166"/>
        <v>6</v>
      </c>
      <c r="AP60" s="32" t="str">
        <f t="shared" ca="1" si="166"/>
        <v/>
      </c>
      <c r="AQ60" s="32" t="str">
        <f t="shared" ca="1" si="166"/>
        <v/>
      </c>
      <c r="AR60" s="32" t="str">
        <f t="shared" ca="1" si="166"/>
        <v/>
      </c>
      <c r="AS60" s="32" t="str">
        <f t="shared" ca="1" si="166"/>
        <v/>
      </c>
      <c r="AT60" s="32" t="str">
        <f t="shared" ca="1" si="166"/>
        <v/>
      </c>
      <c r="AU60" s="32" t="str">
        <f t="shared" ca="1" si="166"/>
        <v/>
      </c>
      <c r="AV60" s="32">
        <f t="shared" ca="1" si="156"/>
        <v>1</v>
      </c>
      <c r="AW60" s="31" t="str">
        <f ca="1">IF(Q60="","","uj::is_prop("&amp;_xlfn.TEXTJOIN(", ",TRUE,$B60,$M60,$J60,IF($G60="","","vals = pj::pj.$vals$"&amp;$G60))&amp;")")</f>
        <v/>
      </c>
      <c r="AX60" s="31" t="str">
        <f ca="1">IF(R60="","","uj::is_prop("&amp;_xlfn.TEXTJOIN(", ",TRUE,$B60,$M60,$J60,IF($G60="","","vals = pj::pj.$vals$"&amp;$G60))&amp;")")</f>
        <v/>
      </c>
      <c r="AY60" s="31" t="str">
        <f ca="1">IF(S60="","","uj::is_prop("&amp;_xlfn.TEXTJOIN(", ",TRUE,$B60,$M60,$J60,IF($G60="","","vals = pj::pj.$vals$"&amp;$G60))&amp;")")</f>
        <v/>
      </c>
      <c r="AZ60" s="31" t="str">
        <f ca="1">IF(T60="","","uj::is_prop("&amp;_xlfn.TEXTJOIN(", ",TRUE,$B60,$M60,$J60,IF($G60="","","vals = pj::pj.$vals$"&amp;$G60))&amp;")")</f>
        <v/>
      </c>
      <c r="BA60" s="31" t="str">
        <f ca="1">IF(U60="","","uj::is_prop("&amp;_xlfn.TEXTJOIN(", ",TRUE,$B60,$M60,$J60,IF($G60="","","vals = pj::pj.$vals$"&amp;$G60))&amp;")")</f>
        <v/>
      </c>
      <c r="BB60" s="31" t="str">
        <f ca="1">IF(V60="","","uj::is_prop("&amp;_xlfn.TEXTJOIN(", ",TRUE,$B60,$M60,$J60,IF($G60="","","vals = pj::pj.$vals$"&amp;$G60))&amp;")")</f>
        <v/>
      </c>
      <c r="BC60" s="31" t="str">
        <f ca="1">IF(W60="","","uj::is_prop("&amp;_xlfn.TEXTJOIN(", ",TRUE,$B60,$M60,$J60,IF($G60="","","vals = pj::pj.$vals$"&amp;$G60))&amp;")")</f>
        <v/>
      </c>
      <c r="BD60" s="31" t="str">
        <f ca="1">IF(X60="","","uj::is_prop("&amp;_xlfn.TEXTJOIN(", ",TRUE,$B60,$M60,$J60,IF($G60="","","vals = pj::pj.$vals$"&amp;$G60))&amp;")")</f>
        <v/>
      </c>
      <c r="BE60" s="31" t="str">
        <f ca="1">IF(Y60="","","uj::is_prop("&amp;_xlfn.TEXTJOIN(", ",TRUE,$B60,$M60,$J60,IF($G60="","","vals = pj::pj.$vals$"&amp;$G60))&amp;")")</f>
        <v/>
      </c>
      <c r="BF60" s="31" t="str">
        <f ca="1">IF(Z60="","","uj::is_prop("&amp;_xlfn.TEXTJOIN(", ",TRUE,$B60,$M60,$J60,IF($G60="","","vals = pj::pj.$vals$"&amp;$G60))&amp;")")</f>
        <v/>
      </c>
      <c r="BG60" s="31" t="str">
        <f ca="1">IF(AA60="","","uj::is_prop("&amp;_xlfn.TEXTJOIN(", ",TRUE,$B60,$M60,$J60,IF($G60="","","vals = pj::pj.$vals$"&amp;$G60))&amp;")")</f>
        <v/>
      </c>
      <c r="BH60" s="31" t="str">
        <f ca="1">IF(AB60="","","uj::is_prop("&amp;_xlfn.TEXTJOIN(", ",TRUE,$B60,$M60,$J60,IF($G60="","","vals = pj::pj.$vals$"&amp;$G60))&amp;")")</f>
        <v/>
      </c>
      <c r="BI60" s="31" t="str">
        <f ca="1">IF(AC60="","","uj::is_prop("&amp;_xlfn.TEXTJOIN(", ",TRUE,$B60,$M60,$J60,IF($G60="","","vals = pj::pj.$vals$"&amp;$G60))&amp;")")</f>
        <v/>
      </c>
      <c r="BJ60" s="31" t="str">
        <f ca="1">IF(AD60="","","uj::is_prop("&amp;_xlfn.TEXTJOIN(", ",TRUE,$B60,$M60,$J60,IF($G60="","","vals = pj::pj.$vals$"&amp;$G60))&amp;")")</f>
        <v/>
      </c>
      <c r="BK60" s="31" t="str">
        <f ca="1">IF(AE60="","","uj::is_prop("&amp;_xlfn.TEXTJOIN(", ",TRUE,$B60,$M60,$J60,IF($G60="","","vals = pj::pj.$vals$"&amp;$G60))&amp;")")</f>
        <v/>
      </c>
      <c r="BL60" s="31" t="str">
        <f ca="1">IF(AF60="","","uj::is_prop("&amp;_xlfn.TEXTJOIN(", ",TRUE,$B60,$M60,$J60,IF($G60="","","vals = pj::pj.$vals$"&amp;$G60))&amp;")")</f>
        <v/>
      </c>
      <c r="BM60" s="31" t="str">
        <f ca="1">IF(AG60="","","uj::is_prop("&amp;_xlfn.TEXTJOIN(", ",TRUE,$B60,$M60,$J60,IF($G60="","","vals = pj::pj.$vals$"&amp;$G60))&amp;")")</f>
        <v/>
      </c>
      <c r="BN60" s="31" t="str">
        <f ca="1">IF(AH60="","","uj::is_prop("&amp;_xlfn.TEXTJOIN(", ",TRUE,$B60,$M60,$J60,IF($G60="","","vals = pj::pj.$vals$"&amp;$G60))&amp;")")</f>
        <v/>
      </c>
      <c r="BO60" s="31" t="str">
        <f ca="1">IF(AI60="","","uj::is_prop("&amp;_xlfn.TEXTJOIN(", ",TRUE,$B60,$M60,$J60,IF($G60="","","vals = pj::pj.$vals$"&amp;$G60))&amp;")")</f>
        <v/>
      </c>
      <c r="BP60" s="31" t="str">
        <f ca="1">IF(AJ60="","","uj::is_prop("&amp;_xlfn.TEXTJOIN(", ",TRUE,$B60,$M60,$J60,IF($G60="","","vals = pj::pj.$vals$"&amp;$G60))&amp;")")</f>
        <v/>
      </c>
      <c r="BQ60" s="31" t="str">
        <f ca="1">IF(AK60="","","uj::is_prop("&amp;_xlfn.TEXTJOIN(", ",TRUE,$B60,$M60,$J60,IF($G60="","","vals = pj::pj.$vals$"&amp;$G60))&amp;")")</f>
        <v/>
      </c>
      <c r="BR60" s="31" t="str">
        <f ca="1">IF(AL60="","","uj::is_prop("&amp;_xlfn.TEXTJOIN(", ",TRUE,$B60,$M60,$J60,IF($G60="","","vals = pj::pj.$vals$"&amp;$G60))&amp;")")</f>
        <v/>
      </c>
      <c r="BS60" s="31" t="str">
        <f ca="1">IF(AM60="","","uj::is_prop("&amp;_xlfn.TEXTJOIN(", ",TRUE,$B60,$M60,$J60,IF($G60="","","vals = pj::pj.$vals$"&amp;$G60))&amp;")")</f>
        <v/>
      </c>
      <c r="BT60" s="31" t="str">
        <f ca="1">IF(AN60="","","uj::is_prop("&amp;_xlfn.TEXTJOIN(", ",TRUE,$B60,$M60,$J60,IF($G60="","","vals = pj::pj.$vals$"&amp;$G60))&amp;")")</f>
        <v/>
      </c>
      <c r="BU60" s="31" t="str">
        <f ca="1">IF(AO60="","","uj::is_prop("&amp;_xlfn.TEXTJOIN(", ",TRUE,$B60,$M60,$J60,IF($G60="","","vals = pj::pj.$vals$"&amp;$G60))&amp;")")</f>
        <v>uj::is_prop(hj, 'cmp_ppn_vec')</v>
      </c>
      <c r="BV60" s="31" t="str">
        <f ca="1">IF(AP60="","","uj::is_prop("&amp;_xlfn.TEXTJOIN(", ",TRUE,$B60,$M60,$J60,IF($G60="","","vals = pj::pj.$vals$"&amp;$G60))&amp;")")</f>
        <v/>
      </c>
      <c r="BW60" s="31" t="str">
        <f ca="1">IF(AQ60="","","uj::is_prop("&amp;_xlfn.TEXTJOIN(", ",TRUE,$B60,$M60,$J60,IF($G60="","","vals = pj::pj.$vals$"&amp;$G60))&amp;")")</f>
        <v/>
      </c>
      <c r="BX60" s="31" t="str">
        <f ca="1">IF(AR60="","","uj::is_prop("&amp;_xlfn.TEXTJOIN(", ",TRUE,$B60,$M60,$J60,IF($G60="","","vals = pj::pj.$vals$"&amp;$G60))&amp;")")</f>
        <v/>
      </c>
      <c r="BY60" s="31" t="str">
        <f ca="1">IF(AS60="","","uj::is_prop("&amp;_xlfn.TEXTJOIN(", ",TRUE,$B60,$M60,$J60,IF($G60="","","vals = pj::pj.$vals$"&amp;$G60))&amp;")")</f>
        <v/>
      </c>
      <c r="BZ60" s="31" t="str">
        <f ca="1">IF(AT60="","","uj::is_prop("&amp;_xlfn.TEXTJOIN(", ",TRUE,$B60,$M60,$J60,IF($G60="","","vals = pj::pj.$vals$"&amp;$G60))&amp;")")</f>
        <v/>
      </c>
      <c r="CA60" s="31" t="str">
        <f ca="1">IF(AU60="","","uj::is_prop("&amp;_xlfn.TEXTJOIN(", ",TRUE,$B60,$M60,$J60,IF($G60="","","vals = pj::pj.$vals$"&amp;$G60))&amp;")")</f>
        <v/>
      </c>
      <c r="CB60" s="37">
        <v>0.5</v>
      </c>
      <c r="CF60" s="36" t="str">
        <f t="shared" ca="1" si="167"/>
        <v/>
      </c>
      <c r="CG60" s="36" t="str">
        <f t="shared" ca="1" si="168"/>
        <v/>
      </c>
      <c r="CH60" s="36" t="str">
        <f t="shared" ca="1" si="169"/>
        <v/>
      </c>
      <c r="CI60" s="36" t="str">
        <f t="shared" ca="1" si="170"/>
        <v/>
      </c>
      <c r="CJ60" s="36" t="str">
        <f t="shared" ca="1" si="171"/>
        <v/>
      </c>
      <c r="CK60" s="36" t="str">
        <f t="shared" ca="1" si="172"/>
        <v/>
      </c>
      <c r="CL60" s="36" t="str">
        <f t="shared" ca="1" si="173"/>
        <v/>
      </c>
      <c r="CM60" s="36" t="str">
        <f t="shared" ca="1" si="174"/>
        <v/>
      </c>
      <c r="CN60" s="36" t="str">
        <f t="shared" ca="1" si="175"/>
        <v/>
      </c>
      <c r="CO60" s="36" t="str">
        <f t="shared" ca="1" si="176"/>
        <v/>
      </c>
      <c r="CP60" s="36" t="str">
        <f t="shared" ca="1" si="177"/>
        <v/>
      </c>
      <c r="CQ60" s="36" t="str">
        <f t="shared" ca="1" si="178"/>
        <v/>
      </c>
      <c r="CR60" s="36" t="str">
        <f t="shared" ca="1" si="179"/>
        <v/>
      </c>
      <c r="CS60" s="36" t="str">
        <f t="shared" ca="1" si="180"/>
        <v/>
      </c>
      <c r="CT60" s="36" t="str">
        <f t="shared" ca="1" si="181"/>
        <v/>
      </c>
      <c r="CU60" s="36" t="str">
        <f t="shared" ca="1" si="182"/>
        <v/>
      </c>
      <c r="CV60" s="36" t="str">
        <f t="shared" ca="1" si="183"/>
        <v/>
      </c>
      <c r="CW60" s="36" t="str">
        <f t="shared" ca="1" si="184"/>
        <v/>
      </c>
      <c r="CX60" s="36" t="str">
        <f t="shared" ca="1" si="185"/>
        <v/>
      </c>
      <c r="CY60" s="36" t="str">
        <f t="shared" ca="1" si="186"/>
        <v/>
      </c>
      <c r="CZ60" s="36" t="str">
        <f t="shared" ca="1" si="187"/>
        <v/>
      </c>
      <c r="DA60" s="36" t="str">
        <f t="shared" ca="1" si="189"/>
        <v/>
      </c>
      <c r="DB60" s="36" t="str">
        <f t="shared" ca="1" si="188"/>
        <v/>
      </c>
      <c r="DC60" s="36" t="str">
        <f t="shared" ca="1" si="188"/>
        <v/>
      </c>
      <c r="DD60" s="36" t="str">
        <f t="shared" ca="1" si="188"/>
        <v>hj = 0.5</v>
      </c>
      <c r="DE60" s="36" t="str">
        <f t="shared" ca="1" si="188"/>
        <v/>
      </c>
      <c r="DF60" s="36" t="str">
        <f t="shared" ca="1" si="190"/>
        <v/>
      </c>
      <c r="DG60" s="36" t="str">
        <f t="shared" ca="1" si="150"/>
        <v/>
      </c>
      <c r="DH60" s="36" t="str">
        <f t="shared" ca="1" si="151"/>
        <v/>
      </c>
      <c r="DI60" s="36" t="str">
        <f t="shared" ca="1" si="152"/>
        <v/>
      </c>
      <c r="DJ60" s="36" t="str">
        <f t="shared" ca="1" si="153"/>
        <v/>
      </c>
      <c r="DK60" s="31" t="str">
        <f t="shared" ca="1" si="67"/>
        <v/>
      </c>
      <c r="DL60" s="31" t="str">
        <f t="shared" ca="1" si="36"/>
        <v/>
      </c>
      <c r="DM60" s="31" t="str">
        <f t="shared" ca="1" si="37"/>
        <v/>
      </c>
      <c r="DN60" s="31" t="str">
        <f t="shared" ca="1" si="38"/>
        <v/>
      </c>
      <c r="DO60" s="31" t="str">
        <f t="shared" ca="1" si="39"/>
        <v/>
      </c>
      <c r="DP60" s="31" t="str">
        <f t="shared" ca="1" si="40"/>
        <v/>
      </c>
      <c r="DQ60" s="31" t="str">
        <f t="shared" ca="1" si="41"/>
        <v/>
      </c>
      <c r="DR60" s="31" t="str">
        <f t="shared" ca="1" si="42"/>
        <v/>
      </c>
      <c r="DS60" s="31" t="str">
        <f t="shared" ca="1" si="43"/>
        <v/>
      </c>
      <c r="DT60" s="31" t="str">
        <f t="shared" ca="1" si="44"/>
        <v/>
      </c>
      <c r="DU60" s="31" t="str">
        <f t="shared" ca="1" si="45"/>
        <v/>
      </c>
      <c r="DV60" s="31" t="str">
        <f t="shared" ca="1" si="46"/>
        <v/>
      </c>
      <c r="DW60" s="31" t="str">
        <f t="shared" ca="1" si="47"/>
        <v/>
      </c>
      <c r="DX60" s="31" t="str">
        <f t="shared" ca="1" si="48"/>
        <v/>
      </c>
      <c r="DY60" s="31" t="str">
        <f t="shared" ca="1" si="49"/>
        <v/>
      </c>
      <c r="DZ60" s="31" t="str">
        <f t="shared" ca="1" si="50"/>
        <v/>
      </c>
      <c r="EA60" s="31" t="str">
        <f t="shared" ca="1" si="51"/>
        <v/>
      </c>
      <c r="EB60" s="31" t="str">
        <f t="shared" ca="1" si="52"/>
        <v/>
      </c>
      <c r="EC60" s="31" t="str">
        <f t="shared" ca="1" si="53"/>
        <v/>
      </c>
      <c r="ED60" s="31" t="str">
        <f t="shared" ca="1" si="54"/>
        <v/>
      </c>
      <c r="EE60" s="31" t="str">
        <f t="shared" ca="1" si="55"/>
        <v/>
      </c>
      <c r="EF60" s="31" t="str">
        <f t="shared" ca="1" si="56"/>
        <v/>
      </c>
      <c r="EG60" s="31" t="str">
        <f t="shared" ca="1" si="57"/>
        <v/>
      </c>
      <c r="EH60" s="31" t="str">
        <f t="shared" ca="1" si="58"/>
        <v/>
      </c>
      <c r="EI60" s="31" t="str">
        <f t="shared" ca="1" si="59"/>
        <v>hj = hj</v>
      </c>
      <c r="EJ60" s="31" t="str">
        <f t="shared" ca="1" si="60"/>
        <v/>
      </c>
      <c r="EK60" s="31" t="str">
        <f t="shared" ca="1" si="61"/>
        <v/>
      </c>
      <c r="EL60" s="31" t="str">
        <f t="shared" ca="1" si="62"/>
        <v/>
      </c>
      <c r="EM60" s="31" t="str">
        <f t="shared" ca="1" si="63"/>
        <v/>
      </c>
      <c r="EN60" s="31" t="str">
        <f t="shared" ca="1" si="64"/>
        <v/>
      </c>
      <c r="EO60" s="31" t="str">
        <f t="shared" ca="1" si="65"/>
        <v/>
      </c>
    </row>
    <row r="61" spans="1:145" x14ac:dyDescent="0.2">
      <c r="A61" s="30" t="s">
        <v>76</v>
      </c>
      <c r="B61" s="30" t="s">
        <v>53</v>
      </c>
      <c r="C61" s="31" t="s">
        <v>21</v>
      </c>
      <c r="E61" s="31" t="s">
        <v>105</v>
      </c>
      <c r="M61" s="31" t="str">
        <f t="shared" si="123"/>
        <v>'cmp_ppn_vec'</v>
      </c>
      <c r="Q61" s="32" t="str">
        <f t="shared" ca="1" si="163"/>
        <v/>
      </c>
      <c r="R61" s="32" t="str">
        <f t="shared" ca="1" si="82"/>
        <v/>
      </c>
      <c r="S61" s="32" t="str">
        <f t="shared" ca="1" si="164"/>
        <v/>
      </c>
      <c r="T61" s="32" t="str">
        <f t="shared" ca="1" si="164"/>
        <v/>
      </c>
      <c r="U61" s="32" t="str">
        <f t="shared" ca="1" si="164"/>
        <v/>
      </c>
      <c r="V61" s="32" t="str">
        <f t="shared" ca="1" si="164"/>
        <v/>
      </c>
      <c r="W61" s="32" t="str">
        <f t="shared" ca="1" si="164"/>
        <v/>
      </c>
      <c r="X61" s="32" t="str">
        <f t="shared" ca="1" si="164"/>
        <v/>
      </c>
      <c r="Y61" s="32" t="str">
        <f t="shared" ca="1" si="164"/>
        <v/>
      </c>
      <c r="Z61" s="32" t="str">
        <f t="shared" ca="1" si="164"/>
        <v/>
      </c>
      <c r="AA61" s="32" t="str">
        <f t="shared" ca="1" si="164"/>
        <v/>
      </c>
      <c r="AB61" s="32" t="str">
        <f t="shared" ca="1" si="164"/>
        <v/>
      </c>
      <c r="AC61" s="32" t="str">
        <f t="shared" ca="1" si="165"/>
        <v/>
      </c>
      <c r="AD61" s="32" t="str">
        <f t="shared" ca="1" si="165"/>
        <v/>
      </c>
      <c r="AE61" s="32" t="str">
        <f t="shared" ca="1" si="165"/>
        <v/>
      </c>
      <c r="AF61" s="32" t="str">
        <f t="shared" ca="1" si="165"/>
        <v/>
      </c>
      <c r="AG61" s="32" t="str">
        <f t="shared" ca="1" si="165"/>
        <v/>
      </c>
      <c r="AH61" s="32" t="str">
        <f t="shared" ca="1" si="165"/>
        <v/>
      </c>
      <c r="AI61" s="32" t="str">
        <f t="shared" ca="1" si="165"/>
        <v/>
      </c>
      <c r="AJ61" s="32" t="str">
        <f t="shared" ca="1" si="165"/>
        <v/>
      </c>
      <c r="AK61" s="32" t="str">
        <f t="shared" ca="1" si="165"/>
        <v/>
      </c>
      <c r="AL61" s="32" t="str">
        <f t="shared" ca="1" si="165"/>
        <v/>
      </c>
      <c r="AM61" s="32" t="str">
        <f t="shared" ca="1" si="166"/>
        <v/>
      </c>
      <c r="AN61" s="32" t="str">
        <f t="shared" ca="1" si="166"/>
        <v/>
      </c>
      <c r="AO61" s="32">
        <f t="shared" ca="1" si="166"/>
        <v>7</v>
      </c>
      <c r="AP61" s="32" t="str">
        <f t="shared" ca="1" si="166"/>
        <v/>
      </c>
      <c r="AQ61" s="32" t="str">
        <f t="shared" ca="1" si="166"/>
        <v/>
      </c>
      <c r="AR61" s="32" t="str">
        <f t="shared" ca="1" si="166"/>
        <v/>
      </c>
      <c r="AS61" s="32" t="str">
        <f t="shared" ca="1" si="166"/>
        <v/>
      </c>
      <c r="AT61" s="32" t="str">
        <f t="shared" ca="1" si="166"/>
        <v/>
      </c>
      <c r="AU61" s="32" t="str">
        <f t="shared" ca="1" si="166"/>
        <v/>
      </c>
      <c r="AV61" s="32">
        <f t="shared" ca="1" si="156"/>
        <v>1</v>
      </c>
      <c r="AW61" s="31" t="str">
        <f ca="1">IF(Q61="","","uj::is_prop("&amp;_xlfn.TEXTJOIN(", ",TRUE,$B61,$M61,$J61,IF($G61="","","vals = pj::pj.$vals$"&amp;$G61))&amp;")")</f>
        <v/>
      </c>
      <c r="AX61" s="31" t="str">
        <f ca="1">IF(R61="","","uj::is_prop("&amp;_xlfn.TEXTJOIN(", ",TRUE,$B61,$M61,$J61,IF($G61="","","vals = pj::pj.$vals$"&amp;$G61))&amp;")")</f>
        <v/>
      </c>
      <c r="AY61" s="31" t="str">
        <f ca="1">IF(S61="","","uj::is_prop("&amp;_xlfn.TEXTJOIN(", ",TRUE,$B61,$M61,$J61,IF($G61="","","vals = pj::pj.$vals$"&amp;$G61))&amp;")")</f>
        <v/>
      </c>
      <c r="AZ61" s="31" t="str">
        <f ca="1">IF(T61="","","uj::is_prop("&amp;_xlfn.TEXTJOIN(", ",TRUE,$B61,$M61,$J61,IF($G61="","","vals = pj::pj.$vals$"&amp;$G61))&amp;")")</f>
        <v/>
      </c>
      <c r="BA61" s="31" t="str">
        <f ca="1">IF(U61="","","uj::is_prop("&amp;_xlfn.TEXTJOIN(", ",TRUE,$B61,$M61,$J61,IF($G61="","","vals = pj::pj.$vals$"&amp;$G61))&amp;")")</f>
        <v/>
      </c>
      <c r="BB61" s="31" t="str">
        <f ca="1">IF(V61="","","uj::is_prop("&amp;_xlfn.TEXTJOIN(", ",TRUE,$B61,$M61,$J61,IF($G61="","","vals = pj::pj.$vals$"&amp;$G61))&amp;")")</f>
        <v/>
      </c>
      <c r="BC61" s="31" t="str">
        <f ca="1">IF(W61="","","uj::is_prop("&amp;_xlfn.TEXTJOIN(", ",TRUE,$B61,$M61,$J61,IF($G61="","","vals = pj::pj.$vals$"&amp;$G61))&amp;")")</f>
        <v/>
      </c>
      <c r="BD61" s="31" t="str">
        <f ca="1">IF(X61="","","uj::is_prop("&amp;_xlfn.TEXTJOIN(", ",TRUE,$B61,$M61,$J61,IF($G61="","","vals = pj::pj.$vals$"&amp;$G61))&amp;")")</f>
        <v/>
      </c>
      <c r="BE61" s="31" t="str">
        <f ca="1">IF(Y61="","","uj::is_prop("&amp;_xlfn.TEXTJOIN(", ",TRUE,$B61,$M61,$J61,IF($G61="","","vals = pj::pj.$vals$"&amp;$G61))&amp;")")</f>
        <v/>
      </c>
      <c r="BF61" s="31" t="str">
        <f ca="1">IF(Z61="","","uj::is_prop("&amp;_xlfn.TEXTJOIN(", ",TRUE,$B61,$M61,$J61,IF($G61="","","vals = pj::pj.$vals$"&amp;$G61))&amp;")")</f>
        <v/>
      </c>
      <c r="BG61" s="31" t="str">
        <f ca="1">IF(AA61="","","uj::is_prop("&amp;_xlfn.TEXTJOIN(", ",TRUE,$B61,$M61,$J61,IF($G61="","","vals = pj::pj.$vals$"&amp;$G61))&amp;")")</f>
        <v/>
      </c>
      <c r="BH61" s="31" t="str">
        <f ca="1">IF(AB61="","","uj::is_prop("&amp;_xlfn.TEXTJOIN(", ",TRUE,$B61,$M61,$J61,IF($G61="","","vals = pj::pj.$vals$"&amp;$G61))&amp;")")</f>
        <v/>
      </c>
      <c r="BI61" s="31" t="str">
        <f ca="1">IF(AC61="","","uj::is_prop("&amp;_xlfn.TEXTJOIN(", ",TRUE,$B61,$M61,$J61,IF($G61="","","vals = pj::pj.$vals$"&amp;$G61))&amp;")")</f>
        <v/>
      </c>
      <c r="BJ61" s="31" t="str">
        <f ca="1">IF(AD61="","","uj::is_prop("&amp;_xlfn.TEXTJOIN(", ",TRUE,$B61,$M61,$J61,IF($G61="","","vals = pj::pj.$vals$"&amp;$G61))&amp;")")</f>
        <v/>
      </c>
      <c r="BK61" s="31" t="str">
        <f ca="1">IF(AE61="","","uj::is_prop("&amp;_xlfn.TEXTJOIN(", ",TRUE,$B61,$M61,$J61,IF($G61="","","vals = pj::pj.$vals$"&amp;$G61))&amp;")")</f>
        <v/>
      </c>
      <c r="BL61" s="31" t="str">
        <f ca="1">IF(AF61="","","uj::is_prop("&amp;_xlfn.TEXTJOIN(", ",TRUE,$B61,$M61,$J61,IF($G61="","","vals = pj::pj.$vals$"&amp;$G61))&amp;")")</f>
        <v/>
      </c>
      <c r="BM61" s="31" t="str">
        <f ca="1">IF(AG61="","","uj::is_prop("&amp;_xlfn.TEXTJOIN(", ",TRUE,$B61,$M61,$J61,IF($G61="","","vals = pj::pj.$vals$"&amp;$G61))&amp;")")</f>
        <v/>
      </c>
      <c r="BN61" s="31" t="str">
        <f ca="1">IF(AH61="","","uj::is_prop("&amp;_xlfn.TEXTJOIN(", ",TRUE,$B61,$M61,$J61,IF($G61="","","vals = pj::pj.$vals$"&amp;$G61))&amp;")")</f>
        <v/>
      </c>
      <c r="BO61" s="31" t="str">
        <f ca="1">IF(AI61="","","uj::is_prop("&amp;_xlfn.TEXTJOIN(", ",TRUE,$B61,$M61,$J61,IF($G61="","","vals = pj::pj.$vals$"&amp;$G61))&amp;")")</f>
        <v/>
      </c>
      <c r="BP61" s="31" t="str">
        <f ca="1">IF(AJ61="","","uj::is_prop("&amp;_xlfn.TEXTJOIN(", ",TRUE,$B61,$M61,$J61,IF($G61="","","vals = pj::pj.$vals$"&amp;$G61))&amp;")")</f>
        <v/>
      </c>
      <c r="BQ61" s="31" t="str">
        <f ca="1">IF(AK61="","","uj::is_prop("&amp;_xlfn.TEXTJOIN(", ",TRUE,$B61,$M61,$J61,IF($G61="","","vals = pj::pj.$vals$"&amp;$G61))&amp;")")</f>
        <v/>
      </c>
      <c r="BR61" s="31" t="str">
        <f ca="1">IF(AL61="","","uj::is_prop("&amp;_xlfn.TEXTJOIN(", ",TRUE,$B61,$M61,$J61,IF($G61="","","vals = pj::pj.$vals$"&amp;$G61))&amp;")")</f>
        <v/>
      </c>
      <c r="BS61" s="31" t="str">
        <f ca="1">IF(AM61="","","uj::is_prop("&amp;_xlfn.TEXTJOIN(", ",TRUE,$B61,$M61,$J61,IF($G61="","","vals = pj::pj.$vals$"&amp;$G61))&amp;")")</f>
        <v/>
      </c>
      <c r="BT61" s="31" t="str">
        <f ca="1">IF(AN61="","","uj::is_prop("&amp;_xlfn.TEXTJOIN(", ",TRUE,$B61,$M61,$J61,IF($G61="","","vals = pj::pj.$vals$"&amp;$G61))&amp;")")</f>
        <v/>
      </c>
      <c r="BU61" s="31" t="str">
        <f ca="1">IF(AO61="","","uj::is_prop("&amp;_xlfn.TEXTJOIN(", ",TRUE,$B61,$M61,$J61,IF($G61="","","vals = pj::pj.$vals$"&amp;$G61))&amp;")")</f>
        <v>uj::is_prop(vj, 'cmp_ppn_vec')</v>
      </c>
      <c r="BV61" s="31" t="str">
        <f ca="1">IF(AP61="","","uj::is_prop("&amp;_xlfn.TEXTJOIN(", ",TRUE,$B61,$M61,$J61,IF($G61="","","vals = pj::pj.$vals$"&amp;$G61))&amp;")")</f>
        <v/>
      </c>
      <c r="BW61" s="31" t="str">
        <f ca="1">IF(AQ61="","","uj::is_prop("&amp;_xlfn.TEXTJOIN(", ",TRUE,$B61,$M61,$J61,IF($G61="","","vals = pj::pj.$vals$"&amp;$G61))&amp;")")</f>
        <v/>
      </c>
      <c r="BX61" s="31" t="str">
        <f ca="1">IF(AR61="","","uj::is_prop("&amp;_xlfn.TEXTJOIN(", ",TRUE,$B61,$M61,$J61,IF($G61="","","vals = pj::pj.$vals$"&amp;$G61))&amp;")")</f>
        <v/>
      </c>
      <c r="BY61" s="31" t="str">
        <f ca="1">IF(AS61="","","uj::is_prop("&amp;_xlfn.TEXTJOIN(", ",TRUE,$B61,$M61,$J61,IF($G61="","","vals = pj::pj.$vals$"&amp;$G61))&amp;")")</f>
        <v/>
      </c>
      <c r="BZ61" s="31" t="str">
        <f ca="1">IF(AT61="","","uj::is_prop("&amp;_xlfn.TEXTJOIN(", ",TRUE,$B61,$M61,$J61,IF($G61="","","vals = pj::pj.$vals$"&amp;$G61))&amp;")")</f>
        <v/>
      </c>
      <c r="CA61" s="31" t="str">
        <f ca="1">IF(AU61="","","uj::is_prop("&amp;_xlfn.TEXTJOIN(", ",TRUE,$B61,$M61,$J61,IF($G61="","","vals = pj::pj.$vals$"&amp;$G61))&amp;")")</f>
        <v/>
      </c>
      <c r="CB61" s="37">
        <v>0.5</v>
      </c>
      <c r="CF61" s="36" t="str">
        <f t="shared" ca="1" si="167"/>
        <v/>
      </c>
      <c r="CG61" s="36" t="str">
        <f t="shared" ca="1" si="168"/>
        <v/>
      </c>
      <c r="CH61" s="36" t="str">
        <f t="shared" ca="1" si="169"/>
        <v/>
      </c>
      <c r="CI61" s="36" t="str">
        <f t="shared" ca="1" si="170"/>
        <v/>
      </c>
      <c r="CJ61" s="36" t="str">
        <f t="shared" ca="1" si="171"/>
        <v/>
      </c>
      <c r="CK61" s="36" t="str">
        <f t="shared" ca="1" si="172"/>
        <v/>
      </c>
      <c r="CL61" s="36" t="str">
        <f t="shared" ca="1" si="173"/>
        <v/>
      </c>
      <c r="CM61" s="36" t="str">
        <f t="shared" ca="1" si="174"/>
        <v/>
      </c>
      <c r="CN61" s="36" t="str">
        <f t="shared" ca="1" si="175"/>
        <v/>
      </c>
      <c r="CO61" s="36" t="str">
        <f t="shared" ca="1" si="176"/>
        <v/>
      </c>
      <c r="CP61" s="36" t="str">
        <f t="shared" ca="1" si="177"/>
        <v/>
      </c>
      <c r="CQ61" s="36" t="str">
        <f t="shared" ca="1" si="178"/>
        <v/>
      </c>
      <c r="CR61" s="36" t="str">
        <f t="shared" ca="1" si="179"/>
        <v/>
      </c>
      <c r="CS61" s="36" t="str">
        <f t="shared" ca="1" si="180"/>
        <v/>
      </c>
      <c r="CT61" s="36" t="str">
        <f t="shared" ca="1" si="181"/>
        <v/>
      </c>
      <c r="CU61" s="36" t="str">
        <f t="shared" ca="1" si="182"/>
        <v/>
      </c>
      <c r="CV61" s="36" t="str">
        <f t="shared" ca="1" si="183"/>
        <v/>
      </c>
      <c r="CW61" s="36" t="str">
        <f t="shared" ca="1" si="184"/>
        <v/>
      </c>
      <c r="CX61" s="36" t="str">
        <f t="shared" ca="1" si="185"/>
        <v/>
      </c>
      <c r="CY61" s="36" t="str">
        <f t="shared" ca="1" si="186"/>
        <v/>
      </c>
      <c r="CZ61" s="36" t="str">
        <f t="shared" ca="1" si="187"/>
        <v/>
      </c>
      <c r="DA61" s="36" t="str">
        <f t="shared" ca="1" si="189"/>
        <v/>
      </c>
      <c r="DB61" s="36" t="str">
        <f t="shared" ca="1" si="188"/>
        <v/>
      </c>
      <c r="DC61" s="36" t="str">
        <f t="shared" ca="1" si="188"/>
        <v/>
      </c>
      <c r="DD61" s="36" t="str">
        <f t="shared" ca="1" si="188"/>
        <v>vj = 0.5</v>
      </c>
      <c r="DE61" s="36" t="str">
        <f t="shared" ca="1" si="188"/>
        <v/>
      </c>
      <c r="DF61" s="36" t="str">
        <f t="shared" ca="1" si="190"/>
        <v/>
      </c>
      <c r="DG61" s="36" t="str">
        <f t="shared" ca="1" si="150"/>
        <v/>
      </c>
      <c r="DH61" s="36" t="str">
        <f t="shared" ca="1" si="151"/>
        <v/>
      </c>
      <c r="DI61" s="36" t="str">
        <f t="shared" ca="1" si="152"/>
        <v/>
      </c>
      <c r="DJ61" s="36" t="str">
        <f t="shared" ca="1" si="153"/>
        <v/>
      </c>
      <c r="DK61" s="31" t="str">
        <f t="shared" ca="1" si="67"/>
        <v/>
      </c>
      <c r="DL61" s="31" t="str">
        <f t="shared" ca="1" si="36"/>
        <v/>
      </c>
      <c r="DM61" s="31" t="str">
        <f t="shared" ca="1" si="37"/>
        <v/>
      </c>
      <c r="DN61" s="31" t="str">
        <f t="shared" ca="1" si="38"/>
        <v/>
      </c>
      <c r="DO61" s="31" t="str">
        <f t="shared" ca="1" si="39"/>
        <v/>
      </c>
      <c r="DP61" s="31" t="str">
        <f t="shared" ca="1" si="40"/>
        <v/>
      </c>
      <c r="DQ61" s="31" t="str">
        <f t="shared" ca="1" si="41"/>
        <v/>
      </c>
      <c r="DR61" s="31" t="str">
        <f t="shared" ca="1" si="42"/>
        <v/>
      </c>
      <c r="DS61" s="31" t="str">
        <f t="shared" ca="1" si="43"/>
        <v/>
      </c>
      <c r="DT61" s="31" t="str">
        <f t="shared" ca="1" si="44"/>
        <v/>
      </c>
      <c r="DU61" s="31" t="str">
        <f t="shared" ca="1" si="45"/>
        <v/>
      </c>
      <c r="DV61" s="31" t="str">
        <f t="shared" ca="1" si="46"/>
        <v/>
      </c>
      <c r="DW61" s="31" t="str">
        <f t="shared" ca="1" si="47"/>
        <v/>
      </c>
      <c r="DX61" s="31" t="str">
        <f t="shared" ca="1" si="48"/>
        <v/>
      </c>
      <c r="DY61" s="31" t="str">
        <f t="shared" ca="1" si="49"/>
        <v/>
      </c>
      <c r="DZ61" s="31" t="str">
        <f t="shared" ca="1" si="50"/>
        <v/>
      </c>
      <c r="EA61" s="31" t="str">
        <f t="shared" ca="1" si="51"/>
        <v/>
      </c>
      <c r="EB61" s="31" t="str">
        <f t="shared" ca="1" si="52"/>
        <v/>
      </c>
      <c r="EC61" s="31" t="str">
        <f t="shared" ca="1" si="53"/>
        <v/>
      </c>
      <c r="ED61" s="31" t="str">
        <f t="shared" ca="1" si="54"/>
        <v/>
      </c>
      <c r="EE61" s="31" t="str">
        <f t="shared" ca="1" si="55"/>
        <v/>
      </c>
      <c r="EF61" s="31" t="str">
        <f t="shared" ca="1" si="56"/>
        <v/>
      </c>
      <c r="EG61" s="31" t="str">
        <f t="shared" ca="1" si="57"/>
        <v/>
      </c>
      <c r="EH61" s="31" t="str">
        <f t="shared" ca="1" si="58"/>
        <v/>
      </c>
      <c r="EI61" s="31" t="str">
        <f t="shared" ca="1" si="59"/>
        <v>vj = vj</v>
      </c>
      <c r="EJ61" s="31" t="str">
        <f t="shared" ca="1" si="60"/>
        <v/>
      </c>
      <c r="EK61" s="31" t="str">
        <f t="shared" ca="1" si="61"/>
        <v/>
      </c>
      <c r="EL61" s="31" t="str">
        <f t="shared" ca="1" si="62"/>
        <v/>
      </c>
      <c r="EM61" s="31" t="str">
        <f t="shared" ca="1" si="63"/>
        <v/>
      </c>
      <c r="EN61" s="31" t="str">
        <f t="shared" ca="1" si="64"/>
        <v/>
      </c>
      <c r="EO61" s="31" t="str">
        <f t="shared" ca="1" si="65"/>
        <v/>
      </c>
    </row>
    <row r="62" spans="1:145" x14ac:dyDescent="0.2">
      <c r="A62" s="30" t="s">
        <v>77</v>
      </c>
      <c r="B62" s="30" t="s">
        <v>32</v>
      </c>
      <c r="C62" s="31" t="s">
        <v>33</v>
      </c>
      <c r="E62" s="31" t="s">
        <v>105</v>
      </c>
      <c r="M62" s="31" t="str">
        <f t="shared" si="123"/>
        <v>'cmp_lgc_vec'</v>
      </c>
      <c r="Q62" s="32" t="str">
        <f t="shared" ca="1" si="163"/>
        <v/>
      </c>
      <c r="R62" s="32" t="str">
        <f t="shared" ref="R62:R82" ca="1" si="191">IFERROR(MATCH($B62,INDIRECT(R$3&amp;"_names"),0),"")</f>
        <v/>
      </c>
      <c r="S62" s="32" t="str">
        <f t="shared" ca="1" si="164"/>
        <v/>
      </c>
      <c r="T62" s="32" t="str">
        <f t="shared" ca="1" si="164"/>
        <v/>
      </c>
      <c r="U62" s="32" t="str">
        <f t="shared" ca="1" si="164"/>
        <v/>
      </c>
      <c r="V62" s="32" t="str">
        <f t="shared" ca="1" si="164"/>
        <v/>
      </c>
      <c r="W62" s="32" t="str">
        <f t="shared" ca="1" si="164"/>
        <v/>
      </c>
      <c r="X62" s="32" t="str">
        <f t="shared" ca="1" si="164"/>
        <v/>
      </c>
      <c r="Y62" s="32" t="str">
        <f t="shared" ca="1" si="164"/>
        <v/>
      </c>
      <c r="Z62" s="32" t="str">
        <f t="shared" ca="1" si="164"/>
        <v/>
      </c>
      <c r="AA62" s="32" t="str">
        <f t="shared" ca="1" si="164"/>
        <v/>
      </c>
      <c r="AB62" s="32" t="str">
        <f t="shared" ca="1" si="164"/>
        <v/>
      </c>
      <c r="AC62" s="32" t="str">
        <f t="shared" ca="1" si="165"/>
        <v/>
      </c>
      <c r="AD62" s="32" t="str">
        <f t="shared" ca="1" si="165"/>
        <v/>
      </c>
      <c r="AE62" s="32" t="str">
        <f t="shared" ca="1" si="165"/>
        <v/>
      </c>
      <c r="AF62" s="32" t="str">
        <f t="shared" ca="1" si="165"/>
        <v/>
      </c>
      <c r="AG62" s="32" t="str">
        <f t="shared" ca="1" si="165"/>
        <v/>
      </c>
      <c r="AH62" s="32" t="str">
        <f t="shared" ca="1" si="165"/>
        <v/>
      </c>
      <c r="AI62" s="32" t="str">
        <f t="shared" ca="1" si="165"/>
        <v/>
      </c>
      <c r="AJ62" s="32" t="str">
        <f t="shared" ca="1" si="165"/>
        <v/>
      </c>
      <c r="AK62" s="32" t="str">
        <f t="shared" ca="1" si="165"/>
        <v/>
      </c>
      <c r="AL62" s="32" t="str">
        <f t="shared" ca="1" si="165"/>
        <v/>
      </c>
      <c r="AM62" s="32" t="str">
        <f t="shared" ca="1" si="166"/>
        <v/>
      </c>
      <c r="AN62" s="32" t="str">
        <f t="shared" ca="1" si="166"/>
        <v/>
      </c>
      <c r="AO62" s="32">
        <f t="shared" ca="1" si="166"/>
        <v>18</v>
      </c>
      <c r="AP62" s="32" t="str">
        <f t="shared" ca="1" si="166"/>
        <v/>
      </c>
      <c r="AQ62" s="32" t="str">
        <f t="shared" ca="1" si="166"/>
        <v/>
      </c>
      <c r="AR62" s="32" t="str">
        <f t="shared" ca="1" si="166"/>
        <v/>
      </c>
      <c r="AS62" s="32" t="str">
        <f t="shared" ca="1" si="166"/>
        <v/>
      </c>
      <c r="AT62" s="32" t="str">
        <f t="shared" ca="1" si="166"/>
        <v/>
      </c>
      <c r="AU62" s="32" t="str">
        <f t="shared" ca="1" si="166"/>
        <v/>
      </c>
      <c r="AV62" s="32">
        <f t="shared" ca="1" si="156"/>
        <v>1</v>
      </c>
      <c r="AW62" s="31" t="str">
        <f ca="1">IF(Q62="","","uj::is_prop("&amp;_xlfn.TEXTJOIN(", ",TRUE,$B62,$M62,$J62,IF($G62="","","vals = pj::pj.$vals$"&amp;$G62))&amp;")")</f>
        <v/>
      </c>
      <c r="AX62" s="31" t="str">
        <f ca="1">IF(R62="","","uj::is_prop("&amp;_xlfn.TEXTJOIN(", ",TRUE,$B62,$M62,$J62,IF($G62="","","vals = pj::pj.$vals$"&amp;$G62))&amp;")")</f>
        <v/>
      </c>
      <c r="AY62" s="31" t="str">
        <f ca="1">IF(S62="","","uj::is_prop("&amp;_xlfn.TEXTJOIN(", ",TRUE,$B62,$M62,$J62,IF($G62="","","vals = pj::pj.$vals$"&amp;$G62))&amp;")")</f>
        <v/>
      </c>
      <c r="AZ62" s="31" t="str">
        <f ca="1">IF(T62="","","uj::is_prop("&amp;_xlfn.TEXTJOIN(", ",TRUE,$B62,$M62,$J62,IF($G62="","","vals = pj::pj.$vals$"&amp;$G62))&amp;")")</f>
        <v/>
      </c>
      <c r="BA62" s="31" t="str">
        <f ca="1">IF(U62="","","uj::is_prop("&amp;_xlfn.TEXTJOIN(", ",TRUE,$B62,$M62,$J62,IF($G62="","","vals = pj::pj.$vals$"&amp;$G62))&amp;")")</f>
        <v/>
      </c>
      <c r="BB62" s="31" t="str">
        <f ca="1">IF(V62="","","uj::is_prop("&amp;_xlfn.TEXTJOIN(", ",TRUE,$B62,$M62,$J62,IF($G62="","","vals = pj::pj.$vals$"&amp;$G62))&amp;")")</f>
        <v/>
      </c>
      <c r="BC62" s="31" t="str">
        <f ca="1">IF(W62="","","uj::is_prop("&amp;_xlfn.TEXTJOIN(", ",TRUE,$B62,$M62,$J62,IF($G62="","","vals = pj::pj.$vals$"&amp;$G62))&amp;")")</f>
        <v/>
      </c>
      <c r="BD62" s="31" t="str">
        <f ca="1">IF(X62="","","uj::is_prop("&amp;_xlfn.TEXTJOIN(", ",TRUE,$B62,$M62,$J62,IF($G62="","","vals = pj::pj.$vals$"&amp;$G62))&amp;")")</f>
        <v/>
      </c>
      <c r="BE62" s="31" t="str">
        <f ca="1">IF(Y62="","","uj::is_prop("&amp;_xlfn.TEXTJOIN(", ",TRUE,$B62,$M62,$J62,IF($G62="","","vals = pj::pj.$vals$"&amp;$G62))&amp;")")</f>
        <v/>
      </c>
      <c r="BF62" s="31" t="str">
        <f ca="1">IF(Z62="","","uj::is_prop("&amp;_xlfn.TEXTJOIN(", ",TRUE,$B62,$M62,$J62,IF($G62="","","vals = pj::pj.$vals$"&amp;$G62))&amp;")")</f>
        <v/>
      </c>
      <c r="BG62" s="31" t="str">
        <f ca="1">IF(AA62="","","uj::is_prop("&amp;_xlfn.TEXTJOIN(", ",TRUE,$B62,$M62,$J62,IF($G62="","","vals = pj::pj.$vals$"&amp;$G62))&amp;")")</f>
        <v/>
      </c>
      <c r="BH62" s="31" t="str">
        <f ca="1">IF(AB62="","","uj::is_prop("&amp;_xlfn.TEXTJOIN(", ",TRUE,$B62,$M62,$J62,IF($G62="","","vals = pj::pj.$vals$"&amp;$G62))&amp;")")</f>
        <v/>
      </c>
      <c r="BI62" s="31" t="str">
        <f ca="1">IF(AC62="","","uj::is_prop("&amp;_xlfn.TEXTJOIN(", ",TRUE,$B62,$M62,$J62,IF($G62="","","vals = pj::pj.$vals$"&amp;$G62))&amp;")")</f>
        <v/>
      </c>
      <c r="BJ62" s="31" t="str">
        <f ca="1">IF(AD62="","","uj::is_prop("&amp;_xlfn.TEXTJOIN(", ",TRUE,$B62,$M62,$J62,IF($G62="","","vals = pj::pj.$vals$"&amp;$G62))&amp;")")</f>
        <v/>
      </c>
      <c r="BK62" s="31" t="str">
        <f ca="1">IF(AE62="","","uj::is_prop("&amp;_xlfn.TEXTJOIN(", ",TRUE,$B62,$M62,$J62,IF($G62="","","vals = pj::pj.$vals$"&amp;$G62))&amp;")")</f>
        <v/>
      </c>
      <c r="BL62" s="31" t="str">
        <f ca="1">IF(AF62="","","uj::is_prop("&amp;_xlfn.TEXTJOIN(", ",TRUE,$B62,$M62,$J62,IF($G62="","","vals = pj::pj.$vals$"&amp;$G62))&amp;")")</f>
        <v/>
      </c>
      <c r="BM62" s="31" t="str">
        <f ca="1">IF(AG62="","","uj::is_prop("&amp;_xlfn.TEXTJOIN(", ",TRUE,$B62,$M62,$J62,IF($G62="","","vals = pj::pj.$vals$"&amp;$G62))&amp;")")</f>
        <v/>
      </c>
      <c r="BN62" s="31" t="str">
        <f ca="1">IF(AH62="","","uj::is_prop("&amp;_xlfn.TEXTJOIN(", ",TRUE,$B62,$M62,$J62,IF($G62="","","vals = pj::pj.$vals$"&amp;$G62))&amp;")")</f>
        <v/>
      </c>
      <c r="BO62" s="31" t="str">
        <f ca="1">IF(AI62="","","uj::is_prop("&amp;_xlfn.TEXTJOIN(", ",TRUE,$B62,$M62,$J62,IF($G62="","","vals = pj::pj.$vals$"&amp;$G62))&amp;")")</f>
        <v/>
      </c>
      <c r="BP62" s="31" t="str">
        <f ca="1">IF(AJ62="","","uj::is_prop("&amp;_xlfn.TEXTJOIN(", ",TRUE,$B62,$M62,$J62,IF($G62="","","vals = pj::pj.$vals$"&amp;$G62))&amp;")")</f>
        <v/>
      </c>
      <c r="BQ62" s="31" t="str">
        <f ca="1">IF(AK62="","","uj::is_prop("&amp;_xlfn.TEXTJOIN(", ",TRUE,$B62,$M62,$J62,IF($G62="","","vals = pj::pj.$vals$"&amp;$G62))&amp;")")</f>
        <v/>
      </c>
      <c r="BR62" s="31" t="str">
        <f ca="1">IF(AL62="","","uj::is_prop("&amp;_xlfn.TEXTJOIN(", ",TRUE,$B62,$M62,$J62,IF($G62="","","vals = pj::pj.$vals$"&amp;$G62))&amp;")")</f>
        <v/>
      </c>
      <c r="BS62" s="31" t="str">
        <f ca="1">IF(AM62="","","uj::is_prop("&amp;_xlfn.TEXTJOIN(", ",TRUE,$B62,$M62,$J62,IF($G62="","","vals = pj::pj.$vals$"&amp;$G62))&amp;")")</f>
        <v/>
      </c>
      <c r="BT62" s="31" t="str">
        <f ca="1">IF(AN62="","","uj::is_prop("&amp;_xlfn.TEXTJOIN(", ",TRUE,$B62,$M62,$J62,IF($G62="","","vals = pj::pj.$vals$"&amp;$G62))&amp;")")</f>
        <v/>
      </c>
      <c r="BU62" s="31" t="str">
        <f ca="1">IF(AO62="","","uj::is_prop("&amp;_xlfn.TEXTJOIN(", ",TRUE,$B62,$M62,$J62,IF($G62="","","vals = pj::pj.$vals$"&amp;$G62))&amp;")")</f>
        <v>uj::is_prop(parse, 'cmp_lgc_vec')</v>
      </c>
      <c r="BV62" s="31" t="str">
        <f ca="1">IF(AP62="","","uj::is_prop("&amp;_xlfn.TEXTJOIN(", ",TRUE,$B62,$M62,$J62,IF($G62="","","vals = pj::pj.$vals$"&amp;$G62))&amp;")")</f>
        <v/>
      </c>
      <c r="BW62" s="31" t="str">
        <f ca="1">IF(AQ62="","","uj::is_prop("&amp;_xlfn.TEXTJOIN(", ",TRUE,$B62,$M62,$J62,IF($G62="","","vals = pj::pj.$vals$"&amp;$G62))&amp;")")</f>
        <v/>
      </c>
      <c r="BX62" s="31" t="str">
        <f ca="1">IF(AR62="","","uj::is_prop("&amp;_xlfn.TEXTJOIN(", ",TRUE,$B62,$M62,$J62,IF($G62="","","vals = pj::pj.$vals$"&amp;$G62))&amp;")")</f>
        <v/>
      </c>
      <c r="BY62" s="31" t="str">
        <f ca="1">IF(AS62="","","uj::is_prop("&amp;_xlfn.TEXTJOIN(", ",TRUE,$B62,$M62,$J62,IF($G62="","","vals = pj::pj.$vals$"&amp;$G62))&amp;")")</f>
        <v/>
      </c>
      <c r="BZ62" s="31" t="str">
        <f ca="1">IF(AT62="","","uj::is_prop("&amp;_xlfn.TEXTJOIN(", ",TRUE,$B62,$M62,$J62,IF($G62="","","vals = pj::pj.$vals$"&amp;$G62))&amp;")")</f>
        <v/>
      </c>
      <c r="CA62" s="31" t="str">
        <f ca="1">IF(AU62="","","uj::is_prop("&amp;_xlfn.TEXTJOIN(", ",TRUE,$B62,$M62,$J62,IF($G62="","","vals = pj::pj.$vals$"&amp;$G62))&amp;")")</f>
        <v/>
      </c>
      <c r="CB62" s="37" t="b">
        <v>0</v>
      </c>
      <c r="CF62" s="36" t="str">
        <f t="shared" ca="1" si="167"/>
        <v/>
      </c>
      <c r="CG62" s="36" t="str">
        <f t="shared" ca="1" si="168"/>
        <v/>
      </c>
      <c r="CH62" s="36" t="str">
        <f t="shared" ca="1" si="169"/>
        <v/>
      </c>
      <c r="CI62" s="36" t="str">
        <f t="shared" ca="1" si="170"/>
        <v/>
      </c>
      <c r="CJ62" s="36" t="str">
        <f t="shared" ca="1" si="171"/>
        <v/>
      </c>
      <c r="CK62" s="36" t="str">
        <f t="shared" ca="1" si="172"/>
        <v/>
      </c>
      <c r="CL62" s="36" t="str">
        <f t="shared" ca="1" si="173"/>
        <v/>
      </c>
      <c r="CM62" s="36" t="str">
        <f t="shared" ca="1" si="174"/>
        <v/>
      </c>
      <c r="CN62" s="36" t="str">
        <f t="shared" ca="1" si="175"/>
        <v/>
      </c>
      <c r="CO62" s="36" t="str">
        <f t="shared" ca="1" si="176"/>
        <v/>
      </c>
      <c r="CP62" s="36" t="str">
        <f t="shared" ca="1" si="177"/>
        <v/>
      </c>
      <c r="CQ62" s="36" t="str">
        <f t="shared" ca="1" si="178"/>
        <v/>
      </c>
      <c r="CR62" s="36" t="str">
        <f t="shared" ca="1" si="179"/>
        <v/>
      </c>
      <c r="CS62" s="36" t="str">
        <f t="shared" ca="1" si="180"/>
        <v/>
      </c>
      <c r="CT62" s="36" t="str">
        <f t="shared" ca="1" si="181"/>
        <v/>
      </c>
      <c r="CU62" s="36" t="str">
        <f t="shared" ca="1" si="182"/>
        <v/>
      </c>
      <c r="CV62" s="36" t="str">
        <f t="shared" ca="1" si="183"/>
        <v/>
      </c>
      <c r="CW62" s="36" t="str">
        <f t="shared" ca="1" si="184"/>
        <v/>
      </c>
      <c r="CX62" s="36" t="str">
        <f t="shared" ca="1" si="185"/>
        <v/>
      </c>
      <c r="CY62" s="36" t="str">
        <f t="shared" ca="1" si="186"/>
        <v/>
      </c>
      <c r="CZ62" s="36" t="str">
        <f t="shared" ca="1" si="187"/>
        <v/>
      </c>
      <c r="DA62" s="36" t="str">
        <f t="shared" ca="1" si="189"/>
        <v/>
      </c>
      <c r="DB62" s="36" t="str">
        <f t="shared" ca="1" si="188"/>
        <v/>
      </c>
      <c r="DC62" s="36" t="str">
        <f t="shared" ca="1" si="188"/>
        <v/>
      </c>
      <c r="DD62" s="36" t="str">
        <f t="shared" ca="1" si="188"/>
        <v>parse = FALSE</v>
      </c>
      <c r="DE62" s="36" t="str">
        <f t="shared" ca="1" si="188"/>
        <v/>
      </c>
      <c r="DF62" s="36" t="str">
        <f t="shared" ca="1" si="190"/>
        <v/>
      </c>
      <c r="DG62" s="36" t="str">
        <f t="shared" ca="1" si="150"/>
        <v/>
      </c>
      <c r="DH62" s="36" t="str">
        <f t="shared" ca="1" si="151"/>
        <v/>
      </c>
      <c r="DI62" s="36" t="str">
        <f t="shared" ca="1" si="152"/>
        <v/>
      </c>
      <c r="DJ62" s="36" t="str">
        <f t="shared" ca="1" si="153"/>
        <v/>
      </c>
      <c r="DK62" s="31" t="str">
        <f t="shared" ca="1" si="67"/>
        <v/>
      </c>
      <c r="DL62" s="31" t="str">
        <f t="shared" ca="1" si="36"/>
        <v/>
      </c>
      <c r="DM62" s="31" t="str">
        <f t="shared" ca="1" si="37"/>
        <v/>
      </c>
      <c r="DN62" s="31" t="str">
        <f t="shared" ca="1" si="38"/>
        <v/>
      </c>
      <c r="DO62" s="31" t="str">
        <f t="shared" ca="1" si="39"/>
        <v/>
      </c>
      <c r="DP62" s="31" t="str">
        <f t="shared" ca="1" si="40"/>
        <v/>
      </c>
      <c r="DQ62" s="31" t="str">
        <f t="shared" ca="1" si="41"/>
        <v/>
      </c>
      <c r="DR62" s="31" t="str">
        <f t="shared" ca="1" si="42"/>
        <v/>
      </c>
      <c r="DS62" s="31" t="str">
        <f t="shared" ca="1" si="43"/>
        <v/>
      </c>
      <c r="DT62" s="31" t="str">
        <f t="shared" ca="1" si="44"/>
        <v/>
      </c>
      <c r="DU62" s="31" t="str">
        <f t="shared" ca="1" si="45"/>
        <v/>
      </c>
      <c r="DV62" s="31" t="str">
        <f t="shared" ca="1" si="46"/>
        <v/>
      </c>
      <c r="DW62" s="31" t="str">
        <f t="shared" ca="1" si="47"/>
        <v/>
      </c>
      <c r="DX62" s="31" t="str">
        <f t="shared" ca="1" si="48"/>
        <v/>
      </c>
      <c r="DY62" s="31" t="str">
        <f t="shared" ca="1" si="49"/>
        <v/>
      </c>
      <c r="DZ62" s="31" t="str">
        <f t="shared" ca="1" si="50"/>
        <v/>
      </c>
      <c r="EA62" s="31" t="str">
        <f t="shared" ca="1" si="51"/>
        <v/>
      </c>
      <c r="EB62" s="31" t="str">
        <f t="shared" ca="1" si="52"/>
        <v/>
      </c>
      <c r="EC62" s="31" t="str">
        <f t="shared" ca="1" si="53"/>
        <v/>
      </c>
      <c r="ED62" s="31" t="str">
        <f t="shared" ca="1" si="54"/>
        <v/>
      </c>
      <c r="EE62" s="31" t="str">
        <f t="shared" ca="1" si="55"/>
        <v/>
      </c>
      <c r="EF62" s="31" t="str">
        <f t="shared" ca="1" si="56"/>
        <v/>
      </c>
      <c r="EG62" s="31" t="str">
        <f t="shared" ca="1" si="57"/>
        <v/>
      </c>
      <c r="EH62" s="31" t="str">
        <f t="shared" ca="1" si="58"/>
        <v/>
      </c>
      <c r="EI62" s="31" t="str">
        <f t="shared" ca="1" si="59"/>
        <v>parse = parse</v>
      </c>
      <c r="EJ62" s="31" t="str">
        <f t="shared" ca="1" si="60"/>
        <v/>
      </c>
      <c r="EK62" s="31" t="str">
        <f t="shared" ca="1" si="61"/>
        <v/>
      </c>
      <c r="EL62" s="31" t="str">
        <f t="shared" ca="1" si="62"/>
        <v/>
      </c>
      <c r="EM62" s="31" t="str">
        <f t="shared" ca="1" si="63"/>
        <v/>
      </c>
      <c r="EN62" s="31" t="str">
        <f t="shared" ca="1" si="64"/>
        <v/>
      </c>
      <c r="EO62" s="31" t="str">
        <f t="shared" ca="1" si="65"/>
        <v/>
      </c>
    </row>
    <row r="63" spans="1:145" x14ac:dyDescent="0.2">
      <c r="A63" s="30" t="s">
        <v>217</v>
      </c>
      <c r="B63" s="30" t="s">
        <v>50</v>
      </c>
      <c r="C63" s="31" t="s">
        <v>9</v>
      </c>
      <c r="D63" s="31" t="s">
        <v>28</v>
      </c>
      <c r="E63" s="31" t="s">
        <v>105</v>
      </c>
      <c r="F63" s="31" t="s">
        <v>106</v>
      </c>
      <c r="M63" s="31" t="str">
        <f t="shared" si="123"/>
        <v>'cmp_num_vec'</v>
      </c>
      <c r="N63" s="31" t="str">
        <f>"'cmp_"&amp;C63&amp;"_"&amp;F63&amp;"'"</f>
        <v>'cmp_num_scl'</v>
      </c>
      <c r="O63" s="31" t="str">
        <f>"'cmp_"&amp;D63&amp;"_"&amp;E63&amp;"'"</f>
        <v>'cmp_pos_vec'</v>
      </c>
      <c r="P63" s="31" t="str">
        <f>"'cmp_"&amp;D63&amp;"_"&amp;F63&amp;"'"</f>
        <v>'cmp_pos_scl'</v>
      </c>
      <c r="Q63" s="32" t="str">
        <f t="shared" ca="1" si="163"/>
        <v/>
      </c>
      <c r="R63" s="32" t="str">
        <f t="shared" ca="1" si="191"/>
        <v/>
      </c>
      <c r="S63" s="32">
        <f t="shared" ca="1" si="164"/>
        <v>8</v>
      </c>
      <c r="T63" s="32">
        <f t="shared" ca="1" si="164"/>
        <v>9</v>
      </c>
      <c r="U63" s="32">
        <f t="shared" ca="1" si="164"/>
        <v>12</v>
      </c>
      <c r="V63" s="32" t="str">
        <f t="shared" ca="1" si="164"/>
        <v/>
      </c>
      <c r="W63" s="32" t="str">
        <f t="shared" ca="1" si="164"/>
        <v/>
      </c>
      <c r="X63" s="32" t="str">
        <f t="shared" ca="1" si="164"/>
        <v/>
      </c>
      <c r="Y63" s="32" t="str">
        <f t="shared" ca="1" si="164"/>
        <v/>
      </c>
      <c r="Z63" s="32" t="str">
        <f t="shared" ca="1" si="164"/>
        <v/>
      </c>
      <c r="AA63" s="32" t="str">
        <f t="shared" ca="1" si="164"/>
        <v/>
      </c>
      <c r="AB63" s="32" t="str">
        <f t="shared" ca="1" si="164"/>
        <v/>
      </c>
      <c r="AC63" s="32" t="str">
        <f t="shared" ca="1" si="165"/>
        <v/>
      </c>
      <c r="AD63" s="32" t="str">
        <f t="shared" ca="1" si="165"/>
        <v/>
      </c>
      <c r="AE63" s="32">
        <f t="shared" ca="1" si="165"/>
        <v>6</v>
      </c>
      <c r="AF63" s="32">
        <f t="shared" ca="1" si="165"/>
        <v>6</v>
      </c>
      <c r="AG63" s="32" t="str">
        <f t="shared" ca="1" si="165"/>
        <v/>
      </c>
      <c r="AH63" s="32" t="str">
        <f t="shared" ca="1" si="165"/>
        <v/>
      </c>
      <c r="AI63" s="32" t="str">
        <f t="shared" ca="1" si="165"/>
        <v/>
      </c>
      <c r="AJ63" s="32" t="str">
        <f t="shared" ca="1" si="165"/>
        <v/>
      </c>
      <c r="AK63" s="32" t="str">
        <f t="shared" ca="1" si="165"/>
        <v/>
      </c>
      <c r="AL63" s="32" t="str">
        <f t="shared" ca="1" si="165"/>
        <v/>
      </c>
      <c r="AM63" s="32" t="str">
        <f t="shared" ca="1" si="166"/>
        <v/>
      </c>
      <c r="AN63" s="32" t="str">
        <f t="shared" ca="1" si="166"/>
        <v/>
      </c>
      <c r="AO63" s="32">
        <f t="shared" ca="1" si="166"/>
        <v>19</v>
      </c>
      <c r="AP63" s="32" t="str">
        <f t="shared" ca="1" si="166"/>
        <v/>
      </c>
      <c r="AQ63" s="32" t="str">
        <f t="shared" ca="1" si="166"/>
        <v/>
      </c>
      <c r="AR63" s="32" t="str">
        <f t="shared" ca="1" si="166"/>
        <v/>
      </c>
      <c r="AS63" s="32">
        <f t="shared" ca="1" si="166"/>
        <v>9</v>
      </c>
      <c r="AT63" s="32">
        <f t="shared" ca="1" si="166"/>
        <v>5</v>
      </c>
      <c r="AU63" s="32" t="str">
        <f t="shared" ca="1" si="166"/>
        <v/>
      </c>
      <c r="AV63" s="32">
        <f t="shared" ca="1" si="156"/>
        <v>8</v>
      </c>
      <c r="AW63" s="31" t="str">
        <f ca="1">IF(Q63="","","uj::is_prop("&amp;_xlfn.TEXTJOIN(", ",TRUE,$B63,$M63,$J63,IF($G63="","","vals = pj::pj.$vals$"&amp;$G63))&amp;")")</f>
        <v/>
      </c>
      <c r="AX63" s="31" t="str">
        <f ca="1">IF(R63="","","uj::is_prop("&amp;_xlfn.TEXTJOIN(", ",TRUE,$B63,$M63,$J63,IF($G63="","","vals = pj::pj.$vals$"&amp;$G63))&amp;")")</f>
        <v/>
      </c>
      <c r="AY63" s="31" t="str">
        <f ca="1">IF(S63="","","uj::is_prop("&amp;_xlfn.TEXTJOIN(", ",TRUE,$B63,$M63,$J63,IF($G63="","","vals = pj::pj.$vals$"&amp;$G63))&amp;")")</f>
        <v>uj::is_prop(a, 'cmp_num_vec')</v>
      </c>
      <c r="AZ63" s="31" t="str">
        <f ca="1">IF(T63="","","uj::is_prop("&amp;_xlfn.TEXTJOIN(", ",TRUE,$B63,$M63,$J63,IF($G63="","","vals = pj::pj.$vals$"&amp;$G63))&amp;")")</f>
        <v>uj::is_prop(a, 'cmp_num_vec')</v>
      </c>
      <c r="BA63" s="31" t="str">
        <f ca="1">IF(U63="","","uj::is_prop("&amp;_xlfn.TEXTJOIN(", ",TRUE,$B63,$M63,$J63,IF($G63="","","vals = pj::pj.$vals$"&amp;$G63))&amp;")")</f>
        <v>uj::is_prop(a, 'cmp_num_vec')</v>
      </c>
      <c r="BB63" s="31" t="str">
        <f ca="1">IF(V63="","","uj::is_prop("&amp;_xlfn.TEXTJOIN(", ",TRUE,$B63,$M63,$J63,IF($G63="","","vals = pj::pj.$vals$"&amp;$G63))&amp;")")</f>
        <v/>
      </c>
      <c r="BC63" s="31" t="str">
        <f ca="1">IF(W63="","","uj::is_prop("&amp;_xlfn.TEXTJOIN(", ",TRUE,$B63,$M63,$J63,IF($G63="","","vals = pj::pj.$vals$"&amp;$G63))&amp;")")</f>
        <v/>
      </c>
      <c r="BD63" s="31" t="str">
        <f ca="1">IF(X63="","","uj::is_prop("&amp;_xlfn.TEXTJOIN(", ",TRUE,$B63,$M63,$J63,IF($G63="","","vals = pj::pj.$vals$"&amp;$G63))&amp;")")</f>
        <v/>
      </c>
      <c r="BE63" s="31" t="str">
        <f ca="1">IF(Y63="","","uj::is_prop("&amp;_xlfn.TEXTJOIN(", ",TRUE,$B63,$M63,$J63,IF($G63="","","vals = pj::pj.$vals$"&amp;$G63))&amp;")")</f>
        <v/>
      </c>
      <c r="BF63" s="31" t="str">
        <f ca="1">IF(Z63="","","uj::is_prop("&amp;_xlfn.TEXTJOIN(", ",TRUE,$B63,$M63,$J63,IF($G63="","","vals = pj::pj.$vals$"&amp;$G63))&amp;")")</f>
        <v/>
      </c>
      <c r="BG63" s="31" t="str">
        <f ca="1">IF(AA63="","","uj::is_prop("&amp;_xlfn.TEXTJOIN(", ",TRUE,$B63,$M63,$J63,IF($G63="","","vals = pj::pj.$vals$"&amp;$G63))&amp;")")</f>
        <v/>
      </c>
      <c r="BH63" s="31" t="str">
        <f ca="1">IF(AB63="","","uj::is_prop("&amp;_xlfn.TEXTJOIN(", ",TRUE,$B63,$M63,$J63,IF($G63="","","vals = pj::pj.$vals$"&amp;$G63))&amp;")")</f>
        <v/>
      </c>
      <c r="BI63" s="31" t="str">
        <f ca="1">IF(AC63="","","uj::is_prop("&amp;_xlfn.TEXTJOIN(", ",TRUE,$B63,$M63,$J63,IF($G63="","","vals = pj::pj.$vals$"&amp;$G63))&amp;")")</f>
        <v/>
      </c>
      <c r="BJ63" s="31" t="str">
        <f ca="1">IF(AD63="","","uj::is_prop("&amp;_xlfn.TEXTJOIN(", ",TRUE,$B63,$M63,$J63,IF($G63="","","vals = pj::pj.$vals$"&amp;$G63))&amp;")")</f>
        <v/>
      </c>
      <c r="BK63" s="31" t="str">
        <f ca="1">IF(AE63="","","uj::is_prop("&amp;_xlfn.TEXTJOIN(", ",TRUE,$B63,$M63,$J63,IF($G63="","","vals = pj::pj.$vals$"&amp;$G63))&amp;")")</f>
        <v>uj::is_prop(a, 'cmp_num_vec')</v>
      </c>
      <c r="BL63" s="31" t="str">
        <f ca="1">IF(AF63="","","uj::is_prop("&amp;_xlfn.TEXTJOIN(", ",TRUE,$B63,$M63,$J63,IF($G63="","","vals = pj::pj.$vals$"&amp;$G63))&amp;")")</f>
        <v>uj::is_prop(a, 'cmp_num_vec')</v>
      </c>
      <c r="BM63" s="31" t="str">
        <f ca="1">IF(AG63="","","uj::is_prop("&amp;_xlfn.TEXTJOIN(", ",TRUE,$B63,$M63,$J63,IF($G63="","","vals = pj::pj.$vals$"&amp;$G63))&amp;")")</f>
        <v/>
      </c>
      <c r="BN63" s="31" t="str">
        <f ca="1">IF(AH63="","","uj::is_prop("&amp;_xlfn.TEXTJOIN(", ",TRUE,$B63,$M63,$J63,IF($G63="","","vals = pj::pj.$vals$"&amp;$G63))&amp;")")</f>
        <v/>
      </c>
      <c r="BO63" s="31" t="str">
        <f ca="1">IF(AI63="","","uj::is_prop("&amp;_xlfn.TEXTJOIN(", ",TRUE,$B63,$M63,$J63,IF($G63="","","vals = pj::pj.$vals$"&amp;$G63))&amp;")")</f>
        <v/>
      </c>
      <c r="BP63" s="31" t="str">
        <f ca="1">IF(AJ63="","","uj::is_prop("&amp;_xlfn.TEXTJOIN(", ",TRUE,$B63,$M63,$J63,IF($G63="","","vals = pj::pj.$vals$"&amp;$G63))&amp;")")</f>
        <v/>
      </c>
      <c r="BQ63" s="31" t="str">
        <f ca="1">IF(AK63="","","uj::is_prop("&amp;_xlfn.TEXTJOIN(", ",TRUE,$B63,$M63,$J63,IF($G63="","","vals = pj::pj.$vals$"&amp;$G63))&amp;")")</f>
        <v/>
      </c>
      <c r="BR63" s="31" t="str">
        <f ca="1">IF(AL63="","","uj::is_prop("&amp;_xlfn.TEXTJOIN(", ",TRUE,$B63,$M63,$J63,IF($G63="","","vals = pj::pj.$vals$"&amp;$G63))&amp;")")</f>
        <v/>
      </c>
      <c r="BS63" s="31" t="str">
        <f ca="1">IF(AM63="","","uj::is_prop("&amp;_xlfn.TEXTJOIN(", ",TRUE,$B63,$M63,$J63,IF($G63="","","vals = pj::pj.$vals$"&amp;$G63))&amp;")")</f>
        <v/>
      </c>
      <c r="BT63" s="31" t="str">
        <f ca="1">IF(AN63="","","uj::is_prop("&amp;_xlfn.TEXTJOIN(", ",TRUE,$B63,$M63,$J63,IF($G63="","","vals = pj::pj.$vals$"&amp;$G63))&amp;")")</f>
        <v/>
      </c>
      <c r="BU63" s="31" t="str">
        <f ca="1">IF(AO63="","","uj::is_prop("&amp;_xlfn.TEXTJOIN(", ",TRUE,$B63,$M63,$J63,IF($G63="","","vals = pj::pj.$vals$"&amp;$G63))&amp;")")</f>
        <v>uj::is_prop(a, 'cmp_num_vec')</v>
      </c>
      <c r="BV63" s="31" t="str">
        <f ca="1">IF(AP63="","","uj::is_prop("&amp;_xlfn.TEXTJOIN(", ",TRUE,$B63,$M63,$J63,IF($G63="","","vals = pj::pj.$vals$"&amp;$G63))&amp;")")</f>
        <v/>
      </c>
      <c r="BW63" s="31" t="str">
        <f ca="1">IF(AQ63="","","uj::is_prop("&amp;_xlfn.TEXTJOIN(", ",TRUE,$B63,$M63,$J63,IF($G63="","","vals = pj::pj.$vals$"&amp;$G63))&amp;")")</f>
        <v/>
      </c>
      <c r="BX63" s="31" t="str">
        <f ca="1">IF(AR63="","","uj::is_prop("&amp;_xlfn.TEXTJOIN(", ",TRUE,$B63,$M63,$J63,IF($G63="","","vals = pj::pj.$vals$"&amp;$G63))&amp;")")</f>
        <v/>
      </c>
      <c r="BY63" s="31" t="str">
        <f ca="1">IF(AS63="","","uj::is_prop("&amp;_xlfn.TEXTJOIN(", ",TRUE,$B63,$M63,$J63,IF($G63="","","vals = pj::pj.$vals$"&amp;$G63))&amp;")")</f>
        <v>uj::is_prop(a, 'cmp_num_vec')</v>
      </c>
      <c r="BZ63" s="31" t="str">
        <f ca="1">IF(AT63="","","uj::is_prop("&amp;_xlfn.TEXTJOIN(", ",TRUE,$B63,$M63,$J63,IF($G63="","","vals = pj::pj.$vals$"&amp;$G63))&amp;")")</f>
        <v>uj::is_prop(a, 'cmp_num_vec')</v>
      </c>
      <c r="CA63" s="31" t="str">
        <f ca="1">IF(AU63="","","uj::is_prop("&amp;_xlfn.TEXTJOIN(", ",TRUE,$B63,$M63,$J63,IF($G63="","","vals = pj::pj.$vals$"&amp;$G63))&amp;")")</f>
        <v/>
      </c>
      <c r="CB63" s="37" t="s">
        <v>281</v>
      </c>
      <c r="CC63" s="37">
        <v>0</v>
      </c>
      <c r="CF63" s="36" t="str">
        <f t="shared" ca="1" si="167"/>
        <v/>
      </c>
      <c r="CG63" s="36" t="str">
        <f t="shared" ca="1" si="168"/>
        <v/>
      </c>
      <c r="CH63" s="36" t="str">
        <f t="shared" ca="1" si="169"/>
        <v>a = NA</v>
      </c>
      <c r="CI63" s="36" t="str">
        <f t="shared" ca="1" si="170"/>
        <v>a = NA</v>
      </c>
      <c r="CJ63" s="36" t="str">
        <f t="shared" ca="1" si="171"/>
        <v>a = NA</v>
      </c>
      <c r="CK63" s="36" t="str">
        <f t="shared" ca="1" si="172"/>
        <v/>
      </c>
      <c r="CL63" s="36" t="str">
        <f t="shared" ca="1" si="173"/>
        <v/>
      </c>
      <c r="CM63" s="36" t="str">
        <f t="shared" ca="1" si="174"/>
        <v/>
      </c>
      <c r="CN63" s="36" t="str">
        <f t="shared" ca="1" si="175"/>
        <v/>
      </c>
      <c r="CO63" s="36" t="str">
        <f t="shared" ca="1" si="176"/>
        <v/>
      </c>
      <c r="CP63" s="36" t="str">
        <f t="shared" ca="1" si="177"/>
        <v/>
      </c>
      <c r="CQ63" s="36" t="str">
        <f t="shared" ca="1" si="178"/>
        <v/>
      </c>
      <c r="CR63" s="36" t="str">
        <f t="shared" ca="1" si="179"/>
        <v/>
      </c>
      <c r="CS63" s="36" t="str">
        <f t="shared" ca="1" si="180"/>
        <v/>
      </c>
      <c r="CT63" s="36" t="str">
        <f t="shared" ca="1" si="181"/>
        <v>a = NA</v>
      </c>
      <c r="CU63" s="36" t="str">
        <f t="shared" ca="1" si="182"/>
        <v>a = NA</v>
      </c>
      <c r="CV63" s="36" t="str">
        <f t="shared" ca="1" si="183"/>
        <v/>
      </c>
      <c r="CW63" s="36" t="str">
        <f t="shared" ca="1" si="184"/>
        <v/>
      </c>
      <c r="CX63" s="36" t="str">
        <f t="shared" ca="1" si="185"/>
        <v/>
      </c>
      <c r="CY63" s="36" t="str">
        <f t="shared" ca="1" si="186"/>
        <v/>
      </c>
      <c r="CZ63" s="36" t="str">
        <f t="shared" ca="1" si="187"/>
        <v/>
      </c>
      <c r="DA63" s="36" t="str">
        <f t="shared" ca="1" si="189"/>
        <v/>
      </c>
      <c r="DB63" s="36" t="str">
        <f t="shared" ref="DB63:DB82" ca="1" si="192">IF(AM63="","",IF($CB63="|",$B63,$B63&amp;" = "&amp;$CB63))</f>
        <v/>
      </c>
      <c r="DC63" s="36" t="str">
        <f t="shared" ref="DC63:DC82" ca="1" si="193">IF(AN63="","",IF($CB63="|",$B63,$B63&amp;" = "&amp;$CB63))</f>
        <v/>
      </c>
      <c r="DD63" s="36" t="str">
        <f ca="1">IF(AO63="","",IF($CC63="|",$B63,$B63&amp;" = "&amp;$CC63))</f>
        <v>a = 0</v>
      </c>
      <c r="DE63" s="36" t="str">
        <f t="shared" ref="DE63:DE82" ca="1" si="194">IF(AP63="","",IF($CB63="|",$B63,$B63&amp;" = "&amp;$CB63))</f>
        <v/>
      </c>
      <c r="DF63" s="36" t="str">
        <f t="shared" ca="1" si="190"/>
        <v/>
      </c>
      <c r="DG63" s="36" t="str">
        <f t="shared" ca="1" si="150"/>
        <v/>
      </c>
      <c r="DH63" s="36" t="str">
        <f t="shared" ca="1" si="151"/>
        <v>a = NA</v>
      </c>
      <c r="DI63" s="36" t="str">
        <f t="shared" ca="1" si="152"/>
        <v>a = NA</v>
      </c>
      <c r="DJ63" s="36" t="str">
        <f t="shared" ca="1" si="153"/>
        <v/>
      </c>
      <c r="DK63" s="31" t="str">
        <f t="shared" ca="1" si="67"/>
        <v/>
      </c>
      <c r="DL63" s="31" t="str">
        <f t="shared" ca="1" si="36"/>
        <v/>
      </c>
      <c r="DM63" s="31" t="str">
        <f t="shared" ca="1" si="37"/>
        <v>a = a</v>
      </c>
      <c r="DN63" s="31" t="str">
        <f t="shared" ca="1" si="38"/>
        <v>a = a</v>
      </c>
      <c r="DO63" s="31" t="str">
        <f t="shared" ca="1" si="39"/>
        <v>a = a</v>
      </c>
      <c r="DP63" s="31" t="str">
        <f t="shared" ca="1" si="40"/>
        <v/>
      </c>
      <c r="DQ63" s="31" t="str">
        <f t="shared" ca="1" si="41"/>
        <v/>
      </c>
      <c r="DR63" s="31" t="str">
        <f t="shared" ca="1" si="42"/>
        <v/>
      </c>
      <c r="DS63" s="31" t="str">
        <f t="shared" ca="1" si="43"/>
        <v/>
      </c>
      <c r="DT63" s="31" t="str">
        <f t="shared" ca="1" si="44"/>
        <v/>
      </c>
      <c r="DU63" s="31" t="str">
        <f t="shared" ca="1" si="45"/>
        <v/>
      </c>
      <c r="DV63" s="31" t="str">
        <f t="shared" ca="1" si="46"/>
        <v/>
      </c>
      <c r="DW63" s="31" t="str">
        <f t="shared" ca="1" si="47"/>
        <v/>
      </c>
      <c r="DX63" s="31" t="str">
        <f t="shared" ca="1" si="48"/>
        <v/>
      </c>
      <c r="DY63" s="31" t="str">
        <f t="shared" ca="1" si="49"/>
        <v>a = a</v>
      </c>
      <c r="DZ63" s="31" t="str">
        <f t="shared" ca="1" si="50"/>
        <v>a = a</v>
      </c>
      <c r="EA63" s="31" t="str">
        <f t="shared" ca="1" si="51"/>
        <v/>
      </c>
      <c r="EB63" s="31" t="str">
        <f t="shared" ca="1" si="52"/>
        <v/>
      </c>
      <c r="EC63" s="31" t="str">
        <f t="shared" ca="1" si="53"/>
        <v/>
      </c>
      <c r="ED63" s="31" t="str">
        <f t="shared" ca="1" si="54"/>
        <v/>
      </c>
      <c r="EE63" s="31" t="str">
        <f t="shared" ca="1" si="55"/>
        <v/>
      </c>
      <c r="EF63" s="31" t="str">
        <f t="shared" ca="1" si="56"/>
        <v/>
      </c>
      <c r="EG63" s="31" t="str">
        <f t="shared" ca="1" si="57"/>
        <v/>
      </c>
      <c r="EH63" s="31" t="str">
        <f t="shared" ca="1" si="58"/>
        <v/>
      </c>
      <c r="EI63" s="31" t="str">
        <f t="shared" ca="1" si="59"/>
        <v>a = a</v>
      </c>
      <c r="EJ63" s="31" t="str">
        <f t="shared" ca="1" si="60"/>
        <v/>
      </c>
      <c r="EK63" s="31" t="str">
        <f t="shared" ca="1" si="61"/>
        <v/>
      </c>
      <c r="EL63" s="31" t="str">
        <f t="shared" ca="1" si="62"/>
        <v/>
      </c>
      <c r="EM63" s="31" t="str">
        <f t="shared" ca="1" si="63"/>
        <v>a = a</v>
      </c>
      <c r="EN63" s="31" t="str">
        <f t="shared" ca="1" si="64"/>
        <v>a = a</v>
      </c>
      <c r="EO63" s="31" t="str">
        <f t="shared" ca="1" si="65"/>
        <v/>
      </c>
    </row>
    <row r="64" spans="1:145" x14ac:dyDescent="0.2">
      <c r="A64" s="30" t="s">
        <v>78</v>
      </c>
      <c r="B64" s="30" t="s">
        <v>37</v>
      </c>
      <c r="C64" s="31" t="s">
        <v>35</v>
      </c>
      <c r="E64" s="31" t="s">
        <v>105</v>
      </c>
      <c r="F64" s="31" t="s">
        <v>106</v>
      </c>
      <c r="M64" s="31" t="str">
        <f t="shared" si="123"/>
        <v>'cmp_clr_vec'</v>
      </c>
      <c r="N64" s="31" t="str">
        <f>"'cmp_"&amp;C64&amp;"_"&amp;F64&amp;"'"</f>
        <v>'cmp_clr_scl'</v>
      </c>
      <c r="Q64" s="32">
        <f t="shared" ca="1" si="163"/>
        <v>12</v>
      </c>
      <c r="R64" s="32" t="str">
        <f t="shared" ca="1" si="191"/>
        <v/>
      </c>
      <c r="S64" s="32" t="str">
        <f t="shared" ca="1" si="164"/>
        <v/>
      </c>
      <c r="T64" s="32" t="str">
        <f t="shared" ca="1" si="164"/>
        <v/>
      </c>
      <c r="U64" s="32" t="str">
        <f t="shared" ca="1" si="164"/>
        <v/>
      </c>
      <c r="V64" s="32" t="str">
        <f t="shared" ca="1" si="164"/>
        <v/>
      </c>
      <c r="W64" s="32" t="str">
        <f t="shared" ca="1" si="164"/>
        <v/>
      </c>
      <c r="X64" s="32" t="str">
        <f t="shared" ca="1" si="164"/>
        <v/>
      </c>
      <c r="Y64" s="32" t="str">
        <f t="shared" ca="1" si="164"/>
        <v/>
      </c>
      <c r="Z64" s="32" t="str">
        <f t="shared" ca="1" si="164"/>
        <v/>
      </c>
      <c r="AA64" s="32" t="str">
        <f t="shared" ca="1" si="164"/>
        <v/>
      </c>
      <c r="AB64" s="32" t="str">
        <f t="shared" ca="1" si="164"/>
        <v/>
      </c>
      <c r="AC64" s="32" t="str">
        <f t="shared" ca="1" si="165"/>
        <v/>
      </c>
      <c r="AD64" s="32" t="str">
        <f t="shared" ca="1" si="165"/>
        <v/>
      </c>
      <c r="AE64" s="32" t="str">
        <f t="shared" ca="1" si="165"/>
        <v/>
      </c>
      <c r="AF64" s="32" t="str">
        <f t="shared" ca="1" si="165"/>
        <v/>
      </c>
      <c r="AG64" s="32" t="str">
        <f t="shared" ca="1" si="165"/>
        <v/>
      </c>
      <c r="AH64" s="32" t="str">
        <f t="shared" ca="1" si="165"/>
        <v/>
      </c>
      <c r="AI64" s="32" t="str">
        <f t="shared" ca="1" si="165"/>
        <v/>
      </c>
      <c r="AJ64" s="32" t="str">
        <f t="shared" ca="1" si="165"/>
        <v/>
      </c>
      <c r="AK64" s="32" t="str">
        <f t="shared" ca="1" si="165"/>
        <v/>
      </c>
      <c r="AL64" s="32">
        <f t="shared" ca="1" si="165"/>
        <v>8</v>
      </c>
      <c r="AM64" s="32">
        <f t="shared" ca="1" si="166"/>
        <v>2</v>
      </c>
      <c r="AN64" s="32" t="str">
        <f t="shared" ca="1" si="166"/>
        <v/>
      </c>
      <c r="AO64" s="32">
        <f t="shared" ca="1" si="166"/>
        <v>10</v>
      </c>
      <c r="AP64" s="32" t="str">
        <f t="shared" ca="1" si="166"/>
        <v/>
      </c>
      <c r="AQ64" s="32">
        <f t="shared" ca="1" si="166"/>
        <v>4</v>
      </c>
      <c r="AR64" s="32" t="str">
        <f t="shared" ca="1" si="166"/>
        <v/>
      </c>
      <c r="AS64" s="32" t="str">
        <f t="shared" ca="1" si="166"/>
        <v/>
      </c>
      <c r="AT64" s="32" t="str">
        <f t="shared" ca="1" si="166"/>
        <v/>
      </c>
      <c r="AU64" s="32" t="str">
        <f t="shared" ca="1" si="166"/>
        <v/>
      </c>
      <c r="AV64" s="32">
        <f t="shared" ca="1" si="156"/>
        <v>5</v>
      </c>
      <c r="AW64" s="31" t="str">
        <f ca="1">IF(Q64="","","uj::is_prop("&amp;_xlfn.TEXTJOIN(", ",TRUE,$B64,$M64,$J64,IF($G64="","","vals = pj::pj.$vals$"&amp;$G64))&amp;")")</f>
        <v>uj::is_prop(fc, 'cmp_clr_vec')</v>
      </c>
      <c r="AX64" s="31" t="str">
        <f ca="1">IF(R64="","","uj::is_prop("&amp;_xlfn.TEXTJOIN(", ",TRUE,$B64,$M64,$J64,IF($G64="","","vals = pj::pj.$vals$"&amp;$G64))&amp;")")</f>
        <v/>
      </c>
      <c r="AY64" s="31" t="str">
        <f ca="1">IF(S64="","","uj::is_prop("&amp;_xlfn.TEXTJOIN(", ",TRUE,$B64,$M64,$J64,IF($G64="","","vals = pj::pj.$vals$"&amp;$G64))&amp;")")</f>
        <v/>
      </c>
      <c r="AZ64" s="31" t="str">
        <f ca="1">IF(T64="","","uj::is_prop("&amp;_xlfn.TEXTJOIN(", ",TRUE,$B64,$M64,$J64,IF($G64="","","vals = pj::pj.$vals$"&amp;$G64))&amp;")")</f>
        <v/>
      </c>
      <c r="BA64" s="31" t="str">
        <f ca="1">IF(U64="","","uj::is_prop("&amp;_xlfn.TEXTJOIN(", ",TRUE,$B64,$M64,$J64,IF($G64="","","vals = pj::pj.$vals$"&amp;$G64))&amp;")")</f>
        <v/>
      </c>
      <c r="BB64" s="31" t="str">
        <f ca="1">IF(V64="","","uj::is_prop("&amp;_xlfn.TEXTJOIN(", ",TRUE,$B64,$M64,$J64,IF($G64="","","vals = pj::pj.$vals$"&amp;$G64))&amp;")")</f>
        <v/>
      </c>
      <c r="BC64" s="31" t="str">
        <f ca="1">IF(W64="","","uj::is_prop("&amp;_xlfn.TEXTJOIN(", ",TRUE,$B64,$M64,$J64,IF($G64="","","vals = pj::pj.$vals$"&amp;$G64))&amp;")")</f>
        <v/>
      </c>
      <c r="BD64" s="31" t="str">
        <f ca="1">IF(X64="","","uj::is_prop("&amp;_xlfn.TEXTJOIN(", ",TRUE,$B64,$M64,$J64,IF($G64="","","vals = pj::pj.$vals$"&amp;$G64))&amp;")")</f>
        <v/>
      </c>
      <c r="BE64" s="31" t="str">
        <f ca="1">IF(Y64="","","uj::is_prop("&amp;_xlfn.TEXTJOIN(", ",TRUE,$B64,$M64,$J64,IF($G64="","","vals = pj::pj.$vals$"&amp;$G64))&amp;")")</f>
        <v/>
      </c>
      <c r="BF64" s="31" t="str">
        <f ca="1">IF(Z64="","","uj::is_prop("&amp;_xlfn.TEXTJOIN(", ",TRUE,$B64,$M64,$J64,IF($G64="","","vals = pj::pj.$vals$"&amp;$G64))&amp;")")</f>
        <v/>
      </c>
      <c r="BG64" s="31" t="str">
        <f ca="1">IF(AA64="","","uj::is_prop("&amp;_xlfn.TEXTJOIN(", ",TRUE,$B64,$M64,$J64,IF($G64="","","vals = pj::pj.$vals$"&amp;$G64))&amp;")")</f>
        <v/>
      </c>
      <c r="BH64" s="31" t="str">
        <f ca="1">IF(AB64="","","uj::is_prop("&amp;_xlfn.TEXTJOIN(", ",TRUE,$B64,$M64,$J64,IF($G64="","","vals = pj::pj.$vals$"&amp;$G64))&amp;")")</f>
        <v/>
      </c>
      <c r="BI64" s="31" t="str">
        <f ca="1">IF(AC64="","","uj::is_prop("&amp;_xlfn.TEXTJOIN(", ",TRUE,$B64,$M64,$J64,IF($G64="","","vals = pj::pj.$vals$"&amp;$G64))&amp;")")</f>
        <v/>
      </c>
      <c r="BJ64" s="31" t="str">
        <f ca="1">IF(AD64="","","uj::is_prop("&amp;_xlfn.TEXTJOIN(", ",TRUE,$B64,$M64,$J64,IF($G64="","","vals = pj::pj.$vals$"&amp;$G64))&amp;")")</f>
        <v/>
      </c>
      <c r="BK64" s="31" t="str">
        <f ca="1">IF(AE64="","","uj::is_prop("&amp;_xlfn.TEXTJOIN(", ",TRUE,$B64,$M64,$J64,IF($G64="","","vals = pj::pj.$vals$"&amp;$G64))&amp;")")</f>
        <v/>
      </c>
      <c r="BL64" s="31" t="str">
        <f ca="1">IF(AF64="","","uj::is_prop("&amp;_xlfn.TEXTJOIN(", ",TRUE,$B64,$M64,$J64,IF($G64="","","vals = pj::pj.$vals$"&amp;$G64))&amp;")")</f>
        <v/>
      </c>
      <c r="BM64" s="31" t="str">
        <f ca="1">IF(AG64="","","uj::is_prop("&amp;_xlfn.TEXTJOIN(", ",TRUE,$B64,$M64,$J64,IF($G64="","","vals = pj::pj.$vals$"&amp;$G64))&amp;")")</f>
        <v/>
      </c>
      <c r="BN64" s="31" t="str">
        <f ca="1">IF(AH64="","","uj::is_prop("&amp;_xlfn.TEXTJOIN(", ",TRUE,$B64,$M64,$J64,IF($G64="","","vals = pj::pj.$vals$"&amp;$G64))&amp;")")</f>
        <v/>
      </c>
      <c r="BO64" s="31" t="str">
        <f ca="1">IF(AI64="","","uj::is_prop("&amp;_xlfn.TEXTJOIN(", ",TRUE,$B64,$M64,$J64,IF($G64="","","vals = pj::pj.$vals$"&amp;$G64))&amp;")")</f>
        <v/>
      </c>
      <c r="BP64" s="31" t="str">
        <f ca="1">IF(AJ64="","","uj::is_prop("&amp;_xlfn.TEXTJOIN(", ",TRUE,$B64,$M64,$J64,IF($G64="","","vals = pj::pj.$vals$"&amp;$G64))&amp;")")</f>
        <v/>
      </c>
      <c r="BQ64" s="31" t="str">
        <f ca="1">IF(AK64="","","uj::is_prop("&amp;_xlfn.TEXTJOIN(", ",TRUE,$B64,$M64,$J64,IF($G64="","","vals = pj::pj.$vals$"&amp;$G64))&amp;")")</f>
        <v/>
      </c>
      <c r="BR64" s="31" t="str">
        <f ca="1">IF(AL64="","","uj::is_prop("&amp;_xlfn.TEXTJOIN(", ",TRUE,$B64,$M64,$J64,IF($G64="","","vals = pj::pj.$vals$"&amp;$G64))&amp;")")</f>
        <v>uj::is_prop(fc, 'cmp_clr_vec')</v>
      </c>
      <c r="BS64" s="31" t="str">
        <f ca="1">IF(AM64="","","uj::is_prop("&amp;_xlfn.TEXTJOIN(", ",TRUE,$B64,$M64,$J64,IF($G64="","","vals = pj::pj.$vals$"&amp;$G64))&amp;")")</f>
        <v>uj::is_prop(fc, 'cmp_clr_vec')</v>
      </c>
      <c r="BT64" s="31" t="str">
        <f ca="1">IF(AN64="","","uj::is_prop("&amp;_xlfn.TEXTJOIN(", ",TRUE,$B64,$M64,$J64,IF($G64="","","vals = pj::pj.$vals$"&amp;$G64))&amp;")")</f>
        <v/>
      </c>
      <c r="BU64" s="31" t="str">
        <f ca="1">IF(AO64="","","uj::is_prop("&amp;_xlfn.TEXTJOIN(", ",TRUE,$B64,$M64,$J64,IF($G64="","","vals = pj::pj.$vals$"&amp;$G64))&amp;")")</f>
        <v>uj::is_prop(fc, 'cmp_clr_vec')</v>
      </c>
      <c r="BV64" s="31" t="str">
        <f ca="1">IF(AP64="","","uj::is_prop("&amp;_xlfn.TEXTJOIN(", ",TRUE,$B64,$M64,$J64,IF($G64="","","vals = pj::pj.$vals$"&amp;$G64))&amp;")")</f>
        <v/>
      </c>
      <c r="BW64" s="31" t="str">
        <f ca="1">IF(AQ64="","","uj::is_prop("&amp;_xlfn.TEXTJOIN(", ",TRUE,$B64,$M64,$J64,IF($G64="","","vals = pj::pj.$vals$"&amp;$G64))&amp;")")</f>
        <v>uj::is_prop(fc, 'cmp_clr_vec')</v>
      </c>
      <c r="BX64" s="31" t="str">
        <f ca="1">IF(AR64="","","uj::is_prop("&amp;_xlfn.TEXTJOIN(", ",TRUE,$B64,$M64,$J64,IF($G64="","","vals = pj::pj.$vals$"&amp;$G64))&amp;")")</f>
        <v/>
      </c>
      <c r="BY64" s="31" t="str">
        <f ca="1">IF(AS64="","","uj::is_prop("&amp;_xlfn.TEXTJOIN(", ",TRUE,$B64,$M64,$J64,IF($G64="","","vals = pj::pj.$vals$"&amp;$G64))&amp;")")</f>
        <v/>
      </c>
      <c r="BZ64" s="31" t="str">
        <f ca="1">IF(AT64="","","uj::is_prop("&amp;_xlfn.TEXTJOIN(", ",TRUE,$B64,$M64,$J64,IF($G64="","","vals = pj::pj.$vals$"&amp;$G64))&amp;")")</f>
        <v/>
      </c>
      <c r="CA64" s="31" t="str">
        <f ca="1">IF(AU64="","","uj::is_prop("&amp;_xlfn.TEXTJOIN(", ",TRUE,$B64,$M64,$J64,IF($G64="","","vals = pj::pj.$vals$"&amp;$G64))&amp;")")</f>
        <v/>
      </c>
      <c r="CB64" s="37" t="str">
        <f>"'white'"</f>
        <v>'white'</v>
      </c>
      <c r="CF64" s="36" t="str">
        <f t="shared" ca="1" si="167"/>
        <v>fc = 'white'</v>
      </c>
      <c r="CG64" s="36" t="str">
        <f t="shared" ca="1" si="168"/>
        <v/>
      </c>
      <c r="CH64" s="36" t="str">
        <f t="shared" ca="1" si="169"/>
        <v/>
      </c>
      <c r="CI64" s="36" t="str">
        <f t="shared" ca="1" si="170"/>
        <v/>
      </c>
      <c r="CJ64" s="36" t="str">
        <f t="shared" ca="1" si="171"/>
        <v/>
      </c>
      <c r="CK64" s="36" t="str">
        <f t="shared" ca="1" si="172"/>
        <v/>
      </c>
      <c r="CL64" s="36" t="str">
        <f t="shared" ca="1" si="173"/>
        <v/>
      </c>
      <c r="CM64" s="36" t="str">
        <f t="shared" ca="1" si="174"/>
        <v/>
      </c>
      <c r="CN64" s="36" t="str">
        <f t="shared" ca="1" si="175"/>
        <v/>
      </c>
      <c r="CO64" s="36" t="str">
        <f t="shared" ca="1" si="176"/>
        <v/>
      </c>
      <c r="CP64" s="36" t="str">
        <f t="shared" ca="1" si="177"/>
        <v/>
      </c>
      <c r="CQ64" s="36" t="str">
        <f t="shared" ca="1" si="178"/>
        <v/>
      </c>
      <c r="CR64" s="36" t="str">
        <f t="shared" ca="1" si="179"/>
        <v/>
      </c>
      <c r="CS64" s="36" t="str">
        <f t="shared" ca="1" si="180"/>
        <v/>
      </c>
      <c r="CT64" s="36" t="str">
        <f t="shared" ca="1" si="181"/>
        <v/>
      </c>
      <c r="CU64" s="36" t="str">
        <f t="shared" ca="1" si="182"/>
        <v/>
      </c>
      <c r="CV64" s="36" t="str">
        <f t="shared" ca="1" si="183"/>
        <v/>
      </c>
      <c r="CW64" s="36" t="str">
        <f t="shared" ca="1" si="184"/>
        <v/>
      </c>
      <c r="CX64" s="36" t="str">
        <f t="shared" ca="1" si="185"/>
        <v/>
      </c>
      <c r="CY64" s="36" t="str">
        <f t="shared" ca="1" si="186"/>
        <v/>
      </c>
      <c r="CZ64" s="36" t="str">
        <f t="shared" ca="1" si="187"/>
        <v/>
      </c>
      <c r="DA64" s="36" t="str">
        <f t="shared" ca="1" si="189"/>
        <v>fc = 'white'</v>
      </c>
      <c r="DB64" s="36" t="str">
        <f t="shared" ca="1" si="192"/>
        <v>fc = 'white'</v>
      </c>
      <c r="DC64" s="36" t="str">
        <f t="shared" ca="1" si="193"/>
        <v/>
      </c>
      <c r="DD64" s="36" t="str">
        <f t="shared" ref="DD64:DD82" ca="1" si="195">IF(AO64="","",IF($CB64="|",$B64,$B64&amp;" = "&amp;$CB64))</f>
        <v>fc = 'white'</v>
      </c>
      <c r="DE64" s="36" t="str">
        <f t="shared" ca="1" si="194"/>
        <v/>
      </c>
      <c r="DF64" s="36" t="str">
        <f t="shared" ca="1" si="190"/>
        <v>fc = 'white'</v>
      </c>
      <c r="DG64" s="36" t="str">
        <f t="shared" ca="1" si="150"/>
        <v/>
      </c>
      <c r="DH64" s="36" t="str">
        <f t="shared" ca="1" si="151"/>
        <v/>
      </c>
      <c r="DI64" s="36" t="str">
        <f t="shared" ca="1" si="152"/>
        <v/>
      </c>
      <c r="DJ64" s="36" t="str">
        <f t="shared" ca="1" si="153"/>
        <v/>
      </c>
      <c r="DK64" s="31" t="str">
        <f t="shared" ref="DK64:DT66" ca="1" si="196">IF(Q64="","",$B64&amp;" = "&amp;$B64)</f>
        <v>fc = fc</v>
      </c>
      <c r="DL64" s="31" t="str">
        <f t="shared" ca="1" si="196"/>
        <v/>
      </c>
      <c r="DM64" s="31" t="str">
        <f t="shared" ca="1" si="196"/>
        <v/>
      </c>
      <c r="DN64" s="31" t="str">
        <f t="shared" ca="1" si="196"/>
        <v/>
      </c>
      <c r="DO64" s="31" t="str">
        <f t="shared" ca="1" si="196"/>
        <v/>
      </c>
      <c r="DP64" s="31" t="str">
        <f t="shared" ca="1" si="196"/>
        <v/>
      </c>
      <c r="DQ64" s="31" t="str">
        <f t="shared" ca="1" si="196"/>
        <v/>
      </c>
      <c r="DR64" s="31" t="str">
        <f t="shared" ca="1" si="196"/>
        <v/>
      </c>
      <c r="DS64" s="31" t="str">
        <f t="shared" ca="1" si="196"/>
        <v/>
      </c>
      <c r="DT64" s="31" t="str">
        <f t="shared" ca="1" si="196"/>
        <v/>
      </c>
      <c r="DU64" s="31" t="str">
        <f t="shared" ca="1" si="45"/>
        <v/>
      </c>
      <c r="DV64" s="31" t="str">
        <f t="shared" ca="1" si="46"/>
        <v/>
      </c>
      <c r="DW64" s="31" t="str">
        <f t="shared" ca="1" si="47"/>
        <v/>
      </c>
      <c r="DX64" s="31" t="str">
        <f t="shared" ca="1" si="48"/>
        <v/>
      </c>
      <c r="DY64" s="31" t="str">
        <f t="shared" ca="1" si="49"/>
        <v/>
      </c>
      <c r="DZ64" s="31" t="str">
        <f t="shared" ca="1" si="50"/>
        <v/>
      </c>
      <c r="EA64" s="31" t="str">
        <f t="shared" ca="1" si="51"/>
        <v/>
      </c>
      <c r="EB64" s="31" t="str">
        <f t="shared" ca="1" si="52"/>
        <v/>
      </c>
      <c r="EC64" s="31" t="str">
        <f t="shared" ca="1" si="53"/>
        <v/>
      </c>
      <c r="ED64" s="31" t="str">
        <f t="shared" ca="1" si="54"/>
        <v/>
      </c>
      <c r="EE64" s="31" t="str">
        <f t="shared" ca="1" si="55"/>
        <v/>
      </c>
      <c r="EF64" s="31" t="str">
        <f t="shared" ca="1" si="56"/>
        <v>fc = fc</v>
      </c>
      <c r="EG64" s="31" t="str">
        <f t="shared" ca="1" si="57"/>
        <v>fc = fc</v>
      </c>
      <c r="EH64" s="31" t="str">
        <f t="shared" ca="1" si="58"/>
        <v/>
      </c>
      <c r="EI64" s="31" t="str">
        <f t="shared" ca="1" si="59"/>
        <v>fc = fc</v>
      </c>
      <c r="EJ64" s="31" t="str">
        <f t="shared" ca="1" si="60"/>
        <v/>
      </c>
      <c r="EK64" s="31" t="str">
        <f t="shared" ca="1" si="61"/>
        <v>fc = fc</v>
      </c>
      <c r="EL64" s="31" t="str">
        <f t="shared" ca="1" si="62"/>
        <v/>
      </c>
      <c r="EM64" s="31" t="str">
        <f t="shared" ca="1" si="63"/>
        <v/>
      </c>
      <c r="EN64" s="31" t="str">
        <f t="shared" ca="1" si="64"/>
        <v/>
      </c>
      <c r="EO64" s="31" t="str">
        <f t="shared" ca="1" si="65"/>
        <v/>
      </c>
    </row>
    <row r="65" spans="1:145" x14ac:dyDescent="0.2">
      <c r="A65" s="30" t="s">
        <v>79</v>
      </c>
      <c r="B65" s="30" t="s">
        <v>42</v>
      </c>
      <c r="C65" s="31" t="s">
        <v>21</v>
      </c>
      <c r="E65" s="31" t="s">
        <v>105</v>
      </c>
      <c r="F65" s="31" t="s">
        <v>106</v>
      </c>
      <c r="M65" s="31" t="str">
        <f t="shared" si="123"/>
        <v>'cmp_ppn_vec'</v>
      </c>
      <c r="N65" s="31" t="str">
        <f>"'cmp_"&amp;C65&amp;"_"&amp;F65&amp;"'"</f>
        <v>'cmp_ppn_scl'</v>
      </c>
      <c r="Q65" s="32">
        <f t="shared" ca="1" si="163"/>
        <v>13</v>
      </c>
      <c r="R65" s="32" t="str">
        <f t="shared" ca="1" si="191"/>
        <v/>
      </c>
      <c r="S65" s="32" t="str">
        <f t="shared" ref="S65:AB74" ca="1" si="197">IFERROR(MATCH($B65,INDIRECT(S$3&amp;"_names"),0),"")</f>
        <v/>
      </c>
      <c r="T65" s="32" t="str">
        <f t="shared" ca="1" si="197"/>
        <v/>
      </c>
      <c r="U65" s="32" t="str">
        <f t="shared" ca="1" si="197"/>
        <v/>
      </c>
      <c r="V65" s="32" t="str">
        <f t="shared" ca="1" si="197"/>
        <v/>
      </c>
      <c r="W65" s="32" t="str">
        <f t="shared" ca="1" si="197"/>
        <v/>
      </c>
      <c r="X65" s="32" t="str">
        <f t="shared" ca="1" si="197"/>
        <v/>
      </c>
      <c r="Y65" s="32" t="str">
        <f t="shared" ca="1" si="197"/>
        <v/>
      </c>
      <c r="Z65" s="32" t="str">
        <f t="shared" ca="1" si="197"/>
        <v/>
      </c>
      <c r="AA65" s="32" t="str">
        <f t="shared" ca="1" si="197"/>
        <v/>
      </c>
      <c r="AB65" s="32" t="str">
        <f t="shared" ca="1" si="197"/>
        <v/>
      </c>
      <c r="AC65" s="32" t="str">
        <f t="shared" ref="AC65:AL74" ca="1" si="198">IFERROR(MATCH($B65,INDIRECT(AC$3&amp;"_names"),0),"")</f>
        <v/>
      </c>
      <c r="AD65" s="32" t="str">
        <f t="shared" ca="1" si="198"/>
        <v/>
      </c>
      <c r="AE65" s="32" t="str">
        <f t="shared" ca="1" si="198"/>
        <v/>
      </c>
      <c r="AF65" s="32" t="str">
        <f t="shared" ca="1" si="198"/>
        <v/>
      </c>
      <c r="AG65" s="32" t="str">
        <f t="shared" ca="1" si="198"/>
        <v/>
      </c>
      <c r="AH65" s="32" t="str">
        <f t="shared" ca="1" si="198"/>
        <v/>
      </c>
      <c r="AI65" s="32" t="str">
        <f t="shared" ca="1" si="198"/>
        <v/>
      </c>
      <c r="AJ65" s="32" t="str">
        <f t="shared" ca="1" si="198"/>
        <v/>
      </c>
      <c r="AK65" s="32" t="str">
        <f t="shared" ca="1" si="198"/>
        <v/>
      </c>
      <c r="AL65" s="32">
        <f t="shared" ca="1" si="198"/>
        <v>9</v>
      </c>
      <c r="AM65" s="32">
        <f t="shared" ref="AM65:AU74" ca="1" si="199">IFERROR(MATCH($B65,INDIRECT(AM$3&amp;"_names"),0),"")</f>
        <v>3</v>
      </c>
      <c r="AN65" s="32" t="str">
        <f t="shared" ca="1" si="199"/>
        <v/>
      </c>
      <c r="AO65" s="32">
        <f t="shared" ca="1" si="199"/>
        <v>11</v>
      </c>
      <c r="AP65" s="32" t="str">
        <f t="shared" ca="1" si="199"/>
        <v/>
      </c>
      <c r="AQ65" s="32">
        <f t="shared" ca="1" si="199"/>
        <v>5</v>
      </c>
      <c r="AR65" s="32" t="str">
        <f t="shared" ca="1" si="199"/>
        <v/>
      </c>
      <c r="AS65" s="32" t="str">
        <f t="shared" ca="1" si="199"/>
        <v/>
      </c>
      <c r="AT65" s="32" t="str">
        <f t="shared" ca="1" si="199"/>
        <v/>
      </c>
      <c r="AU65" s="32" t="str">
        <f t="shared" ca="1" si="199"/>
        <v/>
      </c>
      <c r="AV65" s="32">
        <f t="shared" ca="1" si="156"/>
        <v>5</v>
      </c>
      <c r="AW65" s="31" t="str">
        <f ca="1">IF(Q65="","","uj::is_prop("&amp;_xlfn.TEXTJOIN(", ",TRUE,$B65,$M65,$J65,IF($G65="","","vals = pj::pj.$vals$"&amp;$G65))&amp;")")</f>
        <v>uj::is_prop(fa, 'cmp_ppn_vec')</v>
      </c>
      <c r="AX65" s="31" t="str">
        <f ca="1">IF(R65="","","uj::is_prop("&amp;_xlfn.TEXTJOIN(", ",TRUE,$B65,$M65,$J65,IF($G65="","","vals = pj::pj.$vals$"&amp;$G65))&amp;")")</f>
        <v/>
      </c>
      <c r="AY65" s="31" t="str">
        <f ca="1">IF(S65="","","uj::is_prop("&amp;_xlfn.TEXTJOIN(", ",TRUE,$B65,$M65,$J65,IF($G65="","","vals = pj::pj.$vals$"&amp;$G65))&amp;")")</f>
        <v/>
      </c>
      <c r="AZ65" s="31" t="str">
        <f ca="1">IF(T65="","","uj::is_prop("&amp;_xlfn.TEXTJOIN(", ",TRUE,$B65,$M65,$J65,IF($G65="","","vals = pj::pj.$vals$"&amp;$G65))&amp;")")</f>
        <v/>
      </c>
      <c r="BA65" s="31" t="str">
        <f ca="1">IF(U65="","","uj::is_prop("&amp;_xlfn.TEXTJOIN(", ",TRUE,$B65,$M65,$J65,IF($G65="","","vals = pj::pj.$vals$"&amp;$G65))&amp;")")</f>
        <v/>
      </c>
      <c r="BB65" s="31" t="str">
        <f ca="1">IF(V65="","","uj::is_prop("&amp;_xlfn.TEXTJOIN(", ",TRUE,$B65,$M65,$J65,IF($G65="","","vals = pj::pj.$vals$"&amp;$G65))&amp;")")</f>
        <v/>
      </c>
      <c r="BC65" s="31" t="str">
        <f ca="1">IF(W65="","","uj::is_prop("&amp;_xlfn.TEXTJOIN(", ",TRUE,$B65,$M65,$J65,IF($G65="","","vals = pj::pj.$vals$"&amp;$G65))&amp;")")</f>
        <v/>
      </c>
      <c r="BD65" s="31" t="str">
        <f ca="1">IF(X65="","","uj::is_prop("&amp;_xlfn.TEXTJOIN(", ",TRUE,$B65,$M65,$J65,IF($G65="","","vals = pj::pj.$vals$"&amp;$G65))&amp;")")</f>
        <v/>
      </c>
      <c r="BE65" s="31" t="str">
        <f ca="1">IF(Y65="","","uj::is_prop("&amp;_xlfn.TEXTJOIN(", ",TRUE,$B65,$M65,$J65,IF($G65="","","vals = pj::pj.$vals$"&amp;$G65))&amp;")")</f>
        <v/>
      </c>
      <c r="BF65" s="31" t="str">
        <f ca="1">IF(Z65="","","uj::is_prop("&amp;_xlfn.TEXTJOIN(", ",TRUE,$B65,$M65,$J65,IF($G65="","","vals = pj::pj.$vals$"&amp;$G65))&amp;")")</f>
        <v/>
      </c>
      <c r="BG65" s="31" t="str">
        <f ca="1">IF(AA65="","","uj::is_prop("&amp;_xlfn.TEXTJOIN(", ",TRUE,$B65,$M65,$J65,IF($G65="","","vals = pj::pj.$vals$"&amp;$G65))&amp;")")</f>
        <v/>
      </c>
      <c r="BH65" s="31" t="str">
        <f ca="1">IF(AB65="","","uj::is_prop("&amp;_xlfn.TEXTJOIN(", ",TRUE,$B65,$M65,$J65,IF($G65="","","vals = pj::pj.$vals$"&amp;$G65))&amp;")")</f>
        <v/>
      </c>
      <c r="BI65" s="31" t="str">
        <f ca="1">IF(AC65="","","uj::is_prop("&amp;_xlfn.TEXTJOIN(", ",TRUE,$B65,$M65,$J65,IF($G65="","","vals = pj::pj.$vals$"&amp;$G65))&amp;")")</f>
        <v/>
      </c>
      <c r="BJ65" s="31" t="str">
        <f ca="1">IF(AD65="","","uj::is_prop("&amp;_xlfn.TEXTJOIN(", ",TRUE,$B65,$M65,$J65,IF($G65="","","vals = pj::pj.$vals$"&amp;$G65))&amp;")")</f>
        <v/>
      </c>
      <c r="BK65" s="31" t="str">
        <f ca="1">IF(AE65="","","uj::is_prop("&amp;_xlfn.TEXTJOIN(", ",TRUE,$B65,$M65,$J65,IF($G65="","","vals = pj::pj.$vals$"&amp;$G65))&amp;")")</f>
        <v/>
      </c>
      <c r="BL65" s="31" t="str">
        <f ca="1">IF(AF65="","","uj::is_prop("&amp;_xlfn.TEXTJOIN(", ",TRUE,$B65,$M65,$J65,IF($G65="","","vals = pj::pj.$vals$"&amp;$G65))&amp;")")</f>
        <v/>
      </c>
      <c r="BM65" s="31" t="str">
        <f ca="1">IF(AG65="","","uj::is_prop("&amp;_xlfn.TEXTJOIN(", ",TRUE,$B65,$M65,$J65,IF($G65="","","vals = pj::pj.$vals$"&amp;$G65))&amp;")")</f>
        <v/>
      </c>
      <c r="BN65" s="31" t="str">
        <f ca="1">IF(AH65="","","uj::is_prop("&amp;_xlfn.TEXTJOIN(", ",TRUE,$B65,$M65,$J65,IF($G65="","","vals = pj::pj.$vals$"&amp;$G65))&amp;")")</f>
        <v/>
      </c>
      <c r="BO65" s="31" t="str">
        <f ca="1">IF(AI65="","","uj::is_prop("&amp;_xlfn.TEXTJOIN(", ",TRUE,$B65,$M65,$J65,IF($G65="","","vals = pj::pj.$vals$"&amp;$G65))&amp;")")</f>
        <v/>
      </c>
      <c r="BP65" s="31" t="str">
        <f ca="1">IF(AJ65="","","uj::is_prop("&amp;_xlfn.TEXTJOIN(", ",TRUE,$B65,$M65,$J65,IF($G65="","","vals = pj::pj.$vals$"&amp;$G65))&amp;")")</f>
        <v/>
      </c>
      <c r="BQ65" s="31" t="str">
        <f ca="1">IF(AK65="","","uj::is_prop("&amp;_xlfn.TEXTJOIN(", ",TRUE,$B65,$M65,$J65,IF($G65="","","vals = pj::pj.$vals$"&amp;$G65))&amp;")")</f>
        <v/>
      </c>
      <c r="BR65" s="31" t="str">
        <f ca="1">IF(AL65="","","uj::is_prop("&amp;_xlfn.TEXTJOIN(", ",TRUE,$B65,$M65,$J65,IF($G65="","","vals = pj::pj.$vals$"&amp;$G65))&amp;")")</f>
        <v>uj::is_prop(fa, 'cmp_ppn_vec')</v>
      </c>
      <c r="BS65" s="31" t="str">
        <f ca="1">IF(AM65="","","uj::is_prop("&amp;_xlfn.TEXTJOIN(", ",TRUE,$B65,$M65,$J65,IF($G65="","","vals = pj::pj.$vals$"&amp;$G65))&amp;")")</f>
        <v>uj::is_prop(fa, 'cmp_ppn_vec')</v>
      </c>
      <c r="BT65" s="31" t="str">
        <f ca="1">IF(AN65="","","uj::is_prop("&amp;_xlfn.TEXTJOIN(", ",TRUE,$B65,$M65,$J65,IF($G65="","","vals = pj::pj.$vals$"&amp;$G65))&amp;")")</f>
        <v/>
      </c>
      <c r="BU65" s="31" t="str">
        <f ca="1">IF(AO65="","","uj::is_prop("&amp;_xlfn.TEXTJOIN(", ",TRUE,$B65,$M65,$J65,IF($G65="","","vals = pj::pj.$vals$"&amp;$G65))&amp;")")</f>
        <v>uj::is_prop(fa, 'cmp_ppn_vec')</v>
      </c>
      <c r="BV65" s="31" t="str">
        <f ca="1">IF(AP65="","","uj::is_prop("&amp;_xlfn.TEXTJOIN(", ",TRUE,$B65,$M65,$J65,IF($G65="","","vals = pj::pj.$vals$"&amp;$G65))&amp;")")</f>
        <v/>
      </c>
      <c r="BW65" s="31" t="str">
        <f ca="1">IF(AQ65="","","uj::is_prop("&amp;_xlfn.TEXTJOIN(", ",TRUE,$B65,$M65,$J65,IF($G65="","","vals = pj::pj.$vals$"&amp;$G65))&amp;")")</f>
        <v>uj::is_prop(fa, 'cmp_ppn_vec')</v>
      </c>
      <c r="BX65" s="31" t="str">
        <f ca="1">IF(AR65="","","uj::is_prop("&amp;_xlfn.TEXTJOIN(", ",TRUE,$B65,$M65,$J65,IF($G65="","","vals = pj::pj.$vals$"&amp;$G65))&amp;")")</f>
        <v/>
      </c>
      <c r="BY65" s="31" t="str">
        <f ca="1">IF(AS65="","","uj::is_prop("&amp;_xlfn.TEXTJOIN(", ",TRUE,$B65,$M65,$J65,IF($G65="","","vals = pj::pj.$vals$"&amp;$G65))&amp;")")</f>
        <v/>
      </c>
      <c r="BZ65" s="31" t="str">
        <f ca="1">IF(AT65="","","uj::is_prop("&amp;_xlfn.TEXTJOIN(", ",TRUE,$B65,$M65,$J65,IF($G65="","","vals = pj::pj.$vals$"&amp;$G65))&amp;")")</f>
        <v/>
      </c>
      <c r="CA65" s="31" t="str">
        <f ca="1">IF(AU65="","","uj::is_prop("&amp;_xlfn.TEXTJOIN(", ",TRUE,$B65,$M65,$J65,IF($G65="","","vals = pj::pj.$vals$"&amp;$G65))&amp;")")</f>
        <v/>
      </c>
      <c r="CB65" s="37">
        <v>0.5</v>
      </c>
      <c r="CF65" s="36" t="str">
        <f t="shared" ca="1" si="167"/>
        <v>fa = 0.5</v>
      </c>
      <c r="CG65" s="36" t="str">
        <f t="shared" ca="1" si="168"/>
        <v/>
      </c>
      <c r="CH65" s="36" t="str">
        <f t="shared" ca="1" si="169"/>
        <v/>
      </c>
      <c r="CI65" s="36" t="str">
        <f t="shared" ca="1" si="170"/>
        <v/>
      </c>
      <c r="CJ65" s="36" t="str">
        <f t="shared" ca="1" si="171"/>
        <v/>
      </c>
      <c r="CK65" s="36" t="str">
        <f t="shared" ca="1" si="172"/>
        <v/>
      </c>
      <c r="CL65" s="36" t="str">
        <f t="shared" ca="1" si="173"/>
        <v/>
      </c>
      <c r="CM65" s="36" t="str">
        <f t="shared" ca="1" si="174"/>
        <v/>
      </c>
      <c r="CN65" s="36" t="str">
        <f t="shared" ca="1" si="175"/>
        <v/>
      </c>
      <c r="CO65" s="36" t="str">
        <f t="shared" ca="1" si="176"/>
        <v/>
      </c>
      <c r="CP65" s="36" t="str">
        <f t="shared" ca="1" si="177"/>
        <v/>
      </c>
      <c r="CQ65" s="36" t="str">
        <f t="shared" ca="1" si="178"/>
        <v/>
      </c>
      <c r="CR65" s="36" t="str">
        <f t="shared" ca="1" si="179"/>
        <v/>
      </c>
      <c r="CS65" s="36" t="str">
        <f t="shared" ca="1" si="180"/>
        <v/>
      </c>
      <c r="CT65" s="36" t="str">
        <f t="shared" ca="1" si="181"/>
        <v/>
      </c>
      <c r="CU65" s="36" t="str">
        <f t="shared" ca="1" si="182"/>
        <v/>
      </c>
      <c r="CV65" s="36" t="str">
        <f t="shared" ca="1" si="183"/>
        <v/>
      </c>
      <c r="CW65" s="36" t="str">
        <f t="shared" ca="1" si="184"/>
        <v/>
      </c>
      <c r="CX65" s="36" t="str">
        <f t="shared" ca="1" si="185"/>
        <v/>
      </c>
      <c r="CY65" s="36" t="str">
        <f t="shared" ca="1" si="186"/>
        <v/>
      </c>
      <c r="CZ65" s="36" t="str">
        <f t="shared" ca="1" si="187"/>
        <v/>
      </c>
      <c r="DA65" s="36" t="str">
        <f t="shared" ca="1" si="189"/>
        <v>fa = 0.5</v>
      </c>
      <c r="DB65" s="36" t="str">
        <f t="shared" ca="1" si="192"/>
        <v>fa = 0.5</v>
      </c>
      <c r="DC65" s="36" t="str">
        <f t="shared" ca="1" si="193"/>
        <v/>
      </c>
      <c r="DD65" s="36" t="str">
        <f t="shared" ca="1" si="195"/>
        <v>fa = 0.5</v>
      </c>
      <c r="DE65" s="36" t="str">
        <f t="shared" ca="1" si="194"/>
        <v/>
      </c>
      <c r="DF65" s="36" t="str">
        <f t="shared" ca="1" si="190"/>
        <v>fa = 0.5</v>
      </c>
      <c r="DG65" s="36" t="str">
        <f t="shared" ca="1" si="150"/>
        <v/>
      </c>
      <c r="DH65" s="36" t="str">
        <f t="shared" ca="1" si="151"/>
        <v/>
      </c>
      <c r="DI65" s="36" t="str">
        <f t="shared" ca="1" si="152"/>
        <v/>
      </c>
      <c r="DJ65" s="36" t="str">
        <f t="shared" ca="1" si="153"/>
        <v/>
      </c>
      <c r="DK65" s="31" t="str">
        <f t="shared" ca="1" si="196"/>
        <v>fa = fa</v>
      </c>
      <c r="DL65" s="31" t="str">
        <f t="shared" ca="1" si="196"/>
        <v/>
      </c>
      <c r="DM65" s="31" t="str">
        <f t="shared" ca="1" si="196"/>
        <v/>
      </c>
      <c r="DN65" s="31" t="str">
        <f t="shared" ca="1" si="196"/>
        <v/>
      </c>
      <c r="DO65" s="31" t="str">
        <f t="shared" ca="1" si="196"/>
        <v/>
      </c>
      <c r="DP65" s="31" t="str">
        <f t="shared" ca="1" si="196"/>
        <v/>
      </c>
      <c r="DQ65" s="31" t="str">
        <f t="shared" ca="1" si="196"/>
        <v/>
      </c>
      <c r="DR65" s="31" t="str">
        <f t="shared" ca="1" si="196"/>
        <v/>
      </c>
      <c r="DS65" s="31" t="str">
        <f t="shared" ca="1" si="196"/>
        <v/>
      </c>
      <c r="DT65" s="31" t="str">
        <f t="shared" ca="1" si="196"/>
        <v/>
      </c>
      <c r="DU65" s="31" t="str">
        <f t="shared" ca="1" si="45"/>
        <v/>
      </c>
      <c r="DV65" s="31" t="str">
        <f t="shared" ca="1" si="46"/>
        <v/>
      </c>
      <c r="DW65" s="31" t="str">
        <f t="shared" ca="1" si="47"/>
        <v/>
      </c>
      <c r="DX65" s="31" t="str">
        <f t="shared" ca="1" si="48"/>
        <v/>
      </c>
      <c r="DY65" s="31" t="str">
        <f t="shared" ca="1" si="49"/>
        <v/>
      </c>
      <c r="DZ65" s="31" t="str">
        <f t="shared" ca="1" si="50"/>
        <v/>
      </c>
      <c r="EA65" s="31" t="str">
        <f t="shared" ca="1" si="51"/>
        <v/>
      </c>
      <c r="EB65" s="31" t="str">
        <f t="shared" ca="1" si="52"/>
        <v/>
      </c>
      <c r="EC65" s="31" t="str">
        <f t="shared" ca="1" si="53"/>
        <v/>
      </c>
      <c r="ED65" s="31" t="str">
        <f t="shared" ca="1" si="54"/>
        <v/>
      </c>
      <c r="EE65" s="31" t="str">
        <f t="shared" ca="1" si="55"/>
        <v/>
      </c>
      <c r="EF65" s="31" t="str">
        <f t="shared" ca="1" si="56"/>
        <v>fa = fa</v>
      </c>
      <c r="EG65" s="31" t="str">
        <f t="shared" ca="1" si="57"/>
        <v>fa = fa</v>
      </c>
      <c r="EH65" s="31" t="str">
        <f t="shared" ca="1" si="58"/>
        <v/>
      </c>
      <c r="EI65" s="31" t="str">
        <f t="shared" ca="1" si="59"/>
        <v>fa = fa</v>
      </c>
      <c r="EJ65" s="31" t="str">
        <f t="shared" ca="1" si="60"/>
        <v/>
      </c>
      <c r="EK65" s="31" t="str">
        <f t="shared" ca="1" si="61"/>
        <v>fa = fa</v>
      </c>
      <c r="EL65" s="31" t="str">
        <f t="shared" ca="1" si="62"/>
        <v/>
      </c>
      <c r="EM65" s="31" t="str">
        <f t="shared" ca="1" si="63"/>
        <v/>
      </c>
      <c r="EN65" s="31" t="str">
        <f t="shared" ca="1" si="64"/>
        <v/>
      </c>
      <c r="EO65" s="31" t="str">
        <f t="shared" ca="1" si="65"/>
        <v/>
      </c>
    </row>
    <row r="66" spans="1:145" x14ac:dyDescent="0.2">
      <c r="A66" s="30" t="s">
        <v>80</v>
      </c>
      <c r="B66" s="30" t="s">
        <v>40</v>
      </c>
      <c r="C66" s="31" t="s">
        <v>35</v>
      </c>
      <c r="E66" s="31" t="s">
        <v>105</v>
      </c>
      <c r="F66" s="31" t="s">
        <v>106</v>
      </c>
      <c r="M66" s="31" t="str">
        <f t="shared" si="123"/>
        <v>'cmp_clr_vec'</v>
      </c>
      <c r="N66" s="31" t="str">
        <f t="shared" ref="N66" si="200">"'cmp_"&amp;C66&amp;"_"&amp;F66&amp;"'"</f>
        <v>'cmp_clr_scl'</v>
      </c>
      <c r="Q66" s="32">
        <f t="shared" ca="1" si="163"/>
        <v>14</v>
      </c>
      <c r="R66" s="32" t="str">
        <f t="shared" ca="1" si="191"/>
        <v/>
      </c>
      <c r="S66" s="32" t="str">
        <f t="shared" ca="1" si="197"/>
        <v/>
      </c>
      <c r="T66" s="32" t="str">
        <f t="shared" ca="1" si="197"/>
        <v/>
      </c>
      <c r="U66" s="32" t="str">
        <f t="shared" ca="1" si="197"/>
        <v/>
      </c>
      <c r="V66" s="32" t="str">
        <f t="shared" ca="1" si="197"/>
        <v/>
      </c>
      <c r="W66" s="32" t="str">
        <f t="shared" ca="1" si="197"/>
        <v/>
      </c>
      <c r="X66" s="32" t="str">
        <f t="shared" ca="1" si="197"/>
        <v/>
      </c>
      <c r="Y66" s="32" t="str">
        <f t="shared" ca="1" si="197"/>
        <v/>
      </c>
      <c r="Z66" s="32" t="str">
        <f t="shared" ca="1" si="197"/>
        <v/>
      </c>
      <c r="AA66" s="32" t="str">
        <f t="shared" ca="1" si="197"/>
        <v/>
      </c>
      <c r="AB66" s="32" t="str">
        <f t="shared" ca="1" si="197"/>
        <v/>
      </c>
      <c r="AC66" s="32" t="str">
        <f t="shared" ca="1" si="198"/>
        <v/>
      </c>
      <c r="AD66" s="32" t="str">
        <f t="shared" ca="1" si="198"/>
        <v/>
      </c>
      <c r="AE66" s="32" t="str">
        <f t="shared" ca="1" si="198"/>
        <v/>
      </c>
      <c r="AF66" s="32" t="str">
        <f t="shared" ca="1" si="198"/>
        <v/>
      </c>
      <c r="AG66" s="32" t="str">
        <f t="shared" ca="1" si="198"/>
        <v/>
      </c>
      <c r="AH66" s="32" t="str">
        <f t="shared" ca="1" si="198"/>
        <v/>
      </c>
      <c r="AI66" s="32" t="str">
        <f t="shared" ca="1" si="198"/>
        <v/>
      </c>
      <c r="AJ66" s="32" t="str">
        <f t="shared" ca="1" si="198"/>
        <v/>
      </c>
      <c r="AK66" s="32" t="str">
        <f t="shared" ca="1" si="198"/>
        <v/>
      </c>
      <c r="AL66" s="32">
        <f t="shared" ca="1" si="198"/>
        <v>5</v>
      </c>
      <c r="AM66" s="32" t="str">
        <f t="shared" ca="1" si="199"/>
        <v/>
      </c>
      <c r="AN66" s="32" t="str">
        <f t="shared" ca="1" si="199"/>
        <v/>
      </c>
      <c r="AO66" s="32">
        <f t="shared" ca="1" si="199"/>
        <v>12</v>
      </c>
      <c r="AP66" s="32">
        <f t="shared" ca="1" si="199"/>
        <v>2</v>
      </c>
      <c r="AQ66" s="32">
        <f t="shared" ca="1" si="199"/>
        <v>6</v>
      </c>
      <c r="AR66" s="32" t="str">
        <f t="shared" ca="1" si="199"/>
        <v/>
      </c>
      <c r="AS66" s="32" t="str">
        <f t="shared" ca="1" si="199"/>
        <v/>
      </c>
      <c r="AT66" s="32" t="str">
        <f t="shared" ca="1" si="199"/>
        <v/>
      </c>
      <c r="AU66" s="32" t="str">
        <f t="shared" ca="1" si="199"/>
        <v/>
      </c>
      <c r="AV66" s="32">
        <f t="shared" ca="1" si="156"/>
        <v>5</v>
      </c>
      <c r="AW66" s="31" t="str">
        <f ca="1">IF(Q66="","","uj::is_prop("&amp;_xlfn.TEXTJOIN(", ",TRUE,$B66,$M66,$J66,IF($G66="","","vals = pj::pj.$vals$"&amp;$G66))&amp;")")</f>
        <v>uj::is_prop(lc, 'cmp_clr_vec')</v>
      </c>
      <c r="AX66" s="31" t="str">
        <f ca="1">IF(R66="","","uj::is_prop("&amp;_xlfn.TEXTJOIN(", ",TRUE,$B66,$M66,$J66,IF($G66="","","vals = pj::pj.$vals$"&amp;$G66))&amp;")")</f>
        <v/>
      </c>
      <c r="AY66" s="31" t="str">
        <f ca="1">IF(S66="","","uj::is_prop("&amp;_xlfn.TEXTJOIN(", ",TRUE,$B66,$M66,$J66,IF($G66="","","vals = pj::pj.$vals$"&amp;$G66))&amp;")")</f>
        <v/>
      </c>
      <c r="AZ66" s="31" t="str">
        <f ca="1">IF(T66="","","uj::is_prop("&amp;_xlfn.TEXTJOIN(", ",TRUE,$B66,$M66,$J66,IF($G66="","","vals = pj::pj.$vals$"&amp;$G66))&amp;")")</f>
        <v/>
      </c>
      <c r="BA66" s="31" t="str">
        <f ca="1">IF(U66="","","uj::is_prop("&amp;_xlfn.TEXTJOIN(", ",TRUE,$B66,$M66,$J66,IF($G66="","","vals = pj::pj.$vals$"&amp;$G66))&amp;")")</f>
        <v/>
      </c>
      <c r="BB66" s="31" t="str">
        <f ca="1">IF(V66="","","uj::is_prop("&amp;_xlfn.TEXTJOIN(", ",TRUE,$B66,$M66,$J66,IF($G66="","","vals = pj::pj.$vals$"&amp;$G66))&amp;")")</f>
        <v/>
      </c>
      <c r="BC66" s="31" t="str">
        <f ca="1">IF(W66="","","uj::is_prop("&amp;_xlfn.TEXTJOIN(", ",TRUE,$B66,$M66,$J66,IF($G66="","","vals = pj::pj.$vals$"&amp;$G66))&amp;")")</f>
        <v/>
      </c>
      <c r="BD66" s="31" t="str">
        <f ca="1">IF(X66="","","uj::is_prop("&amp;_xlfn.TEXTJOIN(", ",TRUE,$B66,$M66,$J66,IF($G66="","","vals = pj::pj.$vals$"&amp;$G66))&amp;")")</f>
        <v/>
      </c>
      <c r="BE66" s="31" t="str">
        <f ca="1">IF(Y66="","","uj::is_prop("&amp;_xlfn.TEXTJOIN(", ",TRUE,$B66,$M66,$J66,IF($G66="","","vals = pj::pj.$vals$"&amp;$G66))&amp;")")</f>
        <v/>
      </c>
      <c r="BF66" s="31" t="str">
        <f ca="1">IF(Z66="","","uj::is_prop("&amp;_xlfn.TEXTJOIN(", ",TRUE,$B66,$M66,$J66,IF($G66="","","vals = pj::pj.$vals$"&amp;$G66))&amp;")")</f>
        <v/>
      </c>
      <c r="BG66" s="31" t="str">
        <f ca="1">IF(AA66="","","uj::is_prop("&amp;_xlfn.TEXTJOIN(", ",TRUE,$B66,$M66,$J66,IF($G66="","","vals = pj::pj.$vals$"&amp;$G66))&amp;")")</f>
        <v/>
      </c>
      <c r="BH66" s="31" t="str">
        <f ca="1">IF(AB66="","","uj::is_prop("&amp;_xlfn.TEXTJOIN(", ",TRUE,$B66,$M66,$J66,IF($G66="","","vals = pj::pj.$vals$"&amp;$G66))&amp;")")</f>
        <v/>
      </c>
      <c r="BI66" s="31" t="str">
        <f ca="1">IF(AC66="","","uj::is_prop("&amp;_xlfn.TEXTJOIN(", ",TRUE,$B66,$M66,$J66,IF($G66="","","vals = pj::pj.$vals$"&amp;$G66))&amp;")")</f>
        <v/>
      </c>
      <c r="BJ66" s="31" t="str">
        <f ca="1">IF(AD66="","","uj::is_prop("&amp;_xlfn.TEXTJOIN(", ",TRUE,$B66,$M66,$J66,IF($G66="","","vals = pj::pj.$vals$"&amp;$G66))&amp;")")</f>
        <v/>
      </c>
      <c r="BK66" s="31" t="str">
        <f ca="1">IF(AE66="","","uj::is_prop("&amp;_xlfn.TEXTJOIN(", ",TRUE,$B66,$M66,$J66,IF($G66="","","vals = pj::pj.$vals$"&amp;$G66))&amp;")")</f>
        <v/>
      </c>
      <c r="BL66" s="31" t="str">
        <f ca="1">IF(AF66="","","uj::is_prop("&amp;_xlfn.TEXTJOIN(", ",TRUE,$B66,$M66,$J66,IF($G66="","","vals = pj::pj.$vals$"&amp;$G66))&amp;")")</f>
        <v/>
      </c>
      <c r="BM66" s="31" t="str">
        <f ca="1">IF(AG66="","","uj::is_prop("&amp;_xlfn.TEXTJOIN(", ",TRUE,$B66,$M66,$J66,IF($G66="","","vals = pj::pj.$vals$"&amp;$G66))&amp;")")</f>
        <v/>
      </c>
      <c r="BN66" s="31" t="str">
        <f ca="1">IF(AH66="","","uj::is_prop("&amp;_xlfn.TEXTJOIN(", ",TRUE,$B66,$M66,$J66,IF($G66="","","vals = pj::pj.$vals$"&amp;$G66))&amp;")")</f>
        <v/>
      </c>
      <c r="BO66" s="31" t="str">
        <f ca="1">IF(AI66="","","uj::is_prop("&amp;_xlfn.TEXTJOIN(", ",TRUE,$B66,$M66,$J66,IF($G66="","","vals = pj::pj.$vals$"&amp;$G66))&amp;")")</f>
        <v/>
      </c>
      <c r="BP66" s="31" t="str">
        <f ca="1">IF(AJ66="","","uj::is_prop("&amp;_xlfn.TEXTJOIN(", ",TRUE,$B66,$M66,$J66,IF($G66="","","vals = pj::pj.$vals$"&amp;$G66))&amp;")")</f>
        <v/>
      </c>
      <c r="BQ66" s="31" t="str">
        <f ca="1">IF(AK66="","","uj::is_prop("&amp;_xlfn.TEXTJOIN(", ",TRUE,$B66,$M66,$J66,IF($G66="","","vals = pj::pj.$vals$"&amp;$G66))&amp;")")</f>
        <v/>
      </c>
      <c r="BR66" s="31" t="str">
        <f ca="1">IF(AL66="","","uj::is_prop("&amp;_xlfn.TEXTJOIN(", ",TRUE,$B66,$M66,$J66,IF($G66="","","vals = pj::pj.$vals$"&amp;$G66))&amp;")")</f>
        <v>uj::is_prop(lc, 'cmp_clr_vec')</v>
      </c>
      <c r="BS66" s="31" t="str">
        <f ca="1">IF(AM66="","","uj::is_prop("&amp;_xlfn.TEXTJOIN(", ",TRUE,$B66,$M66,$J66,IF($G66="","","vals = pj::pj.$vals$"&amp;$G66))&amp;")")</f>
        <v/>
      </c>
      <c r="BT66" s="31" t="str">
        <f ca="1">IF(AN66="","","uj::is_prop("&amp;_xlfn.TEXTJOIN(", ",TRUE,$B66,$M66,$J66,IF($G66="","","vals = pj::pj.$vals$"&amp;$G66))&amp;")")</f>
        <v/>
      </c>
      <c r="BU66" s="31" t="str">
        <f ca="1">IF(AO66="","","uj::is_prop("&amp;_xlfn.TEXTJOIN(", ",TRUE,$B66,$M66,$J66,IF($G66="","","vals = pj::pj.$vals$"&amp;$G66))&amp;")")</f>
        <v>uj::is_prop(lc, 'cmp_clr_vec')</v>
      </c>
      <c r="BV66" s="31" t="str">
        <f ca="1">IF(AP66="","","uj::is_prop("&amp;_xlfn.TEXTJOIN(", ",TRUE,$B66,$M66,$J66,IF($G66="","","vals = pj::pj.$vals$"&amp;$G66))&amp;")")</f>
        <v>uj::is_prop(lc, 'cmp_clr_vec')</v>
      </c>
      <c r="BW66" s="31" t="str">
        <f ca="1">IF(AQ66="","","uj::is_prop("&amp;_xlfn.TEXTJOIN(", ",TRUE,$B66,$M66,$J66,IF($G66="","","vals = pj::pj.$vals$"&amp;$G66))&amp;")")</f>
        <v>uj::is_prop(lc, 'cmp_clr_vec')</v>
      </c>
      <c r="BX66" s="31" t="str">
        <f ca="1">IF(AR66="","","uj::is_prop("&amp;_xlfn.TEXTJOIN(", ",TRUE,$B66,$M66,$J66,IF($G66="","","vals = pj::pj.$vals$"&amp;$G66))&amp;")")</f>
        <v/>
      </c>
      <c r="BY66" s="31" t="str">
        <f ca="1">IF(AS66="","","uj::is_prop("&amp;_xlfn.TEXTJOIN(", ",TRUE,$B66,$M66,$J66,IF($G66="","","vals = pj::pj.$vals$"&amp;$G66))&amp;")")</f>
        <v/>
      </c>
      <c r="BZ66" s="31" t="str">
        <f ca="1">IF(AT66="","","uj::is_prop("&amp;_xlfn.TEXTJOIN(", ",TRUE,$B66,$M66,$J66,IF($G66="","","vals = pj::pj.$vals$"&amp;$G66))&amp;")")</f>
        <v/>
      </c>
      <c r="CA66" s="31" t="str">
        <f ca="1">IF(AU66="","","uj::is_prop("&amp;_xlfn.TEXTJOIN(", ",TRUE,$B66,$M66,$J66,IF($G66="","","vals = pj::pj.$vals$"&amp;$G66))&amp;")")</f>
        <v/>
      </c>
      <c r="CB66" s="37" t="str">
        <f>"'black'"</f>
        <v>'black'</v>
      </c>
      <c r="CF66" s="36" t="str">
        <f t="shared" ca="1" si="167"/>
        <v>lc = 'black'</v>
      </c>
      <c r="CG66" s="36" t="str">
        <f t="shared" ca="1" si="168"/>
        <v/>
      </c>
      <c r="CH66" s="36" t="str">
        <f t="shared" ca="1" si="169"/>
        <v/>
      </c>
      <c r="CI66" s="36" t="str">
        <f t="shared" ca="1" si="170"/>
        <v/>
      </c>
      <c r="CJ66" s="36" t="str">
        <f t="shared" ca="1" si="171"/>
        <v/>
      </c>
      <c r="CK66" s="36" t="str">
        <f t="shared" ca="1" si="172"/>
        <v/>
      </c>
      <c r="CL66" s="36" t="str">
        <f t="shared" ca="1" si="173"/>
        <v/>
      </c>
      <c r="CM66" s="36" t="str">
        <f t="shared" ca="1" si="174"/>
        <v/>
      </c>
      <c r="CN66" s="36" t="str">
        <f t="shared" ca="1" si="175"/>
        <v/>
      </c>
      <c r="CO66" s="36" t="str">
        <f t="shared" ca="1" si="176"/>
        <v/>
      </c>
      <c r="CP66" s="36" t="str">
        <f t="shared" ca="1" si="177"/>
        <v/>
      </c>
      <c r="CQ66" s="36" t="str">
        <f t="shared" ca="1" si="178"/>
        <v/>
      </c>
      <c r="CR66" s="36" t="str">
        <f t="shared" ca="1" si="179"/>
        <v/>
      </c>
      <c r="CS66" s="36" t="str">
        <f t="shared" ca="1" si="180"/>
        <v/>
      </c>
      <c r="CT66" s="36" t="str">
        <f t="shared" ca="1" si="181"/>
        <v/>
      </c>
      <c r="CU66" s="36" t="str">
        <f t="shared" ca="1" si="182"/>
        <v/>
      </c>
      <c r="CV66" s="36" t="str">
        <f t="shared" ca="1" si="183"/>
        <v/>
      </c>
      <c r="CW66" s="36" t="str">
        <f t="shared" ca="1" si="184"/>
        <v/>
      </c>
      <c r="CX66" s="36" t="str">
        <f t="shared" ca="1" si="185"/>
        <v/>
      </c>
      <c r="CY66" s="36" t="str">
        <f t="shared" ca="1" si="186"/>
        <v/>
      </c>
      <c r="CZ66" s="36" t="str">
        <f t="shared" ca="1" si="187"/>
        <v/>
      </c>
      <c r="DA66" s="36" t="str">
        <f t="shared" ca="1" si="189"/>
        <v>lc = 'black'</v>
      </c>
      <c r="DB66" s="36" t="str">
        <f t="shared" ca="1" si="192"/>
        <v/>
      </c>
      <c r="DC66" s="36" t="str">
        <f t="shared" ca="1" si="193"/>
        <v/>
      </c>
      <c r="DD66" s="36" t="str">
        <f t="shared" ca="1" si="195"/>
        <v>lc = 'black'</v>
      </c>
      <c r="DE66" s="36" t="str">
        <f t="shared" ca="1" si="194"/>
        <v>lc = 'black'</v>
      </c>
      <c r="DF66" s="36" t="str">
        <f t="shared" ca="1" si="190"/>
        <v>lc = 'black'</v>
      </c>
      <c r="DG66" s="36" t="str">
        <f t="shared" ca="1" si="150"/>
        <v/>
      </c>
      <c r="DH66" s="36" t="str">
        <f t="shared" ca="1" si="151"/>
        <v/>
      </c>
      <c r="DI66" s="36" t="str">
        <f t="shared" ca="1" si="152"/>
        <v/>
      </c>
      <c r="DJ66" s="36" t="str">
        <f t="shared" ca="1" si="153"/>
        <v/>
      </c>
      <c r="DK66" s="31" t="str">
        <f t="shared" ca="1" si="196"/>
        <v>lc = lc</v>
      </c>
      <c r="DL66" s="31" t="str">
        <f t="shared" ca="1" si="196"/>
        <v/>
      </c>
      <c r="DM66" s="31" t="str">
        <f t="shared" ca="1" si="196"/>
        <v/>
      </c>
      <c r="DN66" s="31" t="str">
        <f t="shared" ca="1" si="196"/>
        <v/>
      </c>
      <c r="DO66" s="31" t="str">
        <f t="shared" ca="1" si="196"/>
        <v/>
      </c>
      <c r="DP66" s="31" t="str">
        <f t="shared" ca="1" si="196"/>
        <v/>
      </c>
      <c r="DQ66" s="31" t="str">
        <f t="shared" ca="1" si="196"/>
        <v/>
      </c>
      <c r="DR66" s="31" t="str">
        <f t="shared" ca="1" si="196"/>
        <v/>
      </c>
      <c r="DS66" s="31" t="str">
        <f t="shared" ca="1" si="196"/>
        <v/>
      </c>
      <c r="DT66" s="31" t="str">
        <f t="shared" ca="1" si="196"/>
        <v/>
      </c>
      <c r="DU66" s="31" t="str">
        <f t="shared" ca="1" si="45"/>
        <v/>
      </c>
      <c r="DV66" s="31" t="str">
        <f t="shared" ca="1" si="46"/>
        <v/>
      </c>
      <c r="DW66" s="31" t="str">
        <f t="shared" ca="1" si="47"/>
        <v/>
      </c>
      <c r="DX66" s="31" t="str">
        <f t="shared" ca="1" si="48"/>
        <v/>
      </c>
      <c r="DY66" s="31" t="str">
        <f t="shared" ca="1" si="49"/>
        <v/>
      </c>
      <c r="DZ66" s="31" t="str">
        <f t="shared" ca="1" si="50"/>
        <v/>
      </c>
      <c r="EA66" s="31" t="str">
        <f t="shared" ca="1" si="51"/>
        <v/>
      </c>
      <c r="EB66" s="31" t="str">
        <f t="shared" ca="1" si="52"/>
        <v/>
      </c>
      <c r="EC66" s="31" t="str">
        <f t="shared" ca="1" si="53"/>
        <v/>
      </c>
      <c r="ED66" s="31" t="str">
        <f t="shared" ca="1" si="54"/>
        <v/>
      </c>
      <c r="EE66" s="31" t="str">
        <f t="shared" ca="1" si="55"/>
        <v/>
      </c>
      <c r="EF66" s="31" t="str">
        <f t="shared" ca="1" si="56"/>
        <v>lc = lc</v>
      </c>
      <c r="EG66" s="31" t="str">
        <f t="shared" ca="1" si="57"/>
        <v/>
      </c>
      <c r="EH66" s="31" t="str">
        <f t="shared" ca="1" si="58"/>
        <v/>
      </c>
      <c r="EI66" s="31" t="str">
        <f t="shared" ca="1" si="59"/>
        <v>lc = lc</v>
      </c>
      <c r="EJ66" s="31" t="str">
        <f t="shared" ca="1" si="60"/>
        <v>lc = lc</v>
      </c>
      <c r="EK66" s="31" t="str">
        <f t="shared" ca="1" si="61"/>
        <v>lc = lc</v>
      </c>
      <c r="EL66" s="31" t="str">
        <f t="shared" ca="1" si="62"/>
        <v/>
      </c>
      <c r="EM66" s="31" t="str">
        <f t="shared" ca="1" si="63"/>
        <v/>
      </c>
      <c r="EN66" s="31" t="str">
        <f t="shared" ca="1" si="64"/>
        <v/>
      </c>
      <c r="EO66" s="31" t="str">
        <f t="shared" ca="1" si="65"/>
        <v/>
      </c>
    </row>
    <row r="67" spans="1:145" x14ac:dyDescent="0.2">
      <c r="A67" s="30" t="s">
        <v>81</v>
      </c>
      <c r="B67" s="30" t="s">
        <v>43</v>
      </c>
      <c r="C67" s="31" t="s">
        <v>21</v>
      </c>
      <c r="E67" s="31" t="s">
        <v>105</v>
      </c>
      <c r="F67" s="31" t="s">
        <v>106</v>
      </c>
      <c r="M67" s="31" t="str">
        <f t="shared" ref="M67" si="201">"'cmp_"&amp;C67&amp;"_"&amp;E67&amp;"'"</f>
        <v>'cmp_ppn_vec'</v>
      </c>
      <c r="N67" s="31" t="str">
        <f t="shared" ref="N67" si="202">"'cmp_"&amp;C67&amp;"_"&amp;F67&amp;"'"</f>
        <v>'cmp_ppn_scl'</v>
      </c>
      <c r="Q67" s="32">
        <f t="shared" ref="Q67:AU67" ca="1" si="203">IFERROR(MATCH($B67,INDIRECT(Q$3&amp;"_names"),0),"")</f>
        <v>15</v>
      </c>
      <c r="R67" s="32" t="str">
        <f t="shared" ca="1" si="203"/>
        <v/>
      </c>
      <c r="S67" s="32" t="str">
        <f t="shared" ca="1" si="203"/>
        <v/>
      </c>
      <c r="T67" s="32" t="str">
        <f t="shared" ca="1" si="203"/>
        <v/>
      </c>
      <c r="U67" s="32" t="str">
        <f t="shared" ca="1" si="203"/>
        <v/>
      </c>
      <c r="V67" s="32" t="str">
        <f t="shared" ca="1" si="203"/>
        <v/>
      </c>
      <c r="W67" s="32" t="str">
        <f t="shared" ca="1" si="203"/>
        <v/>
      </c>
      <c r="X67" s="32" t="str">
        <f t="shared" ca="1" si="203"/>
        <v/>
      </c>
      <c r="Y67" s="32" t="str">
        <f t="shared" ca="1" si="203"/>
        <v/>
      </c>
      <c r="Z67" s="32" t="str">
        <f t="shared" ca="1" si="203"/>
        <v/>
      </c>
      <c r="AA67" s="32" t="str">
        <f t="shared" ca="1" si="203"/>
        <v/>
      </c>
      <c r="AB67" s="32" t="str">
        <f t="shared" ca="1" si="203"/>
        <v/>
      </c>
      <c r="AC67" s="32" t="str">
        <f t="shared" ca="1" si="203"/>
        <v/>
      </c>
      <c r="AD67" s="32" t="str">
        <f t="shared" ca="1" si="203"/>
        <v/>
      </c>
      <c r="AE67" s="32" t="str">
        <f t="shared" ca="1" si="203"/>
        <v/>
      </c>
      <c r="AF67" s="32" t="str">
        <f t="shared" ca="1" si="203"/>
        <v/>
      </c>
      <c r="AG67" s="32" t="str">
        <f t="shared" ca="1" si="203"/>
        <v/>
      </c>
      <c r="AH67" s="32" t="str">
        <f t="shared" ca="1" si="203"/>
        <v/>
      </c>
      <c r="AI67" s="32" t="str">
        <f t="shared" ca="1" si="203"/>
        <v/>
      </c>
      <c r="AJ67" s="32" t="str">
        <f t="shared" ca="1" si="203"/>
        <v/>
      </c>
      <c r="AK67" s="32" t="str">
        <f t="shared" ca="1" si="203"/>
        <v/>
      </c>
      <c r="AL67" s="32">
        <f t="shared" ca="1" si="203"/>
        <v>6</v>
      </c>
      <c r="AM67" s="32" t="str">
        <f t="shared" ca="1" si="203"/>
        <v/>
      </c>
      <c r="AN67" s="32" t="str">
        <f t="shared" ca="1" si="203"/>
        <v/>
      </c>
      <c r="AO67" s="32">
        <f t="shared" ca="1" si="203"/>
        <v>13</v>
      </c>
      <c r="AP67" s="32">
        <f t="shared" ca="1" si="203"/>
        <v>3</v>
      </c>
      <c r="AQ67" s="32">
        <f t="shared" ca="1" si="203"/>
        <v>7</v>
      </c>
      <c r="AR67" s="32" t="str">
        <f t="shared" ca="1" si="203"/>
        <v/>
      </c>
      <c r="AS67" s="32" t="str">
        <f t="shared" ca="1" si="203"/>
        <v/>
      </c>
      <c r="AT67" s="32" t="str">
        <f t="shared" ca="1" si="203"/>
        <v/>
      </c>
      <c r="AU67" s="32" t="str">
        <f t="shared" ca="1" si="203"/>
        <v/>
      </c>
      <c r="AV67" s="32">
        <f ca="1">COUNT(Q67:AU67)</f>
        <v>5</v>
      </c>
      <c r="AW67" s="31" t="str">
        <f ca="1">IF(Q67="","","uj::is_prop("&amp;_xlfn.TEXTJOIN(", ",TRUE,$B67,$M67,$J67,IF($G67="","","vals = pj::pj.$vals$"&amp;$G67))&amp;")")</f>
        <v>uj::is_prop(la, 'cmp_ppn_vec')</v>
      </c>
      <c r="AX67" s="31" t="str">
        <f ca="1">IF(R67="","","uj::is_prop("&amp;_xlfn.TEXTJOIN(", ",TRUE,$B67,$M67,$J67,IF($G67="","","vals = pj::pj.$vals$"&amp;$G67))&amp;")")</f>
        <v/>
      </c>
      <c r="AY67" s="31" t="str">
        <f ca="1">IF(S67="","","uj::is_prop("&amp;_xlfn.TEXTJOIN(", ",TRUE,$B67,$M67,$J67,IF($G67="","","vals = pj::pj.$vals$"&amp;$G67))&amp;")")</f>
        <v/>
      </c>
      <c r="AZ67" s="31" t="str">
        <f ca="1">IF(T67="","","uj::is_prop("&amp;_xlfn.TEXTJOIN(", ",TRUE,$B67,$M67,$J67,IF($G67="","","vals = pj::pj.$vals$"&amp;$G67))&amp;")")</f>
        <v/>
      </c>
      <c r="BA67" s="31" t="str">
        <f ca="1">IF(U67="","","uj::is_prop("&amp;_xlfn.TEXTJOIN(", ",TRUE,$B67,$M67,$J67,IF($G67="","","vals = pj::pj.$vals$"&amp;$G67))&amp;")")</f>
        <v/>
      </c>
      <c r="BB67" s="31" t="str">
        <f ca="1">IF(V67="","","uj::is_prop("&amp;_xlfn.TEXTJOIN(", ",TRUE,$B67,$M67,$J67,IF($G67="","","vals = pj::pj.$vals$"&amp;$G67))&amp;")")</f>
        <v/>
      </c>
      <c r="BC67" s="31" t="str">
        <f ca="1">IF(W67="","","uj::is_prop("&amp;_xlfn.TEXTJOIN(", ",TRUE,$B67,$M67,$J67,IF($G67="","","vals = pj::pj.$vals$"&amp;$G67))&amp;")")</f>
        <v/>
      </c>
      <c r="BD67" s="31" t="str">
        <f ca="1">IF(X67="","","uj::is_prop("&amp;_xlfn.TEXTJOIN(", ",TRUE,$B67,$M67,$J67,IF($G67="","","vals = pj::pj.$vals$"&amp;$G67))&amp;")")</f>
        <v/>
      </c>
      <c r="BE67" s="31" t="str">
        <f ca="1">IF(Y67="","","uj::is_prop("&amp;_xlfn.TEXTJOIN(", ",TRUE,$B67,$M67,$J67,IF($G67="","","vals = pj::pj.$vals$"&amp;$G67))&amp;")")</f>
        <v/>
      </c>
      <c r="BF67" s="31" t="str">
        <f ca="1">IF(Z67="","","uj::is_prop("&amp;_xlfn.TEXTJOIN(", ",TRUE,$B67,$M67,$J67,IF($G67="","","vals = pj::pj.$vals$"&amp;$G67))&amp;")")</f>
        <v/>
      </c>
      <c r="BG67" s="31" t="str">
        <f ca="1">IF(AA67="","","uj::is_prop("&amp;_xlfn.TEXTJOIN(", ",TRUE,$B67,$M67,$J67,IF($G67="","","vals = pj::pj.$vals$"&amp;$G67))&amp;")")</f>
        <v/>
      </c>
      <c r="BH67" s="31" t="str">
        <f ca="1">IF(AB67="","","uj::is_prop("&amp;_xlfn.TEXTJOIN(", ",TRUE,$B67,$M67,$J67,IF($G67="","","vals = pj::pj.$vals$"&amp;$G67))&amp;")")</f>
        <v/>
      </c>
      <c r="BI67" s="31" t="str">
        <f ca="1">IF(AC67="","","uj::is_prop("&amp;_xlfn.TEXTJOIN(", ",TRUE,$B67,$M67,$J67,IF($G67="","","vals = pj::pj.$vals$"&amp;$G67))&amp;")")</f>
        <v/>
      </c>
      <c r="BJ67" s="31" t="str">
        <f ca="1">IF(AD67="","","uj::is_prop("&amp;_xlfn.TEXTJOIN(", ",TRUE,$B67,$M67,$J67,IF($G67="","","vals = pj::pj.$vals$"&amp;$G67))&amp;")")</f>
        <v/>
      </c>
      <c r="BK67" s="31" t="str">
        <f ca="1">IF(AE67="","","uj::is_prop("&amp;_xlfn.TEXTJOIN(", ",TRUE,$B67,$M67,$J67,IF($G67="","","vals = pj::pj.$vals$"&amp;$G67))&amp;")")</f>
        <v/>
      </c>
      <c r="BL67" s="31" t="str">
        <f ca="1">IF(AF67="","","uj::is_prop("&amp;_xlfn.TEXTJOIN(", ",TRUE,$B67,$M67,$J67,IF($G67="","","vals = pj::pj.$vals$"&amp;$G67))&amp;")")</f>
        <v/>
      </c>
      <c r="BM67" s="31" t="str">
        <f ca="1">IF(AG67="","","uj::is_prop("&amp;_xlfn.TEXTJOIN(", ",TRUE,$B67,$M67,$J67,IF($G67="","","vals = pj::pj.$vals$"&amp;$G67))&amp;")")</f>
        <v/>
      </c>
      <c r="BN67" s="31" t="str">
        <f ca="1">IF(AH67="","","uj::is_prop("&amp;_xlfn.TEXTJOIN(", ",TRUE,$B67,$M67,$J67,IF($G67="","","vals = pj::pj.$vals$"&amp;$G67))&amp;")")</f>
        <v/>
      </c>
      <c r="BO67" s="31" t="str">
        <f ca="1">IF(AI67="","","uj::is_prop("&amp;_xlfn.TEXTJOIN(", ",TRUE,$B67,$M67,$J67,IF($G67="","","vals = pj::pj.$vals$"&amp;$G67))&amp;")")</f>
        <v/>
      </c>
      <c r="BP67" s="31" t="str">
        <f ca="1">IF(AJ67="","","uj::is_prop("&amp;_xlfn.TEXTJOIN(", ",TRUE,$B67,$M67,$J67,IF($G67="","","vals = pj::pj.$vals$"&amp;$G67))&amp;")")</f>
        <v/>
      </c>
      <c r="BQ67" s="31" t="str">
        <f ca="1">IF(AK67="","","uj::is_prop("&amp;_xlfn.TEXTJOIN(", ",TRUE,$B67,$M67,$J67,IF($G67="","","vals = pj::pj.$vals$"&amp;$G67))&amp;")")</f>
        <v/>
      </c>
      <c r="BR67" s="31" t="str">
        <f ca="1">IF(AL67="","","uj::is_prop("&amp;_xlfn.TEXTJOIN(", ",TRUE,$B67,$M67,$J67,IF($G67="","","vals = pj::pj.$vals$"&amp;$G67))&amp;")")</f>
        <v>uj::is_prop(la, 'cmp_ppn_vec')</v>
      </c>
      <c r="BS67" s="31" t="str">
        <f ca="1">IF(AM67="","","uj::is_prop("&amp;_xlfn.TEXTJOIN(", ",TRUE,$B67,$M67,$J67,IF($G67="","","vals = pj::pj.$vals$"&amp;$G67))&amp;")")</f>
        <v/>
      </c>
      <c r="BT67" s="31" t="str">
        <f ca="1">IF(AN67="","","uj::is_prop("&amp;_xlfn.TEXTJOIN(", ",TRUE,$B67,$M67,$J67,IF($G67="","","vals = pj::pj.$vals$"&amp;$G67))&amp;")")</f>
        <v/>
      </c>
      <c r="BU67" s="31" t="str">
        <f ca="1">IF(AO67="","","uj::is_prop("&amp;_xlfn.TEXTJOIN(", ",TRUE,$B67,$M67,$J67,IF($G67="","","vals = pj::pj.$vals$"&amp;$G67))&amp;")")</f>
        <v>uj::is_prop(la, 'cmp_ppn_vec')</v>
      </c>
      <c r="BV67" s="31" t="str">
        <f ca="1">IF(AP67="","","uj::is_prop("&amp;_xlfn.TEXTJOIN(", ",TRUE,$B67,$M67,$J67,IF($G67="","","vals = pj::pj.$vals$"&amp;$G67))&amp;")")</f>
        <v>uj::is_prop(la, 'cmp_ppn_vec')</v>
      </c>
      <c r="BW67" s="31" t="str">
        <f ca="1">IF(AQ67="","","uj::is_prop("&amp;_xlfn.TEXTJOIN(", ",TRUE,$B67,$M67,$J67,IF($G67="","","vals = pj::pj.$vals$"&amp;$G67))&amp;")")</f>
        <v>uj::is_prop(la, 'cmp_ppn_vec')</v>
      </c>
      <c r="BX67" s="31" t="str">
        <f ca="1">IF(AR67="","","uj::is_prop("&amp;_xlfn.TEXTJOIN(", ",TRUE,$B67,$M67,$J67,IF($G67="","","vals = pj::pj.$vals$"&amp;$G67))&amp;")")</f>
        <v/>
      </c>
      <c r="BY67" s="31" t="str">
        <f ca="1">IF(AS67="","","uj::is_prop("&amp;_xlfn.TEXTJOIN(", ",TRUE,$B67,$M67,$J67,IF($G67="","","vals = pj::pj.$vals$"&amp;$G67))&amp;")")</f>
        <v/>
      </c>
      <c r="BZ67" s="31" t="str">
        <f ca="1">IF(AT67="","","uj::is_prop("&amp;_xlfn.TEXTJOIN(", ",TRUE,$B67,$M67,$J67,IF($G67="","","vals = pj::pj.$vals$"&amp;$G67))&amp;")")</f>
        <v/>
      </c>
      <c r="CA67" s="31" t="str">
        <f ca="1">IF(AU67="","","uj::is_prop("&amp;_xlfn.TEXTJOIN(", ",TRUE,$B67,$M67,$J67,IF($G67="","","vals = pj::pj.$vals$"&amp;$G67))&amp;")")</f>
        <v/>
      </c>
      <c r="CB67" s="37">
        <v>0.5</v>
      </c>
      <c r="CF67" s="36" t="str">
        <f t="shared" ref="CF67:DJ67" ca="1" si="204">IF(Q67="","",IF($CB67="|",$B67,$B67&amp;" = "&amp;$CB67))</f>
        <v>la = 0.5</v>
      </c>
      <c r="CG67" s="36" t="str">
        <f t="shared" ca="1" si="204"/>
        <v/>
      </c>
      <c r="CH67" s="36" t="str">
        <f t="shared" ca="1" si="204"/>
        <v/>
      </c>
      <c r="CI67" s="36" t="str">
        <f t="shared" ca="1" si="204"/>
        <v/>
      </c>
      <c r="CJ67" s="36" t="str">
        <f t="shared" ca="1" si="204"/>
        <v/>
      </c>
      <c r="CK67" s="36" t="str">
        <f t="shared" ca="1" si="204"/>
        <v/>
      </c>
      <c r="CL67" s="36" t="str">
        <f t="shared" ca="1" si="204"/>
        <v/>
      </c>
      <c r="CM67" s="36" t="str">
        <f t="shared" ca="1" si="204"/>
        <v/>
      </c>
      <c r="CN67" s="36" t="str">
        <f t="shared" ca="1" si="204"/>
        <v/>
      </c>
      <c r="CO67" s="36" t="str">
        <f t="shared" ca="1" si="204"/>
        <v/>
      </c>
      <c r="CP67" s="36" t="str">
        <f t="shared" ca="1" si="204"/>
        <v/>
      </c>
      <c r="CQ67" s="36" t="str">
        <f t="shared" ca="1" si="204"/>
        <v/>
      </c>
      <c r="CR67" s="36" t="str">
        <f t="shared" ca="1" si="204"/>
        <v/>
      </c>
      <c r="CS67" s="36" t="str">
        <f t="shared" ca="1" si="204"/>
        <v/>
      </c>
      <c r="CT67" s="36" t="str">
        <f t="shared" ca="1" si="204"/>
        <v/>
      </c>
      <c r="CU67" s="36" t="str">
        <f t="shared" ca="1" si="204"/>
        <v/>
      </c>
      <c r="CV67" s="36" t="str">
        <f t="shared" ca="1" si="204"/>
        <v/>
      </c>
      <c r="CW67" s="36" t="str">
        <f t="shared" ca="1" si="204"/>
        <v/>
      </c>
      <c r="CX67" s="36" t="str">
        <f t="shared" ca="1" si="204"/>
        <v/>
      </c>
      <c r="CY67" s="36" t="str">
        <f t="shared" ca="1" si="204"/>
        <v/>
      </c>
      <c r="CZ67" s="36" t="str">
        <f t="shared" ca="1" si="204"/>
        <v/>
      </c>
      <c r="DA67" s="36" t="str">
        <f t="shared" ca="1" si="204"/>
        <v>la = 0.5</v>
      </c>
      <c r="DB67" s="36" t="str">
        <f t="shared" ca="1" si="204"/>
        <v/>
      </c>
      <c r="DC67" s="36" t="str">
        <f t="shared" ca="1" si="204"/>
        <v/>
      </c>
      <c r="DD67" s="36" t="str">
        <f t="shared" ca="1" si="204"/>
        <v>la = 0.5</v>
      </c>
      <c r="DE67" s="36" t="str">
        <f t="shared" ca="1" si="204"/>
        <v>la = 0.5</v>
      </c>
      <c r="DF67" s="36" t="str">
        <f t="shared" ca="1" si="204"/>
        <v>la = 0.5</v>
      </c>
      <c r="DG67" s="36" t="str">
        <f t="shared" ca="1" si="204"/>
        <v/>
      </c>
      <c r="DH67" s="36" t="str">
        <f t="shared" ca="1" si="204"/>
        <v/>
      </c>
      <c r="DI67" s="36" t="str">
        <f t="shared" ca="1" si="204"/>
        <v/>
      </c>
      <c r="DJ67" s="36" t="str">
        <f t="shared" ca="1" si="204"/>
        <v/>
      </c>
      <c r="DK67" s="31" t="str">
        <f t="shared" ref="DK67:EO67" ca="1" si="205">IF(Q67="","",$B67&amp;" = "&amp;$B67)</f>
        <v>la = la</v>
      </c>
      <c r="DL67" s="31" t="str">
        <f t="shared" ca="1" si="205"/>
        <v/>
      </c>
      <c r="DM67" s="31" t="str">
        <f t="shared" ca="1" si="205"/>
        <v/>
      </c>
      <c r="DN67" s="31" t="str">
        <f t="shared" ca="1" si="205"/>
        <v/>
      </c>
      <c r="DO67" s="31" t="str">
        <f t="shared" ca="1" si="205"/>
        <v/>
      </c>
      <c r="DP67" s="31" t="str">
        <f t="shared" ca="1" si="205"/>
        <v/>
      </c>
      <c r="DQ67" s="31" t="str">
        <f t="shared" ca="1" si="205"/>
        <v/>
      </c>
      <c r="DR67" s="31" t="str">
        <f t="shared" ca="1" si="205"/>
        <v/>
      </c>
      <c r="DS67" s="31" t="str">
        <f t="shared" ca="1" si="205"/>
        <v/>
      </c>
      <c r="DT67" s="31" t="str">
        <f t="shared" ca="1" si="205"/>
        <v/>
      </c>
      <c r="DU67" s="31" t="str">
        <f t="shared" ca="1" si="205"/>
        <v/>
      </c>
      <c r="DV67" s="31" t="str">
        <f t="shared" ca="1" si="205"/>
        <v/>
      </c>
      <c r="DW67" s="31" t="str">
        <f t="shared" ca="1" si="205"/>
        <v/>
      </c>
      <c r="DX67" s="31" t="str">
        <f t="shared" ca="1" si="205"/>
        <v/>
      </c>
      <c r="DY67" s="31" t="str">
        <f t="shared" ca="1" si="205"/>
        <v/>
      </c>
      <c r="DZ67" s="31" t="str">
        <f t="shared" ca="1" si="205"/>
        <v/>
      </c>
      <c r="EA67" s="31" t="str">
        <f t="shared" ca="1" si="205"/>
        <v/>
      </c>
      <c r="EB67" s="31" t="str">
        <f t="shared" ca="1" si="205"/>
        <v/>
      </c>
      <c r="EC67" s="31" t="str">
        <f t="shared" ca="1" si="205"/>
        <v/>
      </c>
      <c r="ED67" s="31" t="str">
        <f t="shared" ca="1" si="205"/>
        <v/>
      </c>
      <c r="EE67" s="31" t="str">
        <f t="shared" ca="1" si="205"/>
        <v/>
      </c>
      <c r="EF67" s="31" t="str">
        <f t="shared" ca="1" si="205"/>
        <v>la = la</v>
      </c>
      <c r="EG67" s="31" t="str">
        <f t="shared" ca="1" si="205"/>
        <v/>
      </c>
      <c r="EH67" s="31" t="str">
        <f t="shared" ca="1" si="205"/>
        <v/>
      </c>
      <c r="EI67" s="31" t="str">
        <f t="shared" ca="1" si="205"/>
        <v>la = la</v>
      </c>
      <c r="EJ67" s="31" t="str">
        <f t="shared" ca="1" si="205"/>
        <v>la = la</v>
      </c>
      <c r="EK67" s="31" t="str">
        <f t="shared" ca="1" si="205"/>
        <v>la = la</v>
      </c>
      <c r="EL67" s="31" t="str">
        <f t="shared" ca="1" si="205"/>
        <v/>
      </c>
      <c r="EM67" s="31" t="str">
        <f t="shared" ca="1" si="205"/>
        <v/>
      </c>
      <c r="EN67" s="31" t="str">
        <f t="shared" ca="1" si="205"/>
        <v/>
      </c>
      <c r="EO67" s="31" t="str">
        <f t="shared" ca="1" si="205"/>
        <v/>
      </c>
    </row>
    <row r="68" spans="1:145" x14ac:dyDescent="0.2">
      <c r="A68" s="30" t="s">
        <v>82</v>
      </c>
      <c r="B68" s="30" t="s">
        <v>44</v>
      </c>
      <c r="C68" s="31" t="s">
        <v>7</v>
      </c>
      <c r="E68" s="31" t="s">
        <v>105</v>
      </c>
      <c r="F68" s="31" t="s">
        <v>106</v>
      </c>
      <c r="G68" s="31" t="s">
        <v>44</v>
      </c>
      <c r="M68" s="31" t="str">
        <f t="shared" si="123"/>
        <v>'cmp_chr_vec'</v>
      </c>
      <c r="N68" s="31" t="str">
        <f t="shared" ref="N68" si="206">"'cmp_"&amp;C68&amp;"_"&amp;F68&amp;"'"</f>
        <v>'cmp_chr_scl'</v>
      </c>
      <c r="Q68" s="32">
        <f t="shared" ca="1" si="163"/>
        <v>16</v>
      </c>
      <c r="R68" s="32" t="str">
        <f t="shared" ca="1" si="191"/>
        <v/>
      </c>
      <c r="S68" s="32" t="str">
        <f t="shared" ca="1" si="197"/>
        <v/>
      </c>
      <c r="T68" s="32" t="str">
        <f t="shared" ca="1" si="197"/>
        <v/>
      </c>
      <c r="U68" s="32" t="str">
        <f t="shared" ca="1" si="197"/>
        <v/>
      </c>
      <c r="V68" s="32" t="str">
        <f t="shared" ca="1" si="197"/>
        <v/>
      </c>
      <c r="W68" s="32" t="str">
        <f t="shared" ca="1" si="197"/>
        <v/>
      </c>
      <c r="X68" s="32" t="str">
        <f t="shared" ca="1" si="197"/>
        <v/>
      </c>
      <c r="Y68" s="32" t="str">
        <f t="shared" ca="1" si="197"/>
        <v/>
      </c>
      <c r="Z68" s="32" t="str">
        <f t="shared" ca="1" si="197"/>
        <v/>
      </c>
      <c r="AA68" s="32" t="str">
        <f t="shared" ca="1" si="197"/>
        <v/>
      </c>
      <c r="AB68" s="32" t="str">
        <f t="shared" ca="1" si="197"/>
        <v/>
      </c>
      <c r="AC68" s="32" t="str">
        <f t="shared" ca="1" si="198"/>
        <v/>
      </c>
      <c r="AD68" s="32" t="str">
        <f t="shared" ca="1" si="198"/>
        <v/>
      </c>
      <c r="AE68" s="32" t="str">
        <f t="shared" ca="1" si="198"/>
        <v/>
      </c>
      <c r="AF68" s="32" t="str">
        <f t="shared" ca="1" si="198"/>
        <v/>
      </c>
      <c r="AG68" s="32" t="str">
        <f t="shared" ca="1" si="198"/>
        <v/>
      </c>
      <c r="AH68" s="32" t="str">
        <f t="shared" ca="1" si="198"/>
        <v/>
      </c>
      <c r="AI68" s="32" t="str">
        <f t="shared" ca="1" si="198"/>
        <v/>
      </c>
      <c r="AJ68" s="32" t="str">
        <f t="shared" ca="1" si="198"/>
        <v/>
      </c>
      <c r="AK68" s="32" t="str">
        <f t="shared" ca="1" si="198"/>
        <v/>
      </c>
      <c r="AL68" s="32" t="str">
        <f t="shared" ca="1" si="198"/>
        <v/>
      </c>
      <c r="AM68" s="32" t="str">
        <f t="shared" ca="1" si="199"/>
        <v/>
      </c>
      <c r="AN68" s="32" t="str">
        <f t="shared" ca="1" si="199"/>
        <v/>
      </c>
      <c r="AO68" s="32">
        <f t="shared" ca="1" si="199"/>
        <v>14</v>
      </c>
      <c r="AP68" s="32">
        <f t="shared" ca="1" si="199"/>
        <v>4</v>
      </c>
      <c r="AQ68" s="32" t="str">
        <f t="shared" ca="1" si="199"/>
        <v/>
      </c>
      <c r="AR68" s="32" t="str">
        <f t="shared" ca="1" si="199"/>
        <v/>
      </c>
      <c r="AS68" s="32" t="str">
        <f t="shared" ca="1" si="199"/>
        <v/>
      </c>
      <c r="AT68" s="32" t="str">
        <f t="shared" ca="1" si="199"/>
        <v/>
      </c>
      <c r="AU68" s="32" t="str">
        <f t="shared" ca="1" si="199"/>
        <v/>
      </c>
      <c r="AV68" s="32">
        <f t="shared" ca="1" si="156"/>
        <v>3</v>
      </c>
      <c r="AW68" s="31" t="str">
        <f ca="1">IF(Q68="","","uj::is_prop("&amp;_xlfn.TEXTJOIN(", ",TRUE,$B68,$M68,$J68,IF($G68="","","vals = pj::pj.$vals$"&amp;$G68))&amp;")")</f>
        <v>uj::is_prop(lt, 'cmp_chr_vec', vals = pj::pj.$vals$lt)</v>
      </c>
      <c r="AX68" s="31" t="str">
        <f ca="1">IF(R68="","","uj::is_prop("&amp;_xlfn.TEXTJOIN(", ",TRUE,$B68,$M68,$J68,IF($G68="","","vals = pj::pj.$vals$"&amp;$G68))&amp;")")</f>
        <v/>
      </c>
      <c r="AY68" s="31" t="str">
        <f ca="1">IF(S68="","","uj::is_prop("&amp;_xlfn.TEXTJOIN(", ",TRUE,$B68,$M68,$J68,IF($G68="","","vals = pj::pj.$vals$"&amp;$G68))&amp;")")</f>
        <v/>
      </c>
      <c r="AZ68" s="31" t="str">
        <f ca="1">IF(T68="","","uj::is_prop("&amp;_xlfn.TEXTJOIN(", ",TRUE,$B68,$M68,$J68,IF($G68="","","vals = pj::pj.$vals$"&amp;$G68))&amp;")")</f>
        <v/>
      </c>
      <c r="BA68" s="31" t="str">
        <f ca="1">IF(U68="","","uj::is_prop("&amp;_xlfn.TEXTJOIN(", ",TRUE,$B68,$M68,$J68,IF($G68="","","vals = pj::pj.$vals$"&amp;$G68))&amp;")")</f>
        <v/>
      </c>
      <c r="BB68" s="31" t="str">
        <f ca="1">IF(V68="","","uj::is_prop("&amp;_xlfn.TEXTJOIN(", ",TRUE,$B68,$M68,$J68,IF($G68="","","vals = pj::pj.$vals$"&amp;$G68))&amp;")")</f>
        <v/>
      </c>
      <c r="BC68" s="31" t="str">
        <f ca="1">IF(W68="","","uj::is_prop("&amp;_xlfn.TEXTJOIN(", ",TRUE,$B68,$M68,$J68,IF($G68="","","vals = pj::pj.$vals$"&amp;$G68))&amp;")")</f>
        <v/>
      </c>
      <c r="BD68" s="31" t="str">
        <f ca="1">IF(X68="","","uj::is_prop("&amp;_xlfn.TEXTJOIN(", ",TRUE,$B68,$M68,$J68,IF($G68="","","vals = pj::pj.$vals$"&amp;$G68))&amp;")")</f>
        <v/>
      </c>
      <c r="BE68" s="31" t="str">
        <f ca="1">IF(Y68="","","uj::is_prop("&amp;_xlfn.TEXTJOIN(", ",TRUE,$B68,$M68,$J68,IF($G68="","","vals = pj::pj.$vals$"&amp;$G68))&amp;")")</f>
        <v/>
      </c>
      <c r="BF68" s="31" t="str">
        <f ca="1">IF(Z68="","","uj::is_prop("&amp;_xlfn.TEXTJOIN(", ",TRUE,$B68,$M68,$J68,IF($G68="","","vals = pj::pj.$vals$"&amp;$G68))&amp;")")</f>
        <v/>
      </c>
      <c r="BG68" s="31" t="str">
        <f ca="1">IF(AA68="","","uj::is_prop("&amp;_xlfn.TEXTJOIN(", ",TRUE,$B68,$M68,$J68,IF($G68="","","vals = pj::pj.$vals$"&amp;$G68))&amp;")")</f>
        <v/>
      </c>
      <c r="BH68" s="31" t="str">
        <f ca="1">IF(AB68="","","uj::is_prop("&amp;_xlfn.TEXTJOIN(", ",TRUE,$B68,$M68,$J68,IF($G68="","","vals = pj::pj.$vals$"&amp;$G68))&amp;")")</f>
        <v/>
      </c>
      <c r="BI68" s="31" t="str">
        <f ca="1">IF(AC68="","","uj::is_prop("&amp;_xlfn.TEXTJOIN(", ",TRUE,$B68,$M68,$J68,IF($G68="","","vals = pj::pj.$vals$"&amp;$G68))&amp;")")</f>
        <v/>
      </c>
      <c r="BJ68" s="31" t="str">
        <f ca="1">IF(AD68="","","uj::is_prop("&amp;_xlfn.TEXTJOIN(", ",TRUE,$B68,$M68,$J68,IF($G68="","","vals = pj::pj.$vals$"&amp;$G68))&amp;")")</f>
        <v/>
      </c>
      <c r="BK68" s="31" t="str">
        <f ca="1">IF(AE68="","","uj::is_prop("&amp;_xlfn.TEXTJOIN(", ",TRUE,$B68,$M68,$J68,IF($G68="","","vals = pj::pj.$vals$"&amp;$G68))&amp;")")</f>
        <v/>
      </c>
      <c r="BL68" s="31" t="str">
        <f ca="1">IF(AF68="","","uj::is_prop("&amp;_xlfn.TEXTJOIN(", ",TRUE,$B68,$M68,$J68,IF($G68="","","vals = pj::pj.$vals$"&amp;$G68))&amp;")")</f>
        <v/>
      </c>
      <c r="BM68" s="31" t="str">
        <f ca="1">IF(AG68="","","uj::is_prop("&amp;_xlfn.TEXTJOIN(", ",TRUE,$B68,$M68,$J68,IF($G68="","","vals = pj::pj.$vals$"&amp;$G68))&amp;")")</f>
        <v/>
      </c>
      <c r="BN68" s="31" t="str">
        <f ca="1">IF(AH68="","","uj::is_prop("&amp;_xlfn.TEXTJOIN(", ",TRUE,$B68,$M68,$J68,IF($G68="","","vals = pj::pj.$vals$"&amp;$G68))&amp;")")</f>
        <v/>
      </c>
      <c r="BO68" s="31" t="str">
        <f ca="1">IF(AI68="","","uj::is_prop("&amp;_xlfn.TEXTJOIN(", ",TRUE,$B68,$M68,$J68,IF($G68="","","vals = pj::pj.$vals$"&amp;$G68))&amp;")")</f>
        <v/>
      </c>
      <c r="BP68" s="31" t="str">
        <f ca="1">IF(AJ68="","","uj::is_prop("&amp;_xlfn.TEXTJOIN(", ",TRUE,$B68,$M68,$J68,IF($G68="","","vals = pj::pj.$vals$"&amp;$G68))&amp;")")</f>
        <v/>
      </c>
      <c r="BQ68" s="31" t="str">
        <f ca="1">IF(AK68="","","uj::is_prop("&amp;_xlfn.TEXTJOIN(", ",TRUE,$B68,$M68,$J68,IF($G68="","","vals = pj::pj.$vals$"&amp;$G68))&amp;")")</f>
        <v/>
      </c>
      <c r="BR68" s="31" t="str">
        <f ca="1">IF(AL68="","","uj::is_prop("&amp;_xlfn.TEXTJOIN(", ",TRUE,$B68,$M68,$J68,IF($G68="","","vals = pj::pj.$vals$"&amp;$G68))&amp;")")</f>
        <v/>
      </c>
      <c r="BS68" s="31" t="str">
        <f ca="1">IF(AM68="","","uj::is_prop("&amp;_xlfn.TEXTJOIN(", ",TRUE,$B68,$M68,$J68,IF($G68="","","vals = pj::pj.$vals$"&amp;$G68))&amp;")")</f>
        <v/>
      </c>
      <c r="BT68" s="31" t="str">
        <f ca="1">IF(AN68="","","uj::is_prop("&amp;_xlfn.TEXTJOIN(", ",TRUE,$B68,$M68,$J68,IF($G68="","","vals = pj::pj.$vals$"&amp;$G68))&amp;")")</f>
        <v/>
      </c>
      <c r="BU68" s="31" t="str">
        <f ca="1">IF(AO68="","","uj::is_prop("&amp;_xlfn.TEXTJOIN(", ",TRUE,$B68,$M68,$J68,IF($G68="","","vals = pj::pj.$vals$"&amp;$G68))&amp;")")</f>
        <v>uj::is_prop(lt, 'cmp_chr_vec', vals = pj::pj.$vals$lt)</v>
      </c>
      <c r="BV68" s="31" t="str">
        <f ca="1">IF(AP68="","","uj::is_prop("&amp;_xlfn.TEXTJOIN(", ",TRUE,$B68,$M68,$J68,IF($G68="","","vals = pj::pj.$vals$"&amp;$G68))&amp;")")</f>
        <v>uj::is_prop(lt, 'cmp_chr_vec', vals = pj::pj.$vals$lt)</v>
      </c>
      <c r="BW68" s="31" t="str">
        <f ca="1">IF(AQ68="","","uj::is_prop("&amp;_xlfn.TEXTJOIN(", ",TRUE,$B68,$M68,$J68,IF($G68="","","vals = pj::pj.$vals$"&amp;$G68))&amp;")")</f>
        <v/>
      </c>
      <c r="BX68" s="31" t="str">
        <f ca="1">IF(AR68="","","uj::is_prop("&amp;_xlfn.TEXTJOIN(", ",TRUE,$B68,$M68,$J68,IF($G68="","","vals = pj::pj.$vals$"&amp;$G68))&amp;")")</f>
        <v/>
      </c>
      <c r="BY68" s="31" t="str">
        <f ca="1">IF(AS68="","","uj::is_prop("&amp;_xlfn.TEXTJOIN(", ",TRUE,$B68,$M68,$J68,IF($G68="","","vals = pj::pj.$vals$"&amp;$G68))&amp;")")</f>
        <v/>
      </c>
      <c r="BZ68" s="31" t="str">
        <f ca="1">IF(AT68="","","uj::is_prop("&amp;_xlfn.TEXTJOIN(", ",TRUE,$B68,$M68,$J68,IF($G68="","","vals = pj::pj.$vals$"&amp;$G68))&amp;")")</f>
        <v/>
      </c>
      <c r="CA68" s="31" t="str">
        <f ca="1">IF(AU68="","","uj::is_prop("&amp;_xlfn.TEXTJOIN(", ",TRUE,$B68,$M68,$J68,IF($G68="","","vals = pj::pj.$vals$"&amp;$G68))&amp;")")</f>
        <v/>
      </c>
      <c r="CB68" s="39" t="str">
        <f>"'-'"</f>
        <v>'-'</v>
      </c>
      <c r="CF68" s="36" t="str">
        <f t="shared" ca="1" si="167"/>
        <v>lt = '-'</v>
      </c>
      <c r="CG68" s="36" t="str">
        <f t="shared" ca="1" si="168"/>
        <v/>
      </c>
      <c r="CH68" s="36" t="str">
        <f t="shared" ca="1" si="169"/>
        <v/>
      </c>
      <c r="CI68" s="36" t="str">
        <f t="shared" ca="1" si="170"/>
        <v/>
      </c>
      <c r="CJ68" s="36" t="str">
        <f t="shared" ca="1" si="171"/>
        <v/>
      </c>
      <c r="CK68" s="36" t="str">
        <f t="shared" ca="1" si="172"/>
        <v/>
      </c>
      <c r="CL68" s="36" t="str">
        <f t="shared" ca="1" si="173"/>
        <v/>
      </c>
      <c r="CM68" s="36" t="str">
        <f t="shared" ca="1" si="174"/>
        <v/>
      </c>
      <c r="CN68" s="36" t="str">
        <f t="shared" ca="1" si="175"/>
        <v/>
      </c>
      <c r="CO68" s="36" t="str">
        <f t="shared" ca="1" si="176"/>
        <v/>
      </c>
      <c r="CP68" s="36" t="str">
        <f t="shared" ca="1" si="177"/>
        <v/>
      </c>
      <c r="CQ68" s="36" t="str">
        <f t="shared" ca="1" si="178"/>
        <v/>
      </c>
      <c r="CR68" s="36" t="str">
        <f t="shared" ca="1" si="179"/>
        <v/>
      </c>
      <c r="CS68" s="36" t="str">
        <f t="shared" ca="1" si="180"/>
        <v/>
      </c>
      <c r="CT68" s="36" t="str">
        <f t="shared" ca="1" si="181"/>
        <v/>
      </c>
      <c r="CU68" s="36" t="str">
        <f t="shared" ca="1" si="182"/>
        <v/>
      </c>
      <c r="CV68" s="36" t="str">
        <f t="shared" ca="1" si="183"/>
        <v/>
      </c>
      <c r="CW68" s="36" t="str">
        <f t="shared" ca="1" si="184"/>
        <v/>
      </c>
      <c r="CX68" s="36" t="str">
        <f t="shared" ca="1" si="185"/>
        <v/>
      </c>
      <c r="CY68" s="36" t="str">
        <f t="shared" ca="1" si="186"/>
        <v/>
      </c>
      <c r="CZ68" s="36" t="str">
        <f t="shared" ca="1" si="187"/>
        <v/>
      </c>
      <c r="DA68" s="36" t="str">
        <f t="shared" ca="1" si="189"/>
        <v/>
      </c>
      <c r="DB68" s="36" t="str">
        <f t="shared" ca="1" si="192"/>
        <v/>
      </c>
      <c r="DC68" s="36" t="str">
        <f t="shared" ca="1" si="193"/>
        <v/>
      </c>
      <c r="DD68" s="36" t="str">
        <f t="shared" ca="1" si="195"/>
        <v>lt = '-'</v>
      </c>
      <c r="DE68" s="36" t="str">
        <f t="shared" ca="1" si="194"/>
        <v>lt = '-'</v>
      </c>
      <c r="DF68" s="36" t="str">
        <f t="shared" ca="1" si="190"/>
        <v/>
      </c>
      <c r="DG68" s="36" t="str">
        <f t="shared" ca="1" si="150"/>
        <v/>
      </c>
      <c r="DH68" s="36" t="str">
        <f t="shared" ca="1" si="151"/>
        <v/>
      </c>
      <c r="DI68" s="36" t="str">
        <f t="shared" ca="1" si="152"/>
        <v/>
      </c>
      <c r="DJ68" s="36" t="str">
        <f t="shared" ca="1" si="153"/>
        <v/>
      </c>
      <c r="DK68" s="31" t="str">
        <f t="shared" ca="1" si="67"/>
        <v>lt = lt</v>
      </c>
      <c r="DL68" s="31" t="str">
        <f t="shared" ca="1" si="36"/>
        <v/>
      </c>
      <c r="DM68" s="31" t="str">
        <f t="shared" ca="1" si="37"/>
        <v/>
      </c>
      <c r="DN68" s="31" t="str">
        <f t="shared" ca="1" si="38"/>
        <v/>
      </c>
      <c r="DO68" s="31" t="str">
        <f t="shared" ca="1" si="39"/>
        <v/>
      </c>
      <c r="DP68" s="31" t="str">
        <f t="shared" ca="1" si="40"/>
        <v/>
      </c>
      <c r="DQ68" s="31" t="str">
        <f t="shared" ca="1" si="41"/>
        <v/>
      </c>
      <c r="DR68" s="31" t="str">
        <f t="shared" ca="1" si="42"/>
        <v/>
      </c>
      <c r="DS68" s="31" t="str">
        <f t="shared" ca="1" si="43"/>
        <v/>
      </c>
      <c r="DT68" s="31" t="str">
        <f t="shared" ca="1" si="44"/>
        <v/>
      </c>
      <c r="DU68" s="31" t="str">
        <f t="shared" ca="1" si="45"/>
        <v/>
      </c>
      <c r="DV68" s="31" t="str">
        <f t="shared" ca="1" si="46"/>
        <v/>
      </c>
      <c r="DW68" s="31" t="str">
        <f t="shared" ca="1" si="47"/>
        <v/>
      </c>
      <c r="DX68" s="31" t="str">
        <f t="shared" ca="1" si="48"/>
        <v/>
      </c>
      <c r="DY68" s="31" t="str">
        <f t="shared" ca="1" si="49"/>
        <v/>
      </c>
      <c r="DZ68" s="31" t="str">
        <f t="shared" ca="1" si="50"/>
        <v/>
      </c>
      <c r="EA68" s="31" t="str">
        <f t="shared" ca="1" si="51"/>
        <v/>
      </c>
      <c r="EB68" s="31" t="str">
        <f t="shared" ca="1" si="52"/>
        <v/>
      </c>
      <c r="EC68" s="31" t="str">
        <f t="shared" ca="1" si="53"/>
        <v/>
      </c>
      <c r="ED68" s="31" t="str">
        <f t="shared" ca="1" si="54"/>
        <v/>
      </c>
      <c r="EE68" s="31" t="str">
        <f t="shared" ca="1" si="55"/>
        <v/>
      </c>
      <c r="EF68" s="31" t="str">
        <f t="shared" ca="1" si="56"/>
        <v/>
      </c>
      <c r="EG68" s="31" t="str">
        <f t="shared" ca="1" si="57"/>
        <v/>
      </c>
      <c r="EH68" s="31" t="str">
        <f t="shared" ca="1" si="58"/>
        <v/>
      </c>
      <c r="EI68" s="31" t="str">
        <f t="shared" ca="1" si="59"/>
        <v>lt = lt</v>
      </c>
      <c r="EJ68" s="31" t="str">
        <f t="shared" ca="1" si="60"/>
        <v>lt = lt</v>
      </c>
      <c r="EK68" s="31" t="str">
        <f t="shared" ca="1" si="61"/>
        <v/>
      </c>
      <c r="EL68" s="31" t="str">
        <f t="shared" ca="1" si="62"/>
        <v/>
      </c>
      <c r="EM68" s="31" t="str">
        <f t="shared" ca="1" si="63"/>
        <v/>
      </c>
      <c r="EN68" s="31" t="str">
        <f t="shared" ca="1" si="64"/>
        <v/>
      </c>
      <c r="EO68" s="31" t="str">
        <f t="shared" ca="1" si="65"/>
        <v/>
      </c>
    </row>
    <row r="69" spans="1:145" x14ac:dyDescent="0.2">
      <c r="A69" s="30" t="s">
        <v>83</v>
      </c>
      <c r="B69" s="30" t="s">
        <v>45</v>
      </c>
      <c r="C69" s="31" t="s">
        <v>28</v>
      </c>
      <c r="E69" s="31" t="s">
        <v>105</v>
      </c>
      <c r="F69" s="31" t="s">
        <v>106</v>
      </c>
      <c r="M69" s="31" t="str">
        <f t="shared" si="123"/>
        <v>'cmp_pos_vec'</v>
      </c>
      <c r="N69" s="31" t="str">
        <f t="shared" ref="N69" si="207">"'cmp_"&amp;C69&amp;"_"&amp;F69&amp;"'"</f>
        <v>'cmp_pos_scl'</v>
      </c>
      <c r="Q69" s="32">
        <f t="shared" ca="1" si="163"/>
        <v>17</v>
      </c>
      <c r="R69" s="32" t="str">
        <f t="shared" ca="1" si="191"/>
        <v/>
      </c>
      <c r="S69" s="32" t="str">
        <f t="shared" ca="1" si="197"/>
        <v/>
      </c>
      <c r="T69" s="32" t="str">
        <f t="shared" ca="1" si="197"/>
        <v/>
      </c>
      <c r="U69" s="32" t="str">
        <f t="shared" ca="1" si="197"/>
        <v/>
      </c>
      <c r="V69" s="32" t="str">
        <f t="shared" ca="1" si="197"/>
        <v/>
      </c>
      <c r="W69" s="32" t="str">
        <f t="shared" ca="1" si="197"/>
        <v/>
      </c>
      <c r="X69" s="32" t="str">
        <f t="shared" ca="1" si="197"/>
        <v/>
      </c>
      <c r="Y69" s="32" t="str">
        <f t="shared" ca="1" si="197"/>
        <v/>
      </c>
      <c r="Z69" s="32" t="str">
        <f t="shared" ca="1" si="197"/>
        <v/>
      </c>
      <c r="AA69" s="32" t="str">
        <f t="shared" ca="1" si="197"/>
        <v/>
      </c>
      <c r="AB69" s="32" t="str">
        <f t="shared" ca="1" si="197"/>
        <v/>
      </c>
      <c r="AC69" s="32" t="str">
        <f t="shared" ca="1" si="198"/>
        <v/>
      </c>
      <c r="AD69" s="32" t="str">
        <f t="shared" ca="1" si="198"/>
        <v/>
      </c>
      <c r="AE69" s="32" t="str">
        <f t="shared" ca="1" si="198"/>
        <v/>
      </c>
      <c r="AF69" s="32" t="str">
        <f t="shared" ca="1" si="198"/>
        <v/>
      </c>
      <c r="AG69" s="32" t="str">
        <f t="shared" ca="1" si="198"/>
        <v/>
      </c>
      <c r="AH69" s="32" t="str">
        <f t="shared" ca="1" si="198"/>
        <v/>
      </c>
      <c r="AI69" s="32" t="str">
        <f t="shared" ca="1" si="198"/>
        <v/>
      </c>
      <c r="AJ69" s="32" t="str">
        <f t="shared" ca="1" si="198"/>
        <v/>
      </c>
      <c r="AK69" s="32" t="str">
        <f t="shared" ca="1" si="198"/>
        <v/>
      </c>
      <c r="AL69" s="32">
        <f t="shared" ca="1" si="198"/>
        <v>7</v>
      </c>
      <c r="AM69" s="32" t="str">
        <f t="shared" ca="1" si="199"/>
        <v/>
      </c>
      <c r="AN69" s="32">
        <f t="shared" ca="1" si="199"/>
        <v>6</v>
      </c>
      <c r="AO69" s="32">
        <f t="shared" ca="1" si="199"/>
        <v>15</v>
      </c>
      <c r="AP69" s="32">
        <f t="shared" ca="1" si="199"/>
        <v>5</v>
      </c>
      <c r="AQ69" s="32">
        <f t="shared" ca="1" si="199"/>
        <v>8</v>
      </c>
      <c r="AR69" s="32" t="str">
        <f t="shared" ca="1" si="199"/>
        <v/>
      </c>
      <c r="AS69" s="32" t="str">
        <f t="shared" ca="1" si="199"/>
        <v/>
      </c>
      <c r="AT69" s="32" t="str">
        <f t="shared" ca="1" si="199"/>
        <v/>
      </c>
      <c r="AU69" s="32" t="str">
        <f t="shared" ca="1" si="199"/>
        <v/>
      </c>
      <c r="AV69" s="32">
        <f t="shared" ca="1" si="156"/>
        <v>6</v>
      </c>
      <c r="AW69" s="31" t="str">
        <f ca="1">IF(Q69="","","uj::is_prop("&amp;_xlfn.TEXTJOIN(", ",TRUE,$B69,$M69,$J69,IF($G69="","","vals = pj::pj.$vals$"&amp;$G69))&amp;")")</f>
        <v>uj::is_prop(lw, 'cmp_pos_vec')</v>
      </c>
      <c r="AX69" s="31" t="str">
        <f ca="1">IF(R69="","","uj::is_prop("&amp;_xlfn.TEXTJOIN(", ",TRUE,$B69,$M69,$J69,IF($G69="","","vals = pj::pj.$vals$"&amp;$G69))&amp;")")</f>
        <v/>
      </c>
      <c r="AY69" s="31" t="str">
        <f ca="1">IF(S69="","","uj::is_prop("&amp;_xlfn.TEXTJOIN(", ",TRUE,$B69,$M69,$J69,IF($G69="","","vals = pj::pj.$vals$"&amp;$G69))&amp;")")</f>
        <v/>
      </c>
      <c r="AZ69" s="31" t="str">
        <f ca="1">IF(T69="","","uj::is_prop("&amp;_xlfn.TEXTJOIN(", ",TRUE,$B69,$M69,$J69,IF($G69="","","vals = pj::pj.$vals$"&amp;$G69))&amp;")")</f>
        <v/>
      </c>
      <c r="BA69" s="31" t="str">
        <f ca="1">IF(U69="","","uj::is_prop("&amp;_xlfn.TEXTJOIN(", ",TRUE,$B69,$M69,$J69,IF($G69="","","vals = pj::pj.$vals$"&amp;$G69))&amp;")")</f>
        <v/>
      </c>
      <c r="BB69" s="31" t="str">
        <f ca="1">IF(V69="","","uj::is_prop("&amp;_xlfn.TEXTJOIN(", ",TRUE,$B69,$M69,$J69,IF($G69="","","vals = pj::pj.$vals$"&amp;$G69))&amp;")")</f>
        <v/>
      </c>
      <c r="BC69" s="31" t="str">
        <f ca="1">IF(W69="","","uj::is_prop("&amp;_xlfn.TEXTJOIN(", ",TRUE,$B69,$M69,$J69,IF($G69="","","vals = pj::pj.$vals$"&amp;$G69))&amp;")")</f>
        <v/>
      </c>
      <c r="BD69" s="31" t="str">
        <f ca="1">IF(X69="","","uj::is_prop("&amp;_xlfn.TEXTJOIN(", ",TRUE,$B69,$M69,$J69,IF($G69="","","vals = pj::pj.$vals$"&amp;$G69))&amp;")")</f>
        <v/>
      </c>
      <c r="BE69" s="31" t="str">
        <f ca="1">IF(Y69="","","uj::is_prop("&amp;_xlfn.TEXTJOIN(", ",TRUE,$B69,$M69,$J69,IF($G69="","","vals = pj::pj.$vals$"&amp;$G69))&amp;")")</f>
        <v/>
      </c>
      <c r="BF69" s="31" t="str">
        <f ca="1">IF(Z69="","","uj::is_prop("&amp;_xlfn.TEXTJOIN(", ",TRUE,$B69,$M69,$J69,IF($G69="","","vals = pj::pj.$vals$"&amp;$G69))&amp;")")</f>
        <v/>
      </c>
      <c r="BG69" s="31" t="str">
        <f ca="1">IF(AA69="","","uj::is_prop("&amp;_xlfn.TEXTJOIN(", ",TRUE,$B69,$M69,$J69,IF($G69="","","vals = pj::pj.$vals$"&amp;$G69))&amp;")")</f>
        <v/>
      </c>
      <c r="BH69" s="31" t="str">
        <f ca="1">IF(AB69="","","uj::is_prop("&amp;_xlfn.TEXTJOIN(", ",TRUE,$B69,$M69,$J69,IF($G69="","","vals = pj::pj.$vals$"&amp;$G69))&amp;")")</f>
        <v/>
      </c>
      <c r="BI69" s="31" t="str">
        <f ca="1">IF(AC69="","","uj::is_prop("&amp;_xlfn.TEXTJOIN(", ",TRUE,$B69,$M69,$J69,IF($G69="","","vals = pj::pj.$vals$"&amp;$G69))&amp;")")</f>
        <v/>
      </c>
      <c r="BJ69" s="31" t="str">
        <f ca="1">IF(AD69="","","uj::is_prop("&amp;_xlfn.TEXTJOIN(", ",TRUE,$B69,$M69,$J69,IF($G69="","","vals = pj::pj.$vals$"&amp;$G69))&amp;")")</f>
        <v/>
      </c>
      <c r="BK69" s="31" t="str">
        <f ca="1">IF(AE69="","","uj::is_prop("&amp;_xlfn.TEXTJOIN(", ",TRUE,$B69,$M69,$J69,IF($G69="","","vals = pj::pj.$vals$"&amp;$G69))&amp;")")</f>
        <v/>
      </c>
      <c r="BL69" s="31" t="str">
        <f ca="1">IF(AF69="","","uj::is_prop("&amp;_xlfn.TEXTJOIN(", ",TRUE,$B69,$M69,$J69,IF($G69="","","vals = pj::pj.$vals$"&amp;$G69))&amp;")")</f>
        <v/>
      </c>
      <c r="BM69" s="31" t="str">
        <f ca="1">IF(AG69="","","uj::is_prop("&amp;_xlfn.TEXTJOIN(", ",TRUE,$B69,$M69,$J69,IF($G69="","","vals = pj::pj.$vals$"&amp;$G69))&amp;")")</f>
        <v/>
      </c>
      <c r="BN69" s="31" t="str">
        <f ca="1">IF(AH69="","","uj::is_prop("&amp;_xlfn.TEXTJOIN(", ",TRUE,$B69,$M69,$J69,IF($G69="","","vals = pj::pj.$vals$"&amp;$G69))&amp;")")</f>
        <v/>
      </c>
      <c r="BO69" s="31" t="str">
        <f ca="1">IF(AI69="","","uj::is_prop("&amp;_xlfn.TEXTJOIN(", ",TRUE,$B69,$M69,$J69,IF($G69="","","vals = pj::pj.$vals$"&amp;$G69))&amp;")")</f>
        <v/>
      </c>
      <c r="BP69" s="31" t="str">
        <f ca="1">IF(AJ69="","","uj::is_prop("&amp;_xlfn.TEXTJOIN(", ",TRUE,$B69,$M69,$J69,IF($G69="","","vals = pj::pj.$vals$"&amp;$G69))&amp;")")</f>
        <v/>
      </c>
      <c r="BQ69" s="31" t="str">
        <f ca="1">IF(AK69="","","uj::is_prop("&amp;_xlfn.TEXTJOIN(", ",TRUE,$B69,$M69,$J69,IF($G69="","","vals = pj::pj.$vals$"&amp;$G69))&amp;")")</f>
        <v/>
      </c>
      <c r="BR69" s="31" t="str">
        <f ca="1">IF(AL69="","","uj::is_prop("&amp;_xlfn.TEXTJOIN(", ",TRUE,$B69,$M69,$J69,IF($G69="","","vals = pj::pj.$vals$"&amp;$G69))&amp;")")</f>
        <v>uj::is_prop(lw, 'cmp_pos_vec')</v>
      </c>
      <c r="BS69" s="31" t="str">
        <f ca="1">IF(AM69="","","uj::is_prop("&amp;_xlfn.TEXTJOIN(", ",TRUE,$B69,$M69,$J69,IF($G69="","","vals = pj::pj.$vals$"&amp;$G69))&amp;")")</f>
        <v/>
      </c>
      <c r="BT69" s="31" t="str">
        <f ca="1">IF(AN69="","","uj::is_prop("&amp;_xlfn.TEXTJOIN(", ",TRUE,$B69,$M69,$J69,IF($G69="","","vals = pj::pj.$vals$"&amp;$G69))&amp;")")</f>
        <v>uj::is_prop(lw, 'cmp_pos_vec')</v>
      </c>
      <c r="BU69" s="31" t="str">
        <f ca="1">IF(AO69="","","uj::is_prop("&amp;_xlfn.TEXTJOIN(", ",TRUE,$B69,$M69,$J69,IF($G69="","","vals = pj::pj.$vals$"&amp;$G69))&amp;")")</f>
        <v>uj::is_prop(lw, 'cmp_pos_vec')</v>
      </c>
      <c r="BV69" s="31" t="str">
        <f ca="1">IF(AP69="","","uj::is_prop("&amp;_xlfn.TEXTJOIN(", ",TRUE,$B69,$M69,$J69,IF($G69="","","vals = pj::pj.$vals$"&amp;$G69))&amp;")")</f>
        <v>uj::is_prop(lw, 'cmp_pos_vec')</v>
      </c>
      <c r="BW69" s="31" t="str">
        <f ca="1">IF(AQ69="","","uj::is_prop("&amp;_xlfn.TEXTJOIN(", ",TRUE,$B69,$M69,$J69,IF($G69="","","vals = pj::pj.$vals$"&amp;$G69))&amp;")")</f>
        <v>uj::is_prop(lw, 'cmp_pos_vec')</v>
      </c>
      <c r="BX69" s="31" t="str">
        <f ca="1">IF(AR69="","","uj::is_prop("&amp;_xlfn.TEXTJOIN(", ",TRUE,$B69,$M69,$J69,IF($G69="","","vals = pj::pj.$vals$"&amp;$G69))&amp;")")</f>
        <v/>
      </c>
      <c r="BY69" s="31" t="str">
        <f ca="1">IF(AS69="","","uj::is_prop("&amp;_xlfn.TEXTJOIN(", ",TRUE,$B69,$M69,$J69,IF($G69="","","vals = pj::pj.$vals$"&amp;$G69))&amp;")")</f>
        <v/>
      </c>
      <c r="BZ69" s="31" t="str">
        <f ca="1">IF(AT69="","","uj::is_prop("&amp;_xlfn.TEXTJOIN(", ",TRUE,$B69,$M69,$J69,IF($G69="","","vals = pj::pj.$vals$"&amp;$G69))&amp;")")</f>
        <v/>
      </c>
      <c r="CA69" s="31" t="str">
        <f ca="1">IF(AU69="","","uj::is_prop("&amp;_xlfn.TEXTJOIN(", ",TRUE,$B69,$M69,$J69,IF($G69="","","vals = pj::pj.$vals$"&amp;$G69))&amp;")")</f>
        <v/>
      </c>
      <c r="CB69" s="37">
        <v>1</v>
      </c>
      <c r="CF69" s="36" t="str">
        <f t="shared" ca="1" si="167"/>
        <v>lw = 1</v>
      </c>
      <c r="CG69" s="36" t="str">
        <f t="shared" ca="1" si="168"/>
        <v/>
      </c>
      <c r="CH69" s="36" t="str">
        <f t="shared" ca="1" si="169"/>
        <v/>
      </c>
      <c r="CI69" s="36" t="str">
        <f t="shared" ca="1" si="170"/>
        <v/>
      </c>
      <c r="CJ69" s="36" t="str">
        <f t="shared" ca="1" si="171"/>
        <v/>
      </c>
      <c r="CK69" s="36" t="str">
        <f t="shared" ca="1" si="172"/>
        <v/>
      </c>
      <c r="CL69" s="36" t="str">
        <f t="shared" ca="1" si="173"/>
        <v/>
      </c>
      <c r="CM69" s="36" t="str">
        <f t="shared" ca="1" si="174"/>
        <v/>
      </c>
      <c r="CN69" s="36" t="str">
        <f t="shared" ca="1" si="175"/>
        <v/>
      </c>
      <c r="CO69" s="36" t="str">
        <f t="shared" ca="1" si="176"/>
        <v/>
      </c>
      <c r="CP69" s="36" t="str">
        <f t="shared" ca="1" si="177"/>
        <v/>
      </c>
      <c r="CQ69" s="36" t="str">
        <f t="shared" ca="1" si="178"/>
        <v/>
      </c>
      <c r="CR69" s="36" t="str">
        <f t="shared" ca="1" si="179"/>
        <v/>
      </c>
      <c r="CS69" s="36" t="str">
        <f t="shared" ca="1" si="180"/>
        <v/>
      </c>
      <c r="CT69" s="36" t="str">
        <f t="shared" ca="1" si="181"/>
        <v/>
      </c>
      <c r="CU69" s="36" t="str">
        <f t="shared" ca="1" si="182"/>
        <v/>
      </c>
      <c r="CV69" s="36" t="str">
        <f t="shared" ca="1" si="183"/>
        <v/>
      </c>
      <c r="CW69" s="36" t="str">
        <f t="shared" ca="1" si="184"/>
        <v/>
      </c>
      <c r="CX69" s="36" t="str">
        <f t="shared" ca="1" si="185"/>
        <v/>
      </c>
      <c r="CY69" s="36" t="str">
        <f t="shared" ca="1" si="186"/>
        <v/>
      </c>
      <c r="CZ69" s="36" t="str">
        <f t="shared" ca="1" si="187"/>
        <v/>
      </c>
      <c r="DA69" s="36" t="str">
        <f t="shared" ca="1" si="189"/>
        <v>lw = 1</v>
      </c>
      <c r="DB69" s="36" t="str">
        <f t="shared" ca="1" si="192"/>
        <v/>
      </c>
      <c r="DC69" s="36" t="str">
        <f t="shared" ca="1" si="193"/>
        <v>lw = 1</v>
      </c>
      <c r="DD69" s="36" t="str">
        <f t="shared" ca="1" si="195"/>
        <v>lw = 1</v>
      </c>
      <c r="DE69" s="36" t="str">
        <f t="shared" ca="1" si="194"/>
        <v>lw = 1</v>
      </c>
      <c r="DF69" s="36" t="str">
        <f t="shared" ca="1" si="190"/>
        <v>lw = 1</v>
      </c>
      <c r="DG69" s="36" t="str">
        <f t="shared" ca="1" si="150"/>
        <v/>
      </c>
      <c r="DH69" s="36" t="str">
        <f t="shared" ca="1" si="151"/>
        <v/>
      </c>
      <c r="DI69" s="36" t="str">
        <f t="shared" ca="1" si="152"/>
        <v/>
      </c>
      <c r="DJ69" s="36" t="str">
        <f t="shared" ca="1" si="153"/>
        <v/>
      </c>
      <c r="DK69" s="31" t="str">
        <f t="shared" ca="1" si="67"/>
        <v>lw = lw</v>
      </c>
      <c r="DL69" s="31" t="str">
        <f t="shared" ca="1" si="36"/>
        <v/>
      </c>
      <c r="DM69" s="31" t="str">
        <f t="shared" ca="1" si="37"/>
        <v/>
      </c>
      <c r="DN69" s="31" t="str">
        <f t="shared" ca="1" si="38"/>
        <v/>
      </c>
      <c r="DO69" s="31" t="str">
        <f t="shared" ca="1" si="39"/>
        <v/>
      </c>
      <c r="DP69" s="31" t="str">
        <f t="shared" ca="1" si="40"/>
        <v/>
      </c>
      <c r="DQ69" s="31" t="str">
        <f t="shared" ca="1" si="41"/>
        <v/>
      </c>
      <c r="DR69" s="31" t="str">
        <f t="shared" ca="1" si="42"/>
        <v/>
      </c>
      <c r="DS69" s="31" t="str">
        <f t="shared" ca="1" si="43"/>
        <v/>
      </c>
      <c r="DT69" s="31" t="str">
        <f t="shared" ca="1" si="44"/>
        <v/>
      </c>
      <c r="DU69" s="31" t="str">
        <f t="shared" ca="1" si="45"/>
        <v/>
      </c>
      <c r="DV69" s="31" t="str">
        <f t="shared" ca="1" si="46"/>
        <v/>
      </c>
      <c r="DW69" s="31" t="str">
        <f t="shared" ca="1" si="47"/>
        <v/>
      </c>
      <c r="DX69" s="31" t="str">
        <f t="shared" ca="1" si="48"/>
        <v/>
      </c>
      <c r="DY69" s="31" t="str">
        <f t="shared" ca="1" si="49"/>
        <v/>
      </c>
      <c r="DZ69" s="31" t="str">
        <f t="shared" ca="1" si="50"/>
        <v/>
      </c>
      <c r="EA69" s="31" t="str">
        <f t="shared" ca="1" si="51"/>
        <v/>
      </c>
      <c r="EB69" s="31" t="str">
        <f t="shared" ca="1" si="52"/>
        <v/>
      </c>
      <c r="EC69" s="31" t="str">
        <f t="shared" ca="1" si="53"/>
        <v/>
      </c>
      <c r="ED69" s="31" t="str">
        <f t="shared" ca="1" si="54"/>
        <v/>
      </c>
      <c r="EE69" s="31" t="str">
        <f t="shared" ca="1" si="55"/>
        <v/>
      </c>
      <c r="EF69" s="31" t="str">
        <f t="shared" ca="1" si="56"/>
        <v>lw = lw</v>
      </c>
      <c r="EG69" s="31" t="str">
        <f t="shared" ca="1" si="57"/>
        <v/>
      </c>
      <c r="EH69" s="31" t="str">
        <f t="shared" ca="1" si="58"/>
        <v>lw = lw</v>
      </c>
      <c r="EI69" s="31" t="str">
        <f t="shared" ca="1" si="59"/>
        <v>lw = lw</v>
      </c>
      <c r="EJ69" s="31" t="str">
        <f t="shared" ca="1" si="60"/>
        <v>lw = lw</v>
      </c>
      <c r="EK69" s="31" t="str">
        <f t="shared" ca="1" si="61"/>
        <v>lw = lw</v>
      </c>
      <c r="EL69" s="31" t="str">
        <f t="shared" ca="1" si="62"/>
        <v/>
      </c>
      <c r="EM69" s="31" t="str">
        <f t="shared" ca="1" si="63"/>
        <v/>
      </c>
      <c r="EN69" s="31" t="str">
        <f t="shared" ca="1" si="64"/>
        <v/>
      </c>
      <c r="EO69" s="31" t="str">
        <f t="shared" ca="1" si="65"/>
        <v/>
      </c>
    </row>
    <row r="70" spans="1:145" x14ac:dyDescent="0.2">
      <c r="A70" s="30" t="s">
        <v>148</v>
      </c>
      <c r="B70" s="30" t="s">
        <v>147</v>
      </c>
      <c r="C70" s="31" t="s">
        <v>7</v>
      </c>
      <c r="E70" s="31" t="s">
        <v>105</v>
      </c>
      <c r="G70" s="31" t="s">
        <v>225</v>
      </c>
      <c r="M70" s="31" t="str">
        <f t="shared" ref="M70:M80" si="208">"'cmp_"&amp;C70&amp;"_"&amp;E70&amp;"'"</f>
        <v>'cmp_chr_vec'</v>
      </c>
      <c r="Q70" s="32" t="str">
        <f t="shared" ca="1" si="163"/>
        <v/>
      </c>
      <c r="R70" s="32" t="str">
        <f t="shared" ca="1" si="191"/>
        <v/>
      </c>
      <c r="S70" s="32" t="str">
        <f t="shared" ca="1" si="197"/>
        <v/>
      </c>
      <c r="T70" s="32" t="str">
        <f t="shared" ca="1" si="197"/>
        <v/>
      </c>
      <c r="U70" s="32" t="str">
        <f t="shared" ca="1" si="197"/>
        <v/>
      </c>
      <c r="V70" s="32" t="str">
        <f t="shared" ca="1" si="197"/>
        <v/>
      </c>
      <c r="W70" s="32" t="str">
        <f t="shared" ca="1" si="197"/>
        <v/>
      </c>
      <c r="X70" s="32" t="str">
        <f t="shared" ca="1" si="197"/>
        <v/>
      </c>
      <c r="Y70" s="32" t="str">
        <f t="shared" ca="1" si="197"/>
        <v/>
      </c>
      <c r="Z70" s="32" t="str">
        <f t="shared" ca="1" si="197"/>
        <v/>
      </c>
      <c r="AA70" s="32" t="str">
        <f t="shared" ca="1" si="197"/>
        <v/>
      </c>
      <c r="AB70" s="32" t="str">
        <f t="shared" ca="1" si="197"/>
        <v/>
      </c>
      <c r="AC70" s="32" t="str">
        <f t="shared" ca="1" si="198"/>
        <v/>
      </c>
      <c r="AD70" s="32" t="str">
        <f t="shared" ca="1" si="198"/>
        <v/>
      </c>
      <c r="AE70" s="32" t="str">
        <f t="shared" ca="1" si="198"/>
        <v/>
      </c>
      <c r="AF70" s="32" t="str">
        <f t="shared" ca="1" si="198"/>
        <v/>
      </c>
      <c r="AG70" s="32" t="str">
        <f t="shared" ca="1" si="198"/>
        <v/>
      </c>
      <c r="AH70" s="32" t="str">
        <f t="shared" ca="1" si="198"/>
        <v/>
      </c>
      <c r="AI70" s="32" t="str">
        <f t="shared" ca="1" si="198"/>
        <v/>
      </c>
      <c r="AJ70" s="32" t="str">
        <f t="shared" ca="1" si="198"/>
        <v/>
      </c>
      <c r="AK70" s="32" t="str">
        <f t="shared" ca="1" si="198"/>
        <v/>
      </c>
      <c r="AL70" s="32" t="str">
        <f t="shared" ca="1" si="198"/>
        <v/>
      </c>
      <c r="AM70" s="32" t="str">
        <f t="shared" ca="1" si="199"/>
        <v/>
      </c>
      <c r="AN70" s="32">
        <f t="shared" ca="1" si="199"/>
        <v>9</v>
      </c>
      <c r="AO70" s="32" t="str">
        <f t="shared" ca="1" si="199"/>
        <v/>
      </c>
      <c r="AP70" s="32" t="str">
        <f t="shared" ca="1" si="199"/>
        <v/>
      </c>
      <c r="AQ70" s="32">
        <f t="shared" ca="1" si="199"/>
        <v>11</v>
      </c>
      <c r="AR70" s="32" t="str">
        <f t="shared" ca="1" si="199"/>
        <v/>
      </c>
      <c r="AS70" s="32" t="str">
        <f t="shared" ca="1" si="199"/>
        <v/>
      </c>
      <c r="AT70" s="32" t="str">
        <f t="shared" ca="1" si="199"/>
        <v/>
      </c>
      <c r="AU70" s="32" t="str">
        <f t="shared" ca="1" si="199"/>
        <v/>
      </c>
      <c r="AV70" s="32">
        <f t="shared" ca="1" si="156"/>
        <v>2</v>
      </c>
      <c r="AW70" s="31" t="str">
        <f ca="1">IF(Q70="","","uj::is_prop("&amp;_xlfn.TEXTJOIN(", ",TRUE,$B70,$M70,$J70,IF($G70="","","vals = pj::pj.$vals$"&amp;$G70))&amp;")")</f>
        <v/>
      </c>
      <c r="AX70" s="31" t="str">
        <f ca="1">IF(R70="","","uj::is_prop("&amp;_xlfn.TEXTJOIN(", ",TRUE,$B70,$M70,$J70,IF($G70="","","vals = pj::pj.$vals$"&amp;$G70))&amp;")")</f>
        <v/>
      </c>
      <c r="AY70" s="31" t="str">
        <f ca="1">IF(S70="","","uj::is_prop("&amp;_xlfn.TEXTJOIN(", ",TRUE,$B70,$M70,$J70,IF($G70="","","vals = pj::pj.$vals$"&amp;$G70))&amp;")")</f>
        <v/>
      </c>
      <c r="AZ70" s="31" t="str">
        <f ca="1">IF(T70="","","uj::is_prop("&amp;_xlfn.TEXTJOIN(", ",TRUE,$B70,$M70,$J70,IF($G70="","","vals = pj::pj.$vals$"&amp;$G70))&amp;")")</f>
        <v/>
      </c>
      <c r="BA70" s="31" t="str">
        <f ca="1">IF(U70="","","uj::is_prop("&amp;_xlfn.TEXTJOIN(", ",TRUE,$B70,$M70,$J70,IF($G70="","","vals = pj::pj.$vals$"&amp;$G70))&amp;")")</f>
        <v/>
      </c>
      <c r="BB70" s="31" t="str">
        <f ca="1">IF(V70="","","uj::is_prop("&amp;_xlfn.TEXTJOIN(", ",TRUE,$B70,$M70,$J70,IF($G70="","","vals = pj::pj.$vals$"&amp;$G70))&amp;")")</f>
        <v/>
      </c>
      <c r="BC70" s="31" t="str">
        <f ca="1">IF(W70="","","uj::is_prop("&amp;_xlfn.TEXTJOIN(", ",TRUE,$B70,$M70,$J70,IF($G70="","","vals = pj::pj.$vals$"&amp;$G70))&amp;")")</f>
        <v/>
      </c>
      <c r="BD70" s="31" t="str">
        <f ca="1">IF(X70="","","uj::is_prop("&amp;_xlfn.TEXTJOIN(", ",TRUE,$B70,$M70,$J70,IF($G70="","","vals = pj::pj.$vals$"&amp;$G70))&amp;")")</f>
        <v/>
      </c>
      <c r="BE70" s="31" t="str">
        <f ca="1">IF(Y70="","","uj::is_prop("&amp;_xlfn.TEXTJOIN(", ",TRUE,$B70,$M70,$J70,IF($G70="","","vals = pj::pj.$vals$"&amp;$G70))&amp;")")</f>
        <v/>
      </c>
      <c r="BF70" s="31" t="str">
        <f ca="1">IF(Z70="","","uj::is_prop("&amp;_xlfn.TEXTJOIN(", ",TRUE,$B70,$M70,$J70,IF($G70="","","vals = pj::pj.$vals$"&amp;$G70))&amp;")")</f>
        <v/>
      </c>
      <c r="BG70" s="31" t="str">
        <f ca="1">IF(AA70="","","uj::is_prop("&amp;_xlfn.TEXTJOIN(", ",TRUE,$B70,$M70,$J70,IF($G70="","","vals = pj::pj.$vals$"&amp;$G70))&amp;")")</f>
        <v/>
      </c>
      <c r="BH70" s="31" t="str">
        <f ca="1">IF(AB70="","","uj::is_prop("&amp;_xlfn.TEXTJOIN(", ",TRUE,$B70,$M70,$J70,IF($G70="","","vals = pj::pj.$vals$"&amp;$G70))&amp;")")</f>
        <v/>
      </c>
      <c r="BI70" s="31" t="str">
        <f ca="1">IF(AC70="","","uj::is_prop("&amp;_xlfn.TEXTJOIN(", ",TRUE,$B70,$M70,$J70,IF($G70="","","vals = pj::pj.$vals$"&amp;$G70))&amp;")")</f>
        <v/>
      </c>
      <c r="BJ70" s="31" t="str">
        <f ca="1">IF(AD70="","","uj::is_prop("&amp;_xlfn.TEXTJOIN(", ",TRUE,$B70,$M70,$J70,IF($G70="","","vals = pj::pj.$vals$"&amp;$G70))&amp;")")</f>
        <v/>
      </c>
      <c r="BK70" s="31" t="str">
        <f ca="1">IF(AE70="","","uj::is_prop("&amp;_xlfn.TEXTJOIN(", ",TRUE,$B70,$M70,$J70,IF($G70="","","vals = pj::pj.$vals$"&amp;$G70))&amp;")")</f>
        <v/>
      </c>
      <c r="BL70" s="31" t="str">
        <f ca="1">IF(AF70="","","uj::is_prop("&amp;_xlfn.TEXTJOIN(", ",TRUE,$B70,$M70,$J70,IF($G70="","","vals = pj::pj.$vals$"&amp;$G70))&amp;")")</f>
        <v/>
      </c>
      <c r="BM70" s="31" t="str">
        <f ca="1">IF(AG70="","","uj::is_prop("&amp;_xlfn.TEXTJOIN(", ",TRUE,$B70,$M70,$J70,IF($G70="","","vals = pj::pj.$vals$"&amp;$G70))&amp;")")</f>
        <v/>
      </c>
      <c r="BN70" s="31" t="str">
        <f ca="1">IF(AH70="","","uj::is_prop("&amp;_xlfn.TEXTJOIN(", ",TRUE,$B70,$M70,$J70,IF($G70="","","vals = pj::pj.$vals$"&amp;$G70))&amp;")")</f>
        <v/>
      </c>
      <c r="BO70" s="31" t="str">
        <f ca="1">IF(AI70="","","uj::is_prop("&amp;_xlfn.TEXTJOIN(", ",TRUE,$B70,$M70,$J70,IF($G70="","","vals = pj::pj.$vals$"&amp;$G70))&amp;")")</f>
        <v/>
      </c>
      <c r="BP70" s="31" t="str">
        <f ca="1">IF(AJ70="","","uj::is_prop("&amp;_xlfn.TEXTJOIN(", ",TRUE,$B70,$M70,$J70,IF($G70="","","vals = pj::pj.$vals$"&amp;$G70))&amp;")")</f>
        <v/>
      </c>
      <c r="BQ70" s="31" t="str">
        <f ca="1">IF(AK70="","","uj::is_prop("&amp;_xlfn.TEXTJOIN(", ",TRUE,$B70,$M70,$J70,IF($G70="","","vals = pj::pj.$vals$"&amp;$G70))&amp;")")</f>
        <v/>
      </c>
      <c r="BR70" s="31" t="str">
        <f ca="1">IF(AL70="","","uj::is_prop("&amp;_xlfn.TEXTJOIN(", ",TRUE,$B70,$M70,$J70,IF($G70="","","vals = pj::pj.$vals$"&amp;$G70))&amp;")")</f>
        <v/>
      </c>
      <c r="BS70" s="31" t="str">
        <f ca="1">IF(AM70="","","uj::is_prop("&amp;_xlfn.TEXTJOIN(", ",TRUE,$B70,$M70,$J70,IF($G70="","","vals = pj::pj.$vals$"&amp;$G70))&amp;")")</f>
        <v/>
      </c>
      <c r="BT70" s="31" t="str">
        <f ca="1">IF(AN70="","","uj::is_prop("&amp;_xlfn.TEXTJOIN(", ",TRUE,$B70,$M70,$J70,IF($G70="","","vals = pj::pj.$vals$"&amp;$G70))&amp;")")</f>
        <v>uj::is_prop(et, 'cmp_chr_vec', vals = pj::pj.$vals$enc)</v>
      </c>
      <c r="BU70" s="31" t="str">
        <f ca="1">IF(AO70="","","uj::is_prop("&amp;_xlfn.TEXTJOIN(", ",TRUE,$B70,$M70,$J70,IF($G70="","","vals = pj::pj.$vals$"&amp;$G70))&amp;")")</f>
        <v/>
      </c>
      <c r="BV70" s="31" t="str">
        <f ca="1">IF(AP70="","","uj::is_prop("&amp;_xlfn.TEXTJOIN(", ",TRUE,$B70,$M70,$J70,IF($G70="","","vals = pj::pj.$vals$"&amp;$G70))&amp;")")</f>
        <v/>
      </c>
      <c r="BW70" s="31" t="str">
        <f ca="1">IF(AQ70="","","uj::is_prop("&amp;_xlfn.TEXTJOIN(", ",TRUE,$B70,$M70,$J70,IF($G70="","","vals = pj::pj.$vals$"&amp;$G70))&amp;")")</f>
        <v>uj::is_prop(et, 'cmp_chr_vec', vals = pj::pj.$vals$enc)</v>
      </c>
      <c r="BX70" s="31" t="str">
        <f ca="1">IF(AR70="","","uj::is_prop("&amp;_xlfn.TEXTJOIN(", ",TRUE,$B70,$M70,$J70,IF($G70="","","vals = pj::pj.$vals$"&amp;$G70))&amp;")")</f>
        <v/>
      </c>
      <c r="BY70" s="31" t="str">
        <f ca="1">IF(AS70="","","uj::is_prop("&amp;_xlfn.TEXTJOIN(", ",TRUE,$B70,$M70,$J70,IF($G70="","","vals = pj::pj.$vals$"&amp;$G70))&amp;")")</f>
        <v/>
      </c>
      <c r="BZ70" s="31" t="str">
        <f ca="1">IF(AT70="","","uj::is_prop("&amp;_xlfn.TEXTJOIN(", ",TRUE,$B70,$M70,$J70,IF($G70="","","vals = pj::pj.$vals$"&amp;$G70))&amp;")")</f>
        <v/>
      </c>
      <c r="CA70" s="31" t="str">
        <f ca="1">IF(AU70="","","uj::is_prop("&amp;_xlfn.TEXTJOIN(", ",TRUE,$B70,$M70,$J70,IF($G70="","","vals = pj::pj.$vals$"&amp;$G70))&amp;")")</f>
        <v/>
      </c>
      <c r="CB70" s="37" t="s">
        <v>281</v>
      </c>
      <c r="CF70" s="36" t="str">
        <f t="shared" ca="1" si="167"/>
        <v/>
      </c>
      <c r="CG70" s="36" t="str">
        <f t="shared" ca="1" si="168"/>
        <v/>
      </c>
      <c r="CH70" s="36" t="str">
        <f t="shared" ca="1" si="169"/>
        <v/>
      </c>
      <c r="CI70" s="36" t="str">
        <f t="shared" ca="1" si="170"/>
        <v/>
      </c>
      <c r="CJ70" s="36" t="str">
        <f t="shared" ca="1" si="171"/>
        <v/>
      </c>
      <c r="CK70" s="36" t="str">
        <f t="shared" ca="1" si="172"/>
        <v/>
      </c>
      <c r="CL70" s="36" t="str">
        <f t="shared" ca="1" si="173"/>
        <v/>
      </c>
      <c r="CM70" s="36" t="str">
        <f t="shared" ca="1" si="174"/>
        <v/>
      </c>
      <c r="CN70" s="36" t="str">
        <f t="shared" ca="1" si="175"/>
        <v/>
      </c>
      <c r="CO70" s="36" t="str">
        <f t="shared" ca="1" si="176"/>
        <v/>
      </c>
      <c r="CP70" s="36" t="str">
        <f t="shared" ca="1" si="177"/>
        <v/>
      </c>
      <c r="CQ70" s="36" t="str">
        <f t="shared" ca="1" si="178"/>
        <v/>
      </c>
      <c r="CR70" s="36" t="str">
        <f t="shared" ca="1" si="179"/>
        <v/>
      </c>
      <c r="CS70" s="36" t="str">
        <f t="shared" ca="1" si="180"/>
        <v/>
      </c>
      <c r="CT70" s="36" t="str">
        <f t="shared" ca="1" si="181"/>
        <v/>
      </c>
      <c r="CU70" s="36" t="str">
        <f t="shared" ca="1" si="182"/>
        <v/>
      </c>
      <c r="CV70" s="36" t="str">
        <f t="shared" ca="1" si="183"/>
        <v/>
      </c>
      <c r="CW70" s="36" t="str">
        <f t="shared" ca="1" si="184"/>
        <v/>
      </c>
      <c r="CX70" s="36" t="str">
        <f t="shared" ca="1" si="185"/>
        <v/>
      </c>
      <c r="CY70" s="36" t="str">
        <f t="shared" ca="1" si="186"/>
        <v/>
      </c>
      <c r="CZ70" s="36" t="str">
        <f t="shared" ca="1" si="187"/>
        <v/>
      </c>
      <c r="DA70" s="36" t="str">
        <f t="shared" ca="1" si="189"/>
        <v/>
      </c>
      <c r="DB70" s="36" t="str">
        <f t="shared" ca="1" si="192"/>
        <v/>
      </c>
      <c r="DC70" s="36" t="str">
        <f t="shared" ca="1" si="193"/>
        <v>et = NA</v>
      </c>
      <c r="DD70" s="36" t="str">
        <f t="shared" ca="1" si="195"/>
        <v/>
      </c>
      <c r="DE70" s="36" t="str">
        <f t="shared" ca="1" si="194"/>
        <v/>
      </c>
      <c r="DF70" s="36" t="str">
        <f t="shared" ca="1" si="190"/>
        <v>et = NA</v>
      </c>
      <c r="DG70" s="36" t="str">
        <f t="shared" ca="1" si="150"/>
        <v/>
      </c>
      <c r="DH70" s="36" t="str">
        <f t="shared" ca="1" si="151"/>
        <v/>
      </c>
      <c r="DI70" s="36" t="str">
        <f t="shared" ca="1" si="152"/>
        <v/>
      </c>
      <c r="DJ70" s="36" t="str">
        <f t="shared" ca="1" si="153"/>
        <v/>
      </c>
      <c r="DK70" s="31" t="str">
        <f t="shared" ref="DK70:DT70" ca="1" si="209">IF(Q70="","",$B70&amp;" = "&amp;$B70)</f>
        <v/>
      </c>
      <c r="DL70" s="31" t="str">
        <f t="shared" ca="1" si="209"/>
        <v/>
      </c>
      <c r="DM70" s="31" t="str">
        <f t="shared" ca="1" si="209"/>
        <v/>
      </c>
      <c r="DN70" s="31" t="str">
        <f t="shared" ca="1" si="209"/>
        <v/>
      </c>
      <c r="DO70" s="31" t="str">
        <f t="shared" ca="1" si="209"/>
        <v/>
      </c>
      <c r="DP70" s="31" t="str">
        <f t="shared" ca="1" si="209"/>
        <v/>
      </c>
      <c r="DQ70" s="31" t="str">
        <f t="shared" ca="1" si="209"/>
        <v/>
      </c>
      <c r="DR70" s="31" t="str">
        <f t="shared" ca="1" si="209"/>
        <v/>
      </c>
      <c r="DS70" s="31" t="str">
        <f t="shared" ca="1" si="209"/>
        <v/>
      </c>
      <c r="DT70" s="31" t="str">
        <f t="shared" ca="1" si="209"/>
        <v/>
      </c>
      <c r="DU70" s="31" t="str">
        <f t="shared" ca="1" si="45"/>
        <v/>
      </c>
      <c r="DV70" s="31" t="str">
        <f t="shared" ca="1" si="46"/>
        <v/>
      </c>
      <c r="DW70" s="31" t="str">
        <f t="shared" ca="1" si="47"/>
        <v/>
      </c>
      <c r="DX70" s="31" t="str">
        <f t="shared" ca="1" si="48"/>
        <v/>
      </c>
      <c r="DY70" s="31" t="str">
        <f t="shared" ca="1" si="49"/>
        <v/>
      </c>
      <c r="DZ70" s="31" t="str">
        <f t="shared" ca="1" si="50"/>
        <v/>
      </c>
      <c r="EA70" s="31" t="str">
        <f t="shared" ca="1" si="51"/>
        <v/>
      </c>
      <c r="EB70" s="31" t="str">
        <f t="shared" ca="1" si="52"/>
        <v/>
      </c>
      <c r="EC70" s="31" t="str">
        <f t="shared" ca="1" si="53"/>
        <v/>
      </c>
      <c r="ED70" s="31" t="str">
        <f t="shared" ca="1" si="54"/>
        <v/>
      </c>
      <c r="EE70" s="31" t="str">
        <f t="shared" ca="1" si="55"/>
        <v/>
      </c>
      <c r="EF70" s="31" t="str">
        <f t="shared" ca="1" si="56"/>
        <v/>
      </c>
      <c r="EG70" s="31" t="str">
        <f t="shared" ca="1" si="57"/>
        <v/>
      </c>
      <c r="EH70" s="31" t="str">
        <f t="shared" ca="1" si="58"/>
        <v>et = et</v>
      </c>
      <c r="EI70" s="31" t="str">
        <f t="shared" ca="1" si="59"/>
        <v/>
      </c>
      <c r="EJ70" s="31" t="str">
        <f t="shared" ca="1" si="60"/>
        <v/>
      </c>
      <c r="EK70" s="31" t="str">
        <f t="shared" ca="1" si="61"/>
        <v>et = et</v>
      </c>
      <c r="EL70" s="31" t="str">
        <f t="shared" ca="1" si="62"/>
        <v/>
      </c>
      <c r="EM70" s="31" t="str">
        <f t="shared" ca="1" si="63"/>
        <v/>
      </c>
      <c r="EN70" s="31" t="str">
        <f t="shared" ca="1" si="64"/>
        <v/>
      </c>
      <c r="EO70" s="31" t="str">
        <f t="shared" ca="1" si="65"/>
        <v/>
      </c>
    </row>
    <row r="71" spans="1:145" x14ac:dyDescent="0.2">
      <c r="A71" s="30" t="s">
        <v>149</v>
      </c>
      <c r="B71" s="30" t="s">
        <v>145</v>
      </c>
      <c r="C71" s="31" t="s">
        <v>35</v>
      </c>
      <c r="E71" s="31" t="s">
        <v>105</v>
      </c>
      <c r="M71" s="31" t="str">
        <f t="shared" si="208"/>
        <v>'cmp_clr_vec'</v>
      </c>
      <c r="Q71" s="32" t="str">
        <f t="shared" ca="1" si="163"/>
        <v/>
      </c>
      <c r="R71" s="32" t="str">
        <f t="shared" ca="1" si="191"/>
        <v/>
      </c>
      <c r="S71" s="32" t="str">
        <f t="shared" ca="1" si="197"/>
        <v/>
      </c>
      <c r="T71" s="32" t="str">
        <f t="shared" ca="1" si="197"/>
        <v/>
      </c>
      <c r="U71" s="32" t="str">
        <f t="shared" ca="1" si="197"/>
        <v/>
      </c>
      <c r="V71" s="32" t="str">
        <f t="shared" ca="1" si="197"/>
        <v/>
      </c>
      <c r="W71" s="32" t="str">
        <f t="shared" ca="1" si="197"/>
        <v/>
      </c>
      <c r="X71" s="32" t="str">
        <f t="shared" ca="1" si="197"/>
        <v/>
      </c>
      <c r="Y71" s="32" t="str">
        <f t="shared" ca="1" si="197"/>
        <v/>
      </c>
      <c r="Z71" s="32" t="str">
        <f t="shared" ca="1" si="197"/>
        <v/>
      </c>
      <c r="AA71" s="32" t="str">
        <f t="shared" ca="1" si="197"/>
        <v/>
      </c>
      <c r="AB71" s="32" t="str">
        <f t="shared" ca="1" si="197"/>
        <v/>
      </c>
      <c r="AC71" s="32" t="str">
        <f t="shared" ca="1" si="198"/>
        <v/>
      </c>
      <c r="AD71" s="32" t="str">
        <f t="shared" ca="1" si="198"/>
        <v/>
      </c>
      <c r="AE71" s="32" t="str">
        <f t="shared" ca="1" si="198"/>
        <v/>
      </c>
      <c r="AF71" s="32" t="str">
        <f t="shared" ca="1" si="198"/>
        <v/>
      </c>
      <c r="AG71" s="32" t="str">
        <f t="shared" ca="1" si="198"/>
        <v/>
      </c>
      <c r="AH71" s="32" t="str">
        <f t="shared" ca="1" si="198"/>
        <v/>
      </c>
      <c r="AI71" s="32" t="str">
        <f t="shared" ca="1" si="198"/>
        <v/>
      </c>
      <c r="AJ71" s="32" t="str">
        <f t="shared" ca="1" si="198"/>
        <v/>
      </c>
      <c r="AK71" s="32" t="str">
        <f t="shared" ca="1" si="198"/>
        <v/>
      </c>
      <c r="AL71" s="32" t="str">
        <f t="shared" ca="1" si="198"/>
        <v/>
      </c>
      <c r="AM71" s="32" t="str">
        <f t="shared" ca="1" si="199"/>
        <v/>
      </c>
      <c r="AN71" s="32">
        <f t="shared" ca="1" si="199"/>
        <v>7</v>
      </c>
      <c r="AO71" s="32" t="str">
        <f t="shared" ca="1" si="199"/>
        <v/>
      </c>
      <c r="AP71" s="32" t="str">
        <f t="shared" ca="1" si="199"/>
        <v/>
      </c>
      <c r="AQ71" s="32">
        <f t="shared" ca="1" si="199"/>
        <v>9</v>
      </c>
      <c r="AR71" s="32" t="str">
        <f t="shared" ca="1" si="199"/>
        <v/>
      </c>
      <c r="AS71" s="32" t="str">
        <f t="shared" ca="1" si="199"/>
        <v/>
      </c>
      <c r="AT71" s="32" t="str">
        <f t="shared" ca="1" si="199"/>
        <v/>
      </c>
      <c r="AU71" s="32" t="str">
        <f t="shared" ca="1" si="199"/>
        <v/>
      </c>
      <c r="AV71" s="32">
        <f t="shared" ca="1" si="156"/>
        <v>2</v>
      </c>
      <c r="AW71" s="31" t="str">
        <f ca="1">IF(Q71="","","uj::is_prop("&amp;_xlfn.TEXTJOIN(", ",TRUE,$B71,$M71,$J71,IF($G71="","","vals = pj::pj.$vals$"&amp;$G71))&amp;")")</f>
        <v/>
      </c>
      <c r="AX71" s="31" t="str">
        <f ca="1">IF(R71="","","uj::is_prop("&amp;_xlfn.TEXTJOIN(", ",TRUE,$B71,$M71,$J71,IF($G71="","","vals = pj::pj.$vals$"&amp;$G71))&amp;")")</f>
        <v/>
      </c>
      <c r="AY71" s="31" t="str">
        <f ca="1">IF(S71="","","uj::is_prop("&amp;_xlfn.TEXTJOIN(", ",TRUE,$B71,$M71,$J71,IF($G71="","","vals = pj::pj.$vals$"&amp;$G71))&amp;")")</f>
        <v/>
      </c>
      <c r="AZ71" s="31" t="str">
        <f ca="1">IF(T71="","","uj::is_prop("&amp;_xlfn.TEXTJOIN(", ",TRUE,$B71,$M71,$J71,IF($G71="","","vals = pj::pj.$vals$"&amp;$G71))&amp;")")</f>
        <v/>
      </c>
      <c r="BA71" s="31" t="str">
        <f ca="1">IF(U71="","","uj::is_prop("&amp;_xlfn.TEXTJOIN(", ",TRUE,$B71,$M71,$J71,IF($G71="","","vals = pj::pj.$vals$"&amp;$G71))&amp;")")</f>
        <v/>
      </c>
      <c r="BB71" s="31" t="str">
        <f ca="1">IF(V71="","","uj::is_prop("&amp;_xlfn.TEXTJOIN(", ",TRUE,$B71,$M71,$J71,IF($G71="","","vals = pj::pj.$vals$"&amp;$G71))&amp;")")</f>
        <v/>
      </c>
      <c r="BC71" s="31" t="str">
        <f ca="1">IF(W71="","","uj::is_prop("&amp;_xlfn.TEXTJOIN(", ",TRUE,$B71,$M71,$J71,IF($G71="","","vals = pj::pj.$vals$"&amp;$G71))&amp;")")</f>
        <v/>
      </c>
      <c r="BD71" s="31" t="str">
        <f ca="1">IF(X71="","","uj::is_prop("&amp;_xlfn.TEXTJOIN(", ",TRUE,$B71,$M71,$J71,IF($G71="","","vals = pj::pj.$vals$"&amp;$G71))&amp;")")</f>
        <v/>
      </c>
      <c r="BE71" s="31" t="str">
        <f ca="1">IF(Y71="","","uj::is_prop("&amp;_xlfn.TEXTJOIN(", ",TRUE,$B71,$M71,$J71,IF($G71="","","vals = pj::pj.$vals$"&amp;$G71))&amp;")")</f>
        <v/>
      </c>
      <c r="BF71" s="31" t="str">
        <f ca="1">IF(Z71="","","uj::is_prop("&amp;_xlfn.TEXTJOIN(", ",TRUE,$B71,$M71,$J71,IF($G71="","","vals = pj::pj.$vals$"&amp;$G71))&amp;")")</f>
        <v/>
      </c>
      <c r="BG71" s="31" t="str">
        <f ca="1">IF(AA71="","","uj::is_prop("&amp;_xlfn.TEXTJOIN(", ",TRUE,$B71,$M71,$J71,IF($G71="","","vals = pj::pj.$vals$"&amp;$G71))&amp;")")</f>
        <v/>
      </c>
      <c r="BH71" s="31" t="str">
        <f ca="1">IF(AB71="","","uj::is_prop("&amp;_xlfn.TEXTJOIN(", ",TRUE,$B71,$M71,$J71,IF($G71="","","vals = pj::pj.$vals$"&amp;$G71))&amp;")")</f>
        <v/>
      </c>
      <c r="BI71" s="31" t="str">
        <f ca="1">IF(AC71="","","uj::is_prop("&amp;_xlfn.TEXTJOIN(", ",TRUE,$B71,$M71,$J71,IF($G71="","","vals = pj::pj.$vals$"&amp;$G71))&amp;")")</f>
        <v/>
      </c>
      <c r="BJ71" s="31" t="str">
        <f ca="1">IF(AD71="","","uj::is_prop("&amp;_xlfn.TEXTJOIN(", ",TRUE,$B71,$M71,$J71,IF($G71="","","vals = pj::pj.$vals$"&amp;$G71))&amp;")")</f>
        <v/>
      </c>
      <c r="BK71" s="31" t="str">
        <f ca="1">IF(AE71="","","uj::is_prop("&amp;_xlfn.TEXTJOIN(", ",TRUE,$B71,$M71,$J71,IF($G71="","","vals = pj::pj.$vals$"&amp;$G71))&amp;")")</f>
        <v/>
      </c>
      <c r="BL71" s="31" t="str">
        <f ca="1">IF(AF71="","","uj::is_prop("&amp;_xlfn.TEXTJOIN(", ",TRUE,$B71,$M71,$J71,IF($G71="","","vals = pj::pj.$vals$"&amp;$G71))&amp;")")</f>
        <v/>
      </c>
      <c r="BM71" s="31" t="str">
        <f ca="1">IF(AG71="","","uj::is_prop("&amp;_xlfn.TEXTJOIN(", ",TRUE,$B71,$M71,$J71,IF($G71="","","vals = pj::pj.$vals$"&amp;$G71))&amp;")")</f>
        <v/>
      </c>
      <c r="BN71" s="31" t="str">
        <f ca="1">IF(AH71="","","uj::is_prop("&amp;_xlfn.TEXTJOIN(", ",TRUE,$B71,$M71,$J71,IF($G71="","","vals = pj::pj.$vals$"&amp;$G71))&amp;")")</f>
        <v/>
      </c>
      <c r="BO71" s="31" t="str">
        <f ca="1">IF(AI71="","","uj::is_prop("&amp;_xlfn.TEXTJOIN(", ",TRUE,$B71,$M71,$J71,IF($G71="","","vals = pj::pj.$vals$"&amp;$G71))&amp;")")</f>
        <v/>
      </c>
      <c r="BP71" s="31" t="str">
        <f ca="1">IF(AJ71="","","uj::is_prop("&amp;_xlfn.TEXTJOIN(", ",TRUE,$B71,$M71,$J71,IF($G71="","","vals = pj::pj.$vals$"&amp;$G71))&amp;")")</f>
        <v/>
      </c>
      <c r="BQ71" s="31" t="str">
        <f ca="1">IF(AK71="","","uj::is_prop("&amp;_xlfn.TEXTJOIN(", ",TRUE,$B71,$M71,$J71,IF($G71="","","vals = pj::pj.$vals$"&amp;$G71))&amp;")")</f>
        <v/>
      </c>
      <c r="BR71" s="31" t="str">
        <f ca="1">IF(AL71="","","uj::is_prop("&amp;_xlfn.TEXTJOIN(", ",TRUE,$B71,$M71,$J71,IF($G71="","","vals = pj::pj.$vals$"&amp;$G71))&amp;")")</f>
        <v/>
      </c>
      <c r="BS71" s="31" t="str">
        <f ca="1">IF(AM71="","","uj::is_prop("&amp;_xlfn.TEXTJOIN(", ",TRUE,$B71,$M71,$J71,IF($G71="","","vals = pj::pj.$vals$"&amp;$G71))&amp;")")</f>
        <v/>
      </c>
      <c r="BT71" s="31" t="str">
        <f ca="1">IF(AN71="","","uj::is_prop("&amp;_xlfn.TEXTJOIN(", ",TRUE,$B71,$M71,$J71,IF($G71="","","vals = pj::pj.$vals$"&amp;$G71))&amp;")")</f>
        <v>uj::is_prop(ec, 'cmp_clr_vec')</v>
      </c>
      <c r="BU71" s="31" t="str">
        <f ca="1">IF(AO71="","","uj::is_prop("&amp;_xlfn.TEXTJOIN(", ",TRUE,$B71,$M71,$J71,IF($G71="","","vals = pj::pj.$vals$"&amp;$G71))&amp;")")</f>
        <v/>
      </c>
      <c r="BV71" s="31" t="str">
        <f ca="1">IF(AP71="","","uj::is_prop("&amp;_xlfn.TEXTJOIN(", ",TRUE,$B71,$M71,$J71,IF($G71="","","vals = pj::pj.$vals$"&amp;$G71))&amp;")")</f>
        <v/>
      </c>
      <c r="BW71" s="31" t="str">
        <f ca="1">IF(AQ71="","","uj::is_prop("&amp;_xlfn.TEXTJOIN(", ",TRUE,$B71,$M71,$J71,IF($G71="","","vals = pj::pj.$vals$"&amp;$G71))&amp;")")</f>
        <v>uj::is_prop(ec, 'cmp_clr_vec')</v>
      </c>
      <c r="BX71" s="31" t="str">
        <f ca="1">IF(AR71="","","uj::is_prop("&amp;_xlfn.TEXTJOIN(", ",TRUE,$B71,$M71,$J71,IF($G71="","","vals = pj::pj.$vals$"&amp;$G71))&amp;")")</f>
        <v/>
      </c>
      <c r="BY71" s="31" t="str">
        <f ca="1">IF(AS71="","","uj::is_prop("&amp;_xlfn.TEXTJOIN(", ",TRUE,$B71,$M71,$J71,IF($G71="","","vals = pj::pj.$vals$"&amp;$G71))&amp;")")</f>
        <v/>
      </c>
      <c r="BZ71" s="31" t="str">
        <f ca="1">IF(AT71="","","uj::is_prop("&amp;_xlfn.TEXTJOIN(", ",TRUE,$B71,$M71,$J71,IF($G71="","","vals = pj::pj.$vals$"&amp;$G71))&amp;")")</f>
        <v/>
      </c>
      <c r="CA71" s="31" t="str">
        <f ca="1">IF(AU71="","","uj::is_prop("&amp;_xlfn.TEXTJOIN(", ",TRUE,$B71,$M71,$J71,IF($G71="","","vals = pj::pj.$vals$"&amp;$G71))&amp;")")</f>
        <v/>
      </c>
      <c r="CB71" s="37" t="s">
        <v>281</v>
      </c>
      <c r="CF71" s="36" t="str">
        <f t="shared" ca="1" si="167"/>
        <v/>
      </c>
      <c r="CG71" s="36" t="str">
        <f t="shared" ca="1" si="168"/>
        <v/>
      </c>
      <c r="CH71" s="36" t="str">
        <f t="shared" ca="1" si="169"/>
        <v/>
      </c>
      <c r="CI71" s="36" t="str">
        <f t="shared" ca="1" si="170"/>
        <v/>
      </c>
      <c r="CJ71" s="36" t="str">
        <f t="shared" ca="1" si="171"/>
        <v/>
      </c>
      <c r="CK71" s="36" t="str">
        <f t="shared" ca="1" si="172"/>
        <v/>
      </c>
      <c r="CL71" s="36" t="str">
        <f t="shared" ca="1" si="173"/>
        <v/>
      </c>
      <c r="CM71" s="36" t="str">
        <f t="shared" ca="1" si="174"/>
        <v/>
      </c>
      <c r="CN71" s="36" t="str">
        <f t="shared" ca="1" si="175"/>
        <v/>
      </c>
      <c r="CO71" s="36" t="str">
        <f t="shared" ca="1" si="176"/>
        <v/>
      </c>
      <c r="CP71" s="36" t="str">
        <f t="shared" ca="1" si="177"/>
        <v/>
      </c>
      <c r="CQ71" s="36" t="str">
        <f t="shared" ca="1" si="178"/>
        <v/>
      </c>
      <c r="CR71" s="36" t="str">
        <f t="shared" ca="1" si="179"/>
        <v/>
      </c>
      <c r="CS71" s="36" t="str">
        <f t="shared" ca="1" si="180"/>
        <v/>
      </c>
      <c r="CT71" s="36" t="str">
        <f t="shared" ca="1" si="181"/>
        <v/>
      </c>
      <c r="CU71" s="36" t="str">
        <f t="shared" ca="1" si="182"/>
        <v/>
      </c>
      <c r="CV71" s="36" t="str">
        <f t="shared" ca="1" si="183"/>
        <v/>
      </c>
      <c r="CW71" s="36" t="str">
        <f t="shared" ca="1" si="184"/>
        <v/>
      </c>
      <c r="CX71" s="36" t="str">
        <f t="shared" ca="1" si="185"/>
        <v/>
      </c>
      <c r="CY71" s="36" t="str">
        <f t="shared" ca="1" si="186"/>
        <v/>
      </c>
      <c r="CZ71" s="36" t="str">
        <f t="shared" ca="1" si="187"/>
        <v/>
      </c>
      <c r="DA71" s="36" t="str">
        <f t="shared" ca="1" si="189"/>
        <v/>
      </c>
      <c r="DB71" s="36" t="str">
        <f t="shared" ca="1" si="192"/>
        <v/>
      </c>
      <c r="DC71" s="36" t="str">
        <f t="shared" ca="1" si="193"/>
        <v>ec = NA</v>
      </c>
      <c r="DD71" s="36" t="str">
        <f t="shared" ca="1" si="195"/>
        <v/>
      </c>
      <c r="DE71" s="36" t="str">
        <f t="shared" ca="1" si="194"/>
        <v/>
      </c>
      <c r="DF71" s="36" t="str">
        <f t="shared" ca="1" si="190"/>
        <v>ec = NA</v>
      </c>
      <c r="DG71" s="36" t="str">
        <f t="shared" ca="1" si="150"/>
        <v/>
      </c>
      <c r="DH71" s="36" t="str">
        <f t="shared" ca="1" si="151"/>
        <v/>
      </c>
      <c r="DI71" s="36" t="str">
        <f t="shared" ca="1" si="152"/>
        <v/>
      </c>
      <c r="DJ71" s="36" t="str">
        <f t="shared" ca="1" si="153"/>
        <v/>
      </c>
      <c r="DK71" s="31" t="str">
        <f t="shared" ca="1" si="67"/>
        <v/>
      </c>
      <c r="DL71" s="31" t="str">
        <f t="shared" ca="1" si="36"/>
        <v/>
      </c>
      <c r="DM71" s="31" t="str">
        <f t="shared" ca="1" si="37"/>
        <v/>
      </c>
      <c r="DN71" s="31" t="str">
        <f t="shared" ca="1" si="38"/>
        <v/>
      </c>
      <c r="DO71" s="31" t="str">
        <f t="shared" ca="1" si="39"/>
        <v/>
      </c>
      <c r="DP71" s="31" t="str">
        <f t="shared" ca="1" si="40"/>
        <v/>
      </c>
      <c r="DQ71" s="31" t="str">
        <f t="shared" ca="1" si="41"/>
        <v/>
      </c>
      <c r="DR71" s="31" t="str">
        <f t="shared" ca="1" si="42"/>
        <v/>
      </c>
      <c r="DS71" s="31" t="str">
        <f t="shared" ca="1" si="43"/>
        <v/>
      </c>
      <c r="DT71" s="31" t="str">
        <f t="shared" ca="1" si="44"/>
        <v/>
      </c>
      <c r="DU71" s="31" t="str">
        <f t="shared" ca="1" si="45"/>
        <v/>
      </c>
      <c r="DV71" s="31" t="str">
        <f t="shared" ca="1" si="46"/>
        <v/>
      </c>
      <c r="DW71" s="31" t="str">
        <f t="shared" ca="1" si="47"/>
        <v/>
      </c>
      <c r="DX71" s="31" t="str">
        <f t="shared" ca="1" si="48"/>
        <v/>
      </c>
      <c r="DY71" s="31" t="str">
        <f t="shared" ca="1" si="49"/>
        <v/>
      </c>
      <c r="DZ71" s="31" t="str">
        <f t="shared" ca="1" si="50"/>
        <v/>
      </c>
      <c r="EA71" s="31" t="str">
        <f t="shared" ca="1" si="51"/>
        <v/>
      </c>
      <c r="EB71" s="31" t="str">
        <f t="shared" ca="1" si="52"/>
        <v/>
      </c>
      <c r="EC71" s="31" t="str">
        <f t="shared" ca="1" si="53"/>
        <v/>
      </c>
      <c r="ED71" s="31" t="str">
        <f t="shared" ca="1" si="54"/>
        <v/>
      </c>
      <c r="EE71" s="31" t="str">
        <f t="shared" ca="1" si="55"/>
        <v/>
      </c>
      <c r="EF71" s="31" t="str">
        <f t="shared" ca="1" si="56"/>
        <v/>
      </c>
      <c r="EG71" s="31" t="str">
        <f t="shared" ca="1" si="57"/>
        <v/>
      </c>
      <c r="EH71" s="31" t="str">
        <f t="shared" ca="1" si="58"/>
        <v>ec = ec</v>
      </c>
      <c r="EI71" s="31" t="str">
        <f t="shared" ca="1" si="59"/>
        <v/>
      </c>
      <c r="EJ71" s="31" t="str">
        <f t="shared" ca="1" si="60"/>
        <v/>
      </c>
      <c r="EK71" s="31" t="str">
        <f t="shared" ca="1" si="61"/>
        <v>ec = ec</v>
      </c>
      <c r="EL71" s="31" t="str">
        <f t="shared" ca="1" si="62"/>
        <v/>
      </c>
      <c r="EM71" s="31" t="str">
        <f t="shared" ca="1" si="63"/>
        <v/>
      </c>
      <c r="EN71" s="31" t="str">
        <f t="shared" ca="1" si="64"/>
        <v/>
      </c>
      <c r="EO71" s="31" t="str">
        <f t="shared" ca="1" si="65"/>
        <v/>
      </c>
    </row>
    <row r="72" spans="1:145" x14ac:dyDescent="0.2">
      <c r="A72" s="30" t="s">
        <v>150</v>
      </c>
      <c r="B72" s="30" t="s">
        <v>146</v>
      </c>
      <c r="C72" s="31" t="s">
        <v>21</v>
      </c>
      <c r="E72" s="31" t="s">
        <v>105</v>
      </c>
      <c r="M72" s="31" t="str">
        <f t="shared" si="208"/>
        <v>'cmp_ppn_vec'</v>
      </c>
      <c r="Q72" s="32" t="str">
        <f t="shared" ca="1" si="163"/>
        <v/>
      </c>
      <c r="R72" s="32" t="str">
        <f t="shared" ca="1" si="191"/>
        <v/>
      </c>
      <c r="S72" s="32" t="str">
        <f t="shared" ca="1" si="197"/>
        <v/>
      </c>
      <c r="T72" s="32" t="str">
        <f t="shared" ca="1" si="197"/>
        <v/>
      </c>
      <c r="U72" s="32" t="str">
        <f t="shared" ca="1" si="197"/>
        <v/>
      </c>
      <c r="V72" s="32" t="str">
        <f t="shared" ca="1" si="197"/>
        <v/>
      </c>
      <c r="W72" s="32" t="str">
        <f t="shared" ca="1" si="197"/>
        <v/>
      </c>
      <c r="X72" s="32" t="str">
        <f t="shared" ca="1" si="197"/>
        <v/>
      </c>
      <c r="Y72" s="32" t="str">
        <f t="shared" ca="1" si="197"/>
        <v/>
      </c>
      <c r="Z72" s="32" t="str">
        <f t="shared" ca="1" si="197"/>
        <v/>
      </c>
      <c r="AA72" s="32" t="str">
        <f t="shared" ca="1" si="197"/>
        <v/>
      </c>
      <c r="AB72" s="32" t="str">
        <f t="shared" ca="1" si="197"/>
        <v/>
      </c>
      <c r="AC72" s="32" t="str">
        <f t="shared" ca="1" si="198"/>
        <v/>
      </c>
      <c r="AD72" s="32" t="str">
        <f t="shared" ca="1" si="198"/>
        <v/>
      </c>
      <c r="AE72" s="32" t="str">
        <f t="shared" ca="1" si="198"/>
        <v/>
      </c>
      <c r="AF72" s="32" t="str">
        <f t="shared" ca="1" si="198"/>
        <v/>
      </c>
      <c r="AG72" s="32" t="str">
        <f t="shared" ca="1" si="198"/>
        <v/>
      </c>
      <c r="AH72" s="32" t="str">
        <f t="shared" ca="1" si="198"/>
        <v/>
      </c>
      <c r="AI72" s="32" t="str">
        <f t="shared" ca="1" si="198"/>
        <v/>
      </c>
      <c r="AJ72" s="32" t="str">
        <f t="shared" ca="1" si="198"/>
        <v/>
      </c>
      <c r="AK72" s="32" t="str">
        <f t="shared" ca="1" si="198"/>
        <v/>
      </c>
      <c r="AL72" s="32" t="str">
        <f t="shared" ca="1" si="198"/>
        <v/>
      </c>
      <c r="AM72" s="32" t="str">
        <f t="shared" ca="1" si="199"/>
        <v/>
      </c>
      <c r="AN72" s="32">
        <f t="shared" ca="1" si="199"/>
        <v>8</v>
      </c>
      <c r="AO72" s="32" t="str">
        <f t="shared" ca="1" si="199"/>
        <v/>
      </c>
      <c r="AP72" s="32" t="str">
        <f t="shared" ca="1" si="199"/>
        <v/>
      </c>
      <c r="AQ72" s="32">
        <f t="shared" ca="1" si="199"/>
        <v>10</v>
      </c>
      <c r="AR72" s="32" t="str">
        <f t="shared" ca="1" si="199"/>
        <v/>
      </c>
      <c r="AS72" s="32" t="str">
        <f t="shared" ca="1" si="199"/>
        <v/>
      </c>
      <c r="AT72" s="32" t="str">
        <f t="shared" ca="1" si="199"/>
        <v/>
      </c>
      <c r="AU72" s="32" t="str">
        <f t="shared" ca="1" si="199"/>
        <v/>
      </c>
      <c r="AV72" s="32">
        <f t="shared" ref="AV72:AV82" ca="1" si="210">COUNT(Q72:AU72)</f>
        <v>2</v>
      </c>
      <c r="AW72" s="31" t="str">
        <f ca="1">IF(Q72="","","uj::is_prop("&amp;_xlfn.TEXTJOIN(", ",TRUE,$B72,$M72,$J72,IF($G72="","","vals = pj::pj.$vals$"&amp;$G72))&amp;")")</f>
        <v/>
      </c>
      <c r="AX72" s="31" t="str">
        <f ca="1">IF(R72="","","uj::is_prop("&amp;_xlfn.TEXTJOIN(", ",TRUE,$B72,$M72,$J72,IF($G72="","","vals = pj::pj.$vals$"&amp;$G72))&amp;")")</f>
        <v/>
      </c>
      <c r="AY72" s="31" t="str">
        <f ca="1">IF(S72="","","uj::is_prop("&amp;_xlfn.TEXTJOIN(", ",TRUE,$B72,$M72,$J72,IF($G72="","","vals = pj::pj.$vals$"&amp;$G72))&amp;")")</f>
        <v/>
      </c>
      <c r="AZ72" s="31" t="str">
        <f ca="1">IF(T72="","","uj::is_prop("&amp;_xlfn.TEXTJOIN(", ",TRUE,$B72,$M72,$J72,IF($G72="","","vals = pj::pj.$vals$"&amp;$G72))&amp;")")</f>
        <v/>
      </c>
      <c r="BA72" s="31" t="str">
        <f ca="1">IF(U72="","","uj::is_prop("&amp;_xlfn.TEXTJOIN(", ",TRUE,$B72,$M72,$J72,IF($G72="","","vals = pj::pj.$vals$"&amp;$G72))&amp;")")</f>
        <v/>
      </c>
      <c r="BB72" s="31" t="str">
        <f ca="1">IF(V72="","","uj::is_prop("&amp;_xlfn.TEXTJOIN(", ",TRUE,$B72,$M72,$J72,IF($G72="","","vals = pj::pj.$vals$"&amp;$G72))&amp;")")</f>
        <v/>
      </c>
      <c r="BC72" s="31" t="str">
        <f ca="1">IF(W72="","","uj::is_prop("&amp;_xlfn.TEXTJOIN(", ",TRUE,$B72,$M72,$J72,IF($G72="","","vals = pj::pj.$vals$"&amp;$G72))&amp;")")</f>
        <v/>
      </c>
      <c r="BD72" s="31" t="str">
        <f ca="1">IF(X72="","","uj::is_prop("&amp;_xlfn.TEXTJOIN(", ",TRUE,$B72,$M72,$J72,IF($G72="","","vals = pj::pj.$vals$"&amp;$G72))&amp;")")</f>
        <v/>
      </c>
      <c r="BE72" s="31" t="str">
        <f ca="1">IF(Y72="","","uj::is_prop("&amp;_xlfn.TEXTJOIN(", ",TRUE,$B72,$M72,$J72,IF($G72="","","vals = pj::pj.$vals$"&amp;$G72))&amp;")")</f>
        <v/>
      </c>
      <c r="BF72" s="31" t="str">
        <f ca="1">IF(Z72="","","uj::is_prop("&amp;_xlfn.TEXTJOIN(", ",TRUE,$B72,$M72,$J72,IF($G72="","","vals = pj::pj.$vals$"&amp;$G72))&amp;")")</f>
        <v/>
      </c>
      <c r="BG72" s="31" t="str">
        <f ca="1">IF(AA72="","","uj::is_prop("&amp;_xlfn.TEXTJOIN(", ",TRUE,$B72,$M72,$J72,IF($G72="","","vals = pj::pj.$vals$"&amp;$G72))&amp;")")</f>
        <v/>
      </c>
      <c r="BH72" s="31" t="str">
        <f ca="1">IF(AB72="","","uj::is_prop("&amp;_xlfn.TEXTJOIN(", ",TRUE,$B72,$M72,$J72,IF($G72="","","vals = pj::pj.$vals$"&amp;$G72))&amp;")")</f>
        <v/>
      </c>
      <c r="BI72" s="31" t="str">
        <f ca="1">IF(AC72="","","uj::is_prop("&amp;_xlfn.TEXTJOIN(", ",TRUE,$B72,$M72,$J72,IF($G72="","","vals = pj::pj.$vals$"&amp;$G72))&amp;")")</f>
        <v/>
      </c>
      <c r="BJ72" s="31" t="str">
        <f ca="1">IF(AD72="","","uj::is_prop("&amp;_xlfn.TEXTJOIN(", ",TRUE,$B72,$M72,$J72,IF($G72="","","vals = pj::pj.$vals$"&amp;$G72))&amp;")")</f>
        <v/>
      </c>
      <c r="BK72" s="31" t="str">
        <f ca="1">IF(AE72="","","uj::is_prop("&amp;_xlfn.TEXTJOIN(", ",TRUE,$B72,$M72,$J72,IF($G72="","","vals = pj::pj.$vals$"&amp;$G72))&amp;")")</f>
        <v/>
      </c>
      <c r="BL72" s="31" t="str">
        <f ca="1">IF(AF72="","","uj::is_prop("&amp;_xlfn.TEXTJOIN(", ",TRUE,$B72,$M72,$J72,IF($G72="","","vals = pj::pj.$vals$"&amp;$G72))&amp;")")</f>
        <v/>
      </c>
      <c r="BM72" s="31" t="str">
        <f ca="1">IF(AG72="","","uj::is_prop("&amp;_xlfn.TEXTJOIN(", ",TRUE,$B72,$M72,$J72,IF($G72="","","vals = pj::pj.$vals$"&amp;$G72))&amp;")")</f>
        <v/>
      </c>
      <c r="BN72" s="31" t="str">
        <f ca="1">IF(AH72="","","uj::is_prop("&amp;_xlfn.TEXTJOIN(", ",TRUE,$B72,$M72,$J72,IF($G72="","","vals = pj::pj.$vals$"&amp;$G72))&amp;")")</f>
        <v/>
      </c>
      <c r="BO72" s="31" t="str">
        <f ca="1">IF(AI72="","","uj::is_prop("&amp;_xlfn.TEXTJOIN(", ",TRUE,$B72,$M72,$J72,IF($G72="","","vals = pj::pj.$vals$"&amp;$G72))&amp;")")</f>
        <v/>
      </c>
      <c r="BP72" s="31" t="str">
        <f ca="1">IF(AJ72="","","uj::is_prop("&amp;_xlfn.TEXTJOIN(", ",TRUE,$B72,$M72,$J72,IF($G72="","","vals = pj::pj.$vals$"&amp;$G72))&amp;")")</f>
        <v/>
      </c>
      <c r="BQ72" s="31" t="str">
        <f ca="1">IF(AK72="","","uj::is_prop("&amp;_xlfn.TEXTJOIN(", ",TRUE,$B72,$M72,$J72,IF($G72="","","vals = pj::pj.$vals$"&amp;$G72))&amp;")")</f>
        <v/>
      </c>
      <c r="BR72" s="31" t="str">
        <f ca="1">IF(AL72="","","uj::is_prop("&amp;_xlfn.TEXTJOIN(", ",TRUE,$B72,$M72,$J72,IF($G72="","","vals = pj::pj.$vals$"&amp;$G72))&amp;")")</f>
        <v/>
      </c>
      <c r="BS72" s="31" t="str">
        <f ca="1">IF(AM72="","","uj::is_prop("&amp;_xlfn.TEXTJOIN(", ",TRUE,$B72,$M72,$J72,IF($G72="","","vals = pj::pj.$vals$"&amp;$G72))&amp;")")</f>
        <v/>
      </c>
      <c r="BT72" s="31" t="str">
        <f ca="1">IF(AN72="","","uj::is_prop("&amp;_xlfn.TEXTJOIN(", ",TRUE,$B72,$M72,$J72,IF($G72="","","vals = pj::pj.$vals$"&amp;$G72))&amp;")")</f>
        <v>uj::is_prop(ea, 'cmp_ppn_vec')</v>
      </c>
      <c r="BU72" s="31" t="str">
        <f ca="1">IF(AO72="","","uj::is_prop("&amp;_xlfn.TEXTJOIN(", ",TRUE,$B72,$M72,$J72,IF($G72="","","vals = pj::pj.$vals$"&amp;$G72))&amp;")")</f>
        <v/>
      </c>
      <c r="BV72" s="31" t="str">
        <f ca="1">IF(AP72="","","uj::is_prop("&amp;_xlfn.TEXTJOIN(", ",TRUE,$B72,$M72,$J72,IF($G72="","","vals = pj::pj.$vals$"&amp;$G72))&amp;")")</f>
        <v/>
      </c>
      <c r="BW72" s="31" t="str">
        <f ca="1">IF(AQ72="","","uj::is_prop("&amp;_xlfn.TEXTJOIN(", ",TRUE,$B72,$M72,$J72,IF($G72="","","vals = pj::pj.$vals$"&amp;$G72))&amp;")")</f>
        <v>uj::is_prop(ea, 'cmp_ppn_vec')</v>
      </c>
      <c r="BX72" s="31" t="str">
        <f ca="1">IF(AR72="","","uj::is_prop("&amp;_xlfn.TEXTJOIN(", ",TRUE,$B72,$M72,$J72,IF($G72="","","vals = pj::pj.$vals$"&amp;$G72))&amp;")")</f>
        <v/>
      </c>
      <c r="BY72" s="31" t="str">
        <f ca="1">IF(AS72="","","uj::is_prop("&amp;_xlfn.TEXTJOIN(", ",TRUE,$B72,$M72,$J72,IF($G72="","","vals = pj::pj.$vals$"&amp;$G72))&amp;")")</f>
        <v/>
      </c>
      <c r="BZ72" s="31" t="str">
        <f ca="1">IF(AT72="","","uj::is_prop("&amp;_xlfn.TEXTJOIN(", ",TRUE,$B72,$M72,$J72,IF($G72="","","vals = pj::pj.$vals$"&amp;$G72))&amp;")")</f>
        <v/>
      </c>
      <c r="CA72" s="31" t="str">
        <f ca="1">IF(AU72="","","uj::is_prop("&amp;_xlfn.TEXTJOIN(", ",TRUE,$B72,$M72,$J72,IF($G72="","","vals = pj::pj.$vals$"&amp;$G72))&amp;")")</f>
        <v/>
      </c>
      <c r="CB72" s="37" t="s">
        <v>281</v>
      </c>
      <c r="CF72" s="36" t="str">
        <f t="shared" ca="1" si="167"/>
        <v/>
      </c>
      <c r="CG72" s="36" t="str">
        <f t="shared" ca="1" si="168"/>
        <v/>
      </c>
      <c r="CH72" s="36" t="str">
        <f t="shared" ca="1" si="169"/>
        <v/>
      </c>
      <c r="CI72" s="36" t="str">
        <f t="shared" ca="1" si="170"/>
        <v/>
      </c>
      <c r="CJ72" s="36" t="str">
        <f t="shared" ca="1" si="171"/>
        <v/>
      </c>
      <c r="CK72" s="36" t="str">
        <f t="shared" ca="1" si="172"/>
        <v/>
      </c>
      <c r="CL72" s="36" t="str">
        <f t="shared" ca="1" si="173"/>
        <v/>
      </c>
      <c r="CM72" s="36" t="str">
        <f t="shared" ca="1" si="174"/>
        <v/>
      </c>
      <c r="CN72" s="36" t="str">
        <f t="shared" ca="1" si="175"/>
        <v/>
      </c>
      <c r="CO72" s="36" t="str">
        <f t="shared" ca="1" si="176"/>
        <v/>
      </c>
      <c r="CP72" s="36" t="str">
        <f t="shared" ca="1" si="177"/>
        <v/>
      </c>
      <c r="CQ72" s="36" t="str">
        <f t="shared" ca="1" si="178"/>
        <v/>
      </c>
      <c r="CR72" s="36" t="str">
        <f t="shared" ca="1" si="179"/>
        <v/>
      </c>
      <c r="CS72" s="36" t="str">
        <f t="shared" ca="1" si="180"/>
        <v/>
      </c>
      <c r="CT72" s="36" t="str">
        <f t="shared" ca="1" si="181"/>
        <v/>
      </c>
      <c r="CU72" s="36" t="str">
        <f t="shared" ca="1" si="182"/>
        <v/>
      </c>
      <c r="CV72" s="36" t="str">
        <f t="shared" ca="1" si="183"/>
        <v/>
      </c>
      <c r="CW72" s="36" t="str">
        <f t="shared" ca="1" si="184"/>
        <v/>
      </c>
      <c r="CX72" s="36" t="str">
        <f t="shared" ca="1" si="185"/>
        <v/>
      </c>
      <c r="CY72" s="36" t="str">
        <f t="shared" ca="1" si="186"/>
        <v/>
      </c>
      <c r="CZ72" s="36" t="str">
        <f t="shared" ca="1" si="187"/>
        <v/>
      </c>
      <c r="DA72" s="36" t="str">
        <f t="shared" ca="1" si="189"/>
        <v/>
      </c>
      <c r="DB72" s="36" t="str">
        <f t="shared" ca="1" si="192"/>
        <v/>
      </c>
      <c r="DC72" s="36" t="str">
        <f t="shared" ca="1" si="193"/>
        <v>ea = NA</v>
      </c>
      <c r="DD72" s="36" t="str">
        <f t="shared" ca="1" si="195"/>
        <v/>
      </c>
      <c r="DE72" s="36" t="str">
        <f t="shared" ca="1" si="194"/>
        <v/>
      </c>
      <c r="DF72" s="36" t="str">
        <f t="shared" ca="1" si="190"/>
        <v>ea = NA</v>
      </c>
      <c r="DG72" s="36" t="str">
        <f t="shared" ca="1" si="150"/>
        <v/>
      </c>
      <c r="DH72" s="36" t="str">
        <f t="shared" ca="1" si="151"/>
        <v/>
      </c>
      <c r="DI72" s="36" t="str">
        <f t="shared" ca="1" si="152"/>
        <v/>
      </c>
      <c r="DJ72" s="36" t="str">
        <f t="shared" ca="1" si="153"/>
        <v/>
      </c>
      <c r="DK72" s="31" t="str">
        <f t="shared" ca="1" si="67"/>
        <v/>
      </c>
      <c r="DL72" s="31" t="str">
        <f t="shared" ca="1" si="36"/>
        <v/>
      </c>
      <c r="DM72" s="31" t="str">
        <f t="shared" ca="1" si="37"/>
        <v/>
      </c>
      <c r="DN72" s="31" t="str">
        <f t="shared" ca="1" si="38"/>
        <v/>
      </c>
      <c r="DO72" s="31" t="str">
        <f t="shared" ca="1" si="39"/>
        <v/>
      </c>
      <c r="DP72" s="31" t="str">
        <f t="shared" ca="1" si="40"/>
        <v/>
      </c>
      <c r="DQ72" s="31" t="str">
        <f t="shared" ca="1" si="41"/>
        <v/>
      </c>
      <c r="DR72" s="31" t="str">
        <f t="shared" ca="1" si="42"/>
        <v/>
      </c>
      <c r="DS72" s="31" t="str">
        <f t="shared" ca="1" si="43"/>
        <v/>
      </c>
      <c r="DT72" s="31" t="str">
        <f t="shared" ca="1" si="44"/>
        <v/>
      </c>
      <c r="DU72" s="31" t="str">
        <f t="shared" ca="1" si="45"/>
        <v/>
      </c>
      <c r="DV72" s="31" t="str">
        <f t="shared" ca="1" si="46"/>
        <v/>
      </c>
      <c r="DW72" s="31" t="str">
        <f t="shared" ca="1" si="47"/>
        <v/>
      </c>
      <c r="DX72" s="31" t="str">
        <f t="shared" ca="1" si="48"/>
        <v/>
      </c>
      <c r="DY72" s="31" t="str">
        <f t="shared" ca="1" si="49"/>
        <v/>
      </c>
      <c r="DZ72" s="31" t="str">
        <f t="shared" ca="1" si="50"/>
        <v/>
      </c>
      <c r="EA72" s="31" t="str">
        <f t="shared" ca="1" si="51"/>
        <v/>
      </c>
      <c r="EB72" s="31" t="str">
        <f t="shared" ca="1" si="52"/>
        <v/>
      </c>
      <c r="EC72" s="31" t="str">
        <f t="shared" ca="1" si="53"/>
        <v/>
      </c>
      <c r="ED72" s="31" t="str">
        <f t="shared" ca="1" si="54"/>
        <v/>
      </c>
      <c r="EE72" s="31" t="str">
        <f t="shared" ca="1" si="55"/>
        <v/>
      </c>
      <c r="EF72" s="31" t="str">
        <f t="shared" ca="1" si="56"/>
        <v/>
      </c>
      <c r="EG72" s="31" t="str">
        <f t="shared" ca="1" si="57"/>
        <v/>
      </c>
      <c r="EH72" s="31" t="str">
        <f t="shared" ca="1" si="58"/>
        <v>ea = ea</v>
      </c>
      <c r="EI72" s="31" t="str">
        <f t="shared" ca="1" si="59"/>
        <v/>
      </c>
      <c r="EJ72" s="31" t="str">
        <f t="shared" ca="1" si="60"/>
        <v/>
      </c>
      <c r="EK72" s="31" t="str">
        <f t="shared" ca="1" si="61"/>
        <v>ea = ea</v>
      </c>
      <c r="EL72" s="31" t="str">
        <f t="shared" ca="1" si="62"/>
        <v/>
      </c>
      <c r="EM72" s="31" t="str">
        <f t="shared" ca="1" si="63"/>
        <v/>
      </c>
      <c r="EN72" s="31" t="str">
        <f t="shared" ca="1" si="64"/>
        <v/>
      </c>
      <c r="EO72" s="31" t="str">
        <f t="shared" ca="1" si="65"/>
        <v/>
      </c>
    </row>
    <row r="73" spans="1:145" x14ac:dyDescent="0.2">
      <c r="A73" s="30" t="s">
        <v>247</v>
      </c>
      <c r="B73" s="30" t="s">
        <v>242</v>
      </c>
      <c r="C73" s="31" t="s">
        <v>28</v>
      </c>
      <c r="E73" s="31" t="s">
        <v>105</v>
      </c>
      <c r="M73" s="31" t="str">
        <f t="shared" si="208"/>
        <v>'cmp_pos_vec'</v>
      </c>
      <c r="Q73" s="32" t="str">
        <f t="shared" ca="1" si="163"/>
        <v/>
      </c>
      <c r="R73" s="32" t="str">
        <f t="shared" ca="1" si="191"/>
        <v/>
      </c>
      <c r="S73" s="32" t="str">
        <f t="shared" ca="1" si="197"/>
        <v/>
      </c>
      <c r="T73" s="32" t="str">
        <f t="shared" ca="1" si="197"/>
        <v/>
      </c>
      <c r="U73" s="32" t="str">
        <f t="shared" ca="1" si="197"/>
        <v/>
      </c>
      <c r="V73" s="32" t="str">
        <f t="shared" ca="1" si="197"/>
        <v/>
      </c>
      <c r="W73" s="32" t="str">
        <f t="shared" ca="1" si="197"/>
        <v/>
      </c>
      <c r="X73" s="32">
        <f t="shared" ca="1" si="197"/>
        <v>10</v>
      </c>
      <c r="Y73" s="32" t="str">
        <f t="shared" ca="1" si="197"/>
        <v/>
      </c>
      <c r="Z73" s="32" t="str">
        <f t="shared" ca="1" si="197"/>
        <v/>
      </c>
      <c r="AA73" s="32" t="str">
        <f t="shared" ca="1" si="197"/>
        <v/>
      </c>
      <c r="AB73" s="32" t="str">
        <f t="shared" ca="1" si="197"/>
        <v/>
      </c>
      <c r="AC73" s="32" t="str">
        <f t="shared" ca="1" si="198"/>
        <v/>
      </c>
      <c r="AD73" s="32" t="str">
        <f t="shared" ca="1" si="198"/>
        <v/>
      </c>
      <c r="AE73" s="32" t="str">
        <f t="shared" ca="1" si="198"/>
        <v/>
      </c>
      <c r="AF73" s="32" t="str">
        <f t="shared" ca="1" si="198"/>
        <v/>
      </c>
      <c r="AG73" s="32" t="str">
        <f t="shared" ca="1" si="198"/>
        <v/>
      </c>
      <c r="AH73" s="32" t="str">
        <f t="shared" ca="1" si="198"/>
        <v/>
      </c>
      <c r="AI73" s="32" t="str">
        <f t="shared" ca="1" si="198"/>
        <v/>
      </c>
      <c r="AJ73" s="32" t="str">
        <f t="shared" ca="1" si="198"/>
        <v/>
      </c>
      <c r="AK73" s="32" t="str">
        <f t="shared" ca="1" si="198"/>
        <v/>
      </c>
      <c r="AL73" s="32" t="str">
        <f t="shared" ca="1" si="198"/>
        <v/>
      </c>
      <c r="AM73" s="32" t="str">
        <f t="shared" ca="1" si="199"/>
        <v/>
      </c>
      <c r="AN73" s="32" t="str">
        <f t="shared" ca="1" si="199"/>
        <v/>
      </c>
      <c r="AO73" s="32" t="str">
        <f t="shared" ca="1" si="199"/>
        <v/>
      </c>
      <c r="AP73" s="32" t="str">
        <f t="shared" ca="1" si="199"/>
        <v/>
      </c>
      <c r="AQ73" s="32" t="str">
        <f t="shared" ca="1" si="199"/>
        <v/>
      </c>
      <c r="AR73" s="32" t="str">
        <f t="shared" ca="1" si="199"/>
        <v/>
      </c>
      <c r="AS73" s="32" t="str">
        <f t="shared" ca="1" si="199"/>
        <v/>
      </c>
      <c r="AT73" s="32" t="str">
        <f t="shared" ca="1" si="199"/>
        <v/>
      </c>
      <c r="AU73" s="32" t="str">
        <f t="shared" ca="1" si="199"/>
        <v/>
      </c>
      <c r="AV73" s="32">
        <f t="shared" ca="1" si="210"/>
        <v>1</v>
      </c>
      <c r="AW73" s="31" t="str">
        <f ca="1">IF(Q73="","","uj::is_prop("&amp;_xlfn.TEXTJOIN(", ",TRUE,$B73,$M73,$J73,IF($G73="","","vals = pj::pj.$vals$"&amp;$G73))&amp;")")</f>
        <v/>
      </c>
      <c r="AX73" s="31" t="str">
        <f ca="1">IF(R73="","","uj::is_prop("&amp;_xlfn.TEXTJOIN(", ",TRUE,$B73,$M73,$J73,IF($G73="","","vals = pj::pj.$vals$"&amp;$G73))&amp;")")</f>
        <v/>
      </c>
      <c r="AY73" s="31" t="str">
        <f ca="1">IF(S73="","","uj::is_prop("&amp;_xlfn.TEXTJOIN(", ",TRUE,$B73,$M73,$J73,IF($G73="","","vals = pj::pj.$vals$"&amp;$G73))&amp;")")</f>
        <v/>
      </c>
      <c r="AZ73" s="31" t="str">
        <f ca="1">IF(T73="","","uj::is_prop("&amp;_xlfn.TEXTJOIN(", ",TRUE,$B73,$M73,$J73,IF($G73="","","vals = pj::pj.$vals$"&amp;$G73))&amp;")")</f>
        <v/>
      </c>
      <c r="BA73" s="31" t="str">
        <f ca="1">IF(U73="","","uj::is_prop("&amp;_xlfn.TEXTJOIN(", ",TRUE,$B73,$M73,$J73,IF($G73="","","vals = pj::pj.$vals$"&amp;$G73))&amp;")")</f>
        <v/>
      </c>
      <c r="BB73" s="31" t="str">
        <f ca="1">IF(V73="","","uj::is_prop("&amp;_xlfn.TEXTJOIN(", ",TRUE,$B73,$M73,$J73,IF($G73="","","vals = pj::pj.$vals$"&amp;$G73))&amp;")")</f>
        <v/>
      </c>
      <c r="BC73" s="31" t="str">
        <f ca="1">IF(W73="","","uj::is_prop("&amp;_xlfn.TEXTJOIN(", ",TRUE,$B73,$M73,$J73,IF($G73="","","vals = pj::pj.$vals$"&amp;$G73))&amp;")")</f>
        <v/>
      </c>
      <c r="BD73" s="31" t="str">
        <f ca="1">IF(X73="","","uj::is_prop("&amp;_xlfn.TEXTJOIN(", ",TRUE,$B73,$M73,$J73,IF($G73="","","vals = pj::pj.$vals$"&amp;$G73))&amp;")")</f>
        <v>uj::is_prop(eb, 'cmp_pos_vec')</v>
      </c>
      <c r="BE73" s="31" t="str">
        <f ca="1">IF(Y73="","","uj::is_prop("&amp;_xlfn.TEXTJOIN(", ",TRUE,$B73,$M73,$J73,IF($G73="","","vals = pj::pj.$vals$"&amp;$G73))&amp;")")</f>
        <v/>
      </c>
      <c r="BF73" s="31" t="str">
        <f ca="1">IF(Z73="","","uj::is_prop("&amp;_xlfn.TEXTJOIN(", ",TRUE,$B73,$M73,$J73,IF($G73="","","vals = pj::pj.$vals$"&amp;$G73))&amp;")")</f>
        <v/>
      </c>
      <c r="BG73" s="31" t="str">
        <f ca="1">IF(AA73="","","uj::is_prop("&amp;_xlfn.TEXTJOIN(", ",TRUE,$B73,$M73,$J73,IF($G73="","","vals = pj::pj.$vals$"&amp;$G73))&amp;")")</f>
        <v/>
      </c>
      <c r="BH73" s="31" t="str">
        <f ca="1">IF(AB73="","","uj::is_prop("&amp;_xlfn.TEXTJOIN(", ",TRUE,$B73,$M73,$J73,IF($G73="","","vals = pj::pj.$vals$"&amp;$G73))&amp;")")</f>
        <v/>
      </c>
      <c r="BI73" s="31" t="str">
        <f ca="1">IF(AC73="","","uj::is_prop("&amp;_xlfn.TEXTJOIN(", ",TRUE,$B73,$M73,$J73,IF($G73="","","vals = pj::pj.$vals$"&amp;$G73))&amp;")")</f>
        <v/>
      </c>
      <c r="BJ73" s="31" t="str">
        <f ca="1">IF(AD73="","","uj::is_prop("&amp;_xlfn.TEXTJOIN(", ",TRUE,$B73,$M73,$J73,IF($G73="","","vals = pj::pj.$vals$"&amp;$G73))&amp;")")</f>
        <v/>
      </c>
      <c r="BK73" s="31" t="str">
        <f ca="1">IF(AE73="","","uj::is_prop("&amp;_xlfn.TEXTJOIN(", ",TRUE,$B73,$M73,$J73,IF($G73="","","vals = pj::pj.$vals$"&amp;$G73))&amp;")")</f>
        <v/>
      </c>
      <c r="BL73" s="31" t="str">
        <f ca="1">IF(AF73="","","uj::is_prop("&amp;_xlfn.TEXTJOIN(", ",TRUE,$B73,$M73,$J73,IF($G73="","","vals = pj::pj.$vals$"&amp;$G73))&amp;")")</f>
        <v/>
      </c>
      <c r="BM73" s="31" t="str">
        <f ca="1">IF(AG73="","","uj::is_prop("&amp;_xlfn.TEXTJOIN(", ",TRUE,$B73,$M73,$J73,IF($G73="","","vals = pj::pj.$vals$"&amp;$G73))&amp;")")</f>
        <v/>
      </c>
      <c r="BN73" s="31" t="str">
        <f ca="1">IF(AH73="","","uj::is_prop("&amp;_xlfn.TEXTJOIN(", ",TRUE,$B73,$M73,$J73,IF($G73="","","vals = pj::pj.$vals$"&amp;$G73))&amp;")")</f>
        <v/>
      </c>
      <c r="BO73" s="31" t="str">
        <f ca="1">IF(AI73="","","uj::is_prop("&amp;_xlfn.TEXTJOIN(", ",TRUE,$B73,$M73,$J73,IF($G73="","","vals = pj::pj.$vals$"&amp;$G73))&amp;")")</f>
        <v/>
      </c>
      <c r="BP73" s="31" t="str">
        <f ca="1">IF(AJ73="","","uj::is_prop("&amp;_xlfn.TEXTJOIN(", ",TRUE,$B73,$M73,$J73,IF($G73="","","vals = pj::pj.$vals$"&amp;$G73))&amp;")")</f>
        <v/>
      </c>
      <c r="BQ73" s="31" t="str">
        <f ca="1">IF(AK73="","","uj::is_prop("&amp;_xlfn.TEXTJOIN(", ",TRUE,$B73,$M73,$J73,IF($G73="","","vals = pj::pj.$vals$"&amp;$G73))&amp;")")</f>
        <v/>
      </c>
      <c r="BR73" s="31" t="str">
        <f ca="1">IF(AL73="","","uj::is_prop("&amp;_xlfn.TEXTJOIN(", ",TRUE,$B73,$M73,$J73,IF($G73="","","vals = pj::pj.$vals$"&amp;$G73))&amp;")")</f>
        <v/>
      </c>
      <c r="BS73" s="31" t="str">
        <f ca="1">IF(AM73="","","uj::is_prop("&amp;_xlfn.TEXTJOIN(", ",TRUE,$B73,$M73,$J73,IF($G73="","","vals = pj::pj.$vals$"&amp;$G73))&amp;")")</f>
        <v/>
      </c>
      <c r="BT73" s="31" t="str">
        <f ca="1">IF(AN73="","","uj::is_prop("&amp;_xlfn.TEXTJOIN(", ",TRUE,$B73,$M73,$J73,IF($G73="","","vals = pj::pj.$vals$"&amp;$G73))&amp;")")</f>
        <v/>
      </c>
      <c r="BU73" s="31" t="str">
        <f ca="1">IF(AO73="","","uj::is_prop("&amp;_xlfn.TEXTJOIN(", ",TRUE,$B73,$M73,$J73,IF($G73="","","vals = pj::pj.$vals$"&amp;$G73))&amp;")")</f>
        <v/>
      </c>
      <c r="BV73" s="31" t="str">
        <f ca="1">IF(AP73="","","uj::is_prop("&amp;_xlfn.TEXTJOIN(", ",TRUE,$B73,$M73,$J73,IF($G73="","","vals = pj::pj.$vals$"&amp;$G73))&amp;")")</f>
        <v/>
      </c>
      <c r="BW73" s="31" t="str">
        <f ca="1">IF(AQ73="","","uj::is_prop("&amp;_xlfn.TEXTJOIN(", ",TRUE,$B73,$M73,$J73,IF($G73="","","vals = pj::pj.$vals$"&amp;$G73))&amp;")")</f>
        <v/>
      </c>
      <c r="BX73" s="31" t="str">
        <f ca="1">IF(AR73="","","uj::is_prop("&amp;_xlfn.TEXTJOIN(", ",TRUE,$B73,$M73,$J73,IF($G73="","","vals = pj::pj.$vals$"&amp;$G73))&amp;")")</f>
        <v/>
      </c>
      <c r="BY73" s="31" t="str">
        <f ca="1">IF(AS73="","","uj::is_prop("&amp;_xlfn.TEXTJOIN(", ",TRUE,$B73,$M73,$J73,IF($G73="","","vals = pj::pj.$vals$"&amp;$G73))&amp;")")</f>
        <v/>
      </c>
      <c r="BZ73" s="31" t="str">
        <f ca="1">IF(AT73="","","uj::is_prop("&amp;_xlfn.TEXTJOIN(", ",TRUE,$B73,$M73,$J73,IF($G73="","","vals = pj::pj.$vals$"&amp;$G73))&amp;")")</f>
        <v/>
      </c>
      <c r="CA73" s="31" t="str">
        <f ca="1">IF(AU73="","","uj::is_prop("&amp;_xlfn.TEXTJOIN(", ",TRUE,$B73,$M73,$J73,IF($G73="","","vals = pj::pj.$vals$"&amp;$G73))&amp;")")</f>
        <v/>
      </c>
      <c r="CB73" s="37" t="s">
        <v>281</v>
      </c>
      <c r="CF73" s="36" t="str">
        <f t="shared" ca="1" si="167"/>
        <v/>
      </c>
      <c r="CG73" s="36" t="str">
        <f t="shared" ca="1" si="168"/>
        <v/>
      </c>
      <c r="CH73" s="36" t="str">
        <f t="shared" ca="1" si="169"/>
        <v/>
      </c>
      <c r="CI73" s="36" t="str">
        <f t="shared" ca="1" si="170"/>
        <v/>
      </c>
      <c r="CJ73" s="36" t="str">
        <f t="shared" ca="1" si="171"/>
        <v/>
      </c>
      <c r="CK73" s="36" t="str">
        <f t="shared" ca="1" si="172"/>
        <v/>
      </c>
      <c r="CL73" s="36" t="str">
        <f t="shared" ca="1" si="173"/>
        <v/>
      </c>
      <c r="CM73" s="36" t="str">
        <f t="shared" ca="1" si="174"/>
        <v>eb = NA</v>
      </c>
      <c r="CN73" s="36" t="str">
        <f t="shared" ca="1" si="175"/>
        <v/>
      </c>
      <c r="CO73" s="36" t="str">
        <f t="shared" ca="1" si="176"/>
        <v/>
      </c>
      <c r="CP73" s="36" t="str">
        <f t="shared" ca="1" si="177"/>
        <v/>
      </c>
      <c r="CQ73" s="36" t="str">
        <f t="shared" ca="1" si="178"/>
        <v/>
      </c>
      <c r="CR73" s="36" t="str">
        <f t="shared" ca="1" si="179"/>
        <v/>
      </c>
      <c r="CS73" s="36" t="str">
        <f t="shared" ca="1" si="180"/>
        <v/>
      </c>
      <c r="CT73" s="36" t="str">
        <f t="shared" ca="1" si="181"/>
        <v/>
      </c>
      <c r="CU73" s="36" t="str">
        <f t="shared" ca="1" si="182"/>
        <v/>
      </c>
      <c r="CV73" s="36" t="str">
        <f t="shared" ca="1" si="183"/>
        <v/>
      </c>
      <c r="CW73" s="36" t="str">
        <f t="shared" ca="1" si="184"/>
        <v/>
      </c>
      <c r="CX73" s="36" t="str">
        <f t="shared" ca="1" si="185"/>
        <v/>
      </c>
      <c r="CY73" s="36" t="str">
        <f t="shared" ca="1" si="186"/>
        <v/>
      </c>
      <c r="CZ73" s="36" t="str">
        <f t="shared" ca="1" si="187"/>
        <v/>
      </c>
      <c r="DA73" s="36" t="str">
        <f t="shared" ca="1" si="189"/>
        <v/>
      </c>
      <c r="DB73" s="36" t="str">
        <f t="shared" ca="1" si="192"/>
        <v/>
      </c>
      <c r="DC73" s="36" t="str">
        <f t="shared" ca="1" si="193"/>
        <v/>
      </c>
      <c r="DD73" s="36" t="str">
        <f t="shared" ca="1" si="195"/>
        <v/>
      </c>
      <c r="DE73" s="36" t="str">
        <f t="shared" ca="1" si="194"/>
        <v/>
      </c>
      <c r="DF73" s="36" t="str">
        <f t="shared" ca="1" si="190"/>
        <v/>
      </c>
      <c r="DG73" s="36" t="str">
        <f t="shared" ca="1" si="150"/>
        <v/>
      </c>
      <c r="DH73" s="36" t="str">
        <f t="shared" ca="1" si="151"/>
        <v/>
      </c>
      <c r="DI73" s="36" t="str">
        <f t="shared" ca="1" si="152"/>
        <v/>
      </c>
      <c r="DJ73" s="36" t="str">
        <f t="shared" ca="1" si="153"/>
        <v/>
      </c>
      <c r="DK73" s="31" t="str">
        <f t="shared" ref="DK73:DK79" ca="1" si="211">IF(Q73="","",$B73&amp;" = "&amp;$B73)</f>
        <v/>
      </c>
      <c r="DL73" s="31" t="str">
        <f t="shared" ref="DL73:DL79" ca="1" si="212">IF(R73="","",$B73&amp;" = "&amp;$B73)</f>
        <v/>
      </c>
      <c r="DM73" s="31" t="str">
        <f t="shared" ref="DM73:DM79" ca="1" si="213">IF(S73="","",$B73&amp;" = "&amp;$B73)</f>
        <v/>
      </c>
      <c r="DN73" s="31" t="str">
        <f t="shared" ref="DN73:DN79" ca="1" si="214">IF(T73="","",$B73&amp;" = "&amp;$B73)</f>
        <v/>
      </c>
      <c r="DO73" s="31" t="str">
        <f t="shared" ref="DO73:DO79" ca="1" si="215">IF(U73="","",$B73&amp;" = "&amp;$B73)</f>
        <v/>
      </c>
      <c r="DP73" s="31" t="str">
        <f t="shared" ref="DP73:DP79" ca="1" si="216">IF(V73="","",$B73&amp;" = "&amp;$B73)</f>
        <v/>
      </c>
      <c r="DQ73" s="31" t="str">
        <f t="shared" ref="DQ73:DQ79" ca="1" si="217">IF(W73="","",$B73&amp;" = "&amp;$B73)</f>
        <v/>
      </c>
      <c r="DR73" s="31" t="str">
        <f t="shared" ref="DR73:DR79" ca="1" si="218">IF(X73="","",$B73&amp;" = "&amp;$B73)</f>
        <v>eb = eb</v>
      </c>
      <c r="DS73" s="31" t="str">
        <f t="shared" ref="DS73:DS79" ca="1" si="219">IF(Y73="","",$B73&amp;" = "&amp;$B73)</f>
        <v/>
      </c>
      <c r="DT73" s="31" t="str">
        <f t="shared" ref="DT73:DT79" ca="1" si="220">IF(Z73="","",$B73&amp;" = "&amp;$B73)</f>
        <v/>
      </c>
      <c r="DU73" s="31" t="str">
        <f t="shared" ref="DU73:DU79" ca="1" si="221">IF(AA73="","",$B73&amp;" = "&amp;$B73)</f>
        <v/>
      </c>
      <c r="DV73" s="31" t="str">
        <f t="shared" ref="DV73:DV79" ca="1" si="222">IF(AB73="","",$B73&amp;" = "&amp;$B73)</f>
        <v/>
      </c>
      <c r="DW73" s="31" t="str">
        <f t="shared" ref="DW73:DW79" ca="1" si="223">IF(AC73="","",$B73&amp;" = "&amp;$B73)</f>
        <v/>
      </c>
      <c r="DX73" s="31" t="str">
        <f t="shared" ref="DX73:DX79" ca="1" si="224">IF(AD73="","",$B73&amp;" = "&amp;$B73)</f>
        <v/>
      </c>
      <c r="DY73" s="31" t="str">
        <f t="shared" ref="DY73:DY79" ca="1" si="225">IF(AE73="","",$B73&amp;" = "&amp;$B73)</f>
        <v/>
      </c>
      <c r="DZ73" s="31" t="str">
        <f t="shared" ref="DZ73:DZ79" ca="1" si="226">IF(AF73="","",$B73&amp;" = "&amp;$B73)</f>
        <v/>
      </c>
      <c r="EA73" s="31" t="str">
        <f t="shared" ref="EA73:EA79" ca="1" si="227">IF(AG73="","",$B73&amp;" = "&amp;$B73)</f>
        <v/>
      </c>
      <c r="EB73" s="31" t="str">
        <f t="shared" ref="EB73:EB79" ca="1" si="228">IF(AH73="","",$B73&amp;" = "&amp;$B73)</f>
        <v/>
      </c>
      <c r="EC73" s="31" t="str">
        <f t="shared" ref="EC73:EC79" ca="1" si="229">IF(AI73="","",$B73&amp;" = "&amp;$B73)</f>
        <v/>
      </c>
      <c r="ED73" s="31" t="str">
        <f t="shared" ref="ED73:ED79" ca="1" si="230">IF(AJ73="","",$B73&amp;" = "&amp;$B73)</f>
        <v/>
      </c>
      <c r="EE73" s="31" t="str">
        <f t="shared" ref="EE73:EE79" ca="1" si="231">IF(AK73="","",$B73&amp;" = "&amp;$B73)</f>
        <v/>
      </c>
      <c r="EF73" s="31" t="str">
        <f t="shared" ref="EF73:EF79" ca="1" si="232">IF(AL73="","",$B73&amp;" = "&amp;$B73)</f>
        <v/>
      </c>
      <c r="EG73" s="31" t="str">
        <f t="shared" ref="EG73:EG79" ca="1" si="233">IF(AM73="","",$B73&amp;" = "&amp;$B73)</f>
        <v/>
      </c>
      <c r="EH73" s="31" t="str">
        <f t="shared" ref="EH73:EH79" ca="1" si="234">IF(AN73="","",$B73&amp;" = "&amp;$B73)</f>
        <v/>
      </c>
      <c r="EI73" s="31" t="str">
        <f t="shared" ref="EI73:EI79" ca="1" si="235">IF(AO73="","",$B73&amp;" = "&amp;$B73)</f>
        <v/>
      </c>
      <c r="EJ73" s="31" t="str">
        <f t="shared" ref="EJ73:EJ79" ca="1" si="236">IF(AP73="","",$B73&amp;" = "&amp;$B73)</f>
        <v/>
      </c>
      <c r="EK73" s="31" t="str">
        <f t="shared" ref="EK73:EK79" ca="1" si="237">IF(AQ73="","",$B73&amp;" = "&amp;$B73)</f>
        <v/>
      </c>
      <c r="EL73" s="31" t="str">
        <f t="shared" ref="EL73:EL79" ca="1" si="238">IF(AR73="","",$B73&amp;" = "&amp;$B73)</f>
        <v/>
      </c>
      <c r="EM73" s="31" t="str">
        <f t="shared" ref="EM73:EM79" ca="1" si="239">IF(AS73="","",$B73&amp;" = "&amp;$B73)</f>
        <v/>
      </c>
      <c r="EN73" s="31" t="str">
        <f t="shared" ref="EN73:EN79" ca="1" si="240">IF(AT73="","",$B73&amp;" = "&amp;$B73)</f>
        <v/>
      </c>
      <c r="EO73" s="31" t="str">
        <f t="shared" ref="EO73:EO79" ca="1" si="241">IF(AU73="","",$B73&amp;" = "&amp;$B73)</f>
        <v/>
      </c>
    </row>
    <row r="74" spans="1:145" x14ac:dyDescent="0.2">
      <c r="A74" s="30" t="s">
        <v>248</v>
      </c>
      <c r="B74" s="30" t="s">
        <v>243</v>
      </c>
      <c r="C74" s="31" t="s">
        <v>28</v>
      </c>
      <c r="E74" s="31" t="s">
        <v>105</v>
      </c>
      <c r="M74" s="31" t="str">
        <f t="shared" si="208"/>
        <v>'cmp_pos_vec'</v>
      </c>
      <c r="Q74" s="32" t="str">
        <f t="shared" ca="1" si="163"/>
        <v/>
      </c>
      <c r="R74" s="32" t="str">
        <f t="shared" ca="1" si="191"/>
        <v/>
      </c>
      <c r="S74" s="32" t="str">
        <f t="shared" ca="1" si="197"/>
        <v/>
      </c>
      <c r="T74" s="32" t="str">
        <f t="shared" ca="1" si="197"/>
        <v/>
      </c>
      <c r="U74" s="32" t="str">
        <f t="shared" ca="1" si="197"/>
        <v/>
      </c>
      <c r="V74" s="32" t="str">
        <f t="shared" ca="1" si="197"/>
        <v/>
      </c>
      <c r="W74" s="32" t="str">
        <f t="shared" ca="1" si="197"/>
        <v/>
      </c>
      <c r="X74" s="32">
        <f t="shared" ca="1" si="197"/>
        <v>11</v>
      </c>
      <c r="Y74" s="32" t="str">
        <f t="shared" ca="1" si="197"/>
        <v/>
      </c>
      <c r="Z74" s="32" t="str">
        <f t="shared" ca="1" si="197"/>
        <v/>
      </c>
      <c r="AA74" s="32" t="str">
        <f t="shared" ca="1" si="197"/>
        <v/>
      </c>
      <c r="AB74" s="32" t="str">
        <f t="shared" ca="1" si="197"/>
        <v/>
      </c>
      <c r="AC74" s="32" t="str">
        <f t="shared" ca="1" si="198"/>
        <v/>
      </c>
      <c r="AD74" s="32" t="str">
        <f t="shared" ca="1" si="198"/>
        <v/>
      </c>
      <c r="AE74" s="32" t="str">
        <f t="shared" ca="1" si="198"/>
        <v/>
      </c>
      <c r="AF74" s="32" t="str">
        <f t="shared" ca="1" si="198"/>
        <v/>
      </c>
      <c r="AG74" s="32" t="str">
        <f t="shared" ca="1" si="198"/>
        <v/>
      </c>
      <c r="AH74" s="32" t="str">
        <f t="shared" ca="1" si="198"/>
        <v/>
      </c>
      <c r="AI74" s="32" t="str">
        <f t="shared" ca="1" si="198"/>
        <v/>
      </c>
      <c r="AJ74" s="32" t="str">
        <f t="shared" ca="1" si="198"/>
        <v/>
      </c>
      <c r="AK74" s="32" t="str">
        <f t="shared" ca="1" si="198"/>
        <v/>
      </c>
      <c r="AL74" s="32" t="str">
        <f t="shared" ca="1" si="198"/>
        <v/>
      </c>
      <c r="AM74" s="32" t="str">
        <f t="shared" ca="1" si="199"/>
        <v/>
      </c>
      <c r="AN74" s="32" t="str">
        <f t="shared" ca="1" si="199"/>
        <v/>
      </c>
      <c r="AO74" s="32" t="str">
        <f t="shared" ca="1" si="199"/>
        <v/>
      </c>
      <c r="AP74" s="32" t="str">
        <f t="shared" ca="1" si="199"/>
        <v/>
      </c>
      <c r="AQ74" s="32" t="str">
        <f t="shared" ca="1" si="199"/>
        <v/>
      </c>
      <c r="AR74" s="32" t="str">
        <f t="shared" ca="1" si="199"/>
        <v/>
      </c>
      <c r="AS74" s="32" t="str">
        <f t="shared" ca="1" si="199"/>
        <v/>
      </c>
      <c r="AT74" s="32" t="str">
        <f t="shared" ca="1" si="199"/>
        <v/>
      </c>
      <c r="AU74" s="32" t="str">
        <f t="shared" ca="1" si="199"/>
        <v/>
      </c>
      <c r="AV74" s="32">
        <f t="shared" ca="1" si="210"/>
        <v>1</v>
      </c>
      <c r="AW74" s="31" t="str">
        <f ca="1">IF(Q74="","","uj::is_prop("&amp;_xlfn.TEXTJOIN(", ",TRUE,$B74,$M74,$J74,IF($G74="","","vals = pj::pj.$vals$"&amp;$G74))&amp;")")</f>
        <v/>
      </c>
      <c r="AX74" s="31" t="str">
        <f ca="1">IF(R74="","","uj::is_prop("&amp;_xlfn.TEXTJOIN(", ",TRUE,$B74,$M74,$J74,IF($G74="","","vals = pj::pj.$vals$"&amp;$G74))&amp;")")</f>
        <v/>
      </c>
      <c r="AY74" s="31" t="str">
        <f ca="1">IF(S74="","","uj::is_prop("&amp;_xlfn.TEXTJOIN(", ",TRUE,$B74,$M74,$J74,IF($G74="","","vals = pj::pj.$vals$"&amp;$G74))&amp;")")</f>
        <v/>
      </c>
      <c r="AZ74" s="31" t="str">
        <f ca="1">IF(T74="","","uj::is_prop("&amp;_xlfn.TEXTJOIN(", ",TRUE,$B74,$M74,$J74,IF($G74="","","vals = pj::pj.$vals$"&amp;$G74))&amp;")")</f>
        <v/>
      </c>
      <c r="BA74" s="31" t="str">
        <f ca="1">IF(U74="","","uj::is_prop("&amp;_xlfn.TEXTJOIN(", ",TRUE,$B74,$M74,$J74,IF($G74="","","vals = pj::pj.$vals$"&amp;$G74))&amp;")")</f>
        <v/>
      </c>
      <c r="BB74" s="31" t="str">
        <f ca="1">IF(V74="","","uj::is_prop("&amp;_xlfn.TEXTJOIN(", ",TRUE,$B74,$M74,$J74,IF($G74="","","vals = pj::pj.$vals$"&amp;$G74))&amp;")")</f>
        <v/>
      </c>
      <c r="BC74" s="31" t="str">
        <f ca="1">IF(W74="","","uj::is_prop("&amp;_xlfn.TEXTJOIN(", ",TRUE,$B74,$M74,$J74,IF($G74="","","vals = pj::pj.$vals$"&amp;$G74))&amp;")")</f>
        <v/>
      </c>
      <c r="BD74" s="31" t="str">
        <f ca="1">IF(X74="","","uj::is_prop("&amp;_xlfn.TEXTJOIN(", ",TRUE,$B74,$M74,$J74,IF($G74="","","vals = pj::pj.$vals$"&amp;$G74))&amp;")")</f>
        <v>uj::is_prop(ee, 'cmp_pos_vec')</v>
      </c>
      <c r="BE74" s="31" t="str">
        <f ca="1">IF(Y74="","","uj::is_prop("&amp;_xlfn.TEXTJOIN(", ",TRUE,$B74,$M74,$J74,IF($G74="","","vals = pj::pj.$vals$"&amp;$G74))&amp;")")</f>
        <v/>
      </c>
      <c r="BF74" s="31" t="str">
        <f ca="1">IF(Z74="","","uj::is_prop("&amp;_xlfn.TEXTJOIN(", ",TRUE,$B74,$M74,$J74,IF($G74="","","vals = pj::pj.$vals$"&amp;$G74))&amp;")")</f>
        <v/>
      </c>
      <c r="BG74" s="31" t="str">
        <f ca="1">IF(AA74="","","uj::is_prop("&amp;_xlfn.TEXTJOIN(", ",TRUE,$B74,$M74,$J74,IF($G74="","","vals = pj::pj.$vals$"&amp;$G74))&amp;")")</f>
        <v/>
      </c>
      <c r="BH74" s="31" t="str">
        <f ca="1">IF(AB74="","","uj::is_prop("&amp;_xlfn.TEXTJOIN(", ",TRUE,$B74,$M74,$J74,IF($G74="","","vals = pj::pj.$vals$"&amp;$G74))&amp;")")</f>
        <v/>
      </c>
      <c r="BI74" s="31" t="str">
        <f ca="1">IF(AC74="","","uj::is_prop("&amp;_xlfn.TEXTJOIN(", ",TRUE,$B74,$M74,$J74,IF($G74="","","vals = pj::pj.$vals$"&amp;$G74))&amp;")")</f>
        <v/>
      </c>
      <c r="BJ74" s="31" t="str">
        <f ca="1">IF(AD74="","","uj::is_prop("&amp;_xlfn.TEXTJOIN(", ",TRUE,$B74,$M74,$J74,IF($G74="","","vals = pj::pj.$vals$"&amp;$G74))&amp;")")</f>
        <v/>
      </c>
      <c r="BK74" s="31" t="str">
        <f ca="1">IF(AE74="","","uj::is_prop("&amp;_xlfn.TEXTJOIN(", ",TRUE,$B74,$M74,$J74,IF($G74="","","vals = pj::pj.$vals$"&amp;$G74))&amp;")")</f>
        <v/>
      </c>
      <c r="BL74" s="31" t="str">
        <f ca="1">IF(AF74="","","uj::is_prop("&amp;_xlfn.TEXTJOIN(", ",TRUE,$B74,$M74,$J74,IF($G74="","","vals = pj::pj.$vals$"&amp;$G74))&amp;")")</f>
        <v/>
      </c>
      <c r="BM74" s="31" t="str">
        <f ca="1">IF(AG74="","","uj::is_prop("&amp;_xlfn.TEXTJOIN(", ",TRUE,$B74,$M74,$J74,IF($G74="","","vals = pj::pj.$vals$"&amp;$G74))&amp;")")</f>
        <v/>
      </c>
      <c r="BN74" s="31" t="str">
        <f ca="1">IF(AH74="","","uj::is_prop("&amp;_xlfn.TEXTJOIN(", ",TRUE,$B74,$M74,$J74,IF($G74="","","vals = pj::pj.$vals$"&amp;$G74))&amp;")")</f>
        <v/>
      </c>
      <c r="BO74" s="31" t="str">
        <f ca="1">IF(AI74="","","uj::is_prop("&amp;_xlfn.TEXTJOIN(", ",TRUE,$B74,$M74,$J74,IF($G74="","","vals = pj::pj.$vals$"&amp;$G74))&amp;")")</f>
        <v/>
      </c>
      <c r="BP74" s="31" t="str">
        <f ca="1">IF(AJ74="","","uj::is_prop("&amp;_xlfn.TEXTJOIN(", ",TRUE,$B74,$M74,$J74,IF($G74="","","vals = pj::pj.$vals$"&amp;$G74))&amp;")")</f>
        <v/>
      </c>
      <c r="BQ74" s="31" t="str">
        <f ca="1">IF(AK74="","","uj::is_prop("&amp;_xlfn.TEXTJOIN(", ",TRUE,$B74,$M74,$J74,IF($G74="","","vals = pj::pj.$vals$"&amp;$G74))&amp;")")</f>
        <v/>
      </c>
      <c r="BR74" s="31" t="str">
        <f ca="1">IF(AL74="","","uj::is_prop("&amp;_xlfn.TEXTJOIN(", ",TRUE,$B74,$M74,$J74,IF($G74="","","vals = pj::pj.$vals$"&amp;$G74))&amp;")")</f>
        <v/>
      </c>
      <c r="BS74" s="31" t="str">
        <f ca="1">IF(AM74="","","uj::is_prop("&amp;_xlfn.TEXTJOIN(", ",TRUE,$B74,$M74,$J74,IF($G74="","","vals = pj::pj.$vals$"&amp;$G74))&amp;")")</f>
        <v/>
      </c>
      <c r="BT74" s="31" t="str">
        <f ca="1">IF(AN74="","","uj::is_prop("&amp;_xlfn.TEXTJOIN(", ",TRUE,$B74,$M74,$J74,IF($G74="","","vals = pj::pj.$vals$"&amp;$G74))&amp;")")</f>
        <v/>
      </c>
      <c r="BU74" s="31" t="str">
        <f ca="1">IF(AO74="","","uj::is_prop("&amp;_xlfn.TEXTJOIN(", ",TRUE,$B74,$M74,$J74,IF($G74="","","vals = pj::pj.$vals$"&amp;$G74))&amp;")")</f>
        <v/>
      </c>
      <c r="BV74" s="31" t="str">
        <f ca="1">IF(AP74="","","uj::is_prop("&amp;_xlfn.TEXTJOIN(", ",TRUE,$B74,$M74,$J74,IF($G74="","","vals = pj::pj.$vals$"&amp;$G74))&amp;")")</f>
        <v/>
      </c>
      <c r="BW74" s="31" t="str">
        <f ca="1">IF(AQ74="","","uj::is_prop("&amp;_xlfn.TEXTJOIN(", ",TRUE,$B74,$M74,$J74,IF($G74="","","vals = pj::pj.$vals$"&amp;$G74))&amp;")")</f>
        <v/>
      </c>
      <c r="BX74" s="31" t="str">
        <f ca="1">IF(AR74="","","uj::is_prop("&amp;_xlfn.TEXTJOIN(", ",TRUE,$B74,$M74,$J74,IF($G74="","","vals = pj::pj.$vals$"&amp;$G74))&amp;")")</f>
        <v/>
      </c>
      <c r="BY74" s="31" t="str">
        <f ca="1">IF(AS74="","","uj::is_prop("&amp;_xlfn.TEXTJOIN(", ",TRUE,$B74,$M74,$J74,IF($G74="","","vals = pj::pj.$vals$"&amp;$G74))&amp;")")</f>
        <v/>
      </c>
      <c r="BZ74" s="31" t="str">
        <f ca="1">IF(AT74="","","uj::is_prop("&amp;_xlfn.TEXTJOIN(", ",TRUE,$B74,$M74,$J74,IF($G74="","","vals = pj::pj.$vals$"&amp;$G74))&amp;")")</f>
        <v/>
      </c>
      <c r="CA74" s="31" t="str">
        <f ca="1">IF(AU74="","","uj::is_prop("&amp;_xlfn.TEXTJOIN(", ",TRUE,$B74,$M74,$J74,IF($G74="","","vals = pj::pj.$vals$"&amp;$G74))&amp;")")</f>
        <v/>
      </c>
      <c r="CB74" s="37" t="s">
        <v>281</v>
      </c>
      <c r="CF74" s="36" t="str">
        <f t="shared" ca="1" si="167"/>
        <v/>
      </c>
      <c r="CG74" s="36" t="str">
        <f t="shared" ca="1" si="168"/>
        <v/>
      </c>
      <c r="CH74" s="36" t="str">
        <f t="shared" ca="1" si="169"/>
        <v/>
      </c>
      <c r="CI74" s="36" t="str">
        <f t="shared" ca="1" si="170"/>
        <v/>
      </c>
      <c r="CJ74" s="36" t="str">
        <f t="shared" ca="1" si="171"/>
        <v/>
      </c>
      <c r="CK74" s="36" t="str">
        <f t="shared" ca="1" si="172"/>
        <v/>
      </c>
      <c r="CL74" s="36" t="str">
        <f t="shared" ca="1" si="173"/>
        <v/>
      </c>
      <c r="CM74" s="36" t="str">
        <f t="shared" ca="1" si="174"/>
        <v>ee = NA</v>
      </c>
      <c r="CN74" s="36" t="str">
        <f t="shared" ca="1" si="175"/>
        <v/>
      </c>
      <c r="CO74" s="36" t="str">
        <f t="shared" ca="1" si="176"/>
        <v/>
      </c>
      <c r="CP74" s="36" t="str">
        <f t="shared" ca="1" si="177"/>
        <v/>
      </c>
      <c r="CQ74" s="36" t="str">
        <f t="shared" ca="1" si="178"/>
        <v/>
      </c>
      <c r="CR74" s="36" t="str">
        <f t="shared" ca="1" si="179"/>
        <v/>
      </c>
      <c r="CS74" s="36" t="str">
        <f t="shared" ca="1" si="180"/>
        <v/>
      </c>
      <c r="CT74" s="36" t="str">
        <f t="shared" ca="1" si="181"/>
        <v/>
      </c>
      <c r="CU74" s="36" t="str">
        <f t="shared" ca="1" si="182"/>
        <v/>
      </c>
      <c r="CV74" s="36" t="str">
        <f t="shared" ca="1" si="183"/>
        <v/>
      </c>
      <c r="CW74" s="36" t="str">
        <f t="shared" ca="1" si="184"/>
        <v/>
      </c>
      <c r="CX74" s="36" t="str">
        <f t="shared" ca="1" si="185"/>
        <v/>
      </c>
      <c r="CY74" s="36" t="str">
        <f t="shared" ca="1" si="186"/>
        <v/>
      </c>
      <c r="CZ74" s="36" t="str">
        <f t="shared" ca="1" si="187"/>
        <v/>
      </c>
      <c r="DA74" s="36" t="str">
        <f t="shared" ca="1" si="189"/>
        <v/>
      </c>
      <c r="DB74" s="36" t="str">
        <f t="shared" ca="1" si="192"/>
        <v/>
      </c>
      <c r="DC74" s="36" t="str">
        <f t="shared" ca="1" si="193"/>
        <v/>
      </c>
      <c r="DD74" s="36" t="str">
        <f t="shared" ca="1" si="195"/>
        <v/>
      </c>
      <c r="DE74" s="36" t="str">
        <f t="shared" ca="1" si="194"/>
        <v/>
      </c>
      <c r="DF74" s="36" t="str">
        <f t="shared" ca="1" si="190"/>
        <v/>
      </c>
      <c r="DG74" s="36" t="str">
        <f t="shared" ca="1" si="150"/>
        <v/>
      </c>
      <c r="DH74" s="36" t="str">
        <f t="shared" ca="1" si="151"/>
        <v/>
      </c>
      <c r="DI74" s="36" t="str">
        <f t="shared" ca="1" si="152"/>
        <v/>
      </c>
      <c r="DJ74" s="36" t="str">
        <f t="shared" ca="1" si="153"/>
        <v/>
      </c>
      <c r="DK74" s="31" t="str">
        <f t="shared" ca="1" si="211"/>
        <v/>
      </c>
      <c r="DL74" s="31" t="str">
        <f t="shared" ca="1" si="212"/>
        <v/>
      </c>
      <c r="DM74" s="31" t="str">
        <f t="shared" ca="1" si="213"/>
        <v/>
      </c>
      <c r="DN74" s="31" t="str">
        <f t="shared" ca="1" si="214"/>
        <v/>
      </c>
      <c r="DO74" s="31" t="str">
        <f t="shared" ca="1" si="215"/>
        <v/>
      </c>
      <c r="DP74" s="31" t="str">
        <f t="shared" ca="1" si="216"/>
        <v/>
      </c>
      <c r="DQ74" s="31" t="str">
        <f t="shared" ca="1" si="217"/>
        <v/>
      </c>
      <c r="DR74" s="31" t="str">
        <f t="shared" ca="1" si="218"/>
        <v>ee = ee</v>
      </c>
      <c r="DS74" s="31" t="str">
        <f t="shared" ca="1" si="219"/>
        <v/>
      </c>
      <c r="DT74" s="31" t="str">
        <f t="shared" ca="1" si="220"/>
        <v/>
      </c>
      <c r="DU74" s="31" t="str">
        <f t="shared" ca="1" si="221"/>
        <v/>
      </c>
      <c r="DV74" s="31" t="str">
        <f t="shared" ca="1" si="222"/>
        <v/>
      </c>
      <c r="DW74" s="31" t="str">
        <f t="shared" ca="1" si="223"/>
        <v/>
      </c>
      <c r="DX74" s="31" t="str">
        <f t="shared" ca="1" si="224"/>
        <v/>
      </c>
      <c r="DY74" s="31" t="str">
        <f t="shared" ca="1" si="225"/>
        <v/>
      </c>
      <c r="DZ74" s="31" t="str">
        <f t="shared" ca="1" si="226"/>
        <v/>
      </c>
      <c r="EA74" s="31" t="str">
        <f t="shared" ca="1" si="227"/>
        <v/>
      </c>
      <c r="EB74" s="31" t="str">
        <f t="shared" ca="1" si="228"/>
        <v/>
      </c>
      <c r="EC74" s="31" t="str">
        <f t="shared" ca="1" si="229"/>
        <v/>
      </c>
      <c r="ED74" s="31" t="str">
        <f t="shared" ca="1" si="230"/>
        <v/>
      </c>
      <c r="EE74" s="31" t="str">
        <f t="shared" ca="1" si="231"/>
        <v/>
      </c>
      <c r="EF74" s="31" t="str">
        <f t="shared" ca="1" si="232"/>
        <v/>
      </c>
      <c r="EG74" s="31" t="str">
        <f t="shared" ca="1" si="233"/>
        <v/>
      </c>
      <c r="EH74" s="31" t="str">
        <f t="shared" ca="1" si="234"/>
        <v/>
      </c>
      <c r="EI74" s="31" t="str">
        <f t="shared" ca="1" si="235"/>
        <v/>
      </c>
      <c r="EJ74" s="31" t="str">
        <f t="shared" ca="1" si="236"/>
        <v/>
      </c>
      <c r="EK74" s="31" t="str">
        <f t="shared" ca="1" si="237"/>
        <v/>
      </c>
      <c r="EL74" s="31" t="str">
        <f t="shared" ca="1" si="238"/>
        <v/>
      </c>
      <c r="EM74" s="31" t="str">
        <f t="shared" ca="1" si="239"/>
        <v/>
      </c>
      <c r="EN74" s="31" t="str">
        <f t="shared" ca="1" si="240"/>
        <v/>
      </c>
      <c r="EO74" s="31" t="str">
        <f t="shared" ca="1" si="241"/>
        <v/>
      </c>
    </row>
    <row r="75" spans="1:145" x14ac:dyDescent="0.2">
      <c r="A75" s="30" t="s">
        <v>127</v>
      </c>
      <c r="B75" s="30" t="s">
        <v>125</v>
      </c>
      <c r="C75" s="31" t="s">
        <v>28</v>
      </c>
      <c r="E75" s="31" t="s">
        <v>105</v>
      </c>
      <c r="M75" s="31" t="str">
        <f t="shared" si="208"/>
        <v>'cmp_pos_vec'</v>
      </c>
      <c r="Q75" s="32" t="str">
        <f t="shared" ca="1" si="163"/>
        <v/>
      </c>
      <c r="R75" s="32" t="str">
        <f t="shared" ca="1" si="191"/>
        <v/>
      </c>
      <c r="S75" s="32" t="str">
        <f t="shared" ref="S75:AB82" ca="1" si="242">IFERROR(MATCH($B75,INDIRECT(S$3&amp;"_names"),0),"")</f>
        <v/>
      </c>
      <c r="T75" s="32" t="str">
        <f t="shared" ca="1" si="242"/>
        <v/>
      </c>
      <c r="U75" s="32" t="str">
        <f t="shared" ca="1" si="242"/>
        <v/>
      </c>
      <c r="V75" s="32" t="str">
        <f t="shared" ca="1" si="242"/>
        <v/>
      </c>
      <c r="W75" s="32" t="str">
        <f t="shared" ca="1" si="242"/>
        <v/>
      </c>
      <c r="X75" s="32" t="str">
        <f t="shared" ca="1" si="242"/>
        <v/>
      </c>
      <c r="Y75" s="32">
        <f t="shared" ca="1" si="242"/>
        <v>10</v>
      </c>
      <c r="Z75" s="32" t="str">
        <f t="shared" ca="1" si="242"/>
        <v/>
      </c>
      <c r="AA75" s="32" t="str">
        <f t="shared" ca="1" si="242"/>
        <v/>
      </c>
      <c r="AB75" s="32" t="str">
        <f t="shared" ca="1" si="242"/>
        <v/>
      </c>
      <c r="AC75" s="32" t="str">
        <f t="shared" ref="AC75:AL82" ca="1" si="243">IFERROR(MATCH($B75,INDIRECT(AC$3&amp;"_names"),0),"")</f>
        <v/>
      </c>
      <c r="AD75" s="32" t="str">
        <f t="shared" ca="1" si="243"/>
        <v/>
      </c>
      <c r="AE75" s="32" t="str">
        <f t="shared" ca="1" si="243"/>
        <v/>
      </c>
      <c r="AF75" s="32" t="str">
        <f t="shared" ca="1" si="243"/>
        <v/>
      </c>
      <c r="AG75" s="32" t="str">
        <f t="shared" ca="1" si="243"/>
        <v/>
      </c>
      <c r="AH75" s="32" t="str">
        <f t="shared" ca="1" si="243"/>
        <v/>
      </c>
      <c r="AI75" s="32" t="str">
        <f t="shared" ca="1" si="243"/>
        <v/>
      </c>
      <c r="AJ75" s="32" t="str">
        <f t="shared" ca="1" si="243"/>
        <v/>
      </c>
      <c r="AK75" s="32" t="str">
        <f t="shared" ca="1" si="243"/>
        <v/>
      </c>
      <c r="AL75" s="32" t="str">
        <f t="shared" ca="1" si="243"/>
        <v/>
      </c>
      <c r="AM75" s="32" t="str">
        <f t="shared" ref="AM75:AU82" ca="1" si="244">IFERROR(MATCH($B75,INDIRECT(AM$3&amp;"_names"),0),"")</f>
        <v/>
      </c>
      <c r="AN75" s="32" t="str">
        <f t="shared" ca="1" si="244"/>
        <v/>
      </c>
      <c r="AO75" s="32" t="str">
        <f t="shared" ca="1" si="244"/>
        <v/>
      </c>
      <c r="AP75" s="32" t="str">
        <f t="shared" ca="1" si="244"/>
        <v/>
      </c>
      <c r="AQ75" s="32" t="str">
        <f t="shared" ca="1" si="244"/>
        <v/>
      </c>
      <c r="AR75" s="32" t="str">
        <f t="shared" ca="1" si="244"/>
        <v/>
      </c>
      <c r="AS75" s="32" t="str">
        <f t="shared" ca="1" si="244"/>
        <v/>
      </c>
      <c r="AT75" s="32" t="str">
        <f t="shared" ca="1" si="244"/>
        <v/>
      </c>
      <c r="AU75" s="32" t="str">
        <f t="shared" ca="1" si="244"/>
        <v/>
      </c>
      <c r="AV75" s="32">
        <f t="shared" ca="1" si="210"/>
        <v>1</v>
      </c>
      <c r="AW75" s="31" t="str">
        <f ca="1">IF(Q75="","","uj::is_prop("&amp;_xlfn.TEXTJOIN(", ",TRUE,$B75,$M75,$J75,IF($G75="","","vals = pj::pj.$vals$"&amp;$G75))&amp;")")</f>
        <v/>
      </c>
      <c r="AX75" s="31" t="str">
        <f ca="1">IF(R75="","","uj::is_prop("&amp;_xlfn.TEXTJOIN(", ",TRUE,$B75,$M75,$J75,IF($G75="","","vals = pj::pj.$vals$"&amp;$G75))&amp;")")</f>
        <v/>
      </c>
      <c r="AY75" s="31" t="str">
        <f ca="1">IF(S75="","","uj::is_prop("&amp;_xlfn.TEXTJOIN(", ",TRUE,$B75,$M75,$J75,IF($G75="","","vals = pj::pj.$vals$"&amp;$G75))&amp;")")</f>
        <v/>
      </c>
      <c r="AZ75" s="31" t="str">
        <f ca="1">IF(T75="","","uj::is_prop("&amp;_xlfn.TEXTJOIN(", ",TRUE,$B75,$M75,$J75,IF($G75="","","vals = pj::pj.$vals$"&amp;$G75))&amp;")")</f>
        <v/>
      </c>
      <c r="BA75" s="31" t="str">
        <f ca="1">IF(U75="","","uj::is_prop("&amp;_xlfn.TEXTJOIN(", ",TRUE,$B75,$M75,$J75,IF($G75="","","vals = pj::pj.$vals$"&amp;$G75))&amp;")")</f>
        <v/>
      </c>
      <c r="BB75" s="31" t="str">
        <f ca="1">IF(V75="","","uj::is_prop("&amp;_xlfn.TEXTJOIN(", ",TRUE,$B75,$M75,$J75,IF($G75="","","vals = pj::pj.$vals$"&amp;$G75))&amp;")")</f>
        <v/>
      </c>
      <c r="BC75" s="31" t="str">
        <f ca="1">IF(W75="","","uj::is_prop("&amp;_xlfn.TEXTJOIN(", ",TRUE,$B75,$M75,$J75,IF($G75="","","vals = pj::pj.$vals$"&amp;$G75))&amp;")")</f>
        <v/>
      </c>
      <c r="BD75" s="31" t="str">
        <f ca="1">IF(X75="","","uj::is_prop("&amp;_xlfn.TEXTJOIN(", ",TRUE,$B75,$M75,$J75,IF($G75="","","vals = pj::pj.$vals$"&amp;$G75))&amp;")")</f>
        <v/>
      </c>
      <c r="BE75" s="31" t="str">
        <f ca="1">IF(Y75="","","uj::is_prop("&amp;_xlfn.TEXTJOIN(", ",TRUE,$B75,$M75,$J75,IF($G75="","","vals = pj::pj.$vals$"&amp;$G75))&amp;")")</f>
        <v>uj::is_prop(hb, 'cmp_pos_vec')</v>
      </c>
      <c r="BF75" s="31" t="str">
        <f ca="1">IF(Z75="","","uj::is_prop("&amp;_xlfn.TEXTJOIN(", ",TRUE,$B75,$M75,$J75,IF($G75="","","vals = pj::pj.$vals$"&amp;$G75))&amp;")")</f>
        <v/>
      </c>
      <c r="BG75" s="31" t="str">
        <f ca="1">IF(AA75="","","uj::is_prop("&amp;_xlfn.TEXTJOIN(", ",TRUE,$B75,$M75,$J75,IF($G75="","","vals = pj::pj.$vals$"&amp;$G75))&amp;")")</f>
        <v/>
      </c>
      <c r="BH75" s="31" t="str">
        <f ca="1">IF(AB75="","","uj::is_prop("&amp;_xlfn.TEXTJOIN(", ",TRUE,$B75,$M75,$J75,IF($G75="","","vals = pj::pj.$vals$"&amp;$G75))&amp;")")</f>
        <v/>
      </c>
      <c r="BI75" s="31" t="str">
        <f ca="1">IF(AC75="","","uj::is_prop("&amp;_xlfn.TEXTJOIN(", ",TRUE,$B75,$M75,$J75,IF($G75="","","vals = pj::pj.$vals$"&amp;$G75))&amp;")")</f>
        <v/>
      </c>
      <c r="BJ75" s="31" t="str">
        <f ca="1">IF(AD75="","","uj::is_prop("&amp;_xlfn.TEXTJOIN(", ",TRUE,$B75,$M75,$J75,IF($G75="","","vals = pj::pj.$vals$"&amp;$G75))&amp;")")</f>
        <v/>
      </c>
      <c r="BK75" s="31" t="str">
        <f ca="1">IF(AE75="","","uj::is_prop("&amp;_xlfn.TEXTJOIN(", ",TRUE,$B75,$M75,$J75,IF($G75="","","vals = pj::pj.$vals$"&amp;$G75))&amp;")")</f>
        <v/>
      </c>
      <c r="BL75" s="31" t="str">
        <f ca="1">IF(AF75="","","uj::is_prop("&amp;_xlfn.TEXTJOIN(", ",TRUE,$B75,$M75,$J75,IF($G75="","","vals = pj::pj.$vals$"&amp;$G75))&amp;")")</f>
        <v/>
      </c>
      <c r="BM75" s="31" t="str">
        <f ca="1">IF(AG75="","","uj::is_prop("&amp;_xlfn.TEXTJOIN(", ",TRUE,$B75,$M75,$J75,IF($G75="","","vals = pj::pj.$vals$"&amp;$G75))&amp;")")</f>
        <v/>
      </c>
      <c r="BN75" s="31" t="str">
        <f ca="1">IF(AH75="","","uj::is_prop("&amp;_xlfn.TEXTJOIN(", ",TRUE,$B75,$M75,$J75,IF($G75="","","vals = pj::pj.$vals$"&amp;$G75))&amp;")")</f>
        <v/>
      </c>
      <c r="BO75" s="31" t="str">
        <f ca="1">IF(AI75="","","uj::is_prop("&amp;_xlfn.TEXTJOIN(", ",TRUE,$B75,$M75,$J75,IF($G75="","","vals = pj::pj.$vals$"&amp;$G75))&amp;")")</f>
        <v/>
      </c>
      <c r="BP75" s="31" t="str">
        <f ca="1">IF(AJ75="","","uj::is_prop("&amp;_xlfn.TEXTJOIN(", ",TRUE,$B75,$M75,$J75,IF($G75="","","vals = pj::pj.$vals$"&amp;$G75))&amp;")")</f>
        <v/>
      </c>
      <c r="BQ75" s="31" t="str">
        <f ca="1">IF(AK75="","","uj::is_prop("&amp;_xlfn.TEXTJOIN(", ",TRUE,$B75,$M75,$J75,IF($G75="","","vals = pj::pj.$vals$"&amp;$G75))&amp;")")</f>
        <v/>
      </c>
      <c r="BR75" s="31" t="str">
        <f ca="1">IF(AL75="","","uj::is_prop("&amp;_xlfn.TEXTJOIN(", ",TRUE,$B75,$M75,$J75,IF($G75="","","vals = pj::pj.$vals$"&amp;$G75))&amp;")")</f>
        <v/>
      </c>
      <c r="BS75" s="31" t="str">
        <f ca="1">IF(AM75="","","uj::is_prop("&amp;_xlfn.TEXTJOIN(", ",TRUE,$B75,$M75,$J75,IF($G75="","","vals = pj::pj.$vals$"&amp;$G75))&amp;")")</f>
        <v/>
      </c>
      <c r="BT75" s="31" t="str">
        <f ca="1">IF(AN75="","","uj::is_prop("&amp;_xlfn.TEXTJOIN(", ",TRUE,$B75,$M75,$J75,IF($G75="","","vals = pj::pj.$vals$"&amp;$G75))&amp;")")</f>
        <v/>
      </c>
      <c r="BU75" s="31" t="str">
        <f ca="1">IF(AO75="","","uj::is_prop("&amp;_xlfn.TEXTJOIN(", ",TRUE,$B75,$M75,$J75,IF($G75="","","vals = pj::pj.$vals$"&amp;$G75))&amp;")")</f>
        <v/>
      </c>
      <c r="BV75" s="31" t="str">
        <f ca="1">IF(AP75="","","uj::is_prop("&amp;_xlfn.TEXTJOIN(", ",TRUE,$B75,$M75,$J75,IF($G75="","","vals = pj::pj.$vals$"&amp;$G75))&amp;")")</f>
        <v/>
      </c>
      <c r="BW75" s="31" t="str">
        <f ca="1">IF(AQ75="","","uj::is_prop("&amp;_xlfn.TEXTJOIN(", ",TRUE,$B75,$M75,$J75,IF($G75="","","vals = pj::pj.$vals$"&amp;$G75))&amp;")")</f>
        <v/>
      </c>
      <c r="BX75" s="31" t="str">
        <f ca="1">IF(AR75="","","uj::is_prop("&amp;_xlfn.TEXTJOIN(", ",TRUE,$B75,$M75,$J75,IF($G75="","","vals = pj::pj.$vals$"&amp;$G75))&amp;")")</f>
        <v/>
      </c>
      <c r="BY75" s="31" t="str">
        <f ca="1">IF(AS75="","","uj::is_prop("&amp;_xlfn.TEXTJOIN(", ",TRUE,$B75,$M75,$J75,IF($G75="","","vals = pj::pj.$vals$"&amp;$G75))&amp;")")</f>
        <v/>
      </c>
      <c r="BZ75" s="31" t="str">
        <f ca="1">IF(AT75="","","uj::is_prop("&amp;_xlfn.TEXTJOIN(", ",TRUE,$B75,$M75,$J75,IF($G75="","","vals = pj::pj.$vals$"&amp;$G75))&amp;")")</f>
        <v/>
      </c>
      <c r="CA75" s="31" t="str">
        <f ca="1">IF(AU75="","","uj::is_prop("&amp;_xlfn.TEXTJOIN(", ",TRUE,$B75,$M75,$J75,IF($G75="","","vals = pj::pj.$vals$"&amp;$G75))&amp;")")</f>
        <v/>
      </c>
      <c r="CB75" s="37" t="s">
        <v>281</v>
      </c>
      <c r="CF75" s="36" t="str">
        <f t="shared" ca="1" si="167"/>
        <v/>
      </c>
      <c r="CG75" s="36" t="str">
        <f t="shared" ca="1" si="168"/>
        <v/>
      </c>
      <c r="CH75" s="36" t="str">
        <f t="shared" ca="1" si="169"/>
        <v/>
      </c>
      <c r="CI75" s="36" t="str">
        <f t="shared" ca="1" si="170"/>
        <v/>
      </c>
      <c r="CJ75" s="36" t="str">
        <f t="shared" ca="1" si="171"/>
        <v/>
      </c>
      <c r="CK75" s="36" t="str">
        <f t="shared" ca="1" si="172"/>
        <v/>
      </c>
      <c r="CL75" s="36" t="str">
        <f t="shared" ca="1" si="173"/>
        <v/>
      </c>
      <c r="CM75" s="36" t="str">
        <f t="shared" ca="1" si="174"/>
        <v/>
      </c>
      <c r="CN75" s="36" t="str">
        <f t="shared" ca="1" si="175"/>
        <v>hb = NA</v>
      </c>
      <c r="CO75" s="36" t="str">
        <f t="shared" ca="1" si="176"/>
        <v/>
      </c>
      <c r="CP75" s="36" t="str">
        <f t="shared" ca="1" si="177"/>
        <v/>
      </c>
      <c r="CQ75" s="36" t="str">
        <f t="shared" ca="1" si="178"/>
        <v/>
      </c>
      <c r="CR75" s="36" t="str">
        <f t="shared" ca="1" si="179"/>
        <v/>
      </c>
      <c r="CS75" s="36" t="str">
        <f t="shared" ca="1" si="180"/>
        <v/>
      </c>
      <c r="CT75" s="36" t="str">
        <f t="shared" ca="1" si="181"/>
        <v/>
      </c>
      <c r="CU75" s="36" t="str">
        <f t="shared" ca="1" si="182"/>
        <v/>
      </c>
      <c r="CV75" s="36" t="str">
        <f t="shared" ca="1" si="183"/>
        <v/>
      </c>
      <c r="CW75" s="36" t="str">
        <f t="shared" ca="1" si="184"/>
        <v/>
      </c>
      <c r="CX75" s="36" t="str">
        <f t="shared" ca="1" si="185"/>
        <v/>
      </c>
      <c r="CY75" s="36" t="str">
        <f t="shared" ca="1" si="186"/>
        <v/>
      </c>
      <c r="CZ75" s="36" t="str">
        <f t="shared" ca="1" si="187"/>
        <v/>
      </c>
      <c r="DA75" s="36" t="str">
        <f t="shared" ca="1" si="189"/>
        <v/>
      </c>
      <c r="DB75" s="36" t="str">
        <f t="shared" ca="1" si="192"/>
        <v/>
      </c>
      <c r="DC75" s="36" t="str">
        <f t="shared" ca="1" si="193"/>
        <v/>
      </c>
      <c r="DD75" s="36" t="str">
        <f t="shared" ca="1" si="195"/>
        <v/>
      </c>
      <c r="DE75" s="36" t="str">
        <f t="shared" ca="1" si="194"/>
        <v/>
      </c>
      <c r="DF75" s="36" t="str">
        <f t="shared" ca="1" si="190"/>
        <v/>
      </c>
      <c r="DG75" s="36" t="str">
        <f t="shared" ca="1" si="150"/>
        <v/>
      </c>
      <c r="DH75" s="36" t="str">
        <f t="shared" ca="1" si="151"/>
        <v/>
      </c>
      <c r="DI75" s="36" t="str">
        <f t="shared" ca="1" si="152"/>
        <v/>
      </c>
      <c r="DJ75" s="36" t="str">
        <f t="shared" ca="1" si="153"/>
        <v/>
      </c>
      <c r="DK75" s="31" t="str">
        <f t="shared" ca="1" si="211"/>
        <v/>
      </c>
      <c r="DL75" s="31" t="str">
        <f t="shared" ca="1" si="212"/>
        <v/>
      </c>
      <c r="DM75" s="31" t="str">
        <f t="shared" ca="1" si="213"/>
        <v/>
      </c>
      <c r="DN75" s="31" t="str">
        <f t="shared" ca="1" si="214"/>
        <v/>
      </c>
      <c r="DO75" s="31" t="str">
        <f t="shared" ca="1" si="215"/>
        <v/>
      </c>
      <c r="DP75" s="31" t="str">
        <f t="shared" ca="1" si="216"/>
        <v/>
      </c>
      <c r="DQ75" s="31" t="str">
        <f t="shared" ca="1" si="217"/>
        <v/>
      </c>
      <c r="DR75" s="31" t="str">
        <f t="shared" ca="1" si="218"/>
        <v/>
      </c>
      <c r="DS75" s="31" t="str">
        <f t="shared" ca="1" si="219"/>
        <v>hb = hb</v>
      </c>
      <c r="DT75" s="31" t="str">
        <f t="shared" ca="1" si="220"/>
        <v/>
      </c>
      <c r="DU75" s="31" t="str">
        <f t="shared" ca="1" si="221"/>
        <v/>
      </c>
      <c r="DV75" s="31" t="str">
        <f t="shared" ca="1" si="222"/>
        <v/>
      </c>
      <c r="DW75" s="31" t="str">
        <f t="shared" ca="1" si="223"/>
        <v/>
      </c>
      <c r="DX75" s="31" t="str">
        <f t="shared" ca="1" si="224"/>
        <v/>
      </c>
      <c r="DY75" s="31" t="str">
        <f t="shared" ca="1" si="225"/>
        <v/>
      </c>
      <c r="DZ75" s="31" t="str">
        <f t="shared" ca="1" si="226"/>
        <v/>
      </c>
      <c r="EA75" s="31" t="str">
        <f t="shared" ca="1" si="227"/>
        <v/>
      </c>
      <c r="EB75" s="31" t="str">
        <f t="shared" ca="1" si="228"/>
        <v/>
      </c>
      <c r="EC75" s="31" t="str">
        <f t="shared" ca="1" si="229"/>
        <v/>
      </c>
      <c r="ED75" s="31" t="str">
        <f t="shared" ca="1" si="230"/>
        <v/>
      </c>
      <c r="EE75" s="31" t="str">
        <f t="shared" ca="1" si="231"/>
        <v/>
      </c>
      <c r="EF75" s="31" t="str">
        <f t="shared" ca="1" si="232"/>
        <v/>
      </c>
      <c r="EG75" s="31" t="str">
        <f t="shared" ca="1" si="233"/>
        <v/>
      </c>
      <c r="EH75" s="31" t="str">
        <f t="shared" ca="1" si="234"/>
        <v/>
      </c>
      <c r="EI75" s="31" t="str">
        <f t="shared" ca="1" si="235"/>
        <v/>
      </c>
      <c r="EJ75" s="31" t="str">
        <f t="shared" ca="1" si="236"/>
        <v/>
      </c>
      <c r="EK75" s="31" t="str">
        <f t="shared" ca="1" si="237"/>
        <v/>
      </c>
      <c r="EL75" s="31" t="str">
        <f t="shared" ca="1" si="238"/>
        <v/>
      </c>
      <c r="EM75" s="31" t="str">
        <f t="shared" ca="1" si="239"/>
        <v/>
      </c>
      <c r="EN75" s="31" t="str">
        <f t="shared" ca="1" si="240"/>
        <v/>
      </c>
      <c r="EO75" s="31" t="str">
        <f t="shared" ca="1" si="241"/>
        <v/>
      </c>
    </row>
    <row r="76" spans="1:145" x14ac:dyDescent="0.2">
      <c r="A76" s="30" t="s">
        <v>126</v>
      </c>
      <c r="B76" s="30" t="s">
        <v>124</v>
      </c>
      <c r="C76" s="31" t="s">
        <v>28</v>
      </c>
      <c r="E76" s="31" t="s">
        <v>105</v>
      </c>
      <c r="M76" s="31" t="str">
        <f t="shared" si="208"/>
        <v>'cmp_pos_vec'</v>
      </c>
      <c r="Q76" s="32" t="str">
        <f t="shared" ca="1" si="163"/>
        <v/>
      </c>
      <c r="R76" s="32" t="str">
        <f t="shared" ca="1" si="191"/>
        <v/>
      </c>
      <c r="S76" s="32" t="str">
        <f t="shared" ca="1" si="242"/>
        <v/>
      </c>
      <c r="T76" s="32" t="str">
        <f t="shared" ca="1" si="242"/>
        <v/>
      </c>
      <c r="U76" s="32" t="str">
        <f t="shared" ca="1" si="242"/>
        <v/>
      </c>
      <c r="V76" s="32" t="str">
        <f t="shared" ca="1" si="242"/>
        <v/>
      </c>
      <c r="W76" s="32" t="str">
        <f t="shared" ca="1" si="242"/>
        <v/>
      </c>
      <c r="X76" s="32" t="str">
        <f t="shared" ca="1" si="242"/>
        <v/>
      </c>
      <c r="Y76" s="32">
        <f t="shared" ca="1" si="242"/>
        <v>11</v>
      </c>
      <c r="Z76" s="32" t="str">
        <f t="shared" ca="1" si="242"/>
        <v/>
      </c>
      <c r="AA76" s="32" t="str">
        <f t="shared" ca="1" si="242"/>
        <v/>
      </c>
      <c r="AB76" s="32" t="str">
        <f t="shared" ca="1" si="242"/>
        <v/>
      </c>
      <c r="AC76" s="32" t="str">
        <f t="shared" ca="1" si="243"/>
        <v/>
      </c>
      <c r="AD76" s="32" t="str">
        <f t="shared" ca="1" si="243"/>
        <v/>
      </c>
      <c r="AE76" s="32" t="str">
        <f t="shared" ca="1" si="243"/>
        <v/>
      </c>
      <c r="AF76" s="32" t="str">
        <f t="shared" ca="1" si="243"/>
        <v/>
      </c>
      <c r="AG76" s="32" t="str">
        <f t="shared" ca="1" si="243"/>
        <v/>
      </c>
      <c r="AH76" s="32" t="str">
        <f t="shared" ca="1" si="243"/>
        <v/>
      </c>
      <c r="AI76" s="32" t="str">
        <f t="shared" ca="1" si="243"/>
        <v/>
      </c>
      <c r="AJ76" s="32" t="str">
        <f t="shared" ca="1" si="243"/>
        <v/>
      </c>
      <c r="AK76" s="32" t="str">
        <f t="shared" ca="1" si="243"/>
        <v/>
      </c>
      <c r="AL76" s="32" t="str">
        <f t="shared" ca="1" si="243"/>
        <v/>
      </c>
      <c r="AM76" s="32" t="str">
        <f t="shared" ca="1" si="244"/>
        <v/>
      </c>
      <c r="AN76" s="32" t="str">
        <f t="shared" ca="1" si="244"/>
        <v/>
      </c>
      <c r="AO76" s="32" t="str">
        <f t="shared" ca="1" si="244"/>
        <v/>
      </c>
      <c r="AP76" s="32" t="str">
        <f t="shared" ca="1" si="244"/>
        <v/>
      </c>
      <c r="AQ76" s="32" t="str">
        <f t="shared" ca="1" si="244"/>
        <v/>
      </c>
      <c r="AR76" s="32" t="str">
        <f t="shared" ca="1" si="244"/>
        <v/>
      </c>
      <c r="AS76" s="32" t="str">
        <f t="shared" ca="1" si="244"/>
        <v/>
      </c>
      <c r="AT76" s="32" t="str">
        <f t="shared" ca="1" si="244"/>
        <v/>
      </c>
      <c r="AU76" s="32" t="str">
        <f t="shared" ca="1" si="244"/>
        <v/>
      </c>
      <c r="AV76" s="32">
        <f t="shared" ca="1" si="210"/>
        <v>1</v>
      </c>
      <c r="AW76" s="31" t="str">
        <f ca="1">IF(Q76="","","uj::is_prop("&amp;_xlfn.TEXTJOIN(", ",TRUE,$B76,$M76,$J76,IF($G76="","","vals = pj::pj.$vals$"&amp;$G76))&amp;")")</f>
        <v/>
      </c>
      <c r="AX76" s="31" t="str">
        <f ca="1">IF(R76="","","uj::is_prop("&amp;_xlfn.TEXTJOIN(", ",TRUE,$B76,$M76,$J76,IF($G76="","","vals = pj::pj.$vals$"&amp;$G76))&amp;")")</f>
        <v/>
      </c>
      <c r="AY76" s="31" t="str">
        <f ca="1">IF(S76="","","uj::is_prop("&amp;_xlfn.TEXTJOIN(", ",TRUE,$B76,$M76,$J76,IF($G76="","","vals = pj::pj.$vals$"&amp;$G76))&amp;")")</f>
        <v/>
      </c>
      <c r="AZ76" s="31" t="str">
        <f ca="1">IF(T76="","","uj::is_prop("&amp;_xlfn.TEXTJOIN(", ",TRUE,$B76,$M76,$J76,IF($G76="","","vals = pj::pj.$vals$"&amp;$G76))&amp;")")</f>
        <v/>
      </c>
      <c r="BA76" s="31" t="str">
        <f ca="1">IF(U76="","","uj::is_prop("&amp;_xlfn.TEXTJOIN(", ",TRUE,$B76,$M76,$J76,IF($G76="","","vals = pj::pj.$vals$"&amp;$G76))&amp;")")</f>
        <v/>
      </c>
      <c r="BB76" s="31" t="str">
        <f ca="1">IF(V76="","","uj::is_prop("&amp;_xlfn.TEXTJOIN(", ",TRUE,$B76,$M76,$J76,IF($G76="","","vals = pj::pj.$vals$"&amp;$G76))&amp;")")</f>
        <v/>
      </c>
      <c r="BC76" s="31" t="str">
        <f ca="1">IF(W76="","","uj::is_prop("&amp;_xlfn.TEXTJOIN(", ",TRUE,$B76,$M76,$J76,IF($G76="","","vals = pj::pj.$vals$"&amp;$G76))&amp;")")</f>
        <v/>
      </c>
      <c r="BD76" s="31" t="str">
        <f ca="1">IF(X76="","","uj::is_prop("&amp;_xlfn.TEXTJOIN(", ",TRUE,$B76,$M76,$J76,IF($G76="","","vals = pj::pj.$vals$"&amp;$G76))&amp;")")</f>
        <v/>
      </c>
      <c r="BE76" s="31" t="str">
        <f ca="1">IF(Y76="","","uj::is_prop("&amp;_xlfn.TEXTJOIN(", ",TRUE,$B76,$M76,$J76,IF($G76="","","vals = pj::pj.$vals$"&amp;$G76))&amp;")")</f>
        <v>uj::is_prop(hh, 'cmp_pos_vec')</v>
      </c>
      <c r="BF76" s="31" t="str">
        <f ca="1">IF(Z76="","","uj::is_prop("&amp;_xlfn.TEXTJOIN(", ",TRUE,$B76,$M76,$J76,IF($G76="","","vals = pj::pj.$vals$"&amp;$G76))&amp;")")</f>
        <v/>
      </c>
      <c r="BG76" s="31" t="str">
        <f ca="1">IF(AA76="","","uj::is_prop("&amp;_xlfn.TEXTJOIN(", ",TRUE,$B76,$M76,$J76,IF($G76="","","vals = pj::pj.$vals$"&amp;$G76))&amp;")")</f>
        <v/>
      </c>
      <c r="BH76" s="31" t="str">
        <f ca="1">IF(AB76="","","uj::is_prop("&amp;_xlfn.TEXTJOIN(", ",TRUE,$B76,$M76,$J76,IF($G76="","","vals = pj::pj.$vals$"&amp;$G76))&amp;")")</f>
        <v/>
      </c>
      <c r="BI76" s="31" t="str">
        <f ca="1">IF(AC76="","","uj::is_prop("&amp;_xlfn.TEXTJOIN(", ",TRUE,$B76,$M76,$J76,IF($G76="","","vals = pj::pj.$vals$"&amp;$G76))&amp;")")</f>
        <v/>
      </c>
      <c r="BJ76" s="31" t="str">
        <f ca="1">IF(AD76="","","uj::is_prop("&amp;_xlfn.TEXTJOIN(", ",TRUE,$B76,$M76,$J76,IF($G76="","","vals = pj::pj.$vals$"&amp;$G76))&amp;")")</f>
        <v/>
      </c>
      <c r="BK76" s="31" t="str">
        <f ca="1">IF(AE76="","","uj::is_prop("&amp;_xlfn.TEXTJOIN(", ",TRUE,$B76,$M76,$J76,IF($G76="","","vals = pj::pj.$vals$"&amp;$G76))&amp;")")</f>
        <v/>
      </c>
      <c r="BL76" s="31" t="str">
        <f ca="1">IF(AF76="","","uj::is_prop("&amp;_xlfn.TEXTJOIN(", ",TRUE,$B76,$M76,$J76,IF($G76="","","vals = pj::pj.$vals$"&amp;$G76))&amp;")")</f>
        <v/>
      </c>
      <c r="BM76" s="31" t="str">
        <f ca="1">IF(AG76="","","uj::is_prop("&amp;_xlfn.TEXTJOIN(", ",TRUE,$B76,$M76,$J76,IF($G76="","","vals = pj::pj.$vals$"&amp;$G76))&amp;")")</f>
        <v/>
      </c>
      <c r="BN76" s="31" t="str">
        <f ca="1">IF(AH76="","","uj::is_prop("&amp;_xlfn.TEXTJOIN(", ",TRUE,$B76,$M76,$J76,IF($G76="","","vals = pj::pj.$vals$"&amp;$G76))&amp;")")</f>
        <v/>
      </c>
      <c r="BO76" s="31" t="str">
        <f ca="1">IF(AI76="","","uj::is_prop("&amp;_xlfn.TEXTJOIN(", ",TRUE,$B76,$M76,$J76,IF($G76="","","vals = pj::pj.$vals$"&amp;$G76))&amp;")")</f>
        <v/>
      </c>
      <c r="BP76" s="31" t="str">
        <f ca="1">IF(AJ76="","","uj::is_prop("&amp;_xlfn.TEXTJOIN(", ",TRUE,$B76,$M76,$J76,IF($G76="","","vals = pj::pj.$vals$"&amp;$G76))&amp;")")</f>
        <v/>
      </c>
      <c r="BQ76" s="31" t="str">
        <f ca="1">IF(AK76="","","uj::is_prop("&amp;_xlfn.TEXTJOIN(", ",TRUE,$B76,$M76,$J76,IF($G76="","","vals = pj::pj.$vals$"&amp;$G76))&amp;")")</f>
        <v/>
      </c>
      <c r="BR76" s="31" t="str">
        <f ca="1">IF(AL76="","","uj::is_prop("&amp;_xlfn.TEXTJOIN(", ",TRUE,$B76,$M76,$J76,IF($G76="","","vals = pj::pj.$vals$"&amp;$G76))&amp;")")</f>
        <v/>
      </c>
      <c r="BS76" s="31" t="str">
        <f ca="1">IF(AM76="","","uj::is_prop("&amp;_xlfn.TEXTJOIN(", ",TRUE,$B76,$M76,$J76,IF($G76="","","vals = pj::pj.$vals$"&amp;$G76))&amp;")")</f>
        <v/>
      </c>
      <c r="BT76" s="31" t="str">
        <f ca="1">IF(AN76="","","uj::is_prop("&amp;_xlfn.TEXTJOIN(", ",TRUE,$B76,$M76,$J76,IF($G76="","","vals = pj::pj.$vals$"&amp;$G76))&amp;")")</f>
        <v/>
      </c>
      <c r="BU76" s="31" t="str">
        <f ca="1">IF(AO76="","","uj::is_prop("&amp;_xlfn.TEXTJOIN(", ",TRUE,$B76,$M76,$J76,IF($G76="","","vals = pj::pj.$vals$"&amp;$G76))&amp;")")</f>
        <v/>
      </c>
      <c r="BV76" s="31" t="str">
        <f ca="1">IF(AP76="","","uj::is_prop("&amp;_xlfn.TEXTJOIN(", ",TRUE,$B76,$M76,$J76,IF($G76="","","vals = pj::pj.$vals$"&amp;$G76))&amp;")")</f>
        <v/>
      </c>
      <c r="BW76" s="31" t="str">
        <f ca="1">IF(AQ76="","","uj::is_prop("&amp;_xlfn.TEXTJOIN(", ",TRUE,$B76,$M76,$J76,IF($G76="","","vals = pj::pj.$vals$"&amp;$G76))&amp;")")</f>
        <v/>
      </c>
      <c r="BX76" s="31" t="str">
        <f ca="1">IF(AR76="","","uj::is_prop("&amp;_xlfn.TEXTJOIN(", ",TRUE,$B76,$M76,$J76,IF($G76="","","vals = pj::pj.$vals$"&amp;$G76))&amp;")")</f>
        <v/>
      </c>
      <c r="BY76" s="31" t="str">
        <f ca="1">IF(AS76="","","uj::is_prop("&amp;_xlfn.TEXTJOIN(", ",TRUE,$B76,$M76,$J76,IF($G76="","","vals = pj::pj.$vals$"&amp;$G76))&amp;")")</f>
        <v/>
      </c>
      <c r="BZ76" s="31" t="str">
        <f ca="1">IF(AT76="","","uj::is_prop("&amp;_xlfn.TEXTJOIN(", ",TRUE,$B76,$M76,$J76,IF($G76="","","vals = pj::pj.$vals$"&amp;$G76))&amp;")")</f>
        <v/>
      </c>
      <c r="CA76" s="31" t="str">
        <f ca="1">IF(AU76="","","uj::is_prop("&amp;_xlfn.TEXTJOIN(", ",TRUE,$B76,$M76,$J76,IF($G76="","","vals = pj::pj.$vals$"&amp;$G76))&amp;")")</f>
        <v/>
      </c>
      <c r="CB76" s="37" t="s">
        <v>281</v>
      </c>
      <c r="CF76" s="36" t="str">
        <f t="shared" ca="1" si="167"/>
        <v/>
      </c>
      <c r="CG76" s="36" t="str">
        <f t="shared" ca="1" si="168"/>
        <v/>
      </c>
      <c r="CH76" s="36" t="str">
        <f t="shared" ca="1" si="169"/>
        <v/>
      </c>
      <c r="CI76" s="36" t="str">
        <f t="shared" ca="1" si="170"/>
        <v/>
      </c>
      <c r="CJ76" s="36" t="str">
        <f t="shared" ca="1" si="171"/>
        <v/>
      </c>
      <c r="CK76" s="36" t="str">
        <f t="shared" ca="1" si="172"/>
        <v/>
      </c>
      <c r="CL76" s="36" t="str">
        <f t="shared" ca="1" si="173"/>
        <v/>
      </c>
      <c r="CM76" s="36" t="str">
        <f t="shared" ca="1" si="174"/>
        <v/>
      </c>
      <c r="CN76" s="36" t="str">
        <f t="shared" ca="1" si="175"/>
        <v>hh = NA</v>
      </c>
      <c r="CO76" s="36" t="str">
        <f t="shared" ca="1" si="176"/>
        <v/>
      </c>
      <c r="CP76" s="36" t="str">
        <f t="shared" ca="1" si="177"/>
        <v/>
      </c>
      <c r="CQ76" s="36" t="str">
        <f t="shared" ca="1" si="178"/>
        <v/>
      </c>
      <c r="CR76" s="36" t="str">
        <f t="shared" ca="1" si="179"/>
        <v/>
      </c>
      <c r="CS76" s="36" t="str">
        <f t="shared" ca="1" si="180"/>
        <v/>
      </c>
      <c r="CT76" s="36" t="str">
        <f t="shared" ca="1" si="181"/>
        <v/>
      </c>
      <c r="CU76" s="36" t="str">
        <f t="shared" ca="1" si="182"/>
        <v/>
      </c>
      <c r="CV76" s="36" t="str">
        <f t="shared" ca="1" si="183"/>
        <v/>
      </c>
      <c r="CW76" s="36" t="str">
        <f t="shared" ca="1" si="184"/>
        <v/>
      </c>
      <c r="CX76" s="36" t="str">
        <f t="shared" ca="1" si="185"/>
        <v/>
      </c>
      <c r="CY76" s="36" t="str">
        <f t="shared" ca="1" si="186"/>
        <v/>
      </c>
      <c r="CZ76" s="36" t="str">
        <f t="shared" ca="1" si="187"/>
        <v/>
      </c>
      <c r="DA76" s="36" t="str">
        <f t="shared" ca="1" si="189"/>
        <v/>
      </c>
      <c r="DB76" s="36" t="str">
        <f t="shared" ca="1" si="192"/>
        <v/>
      </c>
      <c r="DC76" s="36" t="str">
        <f t="shared" ca="1" si="193"/>
        <v/>
      </c>
      <c r="DD76" s="36" t="str">
        <f t="shared" ca="1" si="195"/>
        <v/>
      </c>
      <c r="DE76" s="36" t="str">
        <f t="shared" ca="1" si="194"/>
        <v/>
      </c>
      <c r="DF76" s="36" t="str">
        <f t="shared" ca="1" si="190"/>
        <v/>
      </c>
      <c r="DG76" s="36" t="str">
        <f t="shared" ca="1" si="150"/>
        <v/>
      </c>
      <c r="DH76" s="36" t="str">
        <f t="shared" ca="1" si="151"/>
        <v/>
      </c>
      <c r="DI76" s="36" t="str">
        <f t="shared" ca="1" si="152"/>
        <v/>
      </c>
      <c r="DJ76" s="36" t="str">
        <f t="shared" ca="1" si="153"/>
        <v/>
      </c>
      <c r="DK76" s="31" t="str">
        <f t="shared" ca="1" si="211"/>
        <v/>
      </c>
      <c r="DL76" s="31" t="str">
        <f t="shared" ca="1" si="212"/>
        <v/>
      </c>
      <c r="DM76" s="31" t="str">
        <f t="shared" ca="1" si="213"/>
        <v/>
      </c>
      <c r="DN76" s="31" t="str">
        <f t="shared" ca="1" si="214"/>
        <v/>
      </c>
      <c r="DO76" s="31" t="str">
        <f t="shared" ca="1" si="215"/>
        <v/>
      </c>
      <c r="DP76" s="31" t="str">
        <f t="shared" ca="1" si="216"/>
        <v/>
      </c>
      <c r="DQ76" s="31" t="str">
        <f t="shared" ca="1" si="217"/>
        <v/>
      </c>
      <c r="DR76" s="31" t="str">
        <f t="shared" ca="1" si="218"/>
        <v/>
      </c>
      <c r="DS76" s="31" t="str">
        <f t="shared" ca="1" si="219"/>
        <v>hh = hh</v>
      </c>
      <c r="DT76" s="31" t="str">
        <f t="shared" ca="1" si="220"/>
        <v/>
      </c>
      <c r="DU76" s="31" t="str">
        <f t="shared" ca="1" si="221"/>
        <v/>
      </c>
      <c r="DV76" s="31" t="str">
        <f t="shared" ca="1" si="222"/>
        <v/>
      </c>
      <c r="DW76" s="31" t="str">
        <f t="shared" ca="1" si="223"/>
        <v/>
      </c>
      <c r="DX76" s="31" t="str">
        <f t="shared" ca="1" si="224"/>
        <v/>
      </c>
      <c r="DY76" s="31" t="str">
        <f t="shared" ca="1" si="225"/>
        <v/>
      </c>
      <c r="DZ76" s="31" t="str">
        <f t="shared" ca="1" si="226"/>
        <v/>
      </c>
      <c r="EA76" s="31" t="str">
        <f t="shared" ca="1" si="227"/>
        <v/>
      </c>
      <c r="EB76" s="31" t="str">
        <f t="shared" ca="1" si="228"/>
        <v/>
      </c>
      <c r="EC76" s="31" t="str">
        <f t="shared" ca="1" si="229"/>
        <v/>
      </c>
      <c r="ED76" s="31" t="str">
        <f t="shared" ca="1" si="230"/>
        <v/>
      </c>
      <c r="EE76" s="31" t="str">
        <f t="shared" ca="1" si="231"/>
        <v/>
      </c>
      <c r="EF76" s="31" t="str">
        <f t="shared" ca="1" si="232"/>
        <v/>
      </c>
      <c r="EG76" s="31" t="str">
        <f t="shared" ca="1" si="233"/>
        <v/>
      </c>
      <c r="EH76" s="31" t="str">
        <f t="shared" ca="1" si="234"/>
        <v/>
      </c>
      <c r="EI76" s="31" t="str">
        <f t="shared" ca="1" si="235"/>
        <v/>
      </c>
      <c r="EJ76" s="31" t="str">
        <f t="shared" ca="1" si="236"/>
        <v/>
      </c>
      <c r="EK76" s="31" t="str">
        <f t="shared" ca="1" si="237"/>
        <v/>
      </c>
      <c r="EL76" s="31" t="str">
        <f t="shared" ca="1" si="238"/>
        <v/>
      </c>
      <c r="EM76" s="31" t="str">
        <f t="shared" ca="1" si="239"/>
        <v/>
      </c>
      <c r="EN76" s="31" t="str">
        <f t="shared" ca="1" si="240"/>
        <v/>
      </c>
      <c r="EO76" s="31" t="str">
        <f t="shared" ca="1" si="241"/>
        <v/>
      </c>
    </row>
    <row r="77" spans="1:145" x14ac:dyDescent="0.2">
      <c r="A77" s="30" t="s">
        <v>230</v>
      </c>
      <c r="B77" s="30" t="s">
        <v>51</v>
      </c>
      <c r="C77" s="31" t="s">
        <v>7</v>
      </c>
      <c r="E77" s="31" t="s">
        <v>105</v>
      </c>
      <c r="G77" s="31" t="s">
        <v>164</v>
      </c>
      <c r="H77" s="31" t="s">
        <v>163</v>
      </c>
      <c r="M77" s="31" t="str">
        <f t="shared" si="208"/>
        <v>'cmp_chr_vec'</v>
      </c>
      <c r="Q77" s="32" t="str">
        <f t="shared" ca="1" si="163"/>
        <v/>
      </c>
      <c r="R77" s="32" t="str">
        <f t="shared" ca="1" si="191"/>
        <v/>
      </c>
      <c r="S77" s="32" t="str">
        <f t="shared" ca="1" si="242"/>
        <v/>
      </c>
      <c r="T77" s="32" t="str">
        <f t="shared" ca="1" si="242"/>
        <v/>
      </c>
      <c r="U77" s="32" t="str">
        <f t="shared" ca="1" si="242"/>
        <v/>
      </c>
      <c r="V77" s="32" t="str">
        <f t="shared" ca="1" si="242"/>
        <v/>
      </c>
      <c r="W77" s="32" t="str">
        <f t="shared" ca="1" si="242"/>
        <v/>
      </c>
      <c r="X77" s="32">
        <f t="shared" ca="1" si="242"/>
        <v>2</v>
      </c>
      <c r="Y77" s="32">
        <f t="shared" ca="1" si="242"/>
        <v>2</v>
      </c>
      <c r="Z77" s="32" t="str">
        <f t="shared" ca="1" si="242"/>
        <v/>
      </c>
      <c r="AA77" s="32" t="str">
        <f t="shared" ca="1" si="242"/>
        <v/>
      </c>
      <c r="AB77" s="32" t="str">
        <f t="shared" ca="1" si="242"/>
        <v/>
      </c>
      <c r="AC77" s="32" t="str">
        <f t="shared" ca="1" si="243"/>
        <v/>
      </c>
      <c r="AD77" s="32" t="str">
        <f t="shared" ca="1" si="243"/>
        <v/>
      </c>
      <c r="AE77" s="32">
        <f t="shared" ca="1" si="243"/>
        <v>2</v>
      </c>
      <c r="AF77" s="32">
        <f t="shared" ca="1" si="243"/>
        <v>2</v>
      </c>
      <c r="AG77" s="32" t="str">
        <f t="shared" ca="1" si="243"/>
        <v/>
      </c>
      <c r="AH77" s="32" t="str">
        <f t="shared" ca="1" si="243"/>
        <v/>
      </c>
      <c r="AI77" s="32" t="str">
        <f t="shared" ca="1" si="243"/>
        <v/>
      </c>
      <c r="AJ77" s="32" t="str">
        <f t="shared" ca="1" si="243"/>
        <v/>
      </c>
      <c r="AK77" s="32" t="str">
        <f t="shared" ca="1" si="243"/>
        <v/>
      </c>
      <c r="AL77" s="32" t="str">
        <f t="shared" ca="1" si="243"/>
        <v/>
      </c>
      <c r="AM77" s="32" t="str">
        <f t="shared" ca="1" si="244"/>
        <v/>
      </c>
      <c r="AN77" s="32" t="str">
        <f t="shared" ca="1" si="244"/>
        <v/>
      </c>
      <c r="AO77" s="32" t="str">
        <f t="shared" ca="1" si="244"/>
        <v/>
      </c>
      <c r="AP77" s="32" t="str">
        <f t="shared" ca="1" si="244"/>
        <v/>
      </c>
      <c r="AQ77" s="32" t="str">
        <f t="shared" ca="1" si="244"/>
        <v/>
      </c>
      <c r="AR77" s="32" t="str">
        <f t="shared" ca="1" si="244"/>
        <v/>
      </c>
      <c r="AS77" s="32" t="str">
        <f t="shared" ca="1" si="244"/>
        <v/>
      </c>
      <c r="AT77" s="32" t="str">
        <f t="shared" ca="1" si="244"/>
        <v/>
      </c>
      <c r="AU77" s="32" t="str">
        <f t="shared" ca="1" si="244"/>
        <v/>
      </c>
      <c r="AV77" s="32">
        <f t="shared" ca="1" si="210"/>
        <v>4</v>
      </c>
      <c r="AW77" s="31" t="str">
        <f ca="1">IF(Q77="","","uj::is_prop("&amp;_xlfn.TEXTJOIN(", ",TRUE,$B77,$M77,$J77,IF($G77="","","vals = pj::pj.$vals$"&amp;$G77))&amp;")")</f>
        <v/>
      </c>
      <c r="AX77" s="31" t="str">
        <f ca="1">IF(R77="","","uj::is_prop("&amp;_xlfn.TEXTJOIN(", ",TRUE,$B77,$M77,$J77,IF($G77="","","vals = pj::pj.$vals$"&amp;$G77))&amp;")")</f>
        <v/>
      </c>
      <c r="AY77" s="31" t="str">
        <f ca="1">IF(S77="","","uj::is_prop("&amp;_xlfn.TEXTJOIN(", ",TRUE,$B77,$M77,$J77,IF($G77="","","vals = pj::pj.$vals$"&amp;$G77))&amp;")")</f>
        <v/>
      </c>
      <c r="AZ77" s="31" t="str">
        <f ca="1">IF(T77="","","uj::is_prop("&amp;_xlfn.TEXTJOIN(", ",TRUE,$B77,$M77,$J77,IF($G77="","","vals = pj::pj.$vals$"&amp;$G77))&amp;")")</f>
        <v/>
      </c>
      <c r="BA77" s="31" t="str">
        <f ca="1">IF(U77="","","uj::is_prop("&amp;_xlfn.TEXTJOIN(", ",TRUE,$B77,$M77,$J77,IF($G77="","","vals = pj::pj.$vals$"&amp;$G77))&amp;")")</f>
        <v/>
      </c>
      <c r="BB77" s="31" t="str">
        <f ca="1">IF(V77="","","uj::is_prop("&amp;_xlfn.TEXTJOIN(", ",TRUE,$B77,$M77,$J77,IF($G77="","","vals = pj::pj.$vals$"&amp;$G77))&amp;")")</f>
        <v/>
      </c>
      <c r="BC77" s="31" t="str">
        <f ca="1">IF(W77="","","uj::is_prop("&amp;_xlfn.TEXTJOIN(", ",TRUE,$B77,$M77,$J77,IF($G77="","","vals = pj::pj.$vals$"&amp;$G77))&amp;")")</f>
        <v/>
      </c>
      <c r="BD77" s="31" t="str">
        <f ca="1">IF(X77="","","uj::is_prop("&amp;_xlfn.TEXTJOIN(", ",TRUE,$B77,$M77,$J77,IF($G77="","","vals = pj::pj.$vals$"&amp;$G77))&amp;")")</f>
        <v>uj::is_prop(loc, 'cmp_chr_vec', vals = pj::pj.$vals$edge)</v>
      </c>
      <c r="BE77" s="31" t="str">
        <f ca="1">IF(Y77="","","uj::is_prop("&amp;_xlfn.TEXTJOIN(", ",TRUE,$B77,$M77,$J77,IF($G77="","","vals = pj::pj.$vals$"&amp;$G77))&amp;")")</f>
        <v>uj::is_prop(loc, 'cmp_chr_vec', vals = pj::pj.$vals$edge)</v>
      </c>
      <c r="BF77" s="31" t="str">
        <f ca="1">IF(Z77="","","uj::is_prop("&amp;_xlfn.TEXTJOIN(", ",TRUE,$B77,$M77,$J77,IF($G77="","","vals = pj::pj.$vals$"&amp;$G77))&amp;")")</f>
        <v/>
      </c>
      <c r="BG77" s="31" t="str">
        <f ca="1">IF(AA77="","","uj::is_prop("&amp;_xlfn.TEXTJOIN(", ",TRUE,$B77,$M77,$J77,IF($G77="","","vals = pj::pj.$vals$"&amp;$G77))&amp;")")</f>
        <v/>
      </c>
      <c r="BH77" s="31" t="str">
        <f ca="1">IF(AB77="","","uj::is_prop("&amp;_xlfn.TEXTJOIN(", ",TRUE,$B77,$M77,$J77,IF($G77="","","vals = pj::pj.$vals$"&amp;$G77))&amp;")")</f>
        <v/>
      </c>
      <c r="BI77" s="31" t="str">
        <f ca="1">IF(AC77="","","uj::is_prop("&amp;_xlfn.TEXTJOIN(", ",TRUE,$B77,$M77,$J77,IF($G77="","","vals = pj::pj.$vals$"&amp;$G77))&amp;")")</f>
        <v/>
      </c>
      <c r="BJ77" s="31" t="str">
        <f ca="1">IF(AD77="","","uj::is_prop("&amp;_xlfn.TEXTJOIN(", ",TRUE,$B77,$M77,$J77,IF($G77="","","vals = pj::pj.$vals$"&amp;$G77))&amp;")")</f>
        <v/>
      </c>
      <c r="BK77" s="31" t="str">
        <f ca="1">IF(AE77="","","uj::is_prop("&amp;_xlfn.TEXTJOIN(", ",TRUE,$B77,$M77,$J77,IF($G77="","","vals = pj::pj.$vals$"&amp;$G77))&amp;")")</f>
        <v>uj::is_prop(loc, 'cmp_chr_vec', vals = pj::pj.$vals$edge)</v>
      </c>
      <c r="BL77" s="31" t="str">
        <f ca="1">IF(AF77="","","uj::is_prop("&amp;_xlfn.TEXTJOIN(", ",TRUE,$B77,$M77,$J77,IF($G77="","","vals = pj::pj.$vals$"&amp;$G77))&amp;")")</f>
        <v>uj::is_prop(loc, 'cmp_chr_vec', vals = pj::pj.$vals$edge)</v>
      </c>
      <c r="BM77" s="31" t="str">
        <f ca="1">IF(AG77="","","uj::is_prop("&amp;_xlfn.TEXTJOIN(", ",TRUE,$B77,$M77,$J77,IF($G77="","","vals = pj::pj.$vals$"&amp;$G77))&amp;")")</f>
        <v/>
      </c>
      <c r="BN77" s="31" t="str">
        <f ca="1">IF(AH77="","","uj::is_prop("&amp;_xlfn.TEXTJOIN(", ",TRUE,$B77,$M77,$J77,IF($G77="","","vals = pj::pj.$vals$"&amp;$G77))&amp;")")</f>
        <v/>
      </c>
      <c r="BO77" s="31" t="str">
        <f ca="1">IF(AI77="","","uj::is_prop("&amp;_xlfn.TEXTJOIN(", ",TRUE,$B77,$M77,$J77,IF($G77="","","vals = pj::pj.$vals$"&amp;$G77))&amp;")")</f>
        <v/>
      </c>
      <c r="BP77" s="31" t="str">
        <f ca="1">IF(AJ77="","","uj::is_prop("&amp;_xlfn.TEXTJOIN(", ",TRUE,$B77,$M77,$J77,IF($G77="","","vals = pj::pj.$vals$"&amp;$G77))&amp;")")</f>
        <v/>
      </c>
      <c r="BQ77" s="31" t="str">
        <f ca="1">IF(AK77="","","uj::is_prop("&amp;_xlfn.TEXTJOIN(", ",TRUE,$B77,$M77,$J77,IF($G77="","","vals = pj::pj.$vals$"&amp;$G77))&amp;")")</f>
        <v/>
      </c>
      <c r="BR77" s="31" t="str">
        <f ca="1">IF(AL77="","","uj::is_prop("&amp;_xlfn.TEXTJOIN(", ",TRUE,$B77,$M77,$J77,IF($G77="","","vals = pj::pj.$vals$"&amp;$G77))&amp;")")</f>
        <v/>
      </c>
      <c r="BS77" s="31" t="str">
        <f ca="1">IF(AM77="","","uj::is_prop("&amp;_xlfn.TEXTJOIN(", ",TRUE,$B77,$M77,$J77,IF($G77="","","vals = pj::pj.$vals$"&amp;$G77))&amp;")")</f>
        <v/>
      </c>
      <c r="BT77" s="31" t="str">
        <f ca="1">IF(AN77="","","uj::is_prop("&amp;_xlfn.TEXTJOIN(", ",TRUE,$B77,$M77,$J77,IF($G77="","","vals = pj::pj.$vals$"&amp;$G77))&amp;")")</f>
        <v/>
      </c>
      <c r="BU77" s="31" t="str">
        <f ca="1">IF(AO77="","","uj::is_prop("&amp;_xlfn.TEXTJOIN(", ",TRUE,$B77,$M77,$J77,IF($G77="","","vals = pj::pj.$vals$"&amp;$G77))&amp;")")</f>
        <v/>
      </c>
      <c r="BV77" s="31" t="str">
        <f ca="1">IF(AP77="","","uj::is_prop("&amp;_xlfn.TEXTJOIN(", ",TRUE,$B77,$M77,$J77,IF($G77="","","vals = pj::pj.$vals$"&amp;$G77))&amp;")")</f>
        <v/>
      </c>
      <c r="BW77" s="31" t="str">
        <f ca="1">IF(AQ77="","","uj::is_prop("&amp;_xlfn.TEXTJOIN(", ",TRUE,$B77,$M77,$J77,IF($G77="","","vals = pj::pj.$vals$"&amp;$G77))&amp;")")</f>
        <v/>
      </c>
      <c r="BX77" s="31" t="str">
        <f ca="1">IF(AR77="","","uj::is_prop("&amp;_xlfn.TEXTJOIN(", ",TRUE,$B77,$M77,$J77,IF($G77="","","vals = pj::pj.$vals$"&amp;$G77))&amp;")")</f>
        <v/>
      </c>
      <c r="BY77" s="31" t="str">
        <f ca="1">IF(AS77="","","uj::is_prop("&amp;_xlfn.TEXTJOIN(", ",TRUE,$B77,$M77,$J77,IF($G77="","","vals = pj::pj.$vals$"&amp;$G77))&amp;")")</f>
        <v/>
      </c>
      <c r="BZ77" s="31" t="str">
        <f ca="1">IF(AT77="","","uj::is_prop("&amp;_xlfn.TEXTJOIN(", ",TRUE,$B77,$M77,$J77,IF($G77="","","vals = pj::pj.$vals$"&amp;$G77))&amp;")")</f>
        <v/>
      </c>
      <c r="CA77" s="31" t="str">
        <f ca="1">IF(AU77="","","uj::is_prop("&amp;_xlfn.TEXTJOIN(", ",TRUE,$B77,$M77,$J77,IF($G77="","","vals = pj::pj.$vals$"&amp;$G77))&amp;")")</f>
        <v/>
      </c>
      <c r="CB77" s="37" t="str">
        <f>"'b'"</f>
        <v>'b'</v>
      </c>
      <c r="CC77" s="37" t="str">
        <f>"'bl'"</f>
        <v>'bl'</v>
      </c>
      <c r="CF77" s="36" t="str">
        <f t="shared" ref="CF77:CM82" ca="1" si="245">IF(Q77="","",IF($CB77="|",$B77,$B77&amp;" = "&amp;$CB77))</f>
        <v/>
      </c>
      <c r="CG77" s="36" t="str">
        <f t="shared" ca="1" si="245"/>
        <v/>
      </c>
      <c r="CH77" s="36" t="str">
        <f t="shared" ca="1" si="245"/>
        <v/>
      </c>
      <c r="CI77" s="36" t="str">
        <f t="shared" ca="1" si="245"/>
        <v/>
      </c>
      <c r="CJ77" s="36" t="str">
        <f t="shared" ca="1" si="245"/>
        <v/>
      </c>
      <c r="CK77" s="36" t="str">
        <f t="shared" ca="1" si="245"/>
        <v/>
      </c>
      <c r="CL77" s="36" t="str">
        <f t="shared" ca="1" si="245"/>
        <v/>
      </c>
      <c r="CM77" s="36" t="str">
        <f t="shared" ca="1" si="245"/>
        <v>loc = 'b'</v>
      </c>
      <c r="CN77" s="36" t="str">
        <f ca="1">IF(Y77="","",IF($CC77="|",$B77,$B77&amp;" = "&amp;$CC77))</f>
        <v>loc = 'bl'</v>
      </c>
      <c r="CO77" s="36" t="str">
        <f t="shared" ref="CO77:CZ82" ca="1" si="246">IF(Z77="","",IF($CB77="|",$B77,$B77&amp;" = "&amp;$CB77))</f>
        <v/>
      </c>
      <c r="CP77" s="36" t="str">
        <f t="shared" ca="1" si="246"/>
        <v/>
      </c>
      <c r="CQ77" s="36" t="str">
        <f t="shared" ca="1" si="246"/>
        <v/>
      </c>
      <c r="CR77" s="36" t="str">
        <f t="shared" ca="1" si="246"/>
        <v/>
      </c>
      <c r="CS77" s="36" t="str">
        <f t="shared" ca="1" si="246"/>
        <v/>
      </c>
      <c r="CT77" s="36" t="str">
        <f t="shared" ca="1" si="246"/>
        <v>loc = 'b'</v>
      </c>
      <c r="CU77" s="36" t="str">
        <f t="shared" ca="1" si="246"/>
        <v>loc = 'b'</v>
      </c>
      <c r="CV77" s="36" t="str">
        <f t="shared" ca="1" si="246"/>
        <v/>
      </c>
      <c r="CW77" s="36" t="str">
        <f t="shared" ca="1" si="246"/>
        <v/>
      </c>
      <c r="CX77" s="36" t="str">
        <f t="shared" ca="1" si="246"/>
        <v/>
      </c>
      <c r="CY77" s="36" t="str">
        <f t="shared" ca="1" si="246"/>
        <v/>
      </c>
      <c r="CZ77" s="36" t="str">
        <f t="shared" ca="1" si="246"/>
        <v/>
      </c>
      <c r="DA77" s="36" t="str">
        <f t="shared" ca="1" si="189"/>
        <v/>
      </c>
      <c r="DB77" s="36" t="str">
        <f t="shared" ca="1" si="192"/>
        <v/>
      </c>
      <c r="DC77" s="36" t="str">
        <f t="shared" ca="1" si="193"/>
        <v/>
      </c>
      <c r="DD77" s="36" t="str">
        <f t="shared" ca="1" si="195"/>
        <v/>
      </c>
      <c r="DE77" s="36" t="str">
        <f t="shared" ca="1" si="194"/>
        <v/>
      </c>
      <c r="DF77" s="36" t="str">
        <f t="shared" ca="1" si="190"/>
        <v/>
      </c>
      <c r="DG77" s="36" t="str">
        <f t="shared" ca="1" si="150"/>
        <v/>
      </c>
      <c r="DH77" s="36" t="str">
        <f t="shared" ca="1" si="151"/>
        <v/>
      </c>
      <c r="DI77" s="36" t="str">
        <f t="shared" ca="1" si="152"/>
        <v/>
      </c>
      <c r="DJ77" s="36" t="str">
        <f t="shared" ca="1" si="153"/>
        <v/>
      </c>
      <c r="DK77" s="31" t="str">
        <f t="shared" ca="1" si="211"/>
        <v/>
      </c>
      <c r="DL77" s="31" t="str">
        <f t="shared" ca="1" si="212"/>
        <v/>
      </c>
      <c r="DM77" s="31" t="str">
        <f t="shared" ca="1" si="213"/>
        <v/>
      </c>
      <c r="DN77" s="31" t="str">
        <f t="shared" ca="1" si="214"/>
        <v/>
      </c>
      <c r="DO77" s="31" t="str">
        <f t="shared" ca="1" si="215"/>
        <v/>
      </c>
      <c r="DP77" s="31" t="str">
        <f t="shared" ca="1" si="216"/>
        <v/>
      </c>
      <c r="DQ77" s="31" t="str">
        <f t="shared" ca="1" si="217"/>
        <v/>
      </c>
      <c r="DR77" s="31" t="str">
        <f t="shared" ca="1" si="218"/>
        <v>loc = loc</v>
      </c>
      <c r="DS77" s="31" t="str">
        <f t="shared" ca="1" si="219"/>
        <v>loc = loc</v>
      </c>
      <c r="DT77" s="31" t="str">
        <f t="shared" ca="1" si="220"/>
        <v/>
      </c>
      <c r="DU77" s="31" t="str">
        <f t="shared" ca="1" si="221"/>
        <v/>
      </c>
      <c r="DV77" s="31" t="str">
        <f t="shared" ca="1" si="222"/>
        <v/>
      </c>
      <c r="DW77" s="31" t="str">
        <f t="shared" ca="1" si="223"/>
        <v/>
      </c>
      <c r="DX77" s="31" t="str">
        <f t="shared" ca="1" si="224"/>
        <v/>
      </c>
      <c r="DY77" s="31" t="str">
        <f t="shared" ca="1" si="225"/>
        <v>loc = loc</v>
      </c>
      <c r="DZ77" s="31" t="str">
        <f t="shared" ca="1" si="226"/>
        <v>loc = loc</v>
      </c>
      <c r="EA77" s="31" t="str">
        <f t="shared" ca="1" si="227"/>
        <v/>
      </c>
      <c r="EB77" s="31" t="str">
        <f t="shared" ca="1" si="228"/>
        <v/>
      </c>
      <c r="EC77" s="31" t="str">
        <f t="shared" ca="1" si="229"/>
        <v/>
      </c>
      <c r="ED77" s="31" t="str">
        <f t="shared" ca="1" si="230"/>
        <v/>
      </c>
      <c r="EE77" s="31" t="str">
        <f t="shared" ca="1" si="231"/>
        <v/>
      </c>
      <c r="EF77" s="31" t="str">
        <f t="shared" ca="1" si="232"/>
        <v/>
      </c>
      <c r="EG77" s="31" t="str">
        <f t="shared" ca="1" si="233"/>
        <v/>
      </c>
      <c r="EH77" s="31" t="str">
        <f t="shared" ca="1" si="234"/>
        <v/>
      </c>
      <c r="EI77" s="31" t="str">
        <f t="shared" ca="1" si="235"/>
        <v/>
      </c>
      <c r="EJ77" s="31" t="str">
        <f t="shared" ca="1" si="236"/>
        <v/>
      </c>
      <c r="EK77" s="31" t="str">
        <f t="shared" ca="1" si="237"/>
        <v/>
      </c>
      <c r="EL77" s="31" t="str">
        <f t="shared" ca="1" si="238"/>
        <v/>
      </c>
      <c r="EM77" s="31" t="str">
        <f t="shared" ca="1" si="239"/>
        <v/>
      </c>
      <c r="EN77" s="31" t="str">
        <f t="shared" ca="1" si="240"/>
        <v/>
      </c>
      <c r="EO77" s="31" t="str">
        <f t="shared" ca="1" si="241"/>
        <v/>
      </c>
    </row>
    <row r="78" spans="1:145" x14ac:dyDescent="0.2">
      <c r="A78" s="30" t="s">
        <v>95</v>
      </c>
      <c r="B78" s="30" t="s">
        <v>47</v>
      </c>
      <c r="C78" s="31" t="s">
        <v>9</v>
      </c>
      <c r="E78" s="31" t="s">
        <v>105</v>
      </c>
      <c r="M78" s="31" t="str">
        <f t="shared" si="208"/>
        <v>'cmp_num_vec'</v>
      </c>
      <c r="Q78" s="32" t="str">
        <f t="shared" ca="1" si="163"/>
        <v/>
      </c>
      <c r="R78" s="32" t="str">
        <f t="shared" ca="1" si="191"/>
        <v/>
      </c>
      <c r="S78" s="32" t="str">
        <f t="shared" ca="1" si="242"/>
        <v/>
      </c>
      <c r="T78" s="32" t="str">
        <f t="shared" ca="1" si="242"/>
        <v/>
      </c>
      <c r="U78" s="32" t="str">
        <f t="shared" ca="1" si="242"/>
        <v/>
      </c>
      <c r="V78" s="32" t="str">
        <f t="shared" ca="1" si="242"/>
        <v/>
      </c>
      <c r="W78" s="32">
        <f t="shared" ca="1" si="242"/>
        <v>10</v>
      </c>
      <c r="X78" s="32">
        <f t="shared" ca="1" si="242"/>
        <v>13</v>
      </c>
      <c r="Y78" s="32">
        <f t="shared" ca="1" si="242"/>
        <v>13</v>
      </c>
      <c r="Z78" s="32">
        <f t="shared" ca="1" si="242"/>
        <v>10</v>
      </c>
      <c r="AA78" s="32">
        <f t="shared" ca="1" si="242"/>
        <v>8</v>
      </c>
      <c r="AB78" s="32">
        <f t="shared" ca="1" si="242"/>
        <v>8</v>
      </c>
      <c r="AC78" s="32">
        <f t="shared" ca="1" si="243"/>
        <v>10</v>
      </c>
      <c r="AD78" s="32">
        <f t="shared" ca="1" si="243"/>
        <v>10</v>
      </c>
      <c r="AE78" s="32">
        <f t="shared" ca="1" si="243"/>
        <v>9</v>
      </c>
      <c r="AF78" s="32">
        <f t="shared" ca="1" si="243"/>
        <v>9</v>
      </c>
      <c r="AG78" s="32" t="str">
        <f t="shared" ca="1" si="243"/>
        <v/>
      </c>
      <c r="AH78" s="32">
        <f t="shared" ca="1" si="243"/>
        <v>9</v>
      </c>
      <c r="AI78" s="32">
        <f t="shared" ca="1" si="243"/>
        <v>8</v>
      </c>
      <c r="AJ78" s="32">
        <f t="shared" ca="1" si="243"/>
        <v>9</v>
      </c>
      <c r="AK78" s="32" t="str">
        <f t="shared" ca="1" si="243"/>
        <v/>
      </c>
      <c r="AL78" s="32" t="str">
        <f t="shared" ca="1" si="243"/>
        <v/>
      </c>
      <c r="AM78" s="32" t="str">
        <f t="shared" ca="1" si="244"/>
        <v/>
      </c>
      <c r="AN78" s="32" t="str">
        <f t="shared" ca="1" si="244"/>
        <v/>
      </c>
      <c r="AO78" s="32" t="str">
        <f t="shared" ca="1" si="244"/>
        <v/>
      </c>
      <c r="AP78" s="32" t="str">
        <f t="shared" ca="1" si="244"/>
        <v/>
      </c>
      <c r="AQ78" s="32" t="str">
        <f t="shared" ca="1" si="244"/>
        <v/>
      </c>
      <c r="AR78" s="32" t="str">
        <f t="shared" ca="1" si="244"/>
        <v/>
      </c>
      <c r="AS78" s="32" t="str">
        <f t="shared" ca="1" si="244"/>
        <v/>
      </c>
      <c r="AT78" s="32" t="str">
        <f t="shared" ca="1" si="244"/>
        <v/>
      </c>
      <c r="AU78" s="32" t="str">
        <f t="shared" ca="1" si="244"/>
        <v/>
      </c>
      <c r="AV78" s="32">
        <f t="shared" ca="1" si="210"/>
        <v>13</v>
      </c>
      <c r="AW78" s="31" t="str">
        <f ca="1">IF(Q78="","","uj::is_prop("&amp;_xlfn.TEXTJOIN(", ",TRUE,$B78,$M78,$J78,IF($G78="","","vals = pj::pj.$vals$"&amp;$G78))&amp;")")</f>
        <v/>
      </c>
      <c r="AX78" s="31" t="str">
        <f ca="1">IF(R78="","","uj::is_prop("&amp;_xlfn.TEXTJOIN(", ",TRUE,$B78,$M78,$J78,IF($G78="","","vals = pj::pj.$vals$"&amp;$G78))&amp;")")</f>
        <v/>
      </c>
      <c r="AY78" s="31" t="str">
        <f ca="1">IF(S78="","","uj::is_prop("&amp;_xlfn.TEXTJOIN(", ",TRUE,$B78,$M78,$J78,IF($G78="","","vals = pj::pj.$vals$"&amp;$G78))&amp;")")</f>
        <v/>
      </c>
      <c r="AZ78" s="31" t="str">
        <f ca="1">IF(T78="","","uj::is_prop("&amp;_xlfn.TEXTJOIN(", ",TRUE,$B78,$M78,$J78,IF($G78="","","vals = pj::pj.$vals$"&amp;$G78))&amp;")")</f>
        <v/>
      </c>
      <c r="BA78" s="31" t="str">
        <f ca="1">IF(U78="","","uj::is_prop("&amp;_xlfn.TEXTJOIN(", ",TRUE,$B78,$M78,$J78,IF($G78="","","vals = pj::pj.$vals$"&amp;$G78))&amp;")")</f>
        <v/>
      </c>
      <c r="BB78" s="31" t="str">
        <f ca="1">IF(V78="","","uj::is_prop("&amp;_xlfn.TEXTJOIN(", ",TRUE,$B78,$M78,$J78,IF($G78="","","vals = pj::pj.$vals$"&amp;$G78))&amp;")")</f>
        <v/>
      </c>
      <c r="BC78" s="31" t="str">
        <f ca="1">IF(W78="","","uj::is_prop("&amp;_xlfn.TEXTJOIN(", ",TRUE,$B78,$M78,$J78,IF($G78="","","vals = pj::pj.$vals$"&amp;$G78))&amp;")")</f>
        <v>uj::is_prop(px, 'cmp_num_vec')</v>
      </c>
      <c r="BD78" s="31" t="str">
        <f ca="1">IF(X78="","","uj::is_prop("&amp;_xlfn.TEXTJOIN(", ",TRUE,$B78,$M78,$J78,IF($G78="","","vals = pj::pj.$vals$"&amp;$G78))&amp;")")</f>
        <v>uj::is_prop(px, 'cmp_num_vec')</v>
      </c>
      <c r="BE78" s="31" t="str">
        <f ca="1">IF(Y78="","","uj::is_prop("&amp;_xlfn.TEXTJOIN(", ",TRUE,$B78,$M78,$J78,IF($G78="","","vals = pj::pj.$vals$"&amp;$G78))&amp;")")</f>
        <v>uj::is_prop(px, 'cmp_num_vec')</v>
      </c>
      <c r="BF78" s="31" t="str">
        <f ca="1">IF(Z78="","","uj::is_prop("&amp;_xlfn.TEXTJOIN(", ",TRUE,$B78,$M78,$J78,IF($G78="","","vals = pj::pj.$vals$"&amp;$G78))&amp;")")</f>
        <v>uj::is_prop(px, 'cmp_num_vec')</v>
      </c>
      <c r="BG78" s="31" t="str">
        <f ca="1">IF(AA78="","","uj::is_prop("&amp;_xlfn.TEXTJOIN(", ",TRUE,$B78,$M78,$J78,IF($G78="","","vals = pj::pj.$vals$"&amp;$G78))&amp;")")</f>
        <v>uj::is_prop(px, 'cmp_num_vec')</v>
      </c>
      <c r="BH78" s="31" t="str">
        <f ca="1">IF(AB78="","","uj::is_prop("&amp;_xlfn.TEXTJOIN(", ",TRUE,$B78,$M78,$J78,IF($G78="","","vals = pj::pj.$vals$"&amp;$G78))&amp;")")</f>
        <v>uj::is_prop(px, 'cmp_num_vec')</v>
      </c>
      <c r="BI78" s="31" t="str">
        <f ca="1">IF(AC78="","","uj::is_prop("&amp;_xlfn.TEXTJOIN(", ",TRUE,$B78,$M78,$J78,IF($G78="","","vals = pj::pj.$vals$"&amp;$G78))&amp;")")</f>
        <v>uj::is_prop(px, 'cmp_num_vec')</v>
      </c>
      <c r="BJ78" s="31" t="str">
        <f ca="1">IF(AD78="","","uj::is_prop("&amp;_xlfn.TEXTJOIN(", ",TRUE,$B78,$M78,$J78,IF($G78="","","vals = pj::pj.$vals$"&amp;$G78))&amp;")")</f>
        <v>uj::is_prop(px, 'cmp_num_vec')</v>
      </c>
      <c r="BK78" s="31" t="str">
        <f ca="1">IF(AE78="","","uj::is_prop("&amp;_xlfn.TEXTJOIN(", ",TRUE,$B78,$M78,$J78,IF($G78="","","vals = pj::pj.$vals$"&amp;$G78))&amp;")")</f>
        <v>uj::is_prop(px, 'cmp_num_vec')</v>
      </c>
      <c r="BL78" s="31" t="str">
        <f ca="1">IF(AF78="","","uj::is_prop("&amp;_xlfn.TEXTJOIN(", ",TRUE,$B78,$M78,$J78,IF($G78="","","vals = pj::pj.$vals$"&amp;$G78))&amp;")")</f>
        <v>uj::is_prop(px, 'cmp_num_vec')</v>
      </c>
      <c r="BM78" s="31" t="str">
        <f ca="1">IF(AG78="","","uj::is_prop("&amp;_xlfn.TEXTJOIN(", ",TRUE,$B78,$M78,$J78,IF($G78="","","vals = pj::pj.$vals$"&amp;$G78))&amp;")")</f>
        <v/>
      </c>
      <c r="BN78" s="31" t="str">
        <f ca="1">IF(AH78="","","uj::is_prop("&amp;_xlfn.TEXTJOIN(", ",TRUE,$B78,$M78,$J78,IF($G78="","","vals = pj::pj.$vals$"&amp;$G78))&amp;")")</f>
        <v>uj::is_prop(px, 'cmp_num_vec')</v>
      </c>
      <c r="BO78" s="31" t="str">
        <f ca="1">IF(AI78="","","uj::is_prop("&amp;_xlfn.TEXTJOIN(", ",TRUE,$B78,$M78,$J78,IF($G78="","","vals = pj::pj.$vals$"&amp;$G78))&amp;")")</f>
        <v>uj::is_prop(px, 'cmp_num_vec')</v>
      </c>
      <c r="BP78" s="31" t="str">
        <f ca="1">IF(AJ78="","","uj::is_prop("&amp;_xlfn.TEXTJOIN(", ",TRUE,$B78,$M78,$J78,IF($G78="","","vals = pj::pj.$vals$"&amp;$G78))&amp;")")</f>
        <v>uj::is_prop(px, 'cmp_num_vec')</v>
      </c>
      <c r="BQ78" s="31" t="str">
        <f ca="1">IF(AK78="","","uj::is_prop("&amp;_xlfn.TEXTJOIN(", ",TRUE,$B78,$M78,$J78,IF($G78="","","vals = pj::pj.$vals$"&amp;$G78))&amp;")")</f>
        <v/>
      </c>
      <c r="BR78" s="31" t="str">
        <f ca="1">IF(AL78="","","uj::is_prop("&amp;_xlfn.TEXTJOIN(", ",TRUE,$B78,$M78,$J78,IF($G78="","","vals = pj::pj.$vals$"&amp;$G78))&amp;")")</f>
        <v/>
      </c>
      <c r="BS78" s="31" t="str">
        <f ca="1">IF(AM78="","","uj::is_prop("&amp;_xlfn.TEXTJOIN(", ",TRUE,$B78,$M78,$J78,IF($G78="","","vals = pj::pj.$vals$"&amp;$G78))&amp;")")</f>
        <v/>
      </c>
      <c r="BT78" s="31" t="str">
        <f ca="1">IF(AN78="","","uj::is_prop("&amp;_xlfn.TEXTJOIN(", ",TRUE,$B78,$M78,$J78,IF($G78="","","vals = pj::pj.$vals$"&amp;$G78))&amp;")")</f>
        <v/>
      </c>
      <c r="BU78" s="31" t="str">
        <f ca="1">IF(AO78="","","uj::is_prop("&amp;_xlfn.TEXTJOIN(", ",TRUE,$B78,$M78,$J78,IF($G78="","","vals = pj::pj.$vals$"&amp;$G78))&amp;")")</f>
        <v/>
      </c>
      <c r="BV78" s="31" t="str">
        <f ca="1">IF(AP78="","","uj::is_prop("&amp;_xlfn.TEXTJOIN(", ",TRUE,$B78,$M78,$J78,IF($G78="","","vals = pj::pj.$vals$"&amp;$G78))&amp;")")</f>
        <v/>
      </c>
      <c r="BW78" s="31" t="str">
        <f ca="1">IF(AQ78="","","uj::is_prop("&amp;_xlfn.TEXTJOIN(", ",TRUE,$B78,$M78,$J78,IF($G78="","","vals = pj::pj.$vals$"&amp;$G78))&amp;")")</f>
        <v/>
      </c>
      <c r="BX78" s="31" t="str">
        <f ca="1">IF(AR78="","","uj::is_prop("&amp;_xlfn.TEXTJOIN(", ",TRUE,$B78,$M78,$J78,IF($G78="","","vals = pj::pj.$vals$"&amp;$G78))&amp;")")</f>
        <v/>
      </c>
      <c r="BY78" s="31" t="str">
        <f ca="1">IF(AS78="","","uj::is_prop("&amp;_xlfn.TEXTJOIN(", ",TRUE,$B78,$M78,$J78,IF($G78="","","vals = pj::pj.$vals$"&amp;$G78))&amp;")")</f>
        <v/>
      </c>
      <c r="BZ78" s="31" t="str">
        <f ca="1">IF(AT78="","","uj::is_prop("&amp;_xlfn.TEXTJOIN(", ",TRUE,$B78,$M78,$J78,IF($G78="","","vals = pj::pj.$vals$"&amp;$G78))&amp;")")</f>
        <v/>
      </c>
      <c r="CA78" s="31" t="str">
        <f ca="1">IF(AU78="","","uj::is_prop("&amp;_xlfn.TEXTJOIN(", ",TRUE,$B78,$M78,$J78,IF($G78="","","vals = pj::pj.$vals$"&amp;$G78))&amp;")")</f>
        <v/>
      </c>
      <c r="CB78" s="37">
        <v>0.5</v>
      </c>
      <c r="CF78" s="36" t="str">
        <f t="shared" ca="1" si="245"/>
        <v/>
      </c>
      <c r="CG78" s="36" t="str">
        <f t="shared" ca="1" si="245"/>
        <v/>
      </c>
      <c r="CH78" s="36" t="str">
        <f t="shared" ca="1" si="245"/>
        <v/>
      </c>
      <c r="CI78" s="36" t="str">
        <f t="shared" ca="1" si="245"/>
        <v/>
      </c>
      <c r="CJ78" s="36" t="str">
        <f t="shared" ca="1" si="245"/>
        <v/>
      </c>
      <c r="CK78" s="36" t="str">
        <f t="shared" ca="1" si="245"/>
        <v/>
      </c>
      <c r="CL78" s="36" t="str">
        <f t="shared" ca="1" si="245"/>
        <v>px = 0.5</v>
      </c>
      <c r="CM78" s="36" t="str">
        <f t="shared" ca="1" si="245"/>
        <v>px = 0.5</v>
      </c>
      <c r="CN78" s="36" t="str">
        <f ca="1">IF(Y78="","",IF($CB78="|",$B78,$B78&amp;" = "&amp;$CB78))</f>
        <v>px = 0.5</v>
      </c>
      <c r="CO78" s="36" t="str">
        <f t="shared" ca="1" si="246"/>
        <v>px = 0.5</v>
      </c>
      <c r="CP78" s="36" t="str">
        <f t="shared" ca="1" si="246"/>
        <v>px = 0.5</v>
      </c>
      <c r="CQ78" s="36" t="str">
        <f t="shared" ca="1" si="246"/>
        <v>px = 0.5</v>
      </c>
      <c r="CR78" s="36" t="str">
        <f t="shared" ca="1" si="246"/>
        <v>px = 0.5</v>
      </c>
      <c r="CS78" s="36" t="str">
        <f t="shared" ca="1" si="246"/>
        <v>px = 0.5</v>
      </c>
      <c r="CT78" s="36" t="str">
        <f t="shared" ca="1" si="246"/>
        <v>px = 0.5</v>
      </c>
      <c r="CU78" s="36" t="str">
        <f t="shared" ca="1" si="246"/>
        <v>px = 0.5</v>
      </c>
      <c r="CV78" s="36" t="str">
        <f t="shared" ca="1" si="246"/>
        <v/>
      </c>
      <c r="CW78" s="36" t="str">
        <f t="shared" ca="1" si="246"/>
        <v>px = 0.5</v>
      </c>
      <c r="CX78" s="36" t="str">
        <f t="shared" ca="1" si="246"/>
        <v>px = 0.5</v>
      </c>
      <c r="CY78" s="36" t="str">
        <f t="shared" ca="1" si="246"/>
        <v>px = 0.5</v>
      </c>
      <c r="CZ78" s="36" t="str">
        <f t="shared" ca="1" si="246"/>
        <v/>
      </c>
      <c r="DA78" s="36" t="str">
        <f t="shared" ca="1" si="189"/>
        <v/>
      </c>
      <c r="DB78" s="36" t="str">
        <f t="shared" ca="1" si="192"/>
        <v/>
      </c>
      <c r="DC78" s="36" t="str">
        <f t="shared" ca="1" si="193"/>
        <v/>
      </c>
      <c r="DD78" s="36" t="str">
        <f t="shared" ca="1" si="195"/>
        <v/>
      </c>
      <c r="DE78" s="36" t="str">
        <f t="shared" ca="1" si="194"/>
        <v/>
      </c>
      <c r="DF78" s="36" t="str">
        <f t="shared" ca="1" si="190"/>
        <v/>
      </c>
      <c r="DG78" s="36" t="str">
        <f t="shared" ca="1" si="150"/>
        <v/>
      </c>
      <c r="DH78" s="36" t="str">
        <f t="shared" ca="1" si="151"/>
        <v/>
      </c>
      <c r="DI78" s="36" t="str">
        <f t="shared" ca="1" si="152"/>
        <v/>
      </c>
      <c r="DJ78" s="36" t="str">
        <f t="shared" ca="1" si="153"/>
        <v/>
      </c>
      <c r="DK78" s="31" t="str">
        <f t="shared" ca="1" si="211"/>
        <v/>
      </c>
      <c r="DL78" s="31" t="str">
        <f t="shared" ca="1" si="212"/>
        <v/>
      </c>
      <c r="DM78" s="31" t="str">
        <f t="shared" ca="1" si="213"/>
        <v/>
      </c>
      <c r="DN78" s="31" t="str">
        <f t="shared" ca="1" si="214"/>
        <v/>
      </c>
      <c r="DO78" s="31" t="str">
        <f t="shared" ca="1" si="215"/>
        <v/>
      </c>
      <c r="DP78" s="31" t="str">
        <f t="shared" ca="1" si="216"/>
        <v/>
      </c>
      <c r="DQ78" s="31" t="str">
        <f t="shared" ca="1" si="217"/>
        <v>px = px</v>
      </c>
      <c r="DR78" s="31" t="str">
        <f t="shared" ca="1" si="218"/>
        <v>px = px</v>
      </c>
      <c r="DS78" s="31" t="str">
        <f t="shared" ca="1" si="219"/>
        <v>px = px</v>
      </c>
      <c r="DT78" s="31" t="str">
        <f t="shared" ca="1" si="220"/>
        <v>px = px</v>
      </c>
      <c r="DU78" s="31" t="str">
        <f t="shared" ca="1" si="221"/>
        <v>px = px</v>
      </c>
      <c r="DV78" s="31" t="str">
        <f t="shared" ca="1" si="222"/>
        <v>px = px</v>
      </c>
      <c r="DW78" s="31" t="str">
        <f t="shared" ca="1" si="223"/>
        <v>px = px</v>
      </c>
      <c r="DX78" s="31" t="str">
        <f t="shared" ca="1" si="224"/>
        <v>px = px</v>
      </c>
      <c r="DY78" s="31" t="str">
        <f t="shared" ca="1" si="225"/>
        <v>px = px</v>
      </c>
      <c r="DZ78" s="31" t="str">
        <f t="shared" ca="1" si="226"/>
        <v>px = px</v>
      </c>
      <c r="EA78" s="31" t="str">
        <f t="shared" ca="1" si="227"/>
        <v/>
      </c>
      <c r="EB78" s="31" t="str">
        <f t="shared" ca="1" si="228"/>
        <v>px = px</v>
      </c>
      <c r="EC78" s="31" t="str">
        <f t="shared" ca="1" si="229"/>
        <v>px = px</v>
      </c>
      <c r="ED78" s="31" t="str">
        <f t="shared" ca="1" si="230"/>
        <v>px = px</v>
      </c>
      <c r="EE78" s="31" t="str">
        <f t="shared" ca="1" si="231"/>
        <v/>
      </c>
      <c r="EF78" s="31" t="str">
        <f t="shared" ca="1" si="232"/>
        <v/>
      </c>
      <c r="EG78" s="31" t="str">
        <f t="shared" ca="1" si="233"/>
        <v/>
      </c>
      <c r="EH78" s="31" t="str">
        <f t="shared" ca="1" si="234"/>
        <v/>
      </c>
      <c r="EI78" s="31" t="str">
        <f t="shared" ca="1" si="235"/>
        <v/>
      </c>
      <c r="EJ78" s="31" t="str">
        <f t="shared" ca="1" si="236"/>
        <v/>
      </c>
      <c r="EK78" s="31" t="str">
        <f t="shared" ca="1" si="237"/>
        <v/>
      </c>
      <c r="EL78" s="31" t="str">
        <f t="shared" ca="1" si="238"/>
        <v/>
      </c>
      <c r="EM78" s="31" t="str">
        <f t="shared" ca="1" si="239"/>
        <v/>
      </c>
      <c r="EN78" s="31" t="str">
        <f t="shared" ca="1" si="240"/>
        <v/>
      </c>
      <c r="EO78" s="31" t="str">
        <f t="shared" ca="1" si="241"/>
        <v/>
      </c>
    </row>
    <row r="79" spans="1:145" x14ac:dyDescent="0.2">
      <c r="A79" s="30" t="s">
        <v>96</v>
      </c>
      <c r="B79" s="30" t="s">
        <v>48</v>
      </c>
      <c r="C79" s="31" t="s">
        <v>9</v>
      </c>
      <c r="E79" s="31" t="s">
        <v>105</v>
      </c>
      <c r="M79" s="31" t="str">
        <f t="shared" si="208"/>
        <v>'cmp_num_vec'</v>
      </c>
      <c r="Q79" s="32" t="str">
        <f t="shared" ca="1" si="163"/>
        <v/>
      </c>
      <c r="R79" s="32" t="str">
        <f t="shared" ca="1" si="191"/>
        <v/>
      </c>
      <c r="S79" s="32" t="str">
        <f t="shared" ca="1" si="242"/>
        <v/>
      </c>
      <c r="T79" s="32" t="str">
        <f t="shared" ca="1" si="242"/>
        <v/>
      </c>
      <c r="U79" s="32" t="str">
        <f t="shared" ca="1" si="242"/>
        <v/>
      </c>
      <c r="V79" s="32" t="str">
        <f t="shared" ca="1" si="242"/>
        <v/>
      </c>
      <c r="W79" s="32">
        <f t="shared" ca="1" si="242"/>
        <v>11</v>
      </c>
      <c r="X79" s="32">
        <f t="shared" ca="1" si="242"/>
        <v>14</v>
      </c>
      <c r="Y79" s="32">
        <f t="shared" ca="1" si="242"/>
        <v>14</v>
      </c>
      <c r="Z79" s="32">
        <f t="shared" ca="1" si="242"/>
        <v>11</v>
      </c>
      <c r="AA79" s="32">
        <f t="shared" ca="1" si="242"/>
        <v>9</v>
      </c>
      <c r="AB79" s="32">
        <f t="shared" ca="1" si="242"/>
        <v>9</v>
      </c>
      <c r="AC79" s="32">
        <f t="shared" ca="1" si="243"/>
        <v>11</v>
      </c>
      <c r="AD79" s="32">
        <f t="shared" ca="1" si="243"/>
        <v>11</v>
      </c>
      <c r="AE79" s="32">
        <f t="shared" ca="1" si="243"/>
        <v>10</v>
      </c>
      <c r="AF79" s="32">
        <f t="shared" ca="1" si="243"/>
        <v>10</v>
      </c>
      <c r="AG79" s="32" t="str">
        <f t="shared" ca="1" si="243"/>
        <v/>
      </c>
      <c r="AH79" s="32">
        <f t="shared" ca="1" si="243"/>
        <v>10</v>
      </c>
      <c r="AI79" s="32">
        <f t="shared" ca="1" si="243"/>
        <v>9</v>
      </c>
      <c r="AJ79" s="32">
        <f t="shared" ca="1" si="243"/>
        <v>10</v>
      </c>
      <c r="AK79" s="32" t="str">
        <f t="shared" ca="1" si="243"/>
        <v/>
      </c>
      <c r="AL79" s="32" t="str">
        <f t="shared" ca="1" si="243"/>
        <v/>
      </c>
      <c r="AM79" s="32" t="str">
        <f t="shared" ca="1" si="244"/>
        <v/>
      </c>
      <c r="AN79" s="32" t="str">
        <f t="shared" ca="1" si="244"/>
        <v/>
      </c>
      <c r="AO79" s="32" t="str">
        <f t="shared" ca="1" si="244"/>
        <v/>
      </c>
      <c r="AP79" s="32" t="str">
        <f t="shared" ca="1" si="244"/>
        <v/>
      </c>
      <c r="AQ79" s="32" t="str">
        <f t="shared" ca="1" si="244"/>
        <v/>
      </c>
      <c r="AR79" s="32" t="str">
        <f t="shared" ca="1" si="244"/>
        <v/>
      </c>
      <c r="AS79" s="32" t="str">
        <f t="shared" ca="1" si="244"/>
        <v/>
      </c>
      <c r="AT79" s="32" t="str">
        <f t="shared" ca="1" si="244"/>
        <v/>
      </c>
      <c r="AU79" s="32" t="str">
        <f t="shared" ca="1" si="244"/>
        <v/>
      </c>
      <c r="AV79" s="32">
        <f t="shared" ca="1" si="210"/>
        <v>13</v>
      </c>
      <c r="AW79" s="31" t="str">
        <f ca="1">IF(Q79="","","uj::is_prop("&amp;_xlfn.TEXTJOIN(", ",TRUE,$B79,$M79,$J79,IF($G79="","","vals = pj::pj.$vals$"&amp;$G79))&amp;")")</f>
        <v/>
      </c>
      <c r="AX79" s="31" t="str">
        <f ca="1">IF(R79="","","uj::is_prop("&amp;_xlfn.TEXTJOIN(", ",TRUE,$B79,$M79,$J79,IF($G79="","","vals = pj::pj.$vals$"&amp;$G79))&amp;")")</f>
        <v/>
      </c>
      <c r="AY79" s="31" t="str">
        <f ca="1">IF(S79="","","uj::is_prop("&amp;_xlfn.TEXTJOIN(", ",TRUE,$B79,$M79,$J79,IF($G79="","","vals = pj::pj.$vals$"&amp;$G79))&amp;")")</f>
        <v/>
      </c>
      <c r="AZ79" s="31" t="str">
        <f ca="1">IF(T79="","","uj::is_prop("&amp;_xlfn.TEXTJOIN(", ",TRUE,$B79,$M79,$J79,IF($G79="","","vals = pj::pj.$vals$"&amp;$G79))&amp;")")</f>
        <v/>
      </c>
      <c r="BA79" s="31" t="str">
        <f ca="1">IF(U79="","","uj::is_prop("&amp;_xlfn.TEXTJOIN(", ",TRUE,$B79,$M79,$J79,IF($G79="","","vals = pj::pj.$vals$"&amp;$G79))&amp;")")</f>
        <v/>
      </c>
      <c r="BB79" s="31" t="str">
        <f ca="1">IF(V79="","","uj::is_prop("&amp;_xlfn.TEXTJOIN(", ",TRUE,$B79,$M79,$J79,IF($G79="","","vals = pj::pj.$vals$"&amp;$G79))&amp;")")</f>
        <v/>
      </c>
      <c r="BC79" s="31" t="str">
        <f ca="1">IF(W79="","","uj::is_prop("&amp;_xlfn.TEXTJOIN(", ",TRUE,$B79,$M79,$J79,IF($G79="","","vals = pj::pj.$vals$"&amp;$G79))&amp;")")</f>
        <v>uj::is_prop(py, 'cmp_num_vec')</v>
      </c>
      <c r="BD79" s="31" t="str">
        <f ca="1">IF(X79="","","uj::is_prop("&amp;_xlfn.TEXTJOIN(", ",TRUE,$B79,$M79,$J79,IF($G79="","","vals = pj::pj.$vals$"&amp;$G79))&amp;")")</f>
        <v>uj::is_prop(py, 'cmp_num_vec')</v>
      </c>
      <c r="BE79" s="31" t="str">
        <f ca="1">IF(Y79="","","uj::is_prop("&amp;_xlfn.TEXTJOIN(", ",TRUE,$B79,$M79,$J79,IF($G79="","","vals = pj::pj.$vals$"&amp;$G79))&amp;")")</f>
        <v>uj::is_prop(py, 'cmp_num_vec')</v>
      </c>
      <c r="BF79" s="31" t="str">
        <f ca="1">IF(Z79="","","uj::is_prop("&amp;_xlfn.TEXTJOIN(", ",TRUE,$B79,$M79,$J79,IF($G79="","","vals = pj::pj.$vals$"&amp;$G79))&amp;")")</f>
        <v>uj::is_prop(py, 'cmp_num_vec')</v>
      </c>
      <c r="BG79" s="31" t="str">
        <f ca="1">IF(AA79="","","uj::is_prop("&amp;_xlfn.TEXTJOIN(", ",TRUE,$B79,$M79,$J79,IF($G79="","","vals = pj::pj.$vals$"&amp;$G79))&amp;")")</f>
        <v>uj::is_prop(py, 'cmp_num_vec')</v>
      </c>
      <c r="BH79" s="31" t="str">
        <f ca="1">IF(AB79="","","uj::is_prop("&amp;_xlfn.TEXTJOIN(", ",TRUE,$B79,$M79,$J79,IF($G79="","","vals = pj::pj.$vals$"&amp;$G79))&amp;")")</f>
        <v>uj::is_prop(py, 'cmp_num_vec')</v>
      </c>
      <c r="BI79" s="31" t="str">
        <f ca="1">IF(AC79="","","uj::is_prop("&amp;_xlfn.TEXTJOIN(", ",TRUE,$B79,$M79,$J79,IF($G79="","","vals = pj::pj.$vals$"&amp;$G79))&amp;")")</f>
        <v>uj::is_prop(py, 'cmp_num_vec')</v>
      </c>
      <c r="BJ79" s="31" t="str">
        <f ca="1">IF(AD79="","","uj::is_prop("&amp;_xlfn.TEXTJOIN(", ",TRUE,$B79,$M79,$J79,IF($G79="","","vals = pj::pj.$vals$"&amp;$G79))&amp;")")</f>
        <v>uj::is_prop(py, 'cmp_num_vec')</v>
      </c>
      <c r="BK79" s="31" t="str">
        <f ca="1">IF(AE79="","","uj::is_prop("&amp;_xlfn.TEXTJOIN(", ",TRUE,$B79,$M79,$J79,IF($G79="","","vals = pj::pj.$vals$"&amp;$G79))&amp;")")</f>
        <v>uj::is_prop(py, 'cmp_num_vec')</v>
      </c>
      <c r="BL79" s="31" t="str">
        <f ca="1">IF(AF79="","","uj::is_prop("&amp;_xlfn.TEXTJOIN(", ",TRUE,$B79,$M79,$J79,IF($G79="","","vals = pj::pj.$vals$"&amp;$G79))&amp;")")</f>
        <v>uj::is_prop(py, 'cmp_num_vec')</v>
      </c>
      <c r="BM79" s="31" t="str">
        <f ca="1">IF(AG79="","","uj::is_prop("&amp;_xlfn.TEXTJOIN(", ",TRUE,$B79,$M79,$J79,IF($G79="","","vals = pj::pj.$vals$"&amp;$G79))&amp;")")</f>
        <v/>
      </c>
      <c r="BN79" s="31" t="str">
        <f ca="1">IF(AH79="","","uj::is_prop("&amp;_xlfn.TEXTJOIN(", ",TRUE,$B79,$M79,$J79,IF($G79="","","vals = pj::pj.$vals$"&amp;$G79))&amp;")")</f>
        <v>uj::is_prop(py, 'cmp_num_vec')</v>
      </c>
      <c r="BO79" s="31" t="str">
        <f ca="1">IF(AI79="","","uj::is_prop("&amp;_xlfn.TEXTJOIN(", ",TRUE,$B79,$M79,$J79,IF($G79="","","vals = pj::pj.$vals$"&amp;$G79))&amp;")")</f>
        <v>uj::is_prop(py, 'cmp_num_vec')</v>
      </c>
      <c r="BP79" s="31" t="str">
        <f ca="1">IF(AJ79="","","uj::is_prop("&amp;_xlfn.TEXTJOIN(", ",TRUE,$B79,$M79,$J79,IF($G79="","","vals = pj::pj.$vals$"&amp;$G79))&amp;")")</f>
        <v>uj::is_prop(py, 'cmp_num_vec')</v>
      </c>
      <c r="BQ79" s="31" t="str">
        <f ca="1">IF(AK79="","","uj::is_prop("&amp;_xlfn.TEXTJOIN(", ",TRUE,$B79,$M79,$J79,IF($G79="","","vals = pj::pj.$vals$"&amp;$G79))&amp;")")</f>
        <v/>
      </c>
      <c r="BR79" s="31" t="str">
        <f ca="1">IF(AL79="","","uj::is_prop("&amp;_xlfn.TEXTJOIN(", ",TRUE,$B79,$M79,$J79,IF($G79="","","vals = pj::pj.$vals$"&amp;$G79))&amp;")")</f>
        <v/>
      </c>
      <c r="BS79" s="31" t="str">
        <f ca="1">IF(AM79="","","uj::is_prop("&amp;_xlfn.TEXTJOIN(", ",TRUE,$B79,$M79,$J79,IF($G79="","","vals = pj::pj.$vals$"&amp;$G79))&amp;")")</f>
        <v/>
      </c>
      <c r="BT79" s="31" t="str">
        <f ca="1">IF(AN79="","","uj::is_prop("&amp;_xlfn.TEXTJOIN(", ",TRUE,$B79,$M79,$J79,IF($G79="","","vals = pj::pj.$vals$"&amp;$G79))&amp;")")</f>
        <v/>
      </c>
      <c r="BU79" s="31" t="str">
        <f ca="1">IF(AO79="","","uj::is_prop("&amp;_xlfn.TEXTJOIN(", ",TRUE,$B79,$M79,$J79,IF($G79="","","vals = pj::pj.$vals$"&amp;$G79))&amp;")")</f>
        <v/>
      </c>
      <c r="BV79" s="31" t="str">
        <f ca="1">IF(AP79="","","uj::is_prop("&amp;_xlfn.TEXTJOIN(", ",TRUE,$B79,$M79,$J79,IF($G79="","","vals = pj::pj.$vals$"&amp;$G79))&amp;")")</f>
        <v/>
      </c>
      <c r="BW79" s="31" t="str">
        <f ca="1">IF(AQ79="","","uj::is_prop("&amp;_xlfn.TEXTJOIN(", ",TRUE,$B79,$M79,$J79,IF($G79="","","vals = pj::pj.$vals$"&amp;$G79))&amp;")")</f>
        <v/>
      </c>
      <c r="BX79" s="31" t="str">
        <f ca="1">IF(AR79="","","uj::is_prop("&amp;_xlfn.TEXTJOIN(", ",TRUE,$B79,$M79,$J79,IF($G79="","","vals = pj::pj.$vals$"&amp;$G79))&amp;")")</f>
        <v/>
      </c>
      <c r="BY79" s="31" t="str">
        <f ca="1">IF(AS79="","","uj::is_prop("&amp;_xlfn.TEXTJOIN(", ",TRUE,$B79,$M79,$J79,IF($G79="","","vals = pj::pj.$vals$"&amp;$G79))&amp;")")</f>
        <v/>
      </c>
      <c r="BZ79" s="31" t="str">
        <f ca="1">IF(AT79="","","uj::is_prop("&amp;_xlfn.TEXTJOIN(", ",TRUE,$B79,$M79,$J79,IF($G79="","","vals = pj::pj.$vals$"&amp;$G79))&amp;")")</f>
        <v/>
      </c>
      <c r="CA79" s="31" t="str">
        <f ca="1">IF(AU79="","","uj::is_prop("&amp;_xlfn.TEXTJOIN(", ",TRUE,$B79,$M79,$J79,IF($G79="","","vals = pj::pj.$vals$"&amp;$G79))&amp;")")</f>
        <v/>
      </c>
      <c r="CB79" s="37">
        <v>0.5</v>
      </c>
      <c r="CF79" s="36" t="str">
        <f t="shared" ca="1" si="245"/>
        <v/>
      </c>
      <c r="CG79" s="36" t="str">
        <f t="shared" ca="1" si="245"/>
        <v/>
      </c>
      <c r="CH79" s="36" t="str">
        <f t="shared" ca="1" si="245"/>
        <v/>
      </c>
      <c r="CI79" s="36" t="str">
        <f t="shared" ca="1" si="245"/>
        <v/>
      </c>
      <c r="CJ79" s="36" t="str">
        <f t="shared" ca="1" si="245"/>
        <v/>
      </c>
      <c r="CK79" s="36" t="str">
        <f t="shared" ca="1" si="245"/>
        <v/>
      </c>
      <c r="CL79" s="36" t="str">
        <f t="shared" ca="1" si="245"/>
        <v>py = 0.5</v>
      </c>
      <c r="CM79" s="36" t="str">
        <f t="shared" ca="1" si="245"/>
        <v>py = 0.5</v>
      </c>
      <c r="CN79" s="36" t="str">
        <f ca="1">IF(Y79="","",IF($CB79="|",$B79,$B79&amp;" = "&amp;$CB79))</f>
        <v>py = 0.5</v>
      </c>
      <c r="CO79" s="36" t="str">
        <f t="shared" ca="1" si="246"/>
        <v>py = 0.5</v>
      </c>
      <c r="CP79" s="36" t="str">
        <f t="shared" ca="1" si="246"/>
        <v>py = 0.5</v>
      </c>
      <c r="CQ79" s="36" t="str">
        <f t="shared" ca="1" si="246"/>
        <v>py = 0.5</v>
      </c>
      <c r="CR79" s="36" t="str">
        <f t="shared" ca="1" si="246"/>
        <v>py = 0.5</v>
      </c>
      <c r="CS79" s="36" t="str">
        <f t="shared" ca="1" si="246"/>
        <v>py = 0.5</v>
      </c>
      <c r="CT79" s="36" t="str">
        <f t="shared" ca="1" si="246"/>
        <v>py = 0.5</v>
      </c>
      <c r="CU79" s="36" t="str">
        <f t="shared" ca="1" si="246"/>
        <v>py = 0.5</v>
      </c>
      <c r="CV79" s="36" t="str">
        <f t="shared" ca="1" si="246"/>
        <v/>
      </c>
      <c r="CW79" s="36" t="str">
        <f t="shared" ca="1" si="246"/>
        <v>py = 0.5</v>
      </c>
      <c r="CX79" s="36" t="str">
        <f t="shared" ca="1" si="246"/>
        <v>py = 0.5</v>
      </c>
      <c r="CY79" s="36" t="str">
        <f t="shared" ca="1" si="246"/>
        <v>py = 0.5</v>
      </c>
      <c r="CZ79" s="36" t="str">
        <f t="shared" ca="1" si="246"/>
        <v/>
      </c>
      <c r="DA79" s="36" t="str">
        <f t="shared" ca="1" si="189"/>
        <v/>
      </c>
      <c r="DB79" s="36" t="str">
        <f t="shared" ca="1" si="192"/>
        <v/>
      </c>
      <c r="DC79" s="36" t="str">
        <f t="shared" ca="1" si="193"/>
        <v/>
      </c>
      <c r="DD79" s="36" t="str">
        <f t="shared" ca="1" si="195"/>
        <v/>
      </c>
      <c r="DE79" s="36" t="str">
        <f t="shared" ca="1" si="194"/>
        <v/>
      </c>
      <c r="DF79" s="36" t="str">
        <f t="shared" ca="1" si="190"/>
        <v/>
      </c>
      <c r="DG79" s="36" t="str">
        <f t="shared" ca="1" si="150"/>
        <v/>
      </c>
      <c r="DH79" s="36" t="str">
        <f t="shared" ca="1" si="151"/>
        <v/>
      </c>
      <c r="DI79" s="36" t="str">
        <f t="shared" ca="1" si="152"/>
        <v/>
      </c>
      <c r="DJ79" s="36" t="str">
        <f t="shared" ca="1" si="153"/>
        <v/>
      </c>
      <c r="DK79" s="31" t="str">
        <f t="shared" ca="1" si="211"/>
        <v/>
      </c>
      <c r="DL79" s="31" t="str">
        <f t="shared" ca="1" si="212"/>
        <v/>
      </c>
      <c r="DM79" s="31" t="str">
        <f t="shared" ca="1" si="213"/>
        <v/>
      </c>
      <c r="DN79" s="31" t="str">
        <f t="shared" ca="1" si="214"/>
        <v/>
      </c>
      <c r="DO79" s="31" t="str">
        <f t="shared" ca="1" si="215"/>
        <v/>
      </c>
      <c r="DP79" s="31" t="str">
        <f t="shared" ca="1" si="216"/>
        <v/>
      </c>
      <c r="DQ79" s="31" t="str">
        <f t="shared" ca="1" si="217"/>
        <v>py = py</v>
      </c>
      <c r="DR79" s="31" t="str">
        <f t="shared" ca="1" si="218"/>
        <v>py = py</v>
      </c>
      <c r="DS79" s="31" t="str">
        <f t="shared" ca="1" si="219"/>
        <v>py = py</v>
      </c>
      <c r="DT79" s="31" t="str">
        <f t="shared" ca="1" si="220"/>
        <v>py = py</v>
      </c>
      <c r="DU79" s="31" t="str">
        <f t="shared" ca="1" si="221"/>
        <v>py = py</v>
      </c>
      <c r="DV79" s="31" t="str">
        <f t="shared" ca="1" si="222"/>
        <v>py = py</v>
      </c>
      <c r="DW79" s="31" t="str">
        <f t="shared" ca="1" si="223"/>
        <v>py = py</v>
      </c>
      <c r="DX79" s="31" t="str">
        <f t="shared" ca="1" si="224"/>
        <v>py = py</v>
      </c>
      <c r="DY79" s="31" t="str">
        <f t="shared" ca="1" si="225"/>
        <v>py = py</v>
      </c>
      <c r="DZ79" s="31" t="str">
        <f t="shared" ca="1" si="226"/>
        <v>py = py</v>
      </c>
      <c r="EA79" s="31" t="str">
        <f t="shared" ca="1" si="227"/>
        <v/>
      </c>
      <c r="EB79" s="31" t="str">
        <f t="shared" ca="1" si="228"/>
        <v>py = py</v>
      </c>
      <c r="EC79" s="31" t="str">
        <f t="shared" ca="1" si="229"/>
        <v>py = py</v>
      </c>
      <c r="ED79" s="31" t="str">
        <f t="shared" ca="1" si="230"/>
        <v>py = py</v>
      </c>
      <c r="EE79" s="31" t="str">
        <f t="shared" ca="1" si="231"/>
        <v/>
      </c>
      <c r="EF79" s="31" t="str">
        <f t="shared" ca="1" si="232"/>
        <v/>
      </c>
      <c r="EG79" s="31" t="str">
        <f t="shared" ca="1" si="233"/>
        <v/>
      </c>
      <c r="EH79" s="31" t="str">
        <f t="shared" ca="1" si="234"/>
        <v/>
      </c>
      <c r="EI79" s="31" t="str">
        <f t="shared" ca="1" si="235"/>
        <v/>
      </c>
      <c r="EJ79" s="31" t="str">
        <f t="shared" ca="1" si="236"/>
        <v/>
      </c>
      <c r="EK79" s="31" t="str">
        <f t="shared" ca="1" si="237"/>
        <v/>
      </c>
      <c r="EL79" s="31" t="str">
        <f t="shared" ca="1" si="238"/>
        <v/>
      </c>
      <c r="EM79" s="31" t="str">
        <f t="shared" ca="1" si="239"/>
        <v/>
      </c>
      <c r="EN79" s="31" t="str">
        <f t="shared" ca="1" si="240"/>
        <v/>
      </c>
      <c r="EO79" s="31" t="str">
        <f t="shared" ca="1" si="241"/>
        <v/>
      </c>
    </row>
    <row r="80" spans="1:145" x14ac:dyDescent="0.2">
      <c r="A80" s="30" t="s">
        <v>166</v>
      </c>
      <c r="B80" s="30" t="s">
        <v>55</v>
      </c>
      <c r="C80" s="31" t="s">
        <v>21</v>
      </c>
      <c r="E80" s="31" t="s">
        <v>105</v>
      </c>
      <c r="J80" s="31" t="s">
        <v>258</v>
      </c>
      <c r="M80" s="31" t="str">
        <f t="shared" si="208"/>
        <v>'cmp_ppn_vec'</v>
      </c>
      <c r="Q80" s="32">
        <f t="shared" ca="1" si="163"/>
        <v>19</v>
      </c>
      <c r="R80" s="32" t="str">
        <f t="shared" ca="1" si="191"/>
        <v/>
      </c>
      <c r="S80" s="32" t="str">
        <f t="shared" ca="1" si="242"/>
        <v/>
      </c>
      <c r="T80" s="32" t="str">
        <f t="shared" ca="1" si="242"/>
        <v/>
      </c>
      <c r="U80" s="32" t="str">
        <f t="shared" ca="1" si="242"/>
        <v/>
      </c>
      <c r="V80" s="32" t="str">
        <f t="shared" ca="1" si="242"/>
        <v/>
      </c>
      <c r="W80" s="32" t="str">
        <f t="shared" ca="1" si="242"/>
        <v/>
      </c>
      <c r="X80" s="32" t="str">
        <f t="shared" ca="1" si="242"/>
        <v/>
      </c>
      <c r="Y80" s="32" t="str">
        <f t="shared" ca="1" si="242"/>
        <v/>
      </c>
      <c r="Z80" s="32" t="str">
        <f t="shared" ca="1" si="242"/>
        <v/>
      </c>
      <c r="AA80" s="32" t="str">
        <f t="shared" ca="1" si="242"/>
        <v/>
      </c>
      <c r="AB80" s="32" t="str">
        <f t="shared" ca="1" si="242"/>
        <v/>
      </c>
      <c r="AC80" s="32" t="str">
        <f t="shared" ca="1" si="243"/>
        <v/>
      </c>
      <c r="AD80" s="32" t="str">
        <f t="shared" ca="1" si="243"/>
        <v/>
      </c>
      <c r="AE80" s="32" t="str">
        <f t="shared" ca="1" si="243"/>
        <v/>
      </c>
      <c r="AF80" s="32" t="str">
        <f t="shared" ca="1" si="243"/>
        <v/>
      </c>
      <c r="AG80" s="32" t="str">
        <f t="shared" ca="1" si="243"/>
        <v/>
      </c>
      <c r="AH80" s="32" t="str">
        <f t="shared" ca="1" si="243"/>
        <v/>
      </c>
      <c r="AI80" s="32" t="str">
        <f t="shared" ca="1" si="243"/>
        <v/>
      </c>
      <c r="AJ80" s="32" t="str">
        <f t="shared" ca="1" si="243"/>
        <v/>
      </c>
      <c r="AK80" s="32" t="str">
        <f t="shared" ca="1" si="243"/>
        <v/>
      </c>
      <c r="AL80" s="32" t="str">
        <f t="shared" ca="1" si="243"/>
        <v/>
      </c>
      <c r="AM80" s="32" t="str">
        <f t="shared" ca="1" si="244"/>
        <v/>
      </c>
      <c r="AN80" s="32" t="str">
        <f t="shared" ca="1" si="244"/>
        <v/>
      </c>
      <c r="AO80" s="32" t="str">
        <f t="shared" ca="1" si="244"/>
        <v/>
      </c>
      <c r="AP80" s="32" t="str">
        <f t="shared" ca="1" si="244"/>
        <v/>
      </c>
      <c r="AQ80" s="32" t="str">
        <f t="shared" ca="1" si="244"/>
        <v/>
      </c>
      <c r="AR80" s="32" t="str">
        <f t="shared" ca="1" si="244"/>
        <v/>
      </c>
      <c r="AS80" s="32" t="str">
        <f t="shared" ca="1" si="244"/>
        <v/>
      </c>
      <c r="AT80" s="32" t="str">
        <f t="shared" ca="1" si="244"/>
        <v/>
      </c>
      <c r="AU80" s="32" t="str">
        <f t="shared" ca="1" si="244"/>
        <v/>
      </c>
      <c r="AV80" s="32">
        <f t="shared" ca="1" si="210"/>
        <v>1</v>
      </c>
      <c r="AW80" s="31" t="str">
        <f ca="1">IF(Q80="","","uj::is_prop("&amp;_xlfn.TEXTJOIN(", ",TRUE,$B80,$M80,$J80,IF($G80="","","vals = pj::pj.$vals$"&amp;$G80))&amp;")")</f>
        <v>uj::is_prop(pad, 'cmp_ppn_vec', n = c(1, 2, 4), le = 0.25)</v>
      </c>
      <c r="AX80" s="31" t="str">
        <f ca="1">IF(R80="","","uj::is_prop("&amp;_xlfn.TEXTJOIN(", ",TRUE,$B80,$M80,$J80,IF($G80="","","vals = pj::pj.$vals$"&amp;$G80))&amp;")")</f>
        <v/>
      </c>
      <c r="AY80" s="31" t="str">
        <f ca="1">IF(S80="","","uj::is_prop("&amp;_xlfn.TEXTJOIN(", ",TRUE,$B80,$M80,$J80,IF($G80="","","vals = pj::pj.$vals$"&amp;$G80))&amp;")")</f>
        <v/>
      </c>
      <c r="AZ80" s="31" t="str">
        <f ca="1">IF(T80="","","uj::is_prop("&amp;_xlfn.TEXTJOIN(", ",TRUE,$B80,$M80,$J80,IF($G80="","","vals = pj::pj.$vals$"&amp;$G80))&amp;")")</f>
        <v/>
      </c>
      <c r="BA80" s="31" t="str">
        <f ca="1">IF(U80="","","uj::is_prop("&amp;_xlfn.TEXTJOIN(", ",TRUE,$B80,$M80,$J80,IF($G80="","","vals = pj::pj.$vals$"&amp;$G80))&amp;")")</f>
        <v/>
      </c>
      <c r="BB80" s="31" t="str">
        <f ca="1">IF(V80="","","uj::is_prop("&amp;_xlfn.TEXTJOIN(", ",TRUE,$B80,$M80,$J80,IF($G80="","","vals = pj::pj.$vals$"&amp;$G80))&amp;")")</f>
        <v/>
      </c>
      <c r="BC80" s="31" t="str">
        <f ca="1">IF(W80="","","uj::is_prop("&amp;_xlfn.TEXTJOIN(", ",TRUE,$B80,$M80,$J80,IF($G80="","","vals = pj::pj.$vals$"&amp;$G80))&amp;")")</f>
        <v/>
      </c>
      <c r="BD80" s="31" t="str">
        <f ca="1">IF(X80="","","uj::is_prop("&amp;_xlfn.TEXTJOIN(", ",TRUE,$B80,$M80,$J80,IF($G80="","","vals = pj::pj.$vals$"&amp;$G80))&amp;")")</f>
        <v/>
      </c>
      <c r="BE80" s="31" t="str">
        <f ca="1">IF(Y80="","","uj::is_prop("&amp;_xlfn.TEXTJOIN(", ",TRUE,$B80,$M80,$J80,IF($G80="","","vals = pj::pj.$vals$"&amp;$G80))&amp;")")</f>
        <v/>
      </c>
      <c r="BF80" s="31" t="str">
        <f ca="1">IF(Z80="","","uj::is_prop("&amp;_xlfn.TEXTJOIN(", ",TRUE,$B80,$M80,$J80,IF($G80="","","vals = pj::pj.$vals$"&amp;$G80))&amp;")")</f>
        <v/>
      </c>
      <c r="BG80" s="31" t="str">
        <f ca="1">IF(AA80="","","uj::is_prop("&amp;_xlfn.TEXTJOIN(", ",TRUE,$B80,$M80,$J80,IF($G80="","","vals = pj::pj.$vals$"&amp;$G80))&amp;")")</f>
        <v/>
      </c>
      <c r="BH80" s="31" t="str">
        <f ca="1">IF(AB80="","","uj::is_prop("&amp;_xlfn.TEXTJOIN(", ",TRUE,$B80,$M80,$J80,IF($G80="","","vals = pj::pj.$vals$"&amp;$G80))&amp;")")</f>
        <v/>
      </c>
      <c r="BI80" s="31" t="str">
        <f ca="1">IF(AC80="","","uj::is_prop("&amp;_xlfn.TEXTJOIN(", ",TRUE,$B80,$M80,$J80,IF($G80="","","vals = pj::pj.$vals$"&amp;$G80))&amp;")")</f>
        <v/>
      </c>
      <c r="BJ80" s="31" t="str">
        <f ca="1">IF(AD80="","","uj::is_prop("&amp;_xlfn.TEXTJOIN(", ",TRUE,$B80,$M80,$J80,IF($G80="","","vals = pj::pj.$vals$"&amp;$G80))&amp;")")</f>
        <v/>
      </c>
      <c r="BK80" s="31" t="str">
        <f ca="1">IF(AE80="","","uj::is_prop("&amp;_xlfn.TEXTJOIN(", ",TRUE,$B80,$M80,$J80,IF($G80="","","vals = pj::pj.$vals$"&amp;$G80))&amp;")")</f>
        <v/>
      </c>
      <c r="BL80" s="31" t="str">
        <f ca="1">IF(AF80="","","uj::is_prop("&amp;_xlfn.TEXTJOIN(", ",TRUE,$B80,$M80,$J80,IF($G80="","","vals = pj::pj.$vals$"&amp;$G80))&amp;")")</f>
        <v/>
      </c>
      <c r="BM80" s="31" t="str">
        <f ca="1">IF(AG80="","","uj::is_prop("&amp;_xlfn.TEXTJOIN(", ",TRUE,$B80,$M80,$J80,IF($G80="","","vals = pj::pj.$vals$"&amp;$G80))&amp;")")</f>
        <v/>
      </c>
      <c r="BN80" s="31" t="str">
        <f ca="1">IF(AH80="","","uj::is_prop("&amp;_xlfn.TEXTJOIN(", ",TRUE,$B80,$M80,$J80,IF($G80="","","vals = pj::pj.$vals$"&amp;$G80))&amp;")")</f>
        <v/>
      </c>
      <c r="BO80" s="31" t="str">
        <f ca="1">IF(AI80="","","uj::is_prop("&amp;_xlfn.TEXTJOIN(", ",TRUE,$B80,$M80,$J80,IF($G80="","","vals = pj::pj.$vals$"&amp;$G80))&amp;")")</f>
        <v/>
      </c>
      <c r="BP80" s="31" t="str">
        <f ca="1">IF(AJ80="","","uj::is_prop("&amp;_xlfn.TEXTJOIN(", ",TRUE,$B80,$M80,$J80,IF($G80="","","vals = pj::pj.$vals$"&amp;$G80))&amp;")")</f>
        <v/>
      </c>
      <c r="BQ80" s="31" t="str">
        <f ca="1">IF(AK80="","","uj::is_prop("&amp;_xlfn.TEXTJOIN(", ",TRUE,$B80,$M80,$J80,IF($G80="","","vals = pj::pj.$vals$"&amp;$G80))&amp;")")</f>
        <v/>
      </c>
      <c r="BR80" s="31" t="str">
        <f ca="1">IF(AL80="","","uj::is_prop("&amp;_xlfn.TEXTJOIN(", ",TRUE,$B80,$M80,$J80,IF($G80="","","vals = pj::pj.$vals$"&amp;$G80))&amp;")")</f>
        <v/>
      </c>
      <c r="BS80" s="31" t="str">
        <f ca="1">IF(AM80="","","uj::is_prop("&amp;_xlfn.TEXTJOIN(", ",TRUE,$B80,$M80,$J80,IF($G80="","","vals = pj::pj.$vals$"&amp;$G80))&amp;")")</f>
        <v/>
      </c>
      <c r="BT80" s="31" t="str">
        <f ca="1">IF(AN80="","","uj::is_prop("&amp;_xlfn.TEXTJOIN(", ",TRUE,$B80,$M80,$J80,IF($G80="","","vals = pj::pj.$vals$"&amp;$G80))&amp;")")</f>
        <v/>
      </c>
      <c r="BU80" s="31" t="str">
        <f ca="1">IF(AO80="","","uj::is_prop("&amp;_xlfn.TEXTJOIN(", ",TRUE,$B80,$M80,$J80,IF($G80="","","vals = pj::pj.$vals$"&amp;$G80))&amp;")")</f>
        <v/>
      </c>
      <c r="BV80" s="31" t="str">
        <f ca="1">IF(AP80="","","uj::is_prop("&amp;_xlfn.TEXTJOIN(", ",TRUE,$B80,$M80,$J80,IF($G80="","","vals = pj::pj.$vals$"&amp;$G80))&amp;")")</f>
        <v/>
      </c>
      <c r="BW80" s="31" t="str">
        <f ca="1">IF(AQ80="","","uj::is_prop("&amp;_xlfn.TEXTJOIN(", ",TRUE,$B80,$M80,$J80,IF($G80="","","vals = pj::pj.$vals$"&amp;$G80))&amp;")")</f>
        <v/>
      </c>
      <c r="BX80" s="31" t="str">
        <f ca="1">IF(AR80="","","uj::is_prop("&amp;_xlfn.TEXTJOIN(", ",TRUE,$B80,$M80,$J80,IF($G80="","","vals = pj::pj.$vals$"&amp;$G80))&amp;")")</f>
        <v/>
      </c>
      <c r="BY80" s="31" t="str">
        <f ca="1">IF(AS80="","","uj::is_prop("&amp;_xlfn.TEXTJOIN(", ",TRUE,$B80,$M80,$J80,IF($G80="","","vals = pj::pj.$vals$"&amp;$G80))&amp;")")</f>
        <v/>
      </c>
      <c r="BZ80" s="31" t="str">
        <f ca="1">IF(AT80="","","uj::is_prop("&amp;_xlfn.TEXTJOIN(", ",TRUE,$B80,$M80,$J80,IF($G80="","","vals = pj::pj.$vals$"&amp;$G80))&amp;")")</f>
        <v/>
      </c>
      <c r="CA80" s="31" t="str">
        <f ca="1">IF(AU80="","","uj::is_prop("&amp;_xlfn.TEXTJOIN(", ",TRUE,$B80,$M80,$J80,IF($G80="","","vals = pj::pj.$vals$"&amp;$G80))&amp;")")</f>
        <v/>
      </c>
      <c r="CB80" s="37">
        <v>0.01</v>
      </c>
      <c r="CF80" s="36" t="str">
        <f t="shared" ca="1" si="245"/>
        <v>pad = 0.01</v>
      </c>
      <c r="CG80" s="36" t="str">
        <f t="shared" ca="1" si="245"/>
        <v/>
      </c>
      <c r="CH80" s="36" t="str">
        <f t="shared" ca="1" si="245"/>
        <v/>
      </c>
      <c r="CI80" s="36" t="str">
        <f t="shared" ca="1" si="245"/>
        <v/>
      </c>
      <c r="CJ80" s="36" t="str">
        <f t="shared" ca="1" si="245"/>
        <v/>
      </c>
      <c r="CK80" s="36" t="str">
        <f t="shared" ca="1" si="245"/>
        <v/>
      </c>
      <c r="CL80" s="36" t="str">
        <f t="shared" ca="1" si="245"/>
        <v/>
      </c>
      <c r="CM80" s="36" t="str">
        <f t="shared" ca="1" si="245"/>
        <v/>
      </c>
      <c r="CN80" s="36" t="str">
        <f ca="1">IF(Y80="","",IF($CB80="|",$B80,$B80&amp;" = "&amp;$CB80))</f>
        <v/>
      </c>
      <c r="CO80" s="36" t="str">
        <f t="shared" ca="1" si="246"/>
        <v/>
      </c>
      <c r="CP80" s="36" t="str">
        <f t="shared" ca="1" si="246"/>
        <v/>
      </c>
      <c r="CQ80" s="36" t="str">
        <f t="shared" ca="1" si="246"/>
        <v/>
      </c>
      <c r="CR80" s="36" t="str">
        <f t="shared" ca="1" si="246"/>
        <v/>
      </c>
      <c r="CS80" s="36" t="str">
        <f t="shared" ca="1" si="246"/>
        <v/>
      </c>
      <c r="CT80" s="36" t="str">
        <f t="shared" ca="1" si="246"/>
        <v/>
      </c>
      <c r="CU80" s="36" t="str">
        <f t="shared" ca="1" si="246"/>
        <v/>
      </c>
      <c r="CV80" s="36" t="str">
        <f t="shared" ca="1" si="246"/>
        <v/>
      </c>
      <c r="CW80" s="36" t="str">
        <f t="shared" ca="1" si="246"/>
        <v/>
      </c>
      <c r="CX80" s="36" t="str">
        <f t="shared" ca="1" si="246"/>
        <v/>
      </c>
      <c r="CY80" s="36" t="str">
        <f t="shared" ca="1" si="246"/>
        <v/>
      </c>
      <c r="CZ80" s="36" t="str">
        <f t="shared" ca="1" si="246"/>
        <v/>
      </c>
      <c r="DA80" s="36" t="str">
        <f t="shared" ca="1" si="189"/>
        <v/>
      </c>
      <c r="DB80" s="36" t="str">
        <f t="shared" ca="1" si="192"/>
        <v/>
      </c>
      <c r="DC80" s="36" t="str">
        <f t="shared" ca="1" si="193"/>
        <v/>
      </c>
      <c r="DD80" s="36" t="str">
        <f t="shared" ca="1" si="195"/>
        <v/>
      </c>
      <c r="DE80" s="36" t="str">
        <f t="shared" ca="1" si="194"/>
        <v/>
      </c>
      <c r="DF80" s="36" t="str">
        <f t="shared" ca="1" si="190"/>
        <v/>
      </c>
      <c r="DG80" s="36" t="str">
        <f t="shared" ca="1" si="150"/>
        <v/>
      </c>
      <c r="DH80" s="36" t="str">
        <f t="shared" ca="1" si="151"/>
        <v/>
      </c>
      <c r="DI80" s="36" t="str">
        <f t="shared" ca="1" si="152"/>
        <v/>
      </c>
      <c r="DJ80" s="36" t="str">
        <f t="shared" ca="1" si="153"/>
        <v/>
      </c>
      <c r="DK80" s="31" t="str">
        <f t="shared" ref="DK80:DT82" ca="1" si="247">IF(Q80="","",$B80&amp;" = "&amp;$B80)</f>
        <v>pad = pad</v>
      </c>
      <c r="DL80" s="31" t="str">
        <f t="shared" ca="1" si="247"/>
        <v/>
      </c>
      <c r="DM80" s="31" t="str">
        <f t="shared" ca="1" si="247"/>
        <v/>
      </c>
      <c r="DN80" s="31" t="str">
        <f t="shared" ca="1" si="247"/>
        <v/>
      </c>
      <c r="DO80" s="31" t="str">
        <f t="shared" ca="1" si="247"/>
        <v/>
      </c>
      <c r="DP80" s="31" t="str">
        <f t="shared" ca="1" si="247"/>
        <v/>
      </c>
      <c r="DQ80" s="31" t="str">
        <f t="shared" ca="1" si="247"/>
        <v/>
      </c>
      <c r="DR80" s="31" t="str">
        <f t="shared" ca="1" si="247"/>
        <v/>
      </c>
      <c r="DS80" s="31" t="str">
        <f t="shared" ca="1" si="247"/>
        <v/>
      </c>
      <c r="DT80" s="31" t="str">
        <f t="shared" ca="1" si="247"/>
        <v/>
      </c>
      <c r="DU80" s="31" t="str">
        <f t="shared" ref="DU80:ED82" ca="1" si="248">IF(AA80="","",$B80&amp;" = "&amp;$B80)</f>
        <v/>
      </c>
      <c r="DV80" s="31" t="str">
        <f t="shared" ca="1" si="248"/>
        <v/>
      </c>
      <c r="DW80" s="31" t="str">
        <f t="shared" ca="1" si="248"/>
        <v/>
      </c>
      <c r="DX80" s="31" t="str">
        <f t="shared" ca="1" si="248"/>
        <v/>
      </c>
      <c r="DY80" s="31" t="str">
        <f t="shared" ca="1" si="248"/>
        <v/>
      </c>
      <c r="DZ80" s="31" t="str">
        <f t="shared" ca="1" si="248"/>
        <v/>
      </c>
      <c r="EA80" s="31" t="str">
        <f t="shared" ca="1" si="248"/>
        <v/>
      </c>
      <c r="EB80" s="31" t="str">
        <f t="shared" ca="1" si="248"/>
        <v/>
      </c>
      <c r="EC80" s="31" t="str">
        <f t="shared" ca="1" si="248"/>
        <v/>
      </c>
      <c r="ED80" s="31" t="str">
        <f t="shared" ca="1" si="248"/>
        <v/>
      </c>
      <c r="EE80" s="31" t="str">
        <f t="shared" ref="EE80:EN82" ca="1" si="249">IF(AK80="","",$B80&amp;" = "&amp;$B80)</f>
        <v/>
      </c>
      <c r="EF80" s="31" t="str">
        <f t="shared" ca="1" si="249"/>
        <v/>
      </c>
      <c r="EG80" s="31" t="str">
        <f t="shared" ca="1" si="249"/>
        <v/>
      </c>
      <c r="EH80" s="31" t="str">
        <f t="shared" ca="1" si="249"/>
        <v/>
      </c>
      <c r="EI80" s="31" t="str">
        <f t="shared" ca="1" si="249"/>
        <v/>
      </c>
      <c r="EJ80" s="31" t="str">
        <f t="shared" ca="1" si="249"/>
        <v/>
      </c>
      <c r="EK80" s="31" t="str">
        <f t="shared" ca="1" si="249"/>
        <v/>
      </c>
      <c r="EL80" s="31" t="str">
        <f t="shared" ca="1" si="249"/>
        <v/>
      </c>
      <c r="EM80" s="31" t="str">
        <f t="shared" ca="1" si="249"/>
        <v/>
      </c>
      <c r="EN80" s="31" t="str">
        <f t="shared" ca="1" si="249"/>
        <v/>
      </c>
      <c r="EO80" s="31" t="str">
        <f t="shared" ref="EO80:EO82" ca="1" si="250">IF(AU80="","",$B80&amp;" = "&amp;$B80)</f>
        <v/>
      </c>
    </row>
    <row r="81" spans="1:145" x14ac:dyDescent="0.2">
      <c r="A81" s="30" t="s">
        <v>104</v>
      </c>
      <c r="B81" s="30" t="s">
        <v>162</v>
      </c>
      <c r="C81" s="31" t="s">
        <v>7</v>
      </c>
      <c r="F81" s="31" t="s">
        <v>106</v>
      </c>
      <c r="G81" s="31" t="s">
        <v>162</v>
      </c>
      <c r="M81" s="31" t="str">
        <f t="shared" ref="M81" si="251">"'cmp_"&amp;C81&amp;"_"&amp;F81&amp;"'"</f>
        <v>'cmp_chr_scl'</v>
      </c>
      <c r="Q81" s="32">
        <f t="shared" ca="1" si="163"/>
        <v>18</v>
      </c>
      <c r="R81" s="32" t="str">
        <f t="shared" ca="1" si="191"/>
        <v/>
      </c>
      <c r="S81" s="32" t="str">
        <f t="shared" ca="1" si="242"/>
        <v/>
      </c>
      <c r="T81" s="32" t="str">
        <f t="shared" ca="1" si="242"/>
        <v/>
      </c>
      <c r="U81" s="32" t="str">
        <f t="shared" ca="1" si="242"/>
        <v/>
      </c>
      <c r="V81" s="32" t="str">
        <f t="shared" ca="1" si="242"/>
        <v/>
      </c>
      <c r="W81" s="32" t="str">
        <f t="shared" ca="1" si="242"/>
        <v/>
      </c>
      <c r="X81" s="32" t="str">
        <f t="shared" ca="1" si="242"/>
        <v/>
      </c>
      <c r="Y81" s="32" t="str">
        <f t="shared" ca="1" si="242"/>
        <v/>
      </c>
      <c r="Z81" s="32" t="str">
        <f t="shared" ca="1" si="242"/>
        <v/>
      </c>
      <c r="AA81" s="32" t="str">
        <f t="shared" ca="1" si="242"/>
        <v/>
      </c>
      <c r="AB81" s="32" t="str">
        <f t="shared" ca="1" si="242"/>
        <v/>
      </c>
      <c r="AC81" s="32" t="str">
        <f t="shared" ca="1" si="243"/>
        <v/>
      </c>
      <c r="AD81" s="32" t="str">
        <f t="shared" ca="1" si="243"/>
        <v/>
      </c>
      <c r="AE81" s="32" t="str">
        <f t="shared" ca="1" si="243"/>
        <v/>
      </c>
      <c r="AF81" s="32" t="str">
        <f t="shared" ca="1" si="243"/>
        <v/>
      </c>
      <c r="AG81" s="32" t="str">
        <f t="shared" ca="1" si="243"/>
        <v/>
      </c>
      <c r="AH81" s="32" t="str">
        <f t="shared" ca="1" si="243"/>
        <v/>
      </c>
      <c r="AI81" s="32" t="str">
        <f t="shared" ca="1" si="243"/>
        <v/>
      </c>
      <c r="AJ81" s="32" t="str">
        <f t="shared" ca="1" si="243"/>
        <v/>
      </c>
      <c r="AK81" s="32" t="str">
        <f t="shared" ca="1" si="243"/>
        <v/>
      </c>
      <c r="AL81" s="32" t="str">
        <f t="shared" ca="1" si="243"/>
        <v/>
      </c>
      <c r="AM81" s="32" t="str">
        <f t="shared" ca="1" si="244"/>
        <v/>
      </c>
      <c r="AN81" s="32" t="str">
        <f t="shared" ca="1" si="244"/>
        <v/>
      </c>
      <c r="AO81" s="32" t="str">
        <f t="shared" ca="1" si="244"/>
        <v/>
      </c>
      <c r="AP81" s="32" t="str">
        <f t="shared" ca="1" si="244"/>
        <v/>
      </c>
      <c r="AQ81" s="32" t="str">
        <f t="shared" ca="1" si="244"/>
        <v/>
      </c>
      <c r="AR81" s="32" t="str">
        <f t="shared" ca="1" si="244"/>
        <v/>
      </c>
      <c r="AS81" s="32" t="str">
        <f t="shared" ca="1" si="244"/>
        <v/>
      </c>
      <c r="AT81" s="32" t="str">
        <f t="shared" ca="1" si="244"/>
        <v/>
      </c>
      <c r="AU81" s="32" t="str">
        <f t="shared" ca="1" si="244"/>
        <v/>
      </c>
      <c r="AV81" s="32">
        <f t="shared" ca="1" si="210"/>
        <v>1</v>
      </c>
      <c r="AW81" s="31" t="str">
        <f ca="1">IF(Q81="","","uj::is_prop("&amp;_xlfn.TEXTJOIN(", ",TRUE,$B81,$M81,$J81,IF($G81="","","vals = pj::pj.$vals$"&amp;$G81))&amp;")")</f>
        <v>uj::is_prop(pu, 'cmp_chr_scl', vals = pj::pj.$vals$pu)</v>
      </c>
      <c r="AX81" s="31" t="str">
        <f ca="1">IF(R81="","","uj::is_prop("&amp;_xlfn.TEXTJOIN(", ",TRUE,$B81,$M81,$J81,IF($G81="","","vals = pj::pj.$vals$"&amp;$G81))&amp;")")</f>
        <v/>
      </c>
      <c r="AY81" s="31" t="str">
        <f ca="1">IF(S81="","","uj::is_prop("&amp;_xlfn.TEXTJOIN(", ",TRUE,$B81,$M81,$J81,IF($G81="","","vals = pj::pj.$vals$"&amp;$G81))&amp;")")</f>
        <v/>
      </c>
      <c r="AZ81" s="31" t="str">
        <f ca="1">IF(T81="","","uj::is_prop("&amp;_xlfn.TEXTJOIN(", ",TRUE,$B81,$M81,$J81,IF($G81="","","vals = pj::pj.$vals$"&amp;$G81))&amp;")")</f>
        <v/>
      </c>
      <c r="BA81" s="31" t="str">
        <f ca="1">IF(U81="","","uj::is_prop("&amp;_xlfn.TEXTJOIN(", ",TRUE,$B81,$M81,$J81,IF($G81="","","vals = pj::pj.$vals$"&amp;$G81))&amp;")")</f>
        <v/>
      </c>
      <c r="BB81" s="31" t="str">
        <f ca="1">IF(V81="","","uj::is_prop("&amp;_xlfn.TEXTJOIN(", ",TRUE,$B81,$M81,$J81,IF($G81="","","vals = pj::pj.$vals$"&amp;$G81))&amp;")")</f>
        <v/>
      </c>
      <c r="BC81" s="31" t="str">
        <f ca="1">IF(W81="","","uj::is_prop("&amp;_xlfn.TEXTJOIN(", ",TRUE,$B81,$M81,$J81,IF($G81="","","vals = pj::pj.$vals$"&amp;$G81))&amp;")")</f>
        <v/>
      </c>
      <c r="BD81" s="31" t="str">
        <f ca="1">IF(X81="","","uj::is_prop("&amp;_xlfn.TEXTJOIN(", ",TRUE,$B81,$M81,$J81,IF($G81="","","vals = pj::pj.$vals$"&amp;$G81))&amp;")")</f>
        <v/>
      </c>
      <c r="BE81" s="31" t="str">
        <f ca="1">IF(Y81="","","uj::is_prop("&amp;_xlfn.TEXTJOIN(", ",TRUE,$B81,$M81,$J81,IF($G81="","","vals = pj::pj.$vals$"&amp;$G81))&amp;")")</f>
        <v/>
      </c>
      <c r="BF81" s="31" t="str">
        <f ca="1">IF(Z81="","","uj::is_prop("&amp;_xlfn.TEXTJOIN(", ",TRUE,$B81,$M81,$J81,IF($G81="","","vals = pj::pj.$vals$"&amp;$G81))&amp;")")</f>
        <v/>
      </c>
      <c r="BG81" s="31" t="str">
        <f ca="1">IF(AA81="","","uj::is_prop("&amp;_xlfn.TEXTJOIN(", ",TRUE,$B81,$M81,$J81,IF($G81="","","vals = pj::pj.$vals$"&amp;$G81))&amp;")")</f>
        <v/>
      </c>
      <c r="BH81" s="31" t="str">
        <f ca="1">IF(AB81="","","uj::is_prop("&amp;_xlfn.TEXTJOIN(", ",TRUE,$B81,$M81,$J81,IF($G81="","","vals = pj::pj.$vals$"&amp;$G81))&amp;")")</f>
        <v/>
      </c>
      <c r="BI81" s="31" t="str">
        <f ca="1">IF(AC81="","","uj::is_prop("&amp;_xlfn.TEXTJOIN(", ",TRUE,$B81,$M81,$J81,IF($G81="","","vals = pj::pj.$vals$"&amp;$G81))&amp;")")</f>
        <v/>
      </c>
      <c r="BJ81" s="31" t="str">
        <f ca="1">IF(AD81="","","uj::is_prop("&amp;_xlfn.TEXTJOIN(", ",TRUE,$B81,$M81,$J81,IF($G81="","","vals = pj::pj.$vals$"&amp;$G81))&amp;")")</f>
        <v/>
      </c>
      <c r="BK81" s="31" t="str">
        <f ca="1">IF(AE81="","","uj::is_prop("&amp;_xlfn.TEXTJOIN(", ",TRUE,$B81,$M81,$J81,IF($G81="","","vals = pj::pj.$vals$"&amp;$G81))&amp;")")</f>
        <v/>
      </c>
      <c r="BL81" s="31" t="str">
        <f ca="1">IF(AF81="","","uj::is_prop("&amp;_xlfn.TEXTJOIN(", ",TRUE,$B81,$M81,$J81,IF($G81="","","vals = pj::pj.$vals$"&amp;$G81))&amp;")")</f>
        <v/>
      </c>
      <c r="BM81" s="31" t="str">
        <f ca="1">IF(AG81="","","uj::is_prop("&amp;_xlfn.TEXTJOIN(", ",TRUE,$B81,$M81,$J81,IF($G81="","","vals = pj::pj.$vals$"&amp;$G81))&amp;")")</f>
        <v/>
      </c>
      <c r="BN81" s="31" t="str">
        <f ca="1">IF(AH81="","","uj::is_prop("&amp;_xlfn.TEXTJOIN(", ",TRUE,$B81,$M81,$J81,IF($G81="","","vals = pj::pj.$vals$"&amp;$G81))&amp;")")</f>
        <v/>
      </c>
      <c r="BO81" s="31" t="str">
        <f ca="1">IF(AI81="","","uj::is_prop("&amp;_xlfn.TEXTJOIN(", ",TRUE,$B81,$M81,$J81,IF($G81="","","vals = pj::pj.$vals$"&amp;$G81))&amp;")")</f>
        <v/>
      </c>
      <c r="BP81" s="31" t="str">
        <f ca="1">IF(AJ81="","","uj::is_prop("&amp;_xlfn.TEXTJOIN(", ",TRUE,$B81,$M81,$J81,IF($G81="","","vals = pj::pj.$vals$"&amp;$G81))&amp;")")</f>
        <v/>
      </c>
      <c r="BQ81" s="31" t="str">
        <f ca="1">IF(AK81="","","uj::is_prop("&amp;_xlfn.TEXTJOIN(", ",TRUE,$B81,$M81,$J81,IF($G81="","","vals = pj::pj.$vals$"&amp;$G81))&amp;")")</f>
        <v/>
      </c>
      <c r="BR81" s="31" t="str">
        <f ca="1">IF(AL81="","","uj::is_prop("&amp;_xlfn.TEXTJOIN(", ",TRUE,$B81,$M81,$J81,IF($G81="","","vals = pj::pj.$vals$"&amp;$G81))&amp;")")</f>
        <v/>
      </c>
      <c r="BS81" s="31" t="str">
        <f ca="1">IF(AM81="","","uj::is_prop("&amp;_xlfn.TEXTJOIN(", ",TRUE,$B81,$M81,$J81,IF($G81="","","vals = pj::pj.$vals$"&amp;$G81))&amp;")")</f>
        <v/>
      </c>
      <c r="BT81" s="31" t="str">
        <f ca="1">IF(AN81="","","uj::is_prop("&amp;_xlfn.TEXTJOIN(", ",TRUE,$B81,$M81,$J81,IF($G81="","","vals = pj::pj.$vals$"&amp;$G81))&amp;")")</f>
        <v/>
      </c>
      <c r="BU81" s="31" t="str">
        <f ca="1">IF(AO81="","","uj::is_prop("&amp;_xlfn.TEXTJOIN(", ",TRUE,$B81,$M81,$J81,IF($G81="","","vals = pj::pj.$vals$"&amp;$G81))&amp;")")</f>
        <v/>
      </c>
      <c r="BV81" s="31" t="str">
        <f ca="1">IF(AP81="","","uj::is_prop("&amp;_xlfn.TEXTJOIN(", ",TRUE,$B81,$M81,$J81,IF($G81="","","vals = pj::pj.$vals$"&amp;$G81))&amp;")")</f>
        <v/>
      </c>
      <c r="BW81" s="31" t="str">
        <f ca="1">IF(AQ81="","","uj::is_prop("&amp;_xlfn.TEXTJOIN(", ",TRUE,$B81,$M81,$J81,IF($G81="","","vals = pj::pj.$vals$"&amp;$G81))&amp;")")</f>
        <v/>
      </c>
      <c r="BX81" s="31" t="str">
        <f ca="1">IF(AR81="","","uj::is_prop("&amp;_xlfn.TEXTJOIN(", ",TRUE,$B81,$M81,$J81,IF($G81="","","vals = pj::pj.$vals$"&amp;$G81))&amp;")")</f>
        <v/>
      </c>
      <c r="BY81" s="31" t="str">
        <f ca="1">IF(AS81="","","uj::is_prop("&amp;_xlfn.TEXTJOIN(", ",TRUE,$B81,$M81,$J81,IF($G81="","","vals = pj::pj.$vals$"&amp;$G81))&amp;")")</f>
        <v/>
      </c>
      <c r="BZ81" s="31" t="str">
        <f ca="1">IF(AT81="","","uj::is_prop("&amp;_xlfn.TEXTJOIN(", ",TRUE,$B81,$M81,$J81,IF($G81="","","vals = pj::pj.$vals$"&amp;$G81))&amp;")")</f>
        <v/>
      </c>
      <c r="CA81" s="31" t="str">
        <f ca="1">IF(AU81="","","uj::is_prop("&amp;_xlfn.TEXTJOIN(", ",TRUE,$B81,$M81,$J81,IF($G81="","","vals = pj::pj.$vals$"&amp;$G81))&amp;")")</f>
        <v/>
      </c>
      <c r="CB81" s="37" t="str">
        <f>"'in'"</f>
        <v>'in'</v>
      </c>
      <c r="CF81" s="36" t="str">
        <f t="shared" ca="1" si="245"/>
        <v>pu = 'in'</v>
      </c>
      <c r="CG81" s="36" t="str">
        <f t="shared" ca="1" si="245"/>
        <v/>
      </c>
      <c r="CH81" s="36" t="str">
        <f t="shared" ca="1" si="245"/>
        <v/>
      </c>
      <c r="CI81" s="36" t="str">
        <f t="shared" ca="1" si="245"/>
        <v/>
      </c>
      <c r="CJ81" s="36" t="str">
        <f t="shared" ca="1" si="245"/>
        <v/>
      </c>
      <c r="CK81" s="36" t="str">
        <f t="shared" ca="1" si="245"/>
        <v/>
      </c>
      <c r="CL81" s="36" t="str">
        <f t="shared" ca="1" si="245"/>
        <v/>
      </c>
      <c r="CM81" s="36" t="str">
        <f t="shared" ca="1" si="245"/>
        <v/>
      </c>
      <c r="CN81" s="36" t="str">
        <f ca="1">IF(Y81="","",IF($CB81="|",$B81,$B81&amp;" = "&amp;$CB81))</f>
        <v/>
      </c>
      <c r="CO81" s="36" t="str">
        <f t="shared" ca="1" si="246"/>
        <v/>
      </c>
      <c r="CP81" s="36" t="str">
        <f t="shared" ca="1" si="246"/>
        <v/>
      </c>
      <c r="CQ81" s="36" t="str">
        <f t="shared" ca="1" si="246"/>
        <v/>
      </c>
      <c r="CR81" s="36" t="str">
        <f t="shared" ca="1" si="246"/>
        <v/>
      </c>
      <c r="CS81" s="36" t="str">
        <f t="shared" ca="1" si="246"/>
        <v/>
      </c>
      <c r="CT81" s="36" t="str">
        <f t="shared" ca="1" si="246"/>
        <v/>
      </c>
      <c r="CU81" s="36" t="str">
        <f t="shared" ca="1" si="246"/>
        <v/>
      </c>
      <c r="CV81" s="36" t="str">
        <f t="shared" ca="1" si="246"/>
        <v/>
      </c>
      <c r="CW81" s="36" t="str">
        <f t="shared" ca="1" si="246"/>
        <v/>
      </c>
      <c r="CX81" s="36" t="str">
        <f t="shared" ca="1" si="246"/>
        <v/>
      </c>
      <c r="CY81" s="36" t="str">
        <f t="shared" ca="1" si="246"/>
        <v/>
      </c>
      <c r="CZ81" s="36" t="str">
        <f t="shared" ca="1" si="246"/>
        <v/>
      </c>
      <c r="DA81" s="36" t="str">
        <f t="shared" ca="1" si="189"/>
        <v/>
      </c>
      <c r="DB81" s="36" t="str">
        <f t="shared" ca="1" si="192"/>
        <v/>
      </c>
      <c r="DC81" s="36" t="str">
        <f t="shared" ca="1" si="193"/>
        <v/>
      </c>
      <c r="DD81" s="36" t="str">
        <f t="shared" ca="1" si="195"/>
        <v/>
      </c>
      <c r="DE81" s="36" t="str">
        <f t="shared" ca="1" si="194"/>
        <v/>
      </c>
      <c r="DF81" s="36" t="str">
        <f t="shared" ca="1" si="190"/>
        <v/>
      </c>
      <c r="DG81" s="36" t="str">
        <f t="shared" ca="1" si="150"/>
        <v/>
      </c>
      <c r="DH81" s="36" t="str">
        <f t="shared" ca="1" si="151"/>
        <v/>
      </c>
      <c r="DI81" s="36" t="str">
        <f t="shared" ca="1" si="152"/>
        <v/>
      </c>
      <c r="DJ81" s="36" t="str">
        <f t="shared" ca="1" si="153"/>
        <v/>
      </c>
      <c r="DK81" s="31" t="str">
        <f t="shared" ca="1" si="247"/>
        <v>pu = pu</v>
      </c>
      <c r="DL81" s="31" t="str">
        <f t="shared" ca="1" si="247"/>
        <v/>
      </c>
      <c r="DM81" s="31" t="str">
        <f t="shared" ca="1" si="247"/>
        <v/>
      </c>
      <c r="DN81" s="31" t="str">
        <f t="shared" ca="1" si="247"/>
        <v/>
      </c>
      <c r="DO81" s="31" t="str">
        <f t="shared" ca="1" si="247"/>
        <v/>
      </c>
      <c r="DP81" s="31" t="str">
        <f t="shared" ca="1" si="247"/>
        <v/>
      </c>
      <c r="DQ81" s="31" t="str">
        <f t="shared" ca="1" si="247"/>
        <v/>
      </c>
      <c r="DR81" s="31" t="str">
        <f t="shared" ca="1" si="247"/>
        <v/>
      </c>
      <c r="DS81" s="31" t="str">
        <f t="shared" ca="1" si="247"/>
        <v/>
      </c>
      <c r="DT81" s="31" t="str">
        <f t="shared" ca="1" si="247"/>
        <v/>
      </c>
      <c r="DU81" s="31" t="str">
        <f t="shared" ca="1" si="248"/>
        <v/>
      </c>
      <c r="DV81" s="31" t="str">
        <f t="shared" ca="1" si="248"/>
        <v/>
      </c>
      <c r="DW81" s="31" t="str">
        <f t="shared" ca="1" si="248"/>
        <v/>
      </c>
      <c r="DX81" s="31" t="str">
        <f t="shared" ca="1" si="248"/>
        <v/>
      </c>
      <c r="DY81" s="31" t="str">
        <f t="shared" ca="1" si="248"/>
        <v/>
      </c>
      <c r="DZ81" s="31" t="str">
        <f t="shared" ca="1" si="248"/>
        <v/>
      </c>
      <c r="EA81" s="31" t="str">
        <f t="shared" ca="1" si="248"/>
        <v/>
      </c>
      <c r="EB81" s="31" t="str">
        <f t="shared" ca="1" si="248"/>
        <v/>
      </c>
      <c r="EC81" s="31" t="str">
        <f t="shared" ca="1" si="248"/>
        <v/>
      </c>
      <c r="ED81" s="31" t="str">
        <f t="shared" ca="1" si="248"/>
        <v/>
      </c>
      <c r="EE81" s="31" t="str">
        <f t="shared" ca="1" si="249"/>
        <v/>
      </c>
      <c r="EF81" s="31" t="str">
        <f t="shared" ca="1" si="249"/>
        <v/>
      </c>
      <c r="EG81" s="31" t="str">
        <f t="shared" ca="1" si="249"/>
        <v/>
      </c>
      <c r="EH81" s="31" t="str">
        <f t="shared" ca="1" si="249"/>
        <v/>
      </c>
      <c r="EI81" s="31" t="str">
        <f t="shared" ca="1" si="249"/>
        <v/>
      </c>
      <c r="EJ81" s="31" t="str">
        <f t="shared" ca="1" si="249"/>
        <v/>
      </c>
      <c r="EK81" s="31" t="str">
        <f t="shared" ca="1" si="249"/>
        <v/>
      </c>
      <c r="EL81" s="31" t="str">
        <f t="shared" ca="1" si="249"/>
        <v/>
      </c>
      <c r="EM81" s="31" t="str">
        <f t="shared" ca="1" si="249"/>
        <v/>
      </c>
      <c r="EN81" s="31" t="str">
        <f t="shared" ca="1" si="249"/>
        <v/>
      </c>
      <c r="EO81" s="31" t="str">
        <f t="shared" ca="1" si="250"/>
        <v/>
      </c>
    </row>
    <row r="82" spans="1:145" x14ac:dyDescent="0.2">
      <c r="A82" s="30" t="s">
        <v>70</v>
      </c>
      <c r="B82" s="30" t="s">
        <v>49</v>
      </c>
      <c r="C82" s="31" t="s">
        <v>7</v>
      </c>
      <c r="E82" s="31" t="s">
        <v>105</v>
      </c>
      <c r="F82" s="31" t="s">
        <v>106</v>
      </c>
      <c r="G82" s="31" t="s">
        <v>49</v>
      </c>
      <c r="M82" s="31" t="str">
        <f>"'cmp_"&amp;C82&amp;"_"&amp;E82&amp;"'"</f>
        <v>'cmp_chr_vec'</v>
      </c>
      <c r="N82" s="31" t="str">
        <f>"'cmp_"&amp;C82&amp;"_"&amp;F82&amp;"'"</f>
        <v>'cmp_chr_scl'</v>
      </c>
      <c r="Q82" s="32" t="str">
        <f t="shared" ca="1" si="163"/>
        <v/>
      </c>
      <c r="R82" s="32" t="str">
        <f t="shared" ca="1" si="191"/>
        <v/>
      </c>
      <c r="S82" s="32">
        <f t="shared" ca="1" si="242"/>
        <v>9</v>
      </c>
      <c r="T82" s="32">
        <f t="shared" ca="1" si="242"/>
        <v>10</v>
      </c>
      <c r="U82" s="32">
        <f t="shared" ca="1" si="242"/>
        <v>13</v>
      </c>
      <c r="V82" s="32" t="str">
        <f t="shared" ca="1" si="242"/>
        <v/>
      </c>
      <c r="W82" s="32" t="str">
        <f t="shared" ca="1" si="242"/>
        <v/>
      </c>
      <c r="X82" s="32">
        <f t="shared" ca="1" si="242"/>
        <v>12</v>
      </c>
      <c r="Y82" s="32">
        <f t="shared" ca="1" si="242"/>
        <v>12</v>
      </c>
      <c r="Z82" s="32" t="str">
        <f t="shared" ca="1" si="242"/>
        <v/>
      </c>
      <c r="AA82" s="32" t="str">
        <f t="shared" ca="1" si="242"/>
        <v/>
      </c>
      <c r="AB82" s="32" t="str">
        <f t="shared" ca="1" si="242"/>
        <v/>
      </c>
      <c r="AC82" s="32" t="str">
        <f t="shared" ca="1" si="243"/>
        <v/>
      </c>
      <c r="AD82" s="32" t="str">
        <f t="shared" ca="1" si="243"/>
        <v/>
      </c>
      <c r="AE82" s="32" t="str">
        <f t="shared" ca="1" si="243"/>
        <v/>
      </c>
      <c r="AF82" s="32" t="str">
        <f t="shared" ca="1" si="243"/>
        <v/>
      </c>
      <c r="AG82" s="32" t="str">
        <f t="shared" ca="1" si="243"/>
        <v/>
      </c>
      <c r="AH82" s="32" t="str">
        <f t="shared" ca="1" si="243"/>
        <v/>
      </c>
      <c r="AI82" s="32" t="str">
        <f t="shared" ca="1" si="243"/>
        <v/>
      </c>
      <c r="AJ82" s="32" t="str">
        <f t="shared" ca="1" si="243"/>
        <v/>
      </c>
      <c r="AK82" s="32" t="str">
        <f t="shared" ca="1" si="243"/>
        <v/>
      </c>
      <c r="AL82" s="32" t="str">
        <f t="shared" ca="1" si="243"/>
        <v/>
      </c>
      <c r="AM82" s="32" t="str">
        <f t="shared" ca="1" si="244"/>
        <v/>
      </c>
      <c r="AN82" s="32" t="str">
        <f t="shared" ca="1" si="244"/>
        <v/>
      </c>
      <c r="AO82" s="32">
        <f t="shared" ca="1" si="244"/>
        <v>20</v>
      </c>
      <c r="AP82" s="32" t="str">
        <f t="shared" ca="1" si="244"/>
        <v/>
      </c>
      <c r="AQ82" s="32" t="str">
        <f t="shared" ca="1" si="244"/>
        <v/>
      </c>
      <c r="AR82" s="32" t="str">
        <f t="shared" ca="1" si="244"/>
        <v/>
      </c>
      <c r="AS82" s="32">
        <f t="shared" ca="1" si="244"/>
        <v>10</v>
      </c>
      <c r="AT82" s="32">
        <f t="shared" ca="1" si="244"/>
        <v>6</v>
      </c>
      <c r="AU82" s="32" t="str">
        <f t="shared" ca="1" si="244"/>
        <v/>
      </c>
      <c r="AV82" s="32">
        <f t="shared" ca="1" si="210"/>
        <v>8</v>
      </c>
      <c r="AW82" s="31" t="str">
        <f ca="1">IF(Q82="","","uj::is_prop("&amp;_xlfn.TEXTJOIN(", ",TRUE,$B82,$M82,$J82,IF($G82="","","vals = pj::pj.$vals$"&amp;$G82))&amp;")")</f>
        <v/>
      </c>
      <c r="AX82" s="31" t="str">
        <f ca="1">IF(R82="","","uj::is_prop("&amp;_xlfn.TEXTJOIN(", ",TRUE,$B82,$M82,$J82,IF($G82="","","vals = pj::pj.$vals$"&amp;$G82))&amp;")")</f>
        <v/>
      </c>
      <c r="AY82" s="31" t="str">
        <f ca="1">IF(S82="","","uj::is_prop("&amp;_xlfn.TEXTJOIN(", ",TRUE,$B82,$M82,$J82,IF($G82="","","vals = pj::pj.$vals$"&amp;$G82))&amp;")")</f>
        <v>uj::is_prop(au, 'cmp_chr_vec', vals = pj::pj.$vals$au)</v>
      </c>
      <c r="AZ82" s="31" t="str">
        <f ca="1">IF(T82="","","uj::is_prop("&amp;_xlfn.TEXTJOIN(", ",TRUE,$B82,$M82,$J82,IF($G82="","","vals = pj::pj.$vals$"&amp;$G82))&amp;")")</f>
        <v>uj::is_prop(au, 'cmp_chr_vec', vals = pj::pj.$vals$au)</v>
      </c>
      <c r="BA82" s="31" t="str">
        <f ca="1">IF(U82="","","uj::is_prop("&amp;_xlfn.TEXTJOIN(", ",TRUE,$B82,$M82,$J82,IF($G82="","","vals = pj::pj.$vals$"&amp;$G82))&amp;")")</f>
        <v>uj::is_prop(au, 'cmp_chr_vec', vals = pj::pj.$vals$au)</v>
      </c>
      <c r="BB82" s="31" t="str">
        <f ca="1">IF(V82="","","uj::is_prop("&amp;_xlfn.TEXTJOIN(", ",TRUE,$B82,$M82,$J82,IF($G82="","","vals = pj::pj.$vals$"&amp;$G82))&amp;")")</f>
        <v/>
      </c>
      <c r="BC82" s="31" t="str">
        <f ca="1">IF(W82="","","uj::is_prop("&amp;_xlfn.TEXTJOIN(", ",TRUE,$B82,$M82,$J82,IF($G82="","","vals = pj::pj.$vals$"&amp;$G82))&amp;")")</f>
        <v/>
      </c>
      <c r="BD82" s="31" t="str">
        <f ca="1">IF(X82="","","uj::is_prop("&amp;_xlfn.TEXTJOIN(", ",TRUE,$B82,$M82,$J82,IF($G82="","","vals = pj::pj.$vals$"&amp;$G82))&amp;")")</f>
        <v>uj::is_prop(au, 'cmp_chr_vec', vals = pj::pj.$vals$au)</v>
      </c>
      <c r="BE82" s="31" t="str">
        <f ca="1">IF(Y82="","","uj::is_prop("&amp;_xlfn.TEXTJOIN(", ",TRUE,$B82,$M82,$J82,IF($G82="","","vals = pj::pj.$vals$"&amp;$G82))&amp;")")</f>
        <v>uj::is_prop(au, 'cmp_chr_vec', vals = pj::pj.$vals$au)</v>
      </c>
      <c r="BF82" s="31" t="str">
        <f ca="1">IF(Z82="","","uj::is_prop("&amp;_xlfn.TEXTJOIN(", ",TRUE,$B82,$M82,$J82,IF($G82="","","vals = pj::pj.$vals$"&amp;$G82))&amp;")")</f>
        <v/>
      </c>
      <c r="BG82" s="31" t="str">
        <f ca="1">IF(AA82="","","uj::is_prop("&amp;_xlfn.TEXTJOIN(", ",TRUE,$B82,$M82,$J82,IF($G82="","","vals = pj::pj.$vals$"&amp;$G82))&amp;")")</f>
        <v/>
      </c>
      <c r="BH82" s="31" t="str">
        <f ca="1">IF(AB82="","","uj::is_prop("&amp;_xlfn.TEXTJOIN(", ",TRUE,$B82,$M82,$J82,IF($G82="","","vals = pj::pj.$vals$"&amp;$G82))&amp;")")</f>
        <v/>
      </c>
      <c r="BI82" s="31" t="str">
        <f ca="1">IF(AC82="","","uj::is_prop("&amp;_xlfn.TEXTJOIN(", ",TRUE,$B82,$M82,$J82,IF($G82="","","vals = pj::pj.$vals$"&amp;$G82))&amp;")")</f>
        <v/>
      </c>
      <c r="BJ82" s="31" t="str">
        <f ca="1">IF(AD82="","","uj::is_prop("&amp;_xlfn.TEXTJOIN(", ",TRUE,$B82,$M82,$J82,IF($G82="","","vals = pj::pj.$vals$"&amp;$G82))&amp;")")</f>
        <v/>
      </c>
      <c r="BK82" s="31" t="str">
        <f ca="1">IF(AE82="","","uj::is_prop("&amp;_xlfn.TEXTJOIN(", ",TRUE,$B82,$M82,$J82,IF($G82="","","vals = pj::pj.$vals$"&amp;$G82))&amp;")")</f>
        <v/>
      </c>
      <c r="BL82" s="31" t="str">
        <f ca="1">IF(AF82="","","uj::is_prop("&amp;_xlfn.TEXTJOIN(", ",TRUE,$B82,$M82,$J82,IF($G82="","","vals = pj::pj.$vals$"&amp;$G82))&amp;")")</f>
        <v/>
      </c>
      <c r="BM82" s="31" t="str">
        <f ca="1">IF(AG82="","","uj::is_prop("&amp;_xlfn.TEXTJOIN(", ",TRUE,$B82,$M82,$J82,IF($G82="","","vals = pj::pj.$vals$"&amp;$G82))&amp;")")</f>
        <v/>
      </c>
      <c r="BN82" s="31" t="str">
        <f ca="1">IF(AH82="","","uj::is_prop("&amp;_xlfn.TEXTJOIN(", ",TRUE,$B82,$M82,$J82,IF($G82="","","vals = pj::pj.$vals$"&amp;$G82))&amp;")")</f>
        <v/>
      </c>
      <c r="BO82" s="31" t="str">
        <f ca="1">IF(AI82="","","uj::is_prop("&amp;_xlfn.TEXTJOIN(", ",TRUE,$B82,$M82,$J82,IF($G82="","","vals = pj::pj.$vals$"&amp;$G82))&amp;")")</f>
        <v/>
      </c>
      <c r="BP82" s="31" t="str">
        <f ca="1">IF(AJ82="","","uj::is_prop("&amp;_xlfn.TEXTJOIN(", ",TRUE,$B82,$M82,$J82,IF($G82="","","vals = pj::pj.$vals$"&amp;$G82))&amp;")")</f>
        <v/>
      </c>
      <c r="BQ82" s="31" t="str">
        <f ca="1">IF(AK82="","","uj::is_prop("&amp;_xlfn.TEXTJOIN(", ",TRUE,$B82,$M82,$J82,IF($G82="","","vals = pj::pj.$vals$"&amp;$G82))&amp;")")</f>
        <v/>
      </c>
      <c r="BR82" s="31" t="str">
        <f ca="1">IF(AL82="","","uj::is_prop("&amp;_xlfn.TEXTJOIN(", ",TRUE,$B82,$M82,$J82,IF($G82="","","vals = pj::pj.$vals$"&amp;$G82))&amp;")")</f>
        <v/>
      </c>
      <c r="BS82" s="31" t="str">
        <f ca="1">IF(AM82="","","uj::is_prop("&amp;_xlfn.TEXTJOIN(", ",TRUE,$B82,$M82,$J82,IF($G82="","","vals = pj::pj.$vals$"&amp;$G82))&amp;")")</f>
        <v/>
      </c>
      <c r="BT82" s="31" t="str">
        <f ca="1">IF(AN82="","","uj::is_prop("&amp;_xlfn.TEXTJOIN(", ",TRUE,$B82,$M82,$J82,IF($G82="","","vals = pj::pj.$vals$"&amp;$G82))&amp;")")</f>
        <v/>
      </c>
      <c r="BU82" s="31" t="str">
        <f ca="1">IF(AO82="","","uj::is_prop("&amp;_xlfn.TEXTJOIN(", ",TRUE,$B82,$M82,$J82,IF($G82="","","vals = pj::pj.$vals$"&amp;$G82))&amp;")")</f>
        <v>uj::is_prop(au, 'cmp_chr_vec', vals = pj::pj.$vals$au)</v>
      </c>
      <c r="BV82" s="31" t="str">
        <f ca="1">IF(AP82="","","uj::is_prop("&amp;_xlfn.TEXTJOIN(", ",TRUE,$B82,$M82,$J82,IF($G82="","","vals = pj::pj.$vals$"&amp;$G82))&amp;")")</f>
        <v/>
      </c>
      <c r="BW82" s="31" t="str">
        <f ca="1">IF(AQ82="","","uj::is_prop("&amp;_xlfn.TEXTJOIN(", ",TRUE,$B82,$M82,$J82,IF($G82="","","vals = pj::pj.$vals$"&amp;$G82))&amp;")")</f>
        <v/>
      </c>
      <c r="BX82" s="31" t="str">
        <f ca="1">IF(AR82="","","uj::is_prop("&amp;_xlfn.TEXTJOIN(", ",TRUE,$B82,$M82,$J82,IF($G82="","","vals = pj::pj.$vals$"&amp;$G82))&amp;")")</f>
        <v/>
      </c>
      <c r="BY82" s="31" t="str">
        <f ca="1">IF(AS82="","","uj::is_prop("&amp;_xlfn.TEXTJOIN(", ",TRUE,$B82,$M82,$J82,IF($G82="","","vals = pj::pj.$vals$"&amp;$G82))&amp;")")</f>
        <v>uj::is_prop(au, 'cmp_chr_vec', vals = pj::pj.$vals$au)</v>
      </c>
      <c r="BZ82" s="31" t="str">
        <f ca="1">IF(AT82="","","uj::is_prop("&amp;_xlfn.TEXTJOIN(", ",TRUE,$B82,$M82,$J82,IF($G82="","","vals = pj::pj.$vals$"&amp;$G82))&amp;")")</f>
        <v>uj::is_prop(au, 'cmp_chr_vec', vals = pj::pj.$vals$au)</v>
      </c>
      <c r="CA82" s="31" t="str">
        <f ca="1">IF(AU82="","","uj::is_prop("&amp;_xlfn.TEXTJOIN(", ",TRUE,$B82,$M82,$J82,IF($G82="","","vals = pj::pj.$vals$"&amp;$G82))&amp;")")</f>
        <v/>
      </c>
      <c r="CB82" s="39" t="str">
        <f>"'r'"</f>
        <v>'r'</v>
      </c>
      <c r="CF82" s="36" t="str">
        <f t="shared" ca="1" si="245"/>
        <v/>
      </c>
      <c r="CG82" s="36" t="str">
        <f t="shared" ca="1" si="245"/>
        <v/>
      </c>
      <c r="CH82" s="36" t="str">
        <f t="shared" ca="1" si="245"/>
        <v>au = 'r'</v>
      </c>
      <c r="CI82" s="36" t="str">
        <f t="shared" ca="1" si="245"/>
        <v>au = 'r'</v>
      </c>
      <c r="CJ82" s="36" t="str">
        <f t="shared" ca="1" si="245"/>
        <v>au = 'r'</v>
      </c>
      <c r="CK82" s="36" t="str">
        <f t="shared" ca="1" si="245"/>
        <v/>
      </c>
      <c r="CL82" s="36" t="str">
        <f t="shared" ca="1" si="245"/>
        <v/>
      </c>
      <c r="CM82" s="36" t="str">
        <f t="shared" ca="1" si="245"/>
        <v>au = 'r'</v>
      </c>
      <c r="CN82" s="36" t="str">
        <f ca="1">IF(Y82="","",IF($CB82="|",$B82,$B82&amp;" = "&amp;$CB82))</f>
        <v>au = 'r'</v>
      </c>
      <c r="CO82" s="36" t="str">
        <f t="shared" ca="1" si="246"/>
        <v/>
      </c>
      <c r="CP82" s="36" t="str">
        <f t="shared" ca="1" si="246"/>
        <v/>
      </c>
      <c r="CQ82" s="36" t="str">
        <f t="shared" ca="1" si="246"/>
        <v/>
      </c>
      <c r="CR82" s="36" t="str">
        <f t="shared" ca="1" si="246"/>
        <v/>
      </c>
      <c r="CS82" s="36" t="str">
        <f t="shared" ca="1" si="246"/>
        <v/>
      </c>
      <c r="CT82" s="36" t="str">
        <f t="shared" ca="1" si="246"/>
        <v/>
      </c>
      <c r="CU82" s="36" t="str">
        <f t="shared" ca="1" si="246"/>
        <v/>
      </c>
      <c r="CV82" s="36" t="str">
        <f t="shared" ca="1" si="246"/>
        <v/>
      </c>
      <c r="CW82" s="36" t="str">
        <f t="shared" ca="1" si="246"/>
        <v/>
      </c>
      <c r="CX82" s="36" t="str">
        <f t="shared" ca="1" si="246"/>
        <v/>
      </c>
      <c r="CY82" s="36" t="str">
        <f t="shared" ca="1" si="246"/>
        <v/>
      </c>
      <c r="CZ82" s="36" t="str">
        <f t="shared" ca="1" si="246"/>
        <v/>
      </c>
      <c r="DA82" s="36" t="str">
        <f t="shared" ca="1" si="189"/>
        <v/>
      </c>
      <c r="DB82" s="36" t="str">
        <f t="shared" ca="1" si="192"/>
        <v/>
      </c>
      <c r="DC82" s="36" t="str">
        <f t="shared" ca="1" si="193"/>
        <v/>
      </c>
      <c r="DD82" s="36" t="str">
        <f t="shared" ca="1" si="195"/>
        <v>au = 'r'</v>
      </c>
      <c r="DE82" s="36" t="str">
        <f t="shared" ca="1" si="194"/>
        <v/>
      </c>
      <c r="DF82" s="36" t="str">
        <f t="shared" ca="1" si="190"/>
        <v/>
      </c>
      <c r="DG82" s="36" t="str">
        <f t="shared" ca="1" si="150"/>
        <v/>
      </c>
      <c r="DH82" s="36" t="str">
        <f t="shared" ca="1" si="151"/>
        <v>au = 'r'</v>
      </c>
      <c r="DI82" s="36" t="str">
        <f t="shared" ca="1" si="152"/>
        <v>au = 'r'</v>
      </c>
      <c r="DJ82" s="36" t="str">
        <f t="shared" ca="1" si="153"/>
        <v/>
      </c>
      <c r="DK82" s="31" t="str">
        <f t="shared" ca="1" si="247"/>
        <v/>
      </c>
      <c r="DL82" s="31" t="str">
        <f t="shared" ca="1" si="247"/>
        <v/>
      </c>
      <c r="DM82" s="31" t="str">
        <f t="shared" ca="1" si="247"/>
        <v>au = au</v>
      </c>
      <c r="DN82" s="31" t="str">
        <f t="shared" ca="1" si="247"/>
        <v>au = au</v>
      </c>
      <c r="DO82" s="31" t="str">
        <f t="shared" ca="1" si="247"/>
        <v>au = au</v>
      </c>
      <c r="DP82" s="31" t="str">
        <f t="shared" ca="1" si="247"/>
        <v/>
      </c>
      <c r="DQ82" s="31" t="str">
        <f t="shared" ca="1" si="247"/>
        <v/>
      </c>
      <c r="DR82" s="31" t="str">
        <f t="shared" ca="1" si="247"/>
        <v>au = au</v>
      </c>
      <c r="DS82" s="31" t="str">
        <f t="shared" ca="1" si="247"/>
        <v>au = au</v>
      </c>
      <c r="DT82" s="31" t="str">
        <f t="shared" ca="1" si="247"/>
        <v/>
      </c>
      <c r="DU82" s="31" t="str">
        <f t="shared" ca="1" si="248"/>
        <v/>
      </c>
      <c r="DV82" s="31" t="str">
        <f t="shared" ca="1" si="248"/>
        <v/>
      </c>
      <c r="DW82" s="31" t="str">
        <f t="shared" ca="1" si="248"/>
        <v/>
      </c>
      <c r="DX82" s="31" t="str">
        <f t="shared" ca="1" si="248"/>
        <v/>
      </c>
      <c r="DY82" s="31" t="str">
        <f t="shared" ca="1" si="248"/>
        <v/>
      </c>
      <c r="DZ82" s="31" t="str">
        <f t="shared" ca="1" si="248"/>
        <v/>
      </c>
      <c r="EA82" s="31" t="str">
        <f t="shared" ca="1" si="248"/>
        <v/>
      </c>
      <c r="EB82" s="31" t="str">
        <f t="shared" ca="1" si="248"/>
        <v/>
      </c>
      <c r="EC82" s="31" t="str">
        <f t="shared" ca="1" si="248"/>
        <v/>
      </c>
      <c r="ED82" s="31" t="str">
        <f t="shared" ca="1" si="248"/>
        <v/>
      </c>
      <c r="EE82" s="31" t="str">
        <f t="shared" ca="1" si="249"/>
        <v/>
      </c>
      <c r="EF82" s="31" t="str">
        <f t="shared" ca="1" si="249"/>
        <v/>
      </c>
      <c r="EG82" s="31" t="str">
        <f t="shared" ca="1" si="249"/>
        <v/>
      </c>
      <c r="EH82" s="31" t="str">
        <f t="shared" ca="1" si="249"/>
        <v/>
      </c>
      <c r="EI82" s="31" t="str">
        <f t="shared" ca="1" si="249"/>
        <v>au = au</v>
      </c>
      <c r="EJ82" s="31" t="str">
        <f t="shared" ca="1" si="249"/>
        <v/>
      </c>
      <c r="EK82" s="31" t="str">
        <f t="shared" ca="1" si="249"/>
        <v/>
      </c>
      <c r="EL82" s="31" t="str">
        <f t="shared" ca="1" si="249"/>
        <v/>
      </c>
      <c r="EM82" s="31" t="str">
        <f t="shared" ca="1" si="249"/>
        <v>au = au</v>
      </c>
      <c r="EN82" s="31" t="str">
        <f t="shared" ca="1" si="249"/>
        <v>au = au</v>
      </c>
      <c r="EO82" s="31" t="str">
        <f t="shared" ca="1" si="250"/>
        <v/>
      </c>
    </row>
  </sheetData>
  <sortState xmlns:xlrd2="http://schemas.microsoft.com/office/spreadsheetml/2017/richdata2" ref="CG68">
    <sortCondition ref="CG68"/>
  </sortState>
  <mergeCells count="109">
    <mergeCell ref="EL3:EL7"/>
    <mergeCell ref="EM3:EM7"/>
    <mergeCell ref="EN3:EN7"/>
    <mergeCell ref="EO3:EO7"/>
    <mergeCell ref="DK1:EO2"/>
    <mergeCell ref="EG3:EG7"/>
    <mergeCell ref="EH3:EH7"/>
    <mergeCell ref="EI3:EI7"/>
    <mergeCell ref="EJ3:EJ7"/>
    <mergeCell ref="EK3:EK7"/>
    <mergeCell ref="EB3:EB7"/>
    <mergeCell ref="EC3:EC7"/>
    <mergeCell ref="ED3:ED7"/>
    <mergeCell ref="EE3:EE7"/>
    <mergeCell ref="EF3:EF7"/>
    <mergeCell ref="DW3:DW7"/>
    <mergeCell ref="DX3:DX7"/>
    <mergeCell ref="DY3:DY7"/>
    <mergeCell ref="DZ3:DZ7"/>
    <mergeCell ref="EA3:EA7"/>
    <mergeCell ref="DR3:DR7"/>
    <mergeCell ref="DS3:DS7"/>
    <mergeCell ref="DT3:DT7"/>
    <mergeCell ref="DU3:DU7"/>
    <mergeCell ref="CD3:CD7"/>
    <mergeCell ref="CE3:CE7"/>
    <mergeCell ref="DK3:DK7"/>
    <mergeCell ref="DL3:DL7"/>
    <mergeCell ref="DM3:DM7"/>
    <mergeCell ref="DN3:DN7"/>
    <mergeCell ref="DO3:DO7"/>
    <mergeCell ref="DP3:DP7"/>
    <mergeCell ref="DQ3:DQ7"/>
    <mergeCell ref="CH3:CH7"/>
    <mergeCell ref="CI3:CI7"/>
    <mergeCell ref="CJ3:CJ7"/>
    <mergeCell ref="CK3:CK7"/>
    <mergeCell ref="CL3:CL7"/>
    <mergeCell ref="CM3:CM7"/>
    <mergeCell ref="CN3:CN7"/>
    <mergeCell ref="CO3:CO7"/>
    <mergeCell ref="CP3:CP7"/>
    <mergeCell ref="CQ3:CQ7"/>
    <mergeCell ref="CR3:CR7"/>
    <mergeCell ref="DV3:DV7"/>
    <mergeCell ref="DH3:DH7"/>
    <mergeCell ref="DI3:DI7"/>
    <mergeCell ref="DJ3:DJ7"/>
    <mergeCell ref="CB1:DJ2"/>
    <mergeCell ref="CB3:CB7"/>
    <mergeCell ref="CC3:CC7"/>
    <mergeCell ref="DC3:DC7"/>
    <mergeCell ref="DD3:DD7"/>
    <mergeCell ref="DE3:DE7"/>
    <mergeCell ref="DF3:DF7"/>
    <mergeCell ref="DG3:DG7"/>
    <mergeCell ref="CX3:CX7"/>
    <mergeCell ref="CY3:CY7"/>
    <mergeCell ref="CZ3:CZ7"/>
    <mergeCell ref="DA3:DA7"/>
    <mergeCell ref="DB3:DB7"/>
    <mergeCell ref="CS3:CS7"/>
    <mergeCell ref="CT3:CT7"/>
    <mergeCell ref="CU3:CU7"/>
    <mergeCell ref="CV3:CV7"/>
    <mergeCell ref="CW3:CW7"/>
    <mergeCell ref="CF3:CF7"/>
    <mergeCell ref="CG3:CG7"/>
    <mergeCell ref="AI3:AI7"/>
    <mergeCell ref="AJ3:AJ7"/>
    <mergeCell ref="V3:V7"/>
    <mergeCell ref="W3:W7"/>
    <mergeCell ref="X3:X7"/>
    <mergeCell ref="Y3:Y7"/>
    <mergeCell ref="Z3:Z7"/>
    <mergeCell ref="AV3:AV7"/>
    <mergeCell ref="AP3:AP7"/>
    <mergeCell ref="AQ3:AQ7"/>
    <mergeCell ref="AR3:AR7"/>
    <mergeCell ref="AS3:AS7"/>
    <mergeCell ref="AK3:AK7"/>
    <mergeCell ref="AL3:AL7"/>
    <mergeCell ref="AM3:AM7"/>
    <mergeCell ref="AN3:AN7"/>
    <mergeCell ref="AO3:AO7"/>
    <mergeCell ref="Q3:Q7"/>
    <mergeCell ref="R3:R7"/>
    <mergeCell ref="S3:S7"/>
    <mergeCell ref="T3:T7"/>
    <mergeCell ref="U3:U7"/>
    <mergeCell ref="AW1:CA6"/>
    <mergeCell ref="M6:P6"/>
    <mergeCell ref="J6:L6"/>
    <mergeCell ref="A1:B6"/>
    <mergeCell ref="G6:I6"/>
    <mergeCell ref="E6:F6"/>
    <mergeCell ref="C6:D6"/>
    <mergeCell ref="C1:P5"/>
    <mergeCell ref="AT3:AT7"/>
    <mergeCell ref="AU3:AU7"/>
    <mergeCell ref="Q1:AU1"/>
    <mergeCell ref="AD3:AD7"/>
    <mergeCell ref="AE3:AE7"/>
    <mergeCell ref="AF3:AF7"/>
    <mergeCell ref="AG3:AG7"/>
    <mergeCell ref="AH3:AH7"/>
    <mergeCell ref="AA3:AA7"/>
    <mergeCell ref="AB3:AB7"/>
    <mergeCell ref="AC3:AC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39C6-1DBB-BF41-8AC9-015F06574E90}">
  <sheetPr>
    <tabColor rgb="FFC00000"/>
  </sheetPr>
  <dimension ref="A1:E39"/>
  <sheetViews>
    <sheetView zoomScale="140" zoomScaleNormal="140" workbookViewId="0">
      <selection activeCell="B5" sqref="B5"/>
    </sheetView>
  </sheetViews>
  <sheetFormatPr baseColWidth="10" defaultRowHeight="12" x14ac:dyDescent="0.15"/>
  <cols>
    <col min="1" max="1" width="7.6640625" style="7" bestFit="1" customWidth="1"/>
    <col min="2" max="2" width="168.33203125" style="7" bestFit="1" customWidth="1"/>
    <col min="3" max="3" width="25.1640625" style="7" bestFit="1" customWidth="1"/>
    <col min="4" max="16384" width="10.83203125" style="7"/>
  </cols>
  <sheetData>
    <row r="1" spans="1:2" x14ac:dyDescent="0.15">
      <c r="A1" s="5" t="s">
        <v>138</v>
      </c>
      <c r="B1" s="6" t="s">
        <v>66</v>
      </c>
    </row>
    <row r="2" spans="1:2" x14ac:dyDescent="0.15">
      <c r="A2" s="8" t="s">
        <v>139</v>
      </c>
      <c r="B2" s="9" t="s">
        <v>112</v>
      </c>
    </row>
    <row r="3" spans="1:2" x14ac:dyDescent="0.15">
      <c r="A3" s="8" t="s">
        <v>140</v>
      </c>
      <c r="B3" s="9" t="s">
        <v>114</v>
      </c>
    </row>
    <row r="4" spans="1:2" x14ac:dyDescent="0.15">
      <c r="A4" s="8" t="s">
        <v>141</v>
      </c>
      <c r="B4" s="9" t="s">
        <v>113</v>
      </c>
    </row>
    <row r="5" spans="1:2" x14ac:dyDescent="0.15">
      <c r="A5" s="8" t="s">
        <v>218</v>
      </c>
      <c r="B5" s="9">
        <f>COUNTA(main!B:B)-1</f>
        <v>75</v>
      </c>
    </row>
    <row r="6" spans="1:2" x14ac:dyDescent="0.15">
      <c r="A6" s="8" t="s">
        <v>288</v>
      </c>
      <c r="B6" s="9">
        <f>COUNTA(element_names)</f>
        <v>31</v>
      </c>
    </row>
    <row r="7" spans="1:2" x14ac:dyDescent="0.15">
      <c r="A7" s="8" t="s">
        <v>219</v>
      </c>
      <c r="B7" s="9">
        <v>8</v>
      </c>
    </row>
    <row r="8" spans="1:2" x14ac:dyDescent="0.15">
      <c r="A8" s="8" t="s">
        <v>142</v>
      </c>
      <c r="B8" s="9" t="str">
        <f>"'"</f>
        <v>'</v>
      </c>
    </row>
    <row r="9" spans="1:2" x14ac:dyDescent="0.15">
      <c r="A9" s="10" t="s">
        <v>143</v>
      </c>
      <c r="B9" s="11" t="s">
        <v>115</v>
      </c>
    </row>
    <row r="10" spans="1:2" x14ac:dyDescent="0.15">
      <c r="A10" s="5" t="s">
        <v>49</v>
      </c>
      <c r="B10" s="6" t="s">
        <v>177</v>
      </c>
    </row>
    <row r="11" spans="1:2" x14ac:dyDescent="0.15">
      <c r="A11" s="8" t="s">
        <v>223</v>
      </c>
      <c r="B11" s="9" t="s">
        <v>183</v>
      </c>
    </row>
    <row r="12" spans="1:2" x14ac:dyDescent="0.15">
      <c r="A12" s="8" t="s">
        <v>155</v>
      </c>
      <c r="B12" s="9" t="s">
        <v>178</v>
      </c>
    </row>
    <row r="13" spans="1:2" x14ac:dyDescent="0.15">
      <c r="A13" s="8" t="s">
        <v>163</v>
      </c>
      <c r="B13" s="9" t="s">
        <v>179</v>
      </c>
    </row>
    <row r="14" spans="1:2" x14ac:dyDescent="0.15">
      <c r="A14" s="8" t="s">
        <v>164</v>
      </c>
      <c r="B14" s="9" t="s">
        <v>181</v>
      </c>
    </row>
    <row r="15" spans="1:2" x14ac:dyDescent="0.15">
      <c r="A15" s="8" t="s">
        <v>225</v>
      </c>
      <c r="B15" s="9" t="s">
        <v>185</v>
      </c>
    </row>
    <row r="16" spans="1:2" x14ac:dyDescent="0.15">
      <c r="A16" s="8" t="s">
        <v>156</v>
      </c>
      <c r="B16" s="9" t="s">
        <v>188</v>
      </c>
    </row>
    <row r="17" spans="1:2" x14ac:dyDescent="0.15">
      <c r="A17" s="8" t="s">
        <v>260</v>
      </c>
      <c r="B17" s="9" t="s">
        <v>184</v>
      </c>
    </row>
    <row r="18" spans="1:2" x14ac:dyDescent="0.15">
      <c r="A18" s="8" t="s">
        <v>31</v>
      </c>
      <c r="B18" s="9" t="s">
        <v>186</v>
      </c>
    </row>
    <row r="19" spans="1:2" x14ac:dyDescent="0.15">
      <c r="A19" s="8" t="s">
        <v>229</v>
      </c>
      <c r="B19" s="9" t="s">
        <v>180</v>
      </c>
    </row>
    <row r="20" spans="1:2" x14ac:dyDescent="0.15">
      <c r="A20" s="8" t="s">
        <v>238</v>
      </c>
      <c r="B20" s="9" t="s">
        <v>193</v>
      </c>
    </row>
    <row r="21" spans="1:2" x14ac:dyDescent="0.15">
      <c r="A21" s="8" t="s">
        <v>62</v>
      </c>
      <c r="B21" s="9" t="s">
        <v>187</v>
      </c>
    </row>
    <row r="22" spans="1:2" x14ac:dyDescent="0.15">
      <c r="A22" s="8" t="s">
        <v>65</v>
      </c>
      <c r="B22" s="9" t="s">
        <v>227</v>
      </c>
    </row>
    <row r="23" spans="1:2" x14ac:dyDescent="0.15">
      <c r="A23" s="8" t="s">
        <v>224</v>
      </c>
      <c r="B23" s="9" t="s">
        <v>182</v>
      </c>
    </row>
    <row r="24" spans="1:2" x14ac:dyDescent="0.15">
      <c r="A24" s="8" t="s">
        <v>44</v>
      </c>
      <c r="B24" s="9" t="s">
        <v>189</v>
      </c>
    </row>
    <row r="25" spans="1:2" x14ac:dyDescent="0.15">
      <c r="A25" s="8" t="s">
        <v>121</v>
      </c>
      <c r="B25" s="9" t="s">
        <v>190</v>
      </c>
    </row>
    <row r="26" spans="1:2" x14ac:dyDescent="0.15">
      <c r="A26" s="8" t="s">
        <v>46</v>
      </c>
      <c r="B26" s="9" t="s">
        <v>226</v>
      </c>
    </row>
    <row r="27" spans="1:2" x14ac:dyDescent="0.15">
      <c r="A27" s="8" t="s">
        <v>63</v>
      </c>
      <c r="B27" s="9" t="s">
        <v>191</v>
      </c>
    </row>
    <row r="28" spans="1:2" x14ac:dyDescent="0.15">
      <c r="A28" s="8" t="s">
        <v>162</v>
      </c>
      <c r="B28" s="9" t="s">
        <v>192</v>
      </c>
    </row>
    <row r="29" spans="1:2" x14ac:dyDescent="0.15">
      <c r="A29" s="8" t="s">
        <v>261</v>
      </c>
      <c r="B29" s="9" t="s">
        <v>195</v>
      </c>
    </row>
    <row r="30" spans="1:2" x14ac:dyDescent="0.15">
      <c r="A30" s="8" t="s">
        <v>8</v>
      </c>
      <c r="B30" s="9" t="s">
        <v>270</v>
      </c>
    </row>
    <row r="31" spans="1:2" x14ac:dyDescent="0.15">
      <c r="A31" s="10" t="s">
        <v>34</v>
      </c>
      <c r="B31" s="11" t="s">
        <v>194</v>
      </c>
    </row>
    <row r="35" spans="2:5" x14ac:dyDescent="0.15">
      <c r="C35" s="12"/>
      <c r="D35" s="12"/>
      <c r="E35" s="12"/>
    </row>
    <row r="36" spans="2:5" x14ac:dyDescent="0.15">
      <c r="C36" s="12"/>
      <c r="D36" s="12"/>
      <c r="E36" s="12"/>
    </row>
    <row r="37" spans="2:5" x14ac:dyDescent="0.15">
      <c r="B37" s="12"/>
      <c r="C37" s="4"/>
      <c r="D37" s="4"/>
      <c r="E37" s="12"/>
    </row>
    <row r="38" spans="2:5" x14ac:dyDescent="0.15">
      <c r="B38" s="12"/>
    </row>
    <row r="39" spans="2:5" x14ac:dyDescent="0.15">
      <c r="B39" s="4"/>
    </row>
  </sheetData>
  <sortState xmlns:xlrd2="http://schemas.microsoft.com/office/spreadsheetml/2017/richdata2" ref="A15:B31">
    <sortCondition ref="A15:A3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FB3C-42A4-3841-B1DC-950C03A2CA3D}">
  <dimension ref="A1:C142"/>
  <sheetViews>
    <sheetView topLeftCell="A125" workbookViewId="0">
      <selection activeCell="C33" sqref="C33"/>
    </sheetView>
  </sheetViews>
  <sheetFormatPr baseColWidth="10" defaultRowHeight="11" x14ac:dyDescent="0.15"/>
  <cols>
    <col min="1" max="1" width="6.1640625" style="44" bestFit="1" customWidth="1"/>
    <col min="2" max="2" width="8.6640625" style="15" bestFit="1" customWidth="1"/>
    <col min="3" max="3" width="255.83203125" style="15" bestFit="1" customWidth="1"/>
    <col min="4" max="16384" width="10.83203125" style="15"/>
  </cols>
  <sheetData>
    <row r="1" spans="1:3" x14ac:dyDescent="0.15">
      <c r="A1" s="43" t="s">
        <v>277</v>
      </c>
      <c r="B1" s="14" t="s">
        <v>278</v>
      </c>
      <c r="C1" s="14" t="s">
        <v>275</v>
      </c>
    </row>
    <row r="2" spans="1:3" x14ac:dyDescent="0.15">
      <c r="A2" s="44" t="s">
        <v>279</v>
      </c>
      <c r="B2" s="16" t="s">
        <v>279</v>
      </c>
      <c r="C2" s="17" t="s">
        <v>173</v>
      </c>
    </row>
    <row r="3" spans="1:3" x14ac:dyDescent="0.15">
      <c r="A3" s="44" t="s">
        <v>279</v>
      </c>
      <c r="B3" s="16" t="s">
        <v>279</v>
      </c>
      <c r="C3" s="17" t="s">
        <v>174</v>
      </c>
    </row>
    <row r="4" spans="1:3" x14ac:dyDescent="0.15">
      <c r="A4" s="44" t="s">
        <v>279</v>
      </c>
      <c r="B4" s="16" t="s">
        <v>279</v>
      </c>
      <c r="C4" s="17" t="s">
        <v>175</v>
      </c>
    </row>
    <row r="5" spans="1:3" x14ac:dyDescent="0.15">
      <c r="A5" s="44" t="s">
        <v>279</v>
      </c>
      <c r="B5" s="16" t="s">
        <v>279</v>
      </c>
      <c r="C5" s="17" t="s">
        <v>266</v>
      </c>
    </row>
    <row r="6" spans="1:3" x14ac:dyDescent="0.15">
      <c r="A6" s="44" t="s">
        <v>279</v>
      </c>
      <c r="B6" s="16" t="s">
        <v>279</v>
      </c>
      <c r="C6" s="17" t="s">
        <v>294</v>
      </c>
    </row>
    <row r="7" spans="1:3" x14ac:dyDescent="0.15">
      <c r="A7" s="44" t="s">
        <v>279</v>
      </c>
      <c r="B7" s="16" t="s">
        <v>279</v>
      </c>
      <c r="C7" s="17" t="s">
        <v>289</v>
      </c>
    </row>
    <row r="8" spans="1:3" x14ac:dyDescent="0.15">
      <c r="A8" s="44" t="s">
        <v>279</v>
      </c>
      <c r="B8" s="16" t="s">
        <v>279</v>
      </c>
      <c r="C8" s="17" t="s">
        <v>295</v>
      </c>
    </row>
    <row r="9" spans="1:3" x14ac:dyDescent="0.15">
      <c r="A9" s="44" t="s">
        <v>279</v>
      </c>
      <c r="B9" s="16" t="s">
        <v>279</v>
      </c>
      <c r="C9" s="17" t="s">
        <v>170</v>
      </c>
    </row>
    <row r="10" spans="1:3" x14ac:dyDescent="0.15">
      <c r="A10" s="44" t="s">
        <v>279</v>
      </c>
      <c r="B10" s="16" t="s">
        <v>279</v>
      </c>
      <c r="C10" s="17" t="s">
        <v>296</v>
      </c>
    </row>
    <row r="11" spans="1:3" x14ac:dyDescent="0.15">
      <c r="A11" s="44" t="s">
        <v>279</v>
      </c>
      <c r="B11" s="16" t="s">
        <v>279</v>
      </c>
      <c r="C11" s="17" t="s">
        <v>176</v>
      </c>
    </row>
    <row r="12" spans="1:3" x14ac:dyDescent="0.15">
      <c r="A12" s="44" t="s">
        <v>279</v>
      </c>
      <c r="B12" s="16"/>
      <c r="C12" s="17" t="s">
        <v>297</v>
      </c>
    </row>
    <row r="13" spans="1:3" x14ac:dyDescent="0.15">
      <c r="A13" s="44" t="s">
        <v>279</v>
      </c>
      <c r="B13" s="16" t="s">
        <v>279</v>
      </c>
      <c r="C13" s="17" t="s">
        <v>171</v>
      </c>
    </row>
    <row r="14" spans="1:3" x14ac:dyDescent="0.15">
      <c r="A14" s="44" t="s">
        <v>279</v>
      </c>
      <c r="B14" s="16" t="s">
        <v>279</v>
      </c>
      <c r="C14" s="17" t="s">
        <v>172</v>
      </c>
    </row>
    <row r="15" spans="1:3" x14ac:dyDescent="0.15">
      <c r="A15" s="44" t="s">
        <v>279</v>
      </c>
      <c r="B15" s="16" t="s">
        <v>279</v>
      </c>
      <c r="C15" s="17" t="s">
        <v>290</v>
      </c>
    </row>
    <row r="16" spans="1:3" x14ac:dyDescent="0.15">
      <c r="A16" s="44" t="s">
        <v>279</v>
      </c>
      <c r="B16" s="16" t="s">
        <v>279</v>
      </c>
      <c r="C16" s="17" t="s">
        <v>262</v>
      </c>
    </row>
    <row r="17" spans="1:3" x14ac:dyDescent="0.15">
      <c r="A17" s="44" t="s">
        <v>279</v>
      </c>
      <c r="B17" s="16" t="s">
        <v>279</v>
      </c>
      <c r="C17" s="17" t="s">
        <v>268</v>
      </c>
    </row>
    <row r="18" spans="1:3" x14ac:dyDescent="0.15">
      <c r="A18" s="44" t="s">
        <v>165</v>
      </c>
      <c r="B18" s="16" t="str">
        <f t="array" ref="B18:B48">TRANSPOSE(element_names)</f>
        <v>region</v>
      </c>
      <c r="C18" s="18" t="str">
        <f t="shared" ref="C18:C48" si="0">"    "&amp;B18&amp;" = NULL,"</f>
        <v xml:space="preserve">    region = NULL,</v>
      </c>
    </row>
    <row r="19" spans="1:3" x14ac:dyDescent="0.15">
      <c r="A19" s="44" t="s">
        <v>8</v>
      </c>
      <c r="B19" s="16" t="str">
        <v>points</v>
      </c>
      <c r="C19" s="18" t="str">
        <f t="shared" si="0"/>
        <v xml:space="preserve">    points = NULL,</v>
      </c>
    </row>
    <row r="20" spans="1:3" x14ac:dyDescent="0.15">
      <c r="A20" s="44" t="s">
        <v>8</v>
      </c>
      <c r="B20" s="16" t="str">
        <v>segments</v>
      </c>
      <c r="C20" s="18" t="str">
        <f t="shared" si="0"/>
        <v xml:space="preserve">    segments = NULL,</v>
      </c>
    </row>
    <row r="21" spans="1:3" x14ac:dyDescent="0.15">
      <c r="A21" s="44" t="s">
        <v>8</v>
      </c>
      <c r="B21" s="16" t="str">
        <v>reflines</v>
      </c>
      <c r="C21" s="18" t="str">
        <f t="shared" si="0"/>
        <v xml:space="preserve">    reflines = NULL,</v>
      </c>
    </row>
    <row r="22" spans="1:3" x14ac:dyDescent="0.15">
      <c r="A22" s="44" t="s">
        <v>8</v>
      </c>
      <c r="B22" s="16" t="str">
        <v>area</v>
      </c>
      <c r="C22" s="18" t="str">
        <f t="shared" si="0"/>
        <v xml:space="preserve">    area = NULL,</v>
      </c>
    </row>
    <row r="23" spans="1:3" x14ac:dyDescent="0.15">
      <c r="A23" s="44" t="s">
        <v>8</v>
      </c>
      <c r="B23" s="16" t="str">
        <v>ribbon</v>
      </c>
      <c r="C23" s="18" t="str">
        <f t="shared" si="0"/>
        <v xml:space="preserve">    ribbon = NULL,</v>
      </c>
    </row>
    <row r="24" spans="1:3" x14ac:dyDescent="0.15">
      <c r="A24" s="44" t="s">
        <v>8</v>
      </c>
      <c r="B24" s="16" t="str">
        <v>triangles</v>
      </c>
      <c r="C24" s="18" t="str">
        <f t="shared" si="0"/>
        <v xml:space="preserve">    triangles = NULL,</v>
      </c>
    </row>
    <row r="25" spans="1:3" x14ac:dyDescent="0.15">
      <c r="A25" s="44" t="s">
        <v>8</v>
      </c>
      <c r="B25" s="19" t="str">
        <v>isosceles</v>
      </c>
      <c r="C25" s="18" t="str">
        <f t="shared" si="0"/>
        <v xml:space="preserve">    isosceles = NULL,</v>
      </c>
    </row>
    <row r="26" spans="1:3" x14ac:dyDescent="0.15">
      <c r="A26" s="44" t="s">
        <v>8</v>
      </c>
      <c r="B26" s="16" t="str">
        <v>rights</v>
      </c>
      <c r="C26" s="18" t="str">
        <f t="shared" si="0"/>
        <v xml:space="preserve">    rights = NULL,</v>
      </c>
    </row>
    <row r="27" spans="1:3" x14ac:dyDescent="0.15">
      <c r="A27" s="44" t="s">
        <v>8</v>
      </c>
      <c r="B27" s="16" t="str">
        <v>quads</v>
      </c>
      <c r="C27" s="18" t="str">
        <f t="shared" si="0"/>
        <v xml:space="preserve">    quads = NULL,</v>
      </c>
    </row>
    <row r="28" spans="1:3" x14ac:dyDescent="0.15">
      <c r="A28" s="44" t="s">
        <v>8</v>
      </c>
      <c r="B28" s="16" t="str">
        <v>rects</v>
      </c>
      <c r="C28" s="18" t="str">
        <f t="shared" si="0"/>
        <v xml:space="preserve">    rects = NULL,</v>
      </c>
    </row>
    <row r="29" spans="1:3" x14ac:dyDescent="0.15">
      <c r="A29" s="44" t="s">
        <v>8</v>
      </c>
      <c r="B29" s="16" t="str">
        <v>diamonds</v>
      </c>
      <c r="C29" s="18" t="str">
        <f t="shared" si="0"/>
        <v xml:space="preserve">    diamonds = NULL,</v>
      </c>
    </row>
    <row r="30" spans="1:3" x14ac:dyDescent="0.15">
      <c r="A30" s="44" t="s">
        <v>8</v>
      </c>
      <c r="B30" s="16" t="str">
        <v>kites</v>
      </c>
      <c r="C30" s="18" t="str">
        <f t="shared" si="0"/>
        <v xml:space="preserve">    kites = NULL,</v>
      </c>
    </row>
    <row r="31" spans="1:3" x14ac:dyDescent="0.15">
      <c r="A31" s="44" t="s">
        <v>8</v>
      </c>
      <c r="B31" s="16" t="str">
        <v>polys</v>
      </c>
      <c r="C31" s="18" t="str">
        <f t="shared" si="0"/>
        <v xml:space="preserve">    polys = NULL,</v>
      </c>
    </row>
    <row r="32" spans="1:3" x14ac:dyDescent="0.15">
      <c r="A32" s="44" t="s">
        <v>8</v>
      </c>
      <c r="B32" s="16" t="str">
        <v>regulars</v>
      </c>
      <c r="C32" s="18" t="str">
        <f t="shared" si="0"/>
        <v xml:space="preserve">    regulars = NULL,</v>
      </c>
    </row>
    <row r="33" spans="1:3" x14ac:dyDescent="0.15">
      <c r="A33" s="44" t="s">
        <v>8</v>
      </c>
      <c r="B33" s="16" t="str">
        <v>stars</v>
      </c>
      <c r="C33" s="18" t="str">
        <f t="shared" si="0"/>
        <v xml:space="preserve">    stars = NULL,</v>
      </c>
    </row>
    <row r="34" spans="1:3" x14ac:dyDescent="0.15">
      <c r="A34" s="44" t="s">
        <v>8</v>
      </c>
      <c r="B34" s="16" t="str">
        <v>free</v>
      </c>
      <c r="C34" s="18" t="str">
        <f t="shared" si="0"/>
        <v xml:space="preserve">    free = NULL,</v>
      </c>
    </row>
    <row r="35" spans="1:3" x14ac:dyDescent="0.15">
      <c r="A35" s="44" t="s">
        <v>8</v>
      </c>
      <c r="B35" s="16" t="str">
        <v>rounds</v>
      </c>
      <c r="C35" s="18" t="str">
        <f t="shared" si="0"/>
        <v xml:space="preserve">    rounds = NULL,</v>
      </c>
    </row>
    <row r="36" spans="1:3" x14ac:dyDescent="0.15">
      <c r="A36" s="44" t="s">
        <v>8</v>
      </c>
      <c r="B36" s="16" t="str">
        <v>circles</v>
      </c>
      <c r="C36" s="18" t="str">
        <f t="shared" si="0"/>
        <v xml:space="preserve">    circles = NULL,</v>
      </c>
    </row>
    <row r="37" spans="1:3" x14ac:dyDescent="0.15">
      <c r="A37" s="44" t="s">
        <v>8</v>
      </c>
      <c r="B37" s="16" t="str">
        <v>ellipses</v>
      </c>
      <c r="C37" s="18" t="str">
        <f t="shared" si="0"/>
        <v xml:space="preserve">    ellipses = NULL,</v>
      </c>
    </row>
    <row r="38" spans="1:3" x14ac:dyDescent="0.15">
      <c r="A38" s="44" t="s">
        <v>65</v>
      </c>
      <c r="B38" s="16" t="str">
        <v>ci</v>
      </c>
      <c r="C38" s="18" t="str">
        <f t="shared" si="0"/>
        <v xml:space="preserve">    ci = NULL,</v>
      </c>
    </row>
    <row r="39" spans="1:3" x14ac:dyDescent="0.15">
      <c r="A39" s="44" t="s">
        <v>65</v>
      </c>
      <c r="B39" s="16" t="str">
        <v>ends</v>
      </c>
      <c r="C39" s="18" t="str">
        <f t="shared" si="0"/>
        <v xml:space="preserve">    ends = NULL,</v>
      </c>
    </row>
    <row r="40" spans="1:3" x14ac:dyDescent="0.15">
      <c r="A40" s="44" t="s">
        <v>65</v>
      </c>
      <c r="B40" s="16" t="str">
        <v>fills</v>
      </c>
      <c r="C40" s="18" t="str">
        <f t="shared" si="0"/>
        <v xml:space="preserve">    fills = NULL,</v>
      </c>
    </row>
    <row r="41" spans="1:3" x14ac:dyDescent="0.15">
      <c r="A41" s="44" t="s">
        <v>65</v>
      </c>
      <c r="B41" s="16" t="str">
        <v>glyphs</v>
      </c>
      <c r="C41" s="18" t="str">
        <f t="shared" si="0"/>
        <v xml:space="preserve">    glyphs = NULL,</v>
      </c>
    </row>
    <row r="42" spans="1:3" x14ac:dyDescent="0.15">
      <c r="A42" s="44" t="s">
        <v>65</v>
      </c>
      <c r="B42" s="16" t="str">
        <v>labels</v>
      </c>
      <c r="C42" s="18" t="str">
        <f t="shared" si="0"/>
        <v xml:space="preserve">    labels = NULL,</v>
      </c>
    </row>
    <row r="43" spans="1:3" x14ac:dyDescent="0.15">
      <c r="A43" s="44" t="s">
        <v>65</v>
      </c>
      <c r="B43" s="16" t="str">
        <v>lines</v>
      </c>
      <c r="C43" s="18" t="str">
        <f t="shared" si="0"/>
        <v xml:space="preserve">    lines = NULL,</v>
      </c>
    </row>
    <row r="44" spans="1:3" x14ac:dyDescent="0.15">
      <c r="A44" s="44" t="s">
        <v>65</v>
      </c>
      <c r="B44" s="16" t="str">
        <v>marks</v>
      </c>
      <c r="C44" s="18" t="str">
        <f t="shared" si="0"/>
        <v xml:space="preserve">    marks = NULL,</v>
      </c>
    </row>
    <row r="45" spans="1:3" x14ac:dyDescent="0.15">
      <c r="A45" s="44" t="s">
        <v>46</v>
      </c>
      <c r="B45" s="16" t="str">
        <v>dilate</v>
      </c>
      <c r="C45" s="18" t="str">
        <f t="shared" si="0"/>
        <v xml:space="preserve">    dilate = NULL,</v>
      </c>
    </row>
    <row r="46" spans="1:3" x14ac:dyDescent="0.15">
      <c r="A46" s="44" t="s">
        <v>46</v>
      </c>
      <c r="B46" s="16" t="str">
        <v>reflect</v>
      </c>
      <c r="C46" s="18" t="str">
        <f t="shared" si="0"/>
        <v xml:space="preserve">    reflect = NULL,</v>
      </c>
    </row>
    <row r="47" spans="1:3" x14ac:dyDescent="0.15">
      <c r="A47" s="44" t="s">
        <v>46</v>
      </c>
      <c r="B47" s="16" t="str">
        <v>rotate</v>
      </c>
      <c r="C47" s="18" t="str">
        <f t="shared" si="0"/>
        <v xml:space="preserve">    rotate = NULL,</v>
      </c>
    </row>
    <row r="48" spans="1:3" x14ac:dyDescent="0.15">
      <c r="A48" s="44" t="s">
        <v>46</v>
      </c>
      <c r="B48" s="16" t="str">
        <v>translate</v>
      </c>
      <c r="C48" s="18" t="str">
        <f t="shared" si="0"/>
        <v xml:space="preserve">    translate = NULL,</v>
      </c>
    </row>
    <row r="49" spans="1:3" x14ac:dyDescent="0.15">
      <c r="A49" s="44" t="s">
        <v>279</v>
      </c>
      <c r="B49" s="16" t="s">
        <v>279</v>
      </c>
      <c r="C49" s="17" t="s">
        <v>263</v>
      </c>
    </row>
    <row r="50" spans="1:3" x14ac:dyDescent="0.15">
      <c r="A50" s="44" t="s">
        <v>279</v>
      </c>
      <c r="B50" s="16" t="s">
        <v>279</v>
      </c>
      <c r="C50" s="17" t="s">
        <v>264</v>
      </c>
    </row>
    <row r="51" spans="1:3" x14ac:dyDescent="0.15">
      <c r="A51" s="44" t="s">
        <v>279</v>
      </c>
      <c r="B51" s="16" t="s">
        <v>279</v>
      </c>
      <c r="C51" s="17" t="s">
        <v>265</v>
      </c>
    </row>
    <row r="52" spans="1:3" x14ac:dyDescent="0.15">
      <c r="A52" s="44" t="s">
        <v>279</v>
      </c>
      <c r="B52" s="16" t="s">
        <v>279</v>
      </c>
      <c r="C52" s="17" t="s">
        <v>267</v>
      </c>
    </row>
    <row r="53" spans="1:3" x14ac:dyDescent="0.15">
      <c r="A53" s="44" t="s">
        <v>165</v>
      </c>
      <c r="B53" s="16" t="str">
        <f t="array" ref="B53:B83">TRANSPOSE(element_names)</f>
        <v>region</v>
      </c>
      <c r="C53" s="17" t="str">
        <f t="shared" ref="C53:C82" si="1">"    "&amp;B53&amp;" = readxl::read_excel('args.xlsx', sheet = '"&amp;B53&amp;"'),"</f>
        <v xml:space="preserve">    region = readxl::read_excel('args.xlsx', sheet = 'region'),</v>
      </c>
    </row>
    <row r="54" spans="1:3" x14ac:dyDescent="0.15">
      <c r="A54" s="44" t="s">
        <v>8</v>
      </c>
      <c r="B54" s="16" t="str">
        <v>points</v>
      </c>
      <c r="C54" s="17" t="str">
        <f t="shared" si="1"/>
        <v xml:space="preserve">    points = readxl::read_excel('args.xlsx', sheet = 'points'),</v>
      </c>
    </row>
    <row r="55" spans="1:3" x14ac:dyDescent="0.15">
      <c r="A55" s="44" t="s">
        <v>8</v>
      </c>
      <c r="B55" s="16" t="str">
        <v>segments</v>
      </c>
      <c r="C55" s="17" t="str">
        <f t="shared" si="1"/>
        <v xml:space="preserve">    segments = readxl::read_excel('args.xlsx', sheet = 'segments'),</v>
      </c>
    </row>
    <row r="56" spans="1:3" x14ac:dyDescent="0.15">
      <c r="A56" s="44" t="s">
        <v>8</v>
      </c>
      <c r="B56" s="16" t="str">
        <v>reflines</v>
      </c>
      <c r="C56" s="17" t="str">
        <f t="shared" si="1"/>
        <v xml:space="preserve">    reflines = readxl::read_excel('args.xlsx', sheet = 'reflines'),</v>
      </c>
    </row>
    <row r="57" spans="1:3" x14ac:dyDescent="0.15">
      <c r="A57" s="44" t="s">
        <v>8</v>
      </c>
      <c r="B57" s="16" t="str">
        <v>area</v>
      </c>
      <c r="C57" s="17" t="str">
        <f t="shared" si="1"/>
        <v xml:space="preserve">    area = readxl::read_excel('args.xlsx', sheet = 'area'),</v>
      </c>
    </row>
    <row r="58" spans="1:3" x14ac:dyDescent="0.15">
      <c r="A58" s="44" t="s">
        <v>8</v>
      </c>
      <c r="B58" s="16" t="str">
        <v>ribbon</v>
      </c>
      <c r="C58" s="17" t="str">
        <f t="shared" si="1"/>
        <v xml:space="preserve">    ribbon = readxl::read_excel('args.xlsx', sheet = 'ribbon'),</v>
      </c>
    </row>
    <row r="59" spans="1:3" x14ac:dyDescent="0.15">
      <c r="A59" s="44" t="s">
        <v>8</v>
      </c>
      <c r="B59" s="16" t="str">
        <v>triangles</v>
      </c>
      <c r="C59" s="17" t="str">
        <f t="shared" si="1"/>
        <v xml:space="preserve">    triangles = readxl::read_excel('args.xlsx', sheet = 'triangles'),</v>
      </c>
    </row>
    <row r="60" spans="1:3" x14ac:dyDescent="0.15">
      <c r="A60" s="44" t="s">
        <v>8</v>
      </c>
      <c r="B60" s="16" t="str">
        <v>isosceles</v>
      </c>
      <c r="C60" s="17" t="str">
        <f t="shared" si="1"/>
        <v xml:space="preserve">    isosceles = readxl::read_excel('args.xlsx', sheet = 'isosceles'),</v>
      </c>
    </row>
    <row r="61" spans="1:3" x14ac:dyDescent="0.15">
      <c r="A61" s="44" t="s">
        <v>8</v>
      </c>
      <c r="B61" s="16" t="str">
        <v>rights</v>
      </c>
      <c r="C61" s="17" t="str">
        <f t="shared" si="1"/>
        <v xml:space="preserve">    rights = readxl::read_excel('args.xlsx', sheet = 'rights'),</v>
      </c>
    </row>
    <row r="62" spans="1:3" x14ac:dyDescent="0.15">
      <c r="A62" s="44" t="s">
        <v>8</v>
      </c>
      <c r="B62" s="16" t="str">
        <v>quads</v>
      </c>
      <c r="C62" s="17" t="str">
        <f t="shared" si="1"/>
        <v xml:space="preserve">    quads = readxl::read_excel('args.xlsx', sheet = 'quads'),</v>
      </c>
    </row>
    <row r="63" spans="1:3" x14ac:dyDescent="0.15">
      <c r="A63" s="44" t="s">
        <v>8</v>
      </c>
      <c r="B63" s="16" t="str">
        <v>rects</v>
      </c>
      <c r="C63" s="17" t="str">
        <f t="shared" si="1"/>
        <v xml:space="preserve">    rects = readxl::read_excel('args.xlsx', sheet = 'rects'),</v>
      </c>
    </row>
    <row r="64" spans="1:3" x14ac:dyDescent="0.15">
      <c r="A64" s="44" t="s">
        <v>8</v>
      </c>
      <c r="B64" s="16" t="str">
        <v>diamonds</v>
      </c>
      <c r="C64" s="17" t="str">
        <f t="shared" si="1"/>
        <v xml:space="preserve">    diamonds = readxl::read_excel('args.xlsx', sheet = 'diamonds'),</v>
      </c>
    </row>
    <row r="65" spans="1:3" x14ac:dyDescent="0.15">
      <c r="A65" s="44" t="s">
        <v>8</v>
      </c>
      <c r="B65" s="16" t="str">
        <v>kites</v>
      </c>
      <c r="C65" s="17" t="str">
        <f t="shared" si="1"/>
        <v xml:space="preserve">    kites = readxl::read_excel('args.xlsx', sheet = 'kites'),</v>
      </c>
    </row>
    <row r="66" spans="1:3" x14ac:dyDescent="0.15">
      <c r="A66" s="44" t="s">
        <v>8</v>
      </c>
      <c r="B66" s="16" t="str">
        <v>polys</v>
      </c>
      <c r="C66" s="17" t="str">
        <f t="shared" si="1"/>
        <v xml:space="preserve">    polys = readxl::read_excel('args.xlsx', sheet = 'polys'),</v>
      </c>
    </row>
    <row r="67" spans="1:3" x14ac:dyDescent="0.15">
      <c r="A67" s="44" t="s">
        <v>8</v>
      </c>
      <c r="B67" s="16" t="str">
        <v>regulars</v>
      </c>
      <c r="C67" s="17" t="str">
        <f t="shared" si="1"/>
        <v xml:space="preserve">    regulars = readxl::read_excel('args.xlsx', sheet = 'regulars'),</v>
      </c>
    </row>
    <row r="68" spans="1:3" x14ac:dyDescent="0.15">
      <c r="A68" s="44" t="s">
        <v>8</v>
      </c>
      <c r="B68" s="16" t="str">
        <v>stars</v>
      </c>
      <c r="C68" s="17" t="str">
        <f t="shared" si="1"/>
        <v xml:space="preserve">    stars = readxl::read_excel('args.xlsx', sheet = 'stars'),</v>
      </c>
    </row>
    <row r="69" spans="1:3" x14ac:dyDescent="0.15">
      <c r="A69" s="44" t="s">
        <v>8</v>
      </c>
      <c r="B69" s="16" t="str">
        <v>free</v>
      </c>
      <c r="C69" s="17" t="str">
        <f t="shared" si="1"/>
        <v xml:space="preserve">    free = readxl::read_excel('args.xlsx', sheet = 'free'),</v>
      </c>
    </row>
    <row r="70" spans="1:3" x14ac:dyDescent="0.15">
      <c r="A70" s="44" t="s">
        <v>8</v>
      </c>
      <c r="B70" s="16" t="str">
        <v>rounds</v>
      </c>
      <c r="C70" s="17" t="str">
        <f t="shared" si="1"/>
        <v xml:space="preserve">    rounds = readxl::read_excel('args.xlsx', sheet = 'rounds'),</v>
      </c>
    </row>
    <row r="71" spans="1:3" x14ac:dyDescent="0.15">
      <c r="A71" s="44" t="s">
        <v>8</v>
      </c>
      <c r="B71" s="16" t="str">
        <v>circles</v>
      </c>
      <c r="C71" s="17" t="str">
        <f t="shared" si="1"/>
        <v xml:space="preserve">    circles = readxl::read_excel('args.xlsx', sheet = 'circles'),</v>
      </c>
    </row>
    <row r="72" spans="1:3" x14ac:dyDescent="0.15">
      <c r="A72" s="44" t="s">
        <v>8</v>
      </c>
      <c r="B72" s="16" t="str">
        <v>ellipses</v>
      </c>
      <c r="C72" s="17" t="str">
        <f t="shared" si="1"/>
        <v xml:space="preserve">    ellipses = readxl::read_excel('args.xlsx', sheet = 'ellipses'),</v>
      </c>
    </row>
    <row r="73" spans="1:3" x14ac:dyDescent="0.15">
      <c r="A73" s="44" t="s">
        <v>65</v>
      </c>
      <c r="B73" s="16" t="str">
        <v>ci</v>
      </c>
      <c r="C73" s="17" t="str">
        <f t="shared" si="1"/>
        <v xml:space="preserve">    ci = readxl::read_excel('args.xlsx', sheet = 'ci'),</v>
      </c>
    </row>
    <row r="74" spans="1:3" x14ac:dyDescent="0.15">
      <c r="A74" s="44" t="s">
        <v>65</v>
      </c>
      <c r="B74" s="16" t="str">
        <v>ends</v>
      </c>
      <c r="C74" s="17" t="str">
        <f t="shared" si="1"/>
        <v xml:space="preserve">    ends = readxl::read_excel('args.xlsx', sheet = 'ends'),</v>
      </c>
    </row>
    <row r="75" spans="1:3" x14ac:dyDescent="0.15">
      <c r="A75" s="44" t="s">
        <v>65</v>
      </c>
      <c r="B75" s="16" t="str">
        <v>fills</v>
      </c>
      <c r="C75" s="17" t="str">
        <f t="shared" si="1"/>
        <v xml:space="preserve">    fills = readxl::read_excel('args.xlsx', sheet = 'fills'),</v>
      </c>
    </row>
    <row r="76" spans="1:3" x14ac:dyDescent="0.15">
      <c r="A76" s="44" t="s">
        <v>65</v>
      </c>
      <c r="B76" s="16" t="str">
        <v>glyphs</v>
      </c>
      <c r="C76" s="17" t="str">
        <f t="shared" si="1"/>
        <v xml:space="preserve">    glyphs = readxl::read_excel('args.xlsx', sheet = 'glyphs'),</v>
      </c>
    </row>
    <row r="77" spans="1:3" x14ac:dyDescent="0.15">
      <c r="A77" s="44" t="s">
        <v>65</v>
      </c>
      <c r="B77" s="16" t="str">
        <v>labels</v>
      </c>
      <c r="C77" s="17" t="str">
        <f t="shared" si="1"/>
        <v xml:space="preserve">    labels = readxl::read_excel('args.xlsx', sheet = 'labels'),</v>
      </c>
    </row>
    <row r="78" spans="1:3" x14ac:dyDescent="0.15">
      <c r="A78" s="44" t="s">
        <v>65</v>
      </c>
      <c r="B78" s="16" t="str">
        <v>lines</v>
      </c>
      <c r="C78" s="17" t="str">
        <f t="shared" si="1"/>
        <v xml:space="preserve">    lines = readxl::read_excel('args.xlsx', sheet = 'lines'),</v>
      </c>
    </row>
    <row r="79" spans="1:3" x14ac:dyDescent="0.15">
      <c r="A79" s="44" t="s">
        <v>65</v>
      </c>
      <c r="B79" s="16" t="str">
        <v>marks</v>
      </c>
      <c r="C79" s="17" t="str">
        <f t="shared" si="1"/>
        <v xml:space="preserve">    marks = readxl::read_excel('args.xlsx', sheet = 'marks'),</v>
      </c>
    </row>
    <row r="80" spans="1:3" x14ac:dyDescent="0.15">
      <c r="A80" s="44" t="s">
        <v>46</v>
      </c>
      <c r="B80" s="16" t="str">
        <v>dilate</v>
      </c>
      <c r="C80" s="17" t="str">
        <f t="shared" si="1"/>
        <v xml:space="preserve">    dilate = readxl::read_excel('args.xlsx', sheet = 'dilate'),</v>
      </c>
    </row>
    <row r="81" spans="1:3" x14ac:dyDescent="0.15">
      <c r="A81" s="44" t="s">
        <v>46</v>
      </c>
      <c r="B81" s="16" t="str">
        <v>reflect</v>
      </c>
      <c r="C81" s="17" t="str">
        <f t="shared" si="1"/>
        <v xml:space="preserve">    reflect = readxl::read_excel('args.xlsx', sheet = 'reflect'),</v>
      </c>
    </row>
    <row r="82" spans="1:3" x14ac:dyDescent="0.15">
      <c r="A82" s="44" t="s">
        <v>46</v>
      </c>
      <c r="B82" s="16" t="str">
        <v>rotate</v>
      </c>
      <c r="C82" s="17" t="str">
        <f t="shared" si="1"/>
        <v xml:space="preserve">    rotate = readxl::read_excel('args.xlsx', sheet = 'rotate'),</v>
      </c>
    </row>
    <row r="83" spans="1:3" x14ac:dyDescent="0.15">
      <c r="A83" s="44" t="s">
        <v>46</v>
      </c>
      <c r="B83" s="16" t="str">
        <v>translate</v>
      </c>
      <c r="C83" s="17" t="str">
        <f>"    "&amp;B83&amp;" = readxl::read_excel('args.xlsx', sheet = '"&amp;B83&amp;"')"</f>
        <v xml:space="preserve">    translate = readxl::read_excel('args.xlsx', sheet = 'translate')</v>
      </c>
    </row>
    <row r="84" spans="1:3" x14ac:dyDescent="0.15">
      <c r="A84" s="44" t="s">
        <v>279</v>
      </c>
      <c r="B84" s="16" t="s">
        <v>279</v>
      </c>
      <c r="C84" s="17" t="s">
        <v>265</v>
      </c>
    </row>
    <row r="85" spans="1:3" x14ac:dyDescent="0.15">
      <c r="A85" s="44" t="s">
        <v>279</v>
      </c>
      <c r="B85" s="16" t="s">
        <v>279</v>
      </c>
      <c r="C85" s="17" t="s">
        <v>273</v>
      </c>
    </row>
    <row r="86" spans="1:3" x14ac:dyDescent="0.15">
      <c r="A86" s="44" t="s">
        <v>222</v>
      </c>
      <c r="B86" s="16" t="s">
        <v>49</v>
      </c>
      <c r="C86" s="17" t="str">
        <f>"    "&amp;vals!A10&amp;" = "&amp;vals!B10&amp;","</f>
        <v xml:space="preserve">    au = c('d', 'g', 'p', 'r'),</v>
      </c>
    </row>
    <row r="87" spans="1:3" x14ac:dyDescent="0.15">
      <c r="A87" s="44" t="s">
        <v>222</v>
      </c>
      <c r="B87" s="16" t="s">
        <v>223</v>
      </c>
      <c r="C87" s="17" t="str">
        <f>"    "&amp;vals!A11&amp;" = "&amp;vals!B11&amp;","</f>
        <v xml:space="preserve">    bt = c('b','t'),</v>
      </c>
    </row>
    <row r="88" spans="1:3" x14ac:dyDescent="0.15">
      <c r="A88" s="44" t="s">
        <v>222</v>
      </c>
      <c r="B88" s="16" t="s">
        <v>155</v>
      </c>
      <c r="C88" s="17" t="str">
        <f>"    "&amp;vals!A12&amp;" = "&amp;vals!B12&amp;","</f>
        <v xml:space="preserve">    ci = c('line', 'cap', 'taper', 'ribbon'),</v>
      </c>
    </row>
    <row r="89" spans="1:3" x14ac:dyDescent="0.15">
      <c r="A89" s="44" t="s">
        <v>222</v>
      </c>
      <c r="B89" s="16" t="s">
        <v>163</v>
      </c>
      <c r="C89" s="17" t="str">
        <f>"    "&amp;vals!A13&amp;" = "&amp;vals!B13&amp;","</f>
        <v xml:space="preserve">    corner = c('bl', 'br', 'tl', 'tr'),</v>
      </c>
    </row>
    <row r="90" spans="1:3" x14ac:dyDescent="0.15">
      <c r="A90" s="44" t="s">
        <v>222</v>
      </c>
      <c r="B90" s="16" t="s">
        <v>164</v>
      </c>
      <c r="C90" s="17" t="str">
        <f>"    "&amp;vals!A14&amp;" = "&amp;vals!B14&amp;","</f>
        <v xml:space="preserve">    edge = c('l', 'r', 'b', 't'),</v>
      </c>
    </row>
    <row r="91" spans="1:3" x14ac:dyDescent="0.15">
      <c r="A91" s="44" t="s">
        <v>222</v>
      </c>
      <c r="B91" s="16" t="s">
        <v>225</v>
      </c>
      <c r="C91" s="17" t="str">
        <f>"    "&amp;vals!A15&amp;" = "&amp;vals!B15&amp;","</f>
        <v xml:space="preserve">    enc = c('c', 'd', 's', 'C', 'D', 'S'),</v>
      </c>
    </row>
    <row r="92" spans="1:3" x14ac:dyDescent="0.15">
      <c r="A92" s="44" t="s">
        <v>222</v>
      </c>
      <c r="B92" s="16" t="s">
        <v>156</v>
      </c>
      <c r="C92" s="17" t="str">
        <f>"    "&amp;vals!A16&amp;" = "&amp;vals!B16&amp;","</f>
        <v xml:space="preserve">    end = c('s', 'm', 'e', 'b'),</v>
      </c>
    </row>
    <row r="93" spans="1:3" x14ac:dyDescent="0.15">
      <c r="A93" s="44" t="s">
        <v>222</v>
      </c>
      <c r="B93" s="16" t="s">
        <v>260</v>
      </c>
      <c r="C93" s="17" t="str">
        <f>"    "&amp;vals!A17&amp;" = "&amp;vals!B17&amp;","</f>
        <v xml:space="preserve">    emark = c('c', 'd', 's', 't', '&lt;'),</v>
      </c>
    </row>
    <row r="94" spans="1:3" x14ac:dyDescent="0.15">
      <c r="A94" s="44" t="s">
        <v>222</v>
      </c>
      <c r="B94" s="16" t="s">
        <v>31</v>
      </c>
      <c r="C94" s="17" t="str">
        <f>"    "&amp;vals!A18&amp;" = "&amp;vals!B18&amp;","</f>
        <v xml:space="preserve">    font = c('mono', 'sans', 'serif', 'American Typewriter', 'Arial', 'Bradley Hand ITC', 'Calibri', 'Comic Sans MS', 'Courier', 'Courier New', 'Garamond', 'Geneva', 'Helvetica', 'Impact', 'Monaco', 'Palatino', 'Symbol', 'Tahoma', 'Times', 'Times New Roman', 'Trebuchet MS', 'Verdana'),</v>
      </c>
    </row>
    <row r="95" spans="1:3" x14ac:dyDescent="0.15">
      <c r="A95" s="44" t="s">
        <v>222</v>
      </c>
      <c r="B95" s="16" t="s">
        <v>229</v>
      </c>
      <c r="C95" s="17" t="str">
        <f>"    "&amp;vals!A19&amp;" = "&amp;vals!B19&amp;","</f>
        <v xml:space="preserve">    hv = c('h', 'v'),</v>
      </c>
    </row>
    <row r="96" spans="1:3" x14ac:dyDescent="0.15">
      <c r="A96" s="44" t="s">
        <v>222</v>
      </c>
      <c r="B96" s="16" t="s">
        <v>238</v>
      </c>
      <c r="C96" s="17" t="str">
        <f>"    "&amp;vals!A20&amp;" = "&amp;vals!B20&amp;","</f>
        <v xml:space="preserve">    ixy = c('i', 'x', 'y'),</v>
      </c>
    </row>
    <row r="97" spans="1:3" x14ac:dyDescent="0.15">
      <c r="A97" s="44" t="s">
        <v>222</v>
      </c>
      <c r="B97" s="16" t="s">
        <v>62</v>
      </c>
      <c r="C97" s="17" t="str">
        <f>"    "&amp;vals!A21&amp;" = "&amp;vals!B21&amp;","</f>
        <v xml:space="preserve">    line = c('i', 'x', 'y', 'l', 'r', 'b', 't', 'h', 'v', 'd', 'u'),</v>
      </c>
    </row>
    <row r="98" spans="1:3" x14ac:dyDescent="0.15">
      <c r="A98" s="44" t="s">
        <v>222</v>
      </c>
      <c r="B98" s="16" t="s">
        <v>65</v>
      </c>
      <c r="C98" s="17" t="str">
        <f>"    "&amp;vals!A22&amp;" = "&amp;vals!B22&amp;","</f>
        <v xml:space="preserve">    look = c('ci', 'ends', 'fills', 'glyphs', 'labels', 'lines', 'marks'),</v>
      </c>
    </row>
    <row r="99" spans="1:3" x14ac:dyDescent="0.15">
      <c r="A99" s="44" t="s">
        <v>222</v>
      </c>
      <c r="B99" s="16" t="s">
        <v>224</v>
      </c>
      <c r="C99" s="17" t="str">
        <f>"    "&amp;vals!A23&amp;" = "&amp;vals!B23&amp;","</f>
        <v xml:space="preserve">    lr = c('l','r'),</v>
      </c>
    </row>
    <row r="100" spans="1:3" x14ac:dyDescent="0.15">
      <c r="A100" s="44" t="s">
        <v>222</v>
      </c>
      <c r="B100" s="16" t="s">
        <v>44</v>
      </c>
      <c r="C100" s="17" t="str">
        <f>"    "&amp;vals!A24&amp;" = "&amp;vals!B24&amp;","</f>
        <v xml:space="preserve">    lt = c('-', ':', '=', ':=', 'L=', '2='),</v>
      </c>
    </row>
    <row r="101" spans="1:3" x14ac:dyDescent="0.15">
      <c r="A101" s="44" t="s">
        <v>222</v>
      </c>
      <c r="B101" s="16" t="s">
        <v>121</v>
      </c>
      <c r="C101" s="17" t="str">
        <f>"    "&amp;vals!A25&amp;" = "&amp;vals!B25&amp;","</f>
        <v xml:space="preserve">    mark = c('c', 'd', 's', '&lt;', '&gt;', 'v', '^'),</v>
      </c>
    </row>
    <row r="102" spans="1:3" x14ac:dyDescent="0.15">
      <c r="A102" s="44" t="s">
        <v>222</v>
      </c>
      <c r="B102" s="16" t="s">
        <v>46</v>
      </c>
      <c r="C102" s="17" t="str">
        <f>"    "&amp;vals!A26&amp;" = "&amp;vals!B26&amp;","</f>
        <v xml:space="preserve">    mod = c('dilate', 'reflect', 'rotate', 'translate'),</v>
      </c>
    </row>
    <row r="103" spans="1:3" x14ac:dyDescent="0.15">
      <c r="A103" s="44" t="s">
        <v>222</v>
      </c>
      <c r="B103" s="16" t="s">
        <v>63</v>
      </c>
      <c r="C103" s="17" t="str">
        <f>"    "&amp;vals!A27&amp;" = "&amp;vals!B27&amp;","</f>
        <v xml:space="preserve">    point = c('c', 'o', 'bl', 'bm', 'br', 'lm', 'rm', 'tl', 'tm', 'tr'),</v>
      </c>
    </row>
    <row r="104" spans="1:3" x14ac:dyDescent="0.15">
      <c r="A104" s="44" t="s">
        <v>222</v>
      </c>
      <c r="B104" s="16" t="s">
        <v>162</v>
      </c>
      <c r="C104" s="17" t="str">
        <f>"    "&amp;vals!A28&amp;" = "&amp;vals!B28&amp;","</f>
        <v xml:space="preserve">    pu = c('in', 'cm', 'mm'),</v>
      </c>
    </row>
    <row r="105" spans="1:3" x14ac:dyDescent="0.15">
      <c r="A105" s="44" t="s">
        <v>222</v>
      </c>
      <c r="B105" s="16" t="s">
        <v>261</v>
      </c>
      <c r="C105" s="17" t="str">
        <f>"    "&amp;vals!A29&amp;" = "&amp;vals!B29&amp;","</f>
        <v xml:space="preserve">    seg = c('f', 'l', 'b', 'a'),</v>
      </c>
    </row>
    <row r="106" spans="1:3" x14ac:dyDescent="0.15">
      <c r="A106" s="44" t="s">
        <v>222</v>
      </c>
      <c r="B106" s="16" t="s">
        <v>8</v>
      </c>
      <c r="C106" s="17" t="str">
        <f>"    "&amp;vals!A30&amp;" = "&amp;vals!B30&amp;","</f>
        <v xml:space="preserve">    shape = c('points', 'segments', 'reflines', 'area', 'ribbon', 'triangles', 'isosceles', 'rights', 'quads', 'rects', 'diamonds', 'kites', 'polys', 'regulars', 'stars', 'frees', 'rounds', 'circles', 'ellipses'),</v>
      </c>
    </row>
    <row r="107" spans="1:3" x14ac:dyDescent="0.15">
      <c r="A107" s="44" t="s">
        <v>222</v>
      </c>
      <c r="B107" s="16" t="s">
        <v>34</v>
      </c>
      <c r="C107" s="17" t="str">
        <f>"    "&amp;vals!A31&amp;" = "&amp;vals!B31</f>
        <v xml:space="preserve">    style = c('p', 'b', 'i', 'bi')</v>
      </c>
    </row>
    <row r="108" spans="1:3" x14ac:dyDescent="0.15">
      <c r="A108" s="44" t="s">
        <v>279</v>
      </c>
      <c r="B108" s="16" t="s">
        <v>279</v>
      </c>
      <c r="C108" s="17" t="s">
        <v>272</v>
      </c>
    </row>
    <row r="109" spans="1:3" x14ac:dyDescent="0.15">
      <c r="A109" s="44" t="s">
        <v>279</v>
      </c>
      <c r="B109" s="16" t="s">
        <v>279</v>
      </c>
      <c r="C109" s="17" t="s">
        <v>66</v>
      </c>
    </row>
    <row r="110" spans="1:3" x14ac:dyDescent="0.15">
      <c r="B110" s="20"/>
      <c r="C110" s="20" t="s">
        <v>291</v>
      </c>
    </row>
    <row r="111" spans="1:3" x14ac:dyDescent="0.15">
      <c r="A111" s="45" t="s">
        <v>123</v>
      </c>
      <c r="B111" s="21" t="s">
        <v>0</v>
      </c>
      <c r="C111" s="21" t="s">
        <v>276</v>
      </c>
    </row>
    <row r="112" spans="1:3" x14ac:dyDescent="0.15">
      <c r="A112" s="44" t="s">
        <v>165</v>
      </c>
      <c r="B112" s="16" t="str">
        <f t="array" ref="B112:B142">TRANSPOSE(element_names)</f>
        <v>region</v>
      </c>
      <c r="C112" s="15" t="str">
        <f ca="1">"new_"&amp;B112&amp;" &lt;- function(pj, "&amp;_xlfn.TEXTJOIN(", ",TRUE, OFFSET(args_base,1,MATCH(B112,element_types,0),nargs,1))&amp;", name = '.') {"</f>
        <v>new_region &lt;- function(pj, xmax, xmin, ymax, ymin, le = NA, be = NA, re = NA, te = NA, w = NA, h = NA, fc = 'white', fa = 0.5, lc = 'black', la = 0.5, lt = '-', lw = 1, name = '.') {</v>
      </c>
    </row>
    <row r="113" spans="1:3" ht="36" x14ac:dyDescent="0.15">
      <c r="A113" s="44" t="s">
        <v>8</v>
      </c>
      <c r="B113" s="16" t="str">
        <v>points</v>
      </c>
      <c r="C113" s="42" t="str">
        <f ca="1">"new_"&amp;B113&amp;" &lt;- function(pj, "&amp;_xlfn.TEXTJOIN(", ",TRUE, OFFSET(args_base,1,MATCH(B113,element_types,0),nargs,1))&amp;", region = '.', look = NULL, mod = NULL, name = '.') {
  int_new_shapes(pj, '"&amp;B113&amp;"', region, name, look, mod, "&amp;_xlfn.TEXTJOIN(", ",TRUE, OFFSET(args_base2,1,MATCH(B113,element_types,0),nargs,1))&amp;")
}"</f>
        <v>new_points &lt;- function(pj, x, y, order = 'x', region = '.', look = NULL, mod = NULL, name = '.') {
  int_new_shapes(pj, 'points', region, name, look, mod, x = x, y = y, order = order)
}</v>
      </c>
    </row>
    <row r="114" spans="1:3" ht="36" x14ac:dyDescent="0.15">
      <c r="A114" s="44" t="s">
        <v>8</v>
      </c>
      <c r="B114" s="16" t="str">
        <v>segments</v>
      </c>
      <c r="C114" s="42" t="str">
        <f ca="1">"new_"&amp;B114&amp;" &lt;- function(pj, "&amp;_xlfn.TEXTJOIN(", ",TRUE, OFFSET(args_base,1,MATCH(B114,element_types,0),1000,1))&amp;", region = '.', look = NULL, mod = NULL, name = '.') {
  int_new_shapes(pj, '"&amp;B114&amp;"', region, name, look, mod, "&amp;_xlfn.TEXTJOIN(", ",TRUE, OFFSET(args_base2,1,MATCH(B114,element_types,0),1000,1))&amp;")
}"</f>
        <v>new_segments &lt;- function(pj, x1, y1, x2 = NA, y2 = NA, d = NA, s = NA, a = NA, au = 'r', region = '.', look = NULL, mod = NULL, name = '.') {
  int_new_shapes(pj, 'segments', region, name, look, mod, x1 = x1, y1 = y1, x2 = x2, y2 = y2, d = d, s = s, a = a, au = au)
}</v>
      </c>
    </row>
    <row r="115" spans="1:3" ht="36" x14ac:dyDescent="0.15">
      <c r="A115" s="44" t="s">
        <v>8</v>
      </c>
      <c r="B115" s="16" t="str">
        <v>reflines</v>
      </c>
      <c r="C115" s="42" t="str">
        <f ca="1">"new_"&amp;B115&amp;" &lt;- function(pj, "&amp;_xlfn.TEXTJOIN(", ",TRUE, OFFSET(args_base,1,MATCH(B115,element_types,0),1000,1))&amp;", region = '.', look = NULL, mod = NULL, name = '.') {
  int_new_shapes(pj, '"&amp;B115&amp;"', region, name, look, mod, "&amp;_xlfn.TEXTJOIN(", ",TRUE, OFFSET(args_base2,1,MATCH(B115,element_types,0),1000,1))&amp;")
}"</f>
        <v>new_reflines &lt;- function(pj, x1, y1, ref = 'i', x2 = NA, y2 = NA, s = NA, i = NA, a = NA, au = 'r', region = '.', look = NULL, mod = NULL, name = '.') {
  int_new_shapes(pj, 'reflines', region, name, look, mod, x1 = x1, y1 = y1, ref = ref, x2 = x2, y2 = y2, s = s, i = i, a = a, au = au)
}</v>
      </c>
    </row>
    <row r="116" spans="1:3" ht="36" x14ac:dyDescent="0.15">
      <c r="A116" s="44" t="s">
        <v>8</v>
      </c>
      <c r="B116" s="16" t="str">
        <v>area</v>
      </c>
      <c r="C116" s="42" t="str">
        <f ca="1">"new_"&amp;B116&amp;" &lt;- function(pj, "&amp;_xlfn.TEXTJOIN(", ",TRUE, OFFSET(args_base,1,MATCH(B116,element_types,0),1000,1))&amp;", region = '.', look = NULL, mod = NULL, name = '.') {
  int_new_shapes(pj, '"&amp;B116&amp;"', region, name, look, mod, "&amp;_xlfn.TEXTJOIN(", ",TRUE, OFFSET(args_base2,1,MATCH(B116,element_types,0),1000,1))&amp;")
}"</f>
        <v>new_area &lt;- function(pj, x, y, x1 = NA, y1 = NA, ref = 'x', dir = 'v', x2 = NA, y2 = NA, s = NA, i = NA, a = NA, au = 'r', region = '.', look = NULL, mod = NULL, name = '.') {
  int_new_shapes(pj, 'area', region, name, look, mod, x = x, y = y, x1 = x1, y1 = y1, ref = ref, dir = dir, x2 = x2, y2 = y2, s = s, i = i, a = a, au = au)
}</v>
      </c>
    </row>
    <row r="117" spans="1:3" ht="36" x14ac:dyDescent="0.15">
      <c r="A117" s="44" t="s">
        <v>8</v>
      </c>
      <c r="B117" s="16" t="str">
        <v>ribbon</v>
      </c>
      <c r="C117" s="42" t="str">
        <f ca="1">"new_"&amp;B117&amp;" &lt;- function(pj, "&amp;_xlfn.TEXTJOIN(", ",TRUE, OFFSET(args_base,1,MATCH(B117,element_types,0),1000,1))&amp;", region = '.', look = NULL, mod = NULL, name = '.') {
  int_new_shapes(pj, '"&amp;B117&amp;"', region, name, look, mod, "&amp;_xlfn.TEXTJOIN(", ",TRUE, OFFSET(args_base2,1,MATCH(B117,element_types,0),1000,1))&amp;")
}"</f>
        <v>new_ribbon &lt;- function(pj, x1 = NA, y1 = NA, order = 'x', dir = 'v', x2 = NA, y2 = NA, region = '.', look = NULL, mod = NULL, name = '.') {
  int_new_shapes(pj, 'ribbon', region, name, look, mod, x1 = x1, y1 = y1, order = order, dir = dir, x2 = x2, y2 = y2)
}</v>
      </c>
    </row>
    <row r="118" spans="1:3" ht="36" x14ac:dyDescent="0.15">
      <c r="A118" s="44" t="s">
        <v>8</v>
      </c>
      <c r="B118" s="16" t="str">
        <v>triangles</v>
      </c>
      <c r="C118" s="42" t="str">
        <f ca="1">"new_"&amp;B118&amp;" &lt;- function(pj, "&amp;_xlfn.TEXTJOIN(", ",TRUE, OFFSET(args_base,1,MATCH(B118,element_types,0),1000,1))&amp;", region = '.', look = NULL, mod = NULL, name = '.') {
  int_new_shapes(pj, '"&amp;B118&amp;"', region, name, look, mod, "&amp;_xlfn.TEXTJOIN(", ",TRUE, OFFSET(args_base2,1,MATCH(B118,element_types,0),1000,1))&amp;")
}"</f>
        <v>new_triangles &lt;- function(pj, pvx, pvy, x, y, re = NA, te = NA, w = NA, h = NA, px = 0.5, py = 0.5, region = '.', look = NULL, mod = NULL, name = '.') {
  int_new_shapes(pj, 'triangles', region, name, look, mod, pvx = pvx, pvy = pvy, x = x, y = y, re = re, te = te, w = w, h = h, px = px, py = py)
}</v>
      </c>
    </row>
    <row r="119" spans="1:3" ht="36" x14ac:dyDescent="0.15">
      <c r="A119" s="44" t="s">
        <v>8</v>
      </c>
      <c r="B119" s="19" t="str">
        <v>isosceles</v>
      </c>
      <c r="C119" s="42" t="str">
        <f ca="1">"new_"&amp;B119&amp;" &lt;- function(pj, "&amp;_xlfn.TEXTJOIN(", ",TRUE, OFFSET(args_base,1,MATCH(B119,element_types,0),1000,1))&amp;", region = '.', look = NULL, mod = NULL, name = '.') {
  int_new_shapes(pj, '"&amp;B119&amp;"', region, name, look, mod, "&amp;_xlfn.TEXTJOIN(", ",TRUE, OFFSET(args_base2,1,MATCH(B119,element_types,0),1000,1))&amp;")
}"</f>
        <v>new_isosceles &lt;- function(pj, x, y, re = NA, te = NA, b = NA, h = NA, e = NA, eb = NA, ee = NA, loc = 'b', px = 0.5, py = 0.5, au = 'r', region = '.', look = NULL, mod = NULL, name = '.') {
  int_new_shapes(pj, 'isosceles', region, name, look, mod, x = x, y = y, re = re, te = te, b = b, h = h, e = e, eb = eb, ee = ee, loc = loc, px = px, py = py, au = au)
}</v>
      </c>
    </row>
    <row r="120" spans="1:3" ht="36" x14ac:dyDescent="0.15">
      <c r="A120" s="44" t="s">
        <v>8</v>
      </c>
      <c r="B120" s="16" t="str">
        <v>rights</v>
      </c>
      <c r="C120" s="42" t="str">
        <f ca="1">"new_"&amp;B120&amp;" &lt;- function(pj, "&amp;_xlfn.TEXTJOIN(", ",TRUE, OFFSET(args_base,1,MATCH(B120,element_types,0),1000,1))&amp;", region = '.', look = NULL, mod = NULL, name = '.') {
  int_new_shapes(pj, '"&amp;B120&amp;"', region, name, look, mod, "&amp;_xlfn.TEXTJOIN(", ",TRUE, OFFSET(args_base2,1,MATCH(B120,element_types,0),1000,1))&amp;")
}"</f>
        <v>new_rights &lt;- function(pj, x, y, re = NA, te = NA, b = NA, h = NA, hyp = NA, hb = NA, hh = NA, loc = 'bl', px = 0.5, py = 0.5, au = 'r', region = '.', look = NULL, mod = NULL, name = '.') {
  int_new_shapes(pj, 'rights', region, name, look, mod, x = x, y = y, re = re, te = te, b = b, h = h, hyp = hyp, hb = hb, hh = hh, loc = loc, px = px, py = py, au = au)
}</v>
      </c>
    </row>
    <row r="121" spans="1:3" ht="36" x14ac:dyDescent="0.15">
      <c r="A121" s="44" t="s">
        <v>8</v>
      </c>
      <c r="B121" s="16" t="str">
        <v>quads</v>
      </c>
      <c r="C121" s="42" t="str">
        <f ca="1">"new_"&amp;B121&amp;" &lt;- function(pj, "&amp;_xlfn.TEXTJOIN(", ",TRUE, OFFSET(args_base,1,MATCH(B121,element_types,0),1000,1))&amp;", region = '.', look = NULL, mod = NULL, name = '.') {
  int_new_shapes(pj, '"&amp;B121&amp;"', region, name, look, mod, "&amp;_xlfn.TEXTJOIN(", ",TRUE, OFFSET(args_base2,1,MATCH(B121,element_types,0),1000,1))&amp;")
}"</f>
        <v>new_quads &lt;- function(pj, pvx, pvy, x, y, re = NA, te = NA, w = NA, h = NA, px = 0.5, py = 0.5, region = '.', look = NULL, mod = NULL, name = '.') {
  int_new_shapes(pj, 'quads', region, name, look, mod, pvx = pvx, pvy = pvy, x = x, y = y, re = re, te = te, w = w, h = h, px = px, py = py)
}</v>
      </c>
    </row>
    <row r="122" spans="1:3" ht="36" x14ac:dyDescent="0.15">
      <c r="A122" s="44" t="s">
        <v>8</v>
      </c>
      <c r="B122" s="16" t="str">
        <v>rects</v>
      </c>
      <c r="C122" s="42" t="str">
        <f ca="1">"new_"&amp;B122&amp;" &lt;- function(pj, "&amp;_xlfn.TEXTJOIN(", ",TRUE, OFFSET(args_base,1,MATCH(B122,element_types,0),1000,1))&amp;", region = '.', look = NULL, mod = NULL, name = '.') {
  int_new_shapes(pj, '"&amp;B122&amp;"', region, name, look, mod, "&amp;_xlfn.TEXTJOIN(", ",TRUE, OFFSET(args_base2,1,MATCH(B122,element_types,0),1000,1))&amp;")
}"</f>
        <v>new_rects &lt;- function(pj, x, y, re = NA, te = NA, w = NA, h = NA, px = 0.5, py = 0.5, region = '.', look = NULL, mod = NULL, name = '.') {
  int_new_shapes(pj, 'rects', region, name, look, mod, x = x, y = y, re = re, te = te, w = w, h = h, px = px, py = py)
}</v>
      </c>
    </row>
    <row r="123" spans="1:3" ht="36" x14ac:dyDescent="0.15">
      <c r="A123" s="44" t="s">
        <v>8</v>
      </c>
      <c r="B123" s="16" t="str">
        <v>diamonds</v>
      </c>
      <c r="C123" s="42" t="str">
        <f ca="1">"new_"&amp;B123&amp;" &lt;- function(pj, "&amp;_xlfn.TEXTJOIN(", ",TRUE, OFFSET(args_base,1,MATCH(B123,element_types,0),1000,1))&amp;", region = '.', look = NULL, mod = NULL, name = '.') {
  int_new_shapes(pj, '"&amp;B123&amp;"', region, name, look, mod, "&amp;_xlfn.TEXTJOIN(", ",TRUE, OFFSET(args_base2,1,MATCH(B123,element_types,0),1000,1))&amp;")
}"</f>
        <v>new_diamonds &lt;- function(pj, x, y, re = NA, te = NA, w = NA, h = NA, px = 0.5, py = 0.5, region = '.', look = NULL, mod = NULL, name = '.') {
  int_new_shapes(pj, 'diamonds', region, name, look, mod, x = x, y = y, re = re, te = te, w = w, h = h, px = px, py = py)
}</v>
      </c>
    </row>
    <row r="124" spans="1:3" ht="36" x14ac:dyDescent="0.15">
      <c r="A124" s="44" t="s">
        <v>8</v>
      </c>
      <c r="B124" s="16" t="str">
        <v>kites</v>
      </c>
      <c r="C124" s="42" t="str">
        <f ca="1">"new_"&amp;B124&amp;" &lt;- function(pj, "&amp;_xlfn.TEXTJOIN(", ",TRUE, OFFSET(args_base,1,MATCH(B124,element_types,0),1000,1))&amp;", region = '.', look = NULL, mod = NULL, name = '.') {
  int_new_shapes(pj, '"&amp;B124&amp;"', region, name, look, mod, "&amp;_xlfn.TEXTJOIN(", ",TRUE, OFFSET(args_base2,1,MATCH(B124,element_types,0),1000,1))&amp;")
}"</f>
        <v>new_kites &lt;- function(pj, pvx, pvy, x, y, re = NA, te = NA, w = NA, h = NA, px = 0.5, py = 0.5, region = '.', look = NULL, mod = NULL, name = '.') {
  int_new_shapes(pj, 'kites', region, name, look, mod, pvx = pvx, pvy = pvy, x = x, y = y, re = re, te = te, w = w, h = h, px = px, py = py)
}</v>
      </c>
    </row>
    <row r="125" spans="1:3" ht="36" x14ac:dyDescent="0.15">
      <c r="A125" s="44" t="s">
        <v>8</v>
      </c>
      <c r="B125" s="16" t="str">
        <v>polys</v>
      </c>
      <c r="C125" s="42" t="str">
        <f ca="1">"new_"&amp;B125&amp;" &lt;- function(pj, "&amp;_xlfn.TEXTJOIN(", ",TRUE, OFFSET(args_base,1,MATCH(B125,element_types,0),1000,1))&amp;", region = '.', look = NULL, mod = NULL, name = '.') {
  int_new_shapes(pj, '"&amp;B125&amp;"', region, name, look, mod, "&amp;_xlfn.TEXTJOIN(", ",TRUE, OFFSET(args_base2,1,MATCH(B125,element_types,0),1000,1))&amp;")
}"</f>
        <v>new_polys &lt;- function(pj, pvx, pvy, x, y, re = NA, te = NA, w = NA, h = NA, px = 0.5, py = 0.5, region = '.', look = NULL, mod = NULL, name = '.') {
  int_new_shapes(pj, 'polys', region, name, look, mod, pvx = pvx, pvy = pvy, x = x, y = y, re = re, te = te, w = w, h = h, px = px, py = py)
}</v>
      </c>
    </row>
    <row r="126" spans="1:3" ht="36" x14ac:dyDescent="0.15">
      <c r="A126" s="44" t="s">
        <v>8</v>
      </c>
      <c r="B126" s="16" t="str">
        <v>regulars</v>
      </c>
      <c r="C126" s="42" t="str">
        <f ca="1">"new_"&amp;B126&amp;" &lt;- function(pj, "&amp;_xlfn.TEXTJOIN(", ",TRUE, OFFSET(args_base,1,MATCH(B126,element_types,0),1000,1))&amp;", region = '.', look = NULL, mod = NULL, name = '.') {
  int_new_shapes(pj, '"&amp;B126&amp;"', region, name, look, mod, "&amp;_xlfn.TEXTJOIN(", ",TRUE, OFFSET(args_base2,1,MATCH(B126,element_types,0),1000,1))&amp;")
}"</f>
        <v>new_regulars &lt;- function(pj, x, y, n, r = NA, e = NA, a = NA, loc = 'b', px = 0.5, py = 0.5, region = '.', look = NULL, mod = NULL, name = '.') {
  int_new_shapes(pj, 'regulars', region, name, look, mod, x = x, y = y, n = n, r = r, e = e, a = a, loc = loc, px = px, py = py)
}</v>
      </c>
    </row>
    <row r="127" spans="1:3" ht="36" x14ac:dyDescent="0.15">
      <c r="A127" s="44" t="s">
        <v>8</v>
      </c>
      <c r="B127" s="16" t="str">
        <v>stars</v>
      </c>
      <c r="C127" s="42" t="str">
        <f ca="1">"new_"&amp;B127&amp;" &lt;- function(pj, "&amp;_xlfn.TEXTJOIN(", ",TRUE, OFFSET(args_base,1,MATCH(B127,element_types,0),1000,1))&amp;", region = '.', look = NULL, mod = NULL, name = '.') {
  int_new_shapes(pj, '"&amp;B127&amp;"', region, name, look, mod, "&amp;_xlfn.TEXTJOIN(", ",TRUE, OFFSET(args_base2,1,MATCH(B127,element_types,0),1000,1))&amp;")
}"</f>
        <v>new_stars &lt;- function(pj, x, y, n, r = NA, e = NA, a = NA, loc = 'b', px = 0.5, py = 0.5, region = '.', look = NULL, mod = NULL, name = '.') {
  int_new_shapes(pj, 'stars', region, name, look, mod, x = x, y = y, n = n, r = r, e = e, a = a, loc = loc, px = px, py = py)
}</v>
      </c>
    </row>
    <row r="128" spans="1:3" ht="36" x14ac:dyDescent="0.15">
      <c r="A128" s="44" t="s">
        <v>8</v>
      </c>
      <c r="B128" s="16" t="str">
        <v>free</v>
      </c>
      <c r="C128" s="42" t="str">
        <f ca="1">"new_"&amp;B128&amp;" &lt;- function(pj, "&amp;_xlfn.TEXTJOIN(", ",TRUE, OFFSET(args_base,1,MATCH(B128,element_types,0),1000,1))&amp;", region = '.', look = NULL, mod = NULL, name = '.') {
  int_new_shapes(pj, '"&amp;B128&amp;"', region, name, look, mod, "&amp;_xlfn.TEXTJOIN(", ",TRUE, OFFSET(args_base2,1,MATCH(B128,element_types,0),1000,1))&amp;")
}"</f>
        <v>new_free &lt;- function(pj, x, y, region = '.', look = NULL, mod = NULL, name = '.') {
  int_new_shapes(pj, 'free', region, name, look, mod, x = x, y = y)
}</v>
      </c>
    </row>
    <row r="129" spans="1:3" ht="36" x14ac:dyDescent="0.15">
      <c r="A129" s="44" t="s">
        <v>8</v>
      </c>
      <c r="B129" s="16" t="str">
        <v>rounds</v>
      </c>
      <c r="C129" s="42" t="str">
        <f ca="1">"new_"&amp;B129&amp;" &lt;- function(pj, "&amp;_xlfn.TEXTJOIN(", ",TRUE, OFFSET(args_base,1,MATCH(B129,element_types,0),1000,1))&amp;", region = '.', look = NULL, mod = NULL, name = '.') {
  int_new_shapes(pj, '"&amp;B129&amp;"', region, name, look, mod, "&amp;_xlfn.TEXTJOIN(", ",TRUE, OFFSET(args_base2,1,MATCH(B129,element_types,0),1000,1))&amp;")
}"</f>
        <v>new_rounds &lt;- function(pj, pv, x, y, n = 100, re = NA, te = NA, w = NA, h = NA, px = 0.5, py = 0.5, region = '.', look = NULL, mod = NULL, name = '.') {
  int_new_shapes(pj, 'rounds', region, name, look, mod, pv = pv, x = x, y = y, n = n, re = re, te = te, w = w, h = h, px = px, py = py)
}</v>
      </c>
    </row>
    <row r="130" spans="1:3" ht="36" x14ac:dyDescent="0.15">
      <c r="A130" s="44" t="s">
        <v>8</v>
      </c>
      <c r="B130" s="16" t="str">
        <v>circles</v>
      </c>
      <c r="C130" s="42" t="str">
        <f ca="1">"new_"&amp;B130&amp;" &lt;- function(pj, "&amp;_xlfn.TEXTJOIN(", ",TRUE, OFFSET(args_base,1,MATCH(B130,element_types,0),1000,1))&amp;", region = '.', look = NULL, mod = NULL, name = '.') {
  int_new_shapes(pj, '"&amp;B130&amp;"', region, name, look, mod, "&amp;_xlfn.TEXTJOIN(", ",TRUE, OFFSET(args_base2,1,MATCH(B130,element_types,0),1000,1))&amp;")
}"</f>
        <v>new_circles &lt;- function(pj, x, y, n = 100, re = NA, te = NA, r = NA, px = 0.5, py = 0.5, region = '.', look = NULL, mod = NULL, name = '.') {
  int_new_shapes(pj, 'circles', region, name, look, mod, x = x, y = y, n = n, re = re, te = te, r = r, px = px, py = py)
}</v>
      </c>
    </row>
    <row r="131" spans="1:3" ht="36" x14ac:dyDescent="0.15">
      <c r="A131" s="44" t="s">
        <v>8</v>
      </c>
      <c r="B131" s="16" t="str">
        <v>ellipses</v>
      </c>
      <c r="C131" s="42" t="str">
        <f ca="1">"new_"&amp;B131&amp;" &lt;- function(pj, "&amp;_xlfn.TEXTJOIN(", ",TRUE, OFFSET(args_base,1,MATCH(B131,element_types,0),1000,1))&amp;", region = '.', look = NULL, mod = NULL, name = '.') {
  int_new_shapes(pj, '"&amp;B131&amp;"', region, name, look, mod, "&amp;_xlfn.TEXTJOIN(", ",TRUE, OFFSET(args_base2,1,MATCH(B131,element_types,0),1000,1))&amp;")
}"</f>
        <v>new_ellipses &lt;- function(pj, x, y, n = 100, rx = NA, ry = NA, re = NA, te = NA, px = 0.5, py = 0.5, region = '.', look = NULL, mod = NULL, name = '.') {
  int_new_shapes(pj, 'ellipses', region, name, look, mod, x = x, y = y, n = n, rx = rx, ry = ry, re = re, te = te, px = px, py = py)
}</v>
      </c>
    </row>
    <row r="132" spans="1:3" ht="60" x14ac:dyDescent="0.15">
      <c r="A132" s="44" t="s">
        <v>65</v>
      </c>
      <c r="B132" s="16" t="str">
        <v>ci</v>
      </c>
      <c r="C132" s="42" t="str">
        <f ca="1">"add_"&amp;B132&amp;" &lt;- function(pj, "&amp;_xlfn.TEXTJOIN(", ",TRUE, OFFSET(args_base,1,MATCH(B132,element_types,0),1000,1))&amp;", shape = '.', name = '.') {
  shape.type &lt;- int_get_type(pj, shape)
  region &lt;- int_get_parent(pj, shape)
  int_add_look(pj, region.id = region, shape.id = shape, shape = shape.type, type = '"&amp;B132&amp;"', name = name, "&amp;_xlfn.TEXTJOIN(", ",TRUE, OFFSET(args_base2,1,MATCH(B132,element_types,0),1000,1))&amp;")
}"</f>
        <v>add_ci &lt;- function(pj, m, type = 'line', dir = 'v', d = NA, neg = NA, pos = NA, shape = '.', name = '.') {
  shape.type &lt;- int_get_type(pj, shape)
  region &lt;- int_get_parent(pj, shape)
  int_add_look(pj, region.id = region, shape.id = shape, shape = shape.type, type = 'ci', name = name, m = m, type = type, dir = dir, d = d, neg = neg, pos = pos)
}</v>
      </c>
    </row>
    <row r="133" spans="1:3" ht="60" x14ac:dyDescent="0.15">
      <c r="A133" s="44" t="s">
        <v>65</v>
      </c>
      <c r="B133" s="16" t="str">
        <v>ends</v>
      </c>
      <c r="C133" s="42" t="str">
        <f ca="1">"add_"&amp;B133&amp;" &lt;- function(pj, "&amp;_xlfn.TEXTJOIN(", ",TRUE, OFFSET(args_base,1,MATCH(B133,element_types,0),1000,1))&amp;", shape = '.', name = '.') {
  shape.type &lt;- int_get_type(pj, shape)
  region &lt;- int_get_parent(pj, shape)
  int_add_look(pj, region.id = region, shape.id = shape, shape = shape.type, type = '"&amp;B133&amp;"', name = name, "&amp;_xlfn.TEXTJOIN(", ",TRUE, OFFSET(args_base2,1,MATCH(B133,element_types,0),1000,1))&amp;")
}"</f>
        <v>add_ends &lt;- function(pj, segs = 'a', ends = 'e', mark = '&gt;', size = 1, fc = 'white', fa = 0.5, lc = 'black', la = 0.5, lw = 1, shape = '.', name = '.') {
  shape.type &lt;- int_get_type(pj, shape)
  region &lt;- int_get_parent(pj, shape)
  int_add_look(pj, region.id = region, shape.id = shape, shape = shape.type, type = 'ends', name = name, segs = segs, ends = ends, mark = mark, size = size, fc = fc, fa = fa, lc = lc, la = la, lw = lw)
}</v>
      </c>
    </row>
    <row r="134" spans="1:3" ht="60" x14ac:dyDescent="0.15">
      <c r="A134" s="44" t="s">
        <v>65</v>
      </c>
      <c r="B134" s="16" t="str">
        <v>fills</v>
      </c>
      <c r="C134" s="42" t="str">
        <f ca="1">"add_"&amp;B134&amp;" &lt;- function(pj, "&amp;_xlfn.TEXTJOIN(", ",TRUE, OFFSET(args_base,1,MATCH(B134,element_types,0),1000,1))&amp;", shape = '.', name = '.') {
  shape.type &lt;- int_get_type(pj, shape)
  region &lt;- int_get_parent(pj, shape)
  int_add_look(pj, region.id = region, shape.id = shape, shape = shape.type, type = '"&amp;B134&amp;"', name = name, "&amp;_xlfn.TEXTJOIN(", ",TRUE, OFFSET(args_base2,1,MATCH(B134,element_types,0),1000,1))&amp;")
}"</f>
        <v>add_fills &lt;- function(pj, fc = 'white', fa = 0.5, shape = '.', name = '.') {
  shape.type &lt;- int_get_type(pj, shape)
  region &lt;- int_get_parent(pj, shape)
  int_add_look(pj, region.id = region, shape.id = shape, shape = shape.type, type = 'fills', name = name, fc = fc, fa = fa)
}</v>
      </c>
    </row>
    <row r="135" spans="1:3" ht="60" x14ac:dyDescent="0.15">
      <c r="A135" s="44" t="s">
        <v>65</v>
      </c>
      <c r="B135" s="16" t="str">
        <v>glyphs</v>
      </c>
      <c r="C135" s="42" t="str">
        <f ca="1">"add_"&amp;B135&amp;" &lt;- function(pj, "&amp;_xlfn.TEXTJOIN(", ",TRUE, OFFSET(args_base,1,MATCH(B135,element_types,0),1000,1))&amp;", shape = '.', name = '.') {
  shape.type &lt;- int_get_type(pj, shape)
  region &lt;- int_get_parent(pj, shape)
  int_add_look(pj, region.id = region, shape.id = shape, shape = shape.type, type = '"&amp;B135&amp;"', name = name, "&amp;_xlfn.TEXTJOIN(", ",TRUE, OFFSET(args_base2,1,MATCH(B135,element_types,0),1000,1))&amp;")
}"</f>
        <v>add_glyphs &lt;- function(pj, glyph = '.', gc = 'black', ga = 0.5, size = 10, lw = 1, et = NA, ec = NA, ea = NA, shape = '.', name = '.') {
  shape.type &lt;- int_get_type(pj, shape)
  region &lt;- int_get_parent(pj, shape)
  int_add_look(pj, region.id = region, shape.id = shape, shape = shape.type, type = 'glyphs', name = name, glyph = glyph, gc = gc, ga = ga, size = size, lw = lw, et = et, ec = ec, ea = ea)
}</v>
      </c>
    </row>
    <row r="136" spans="1:3" ht="72" x14ac:dyDescent="0.15">
      <c r="A136" s="44" t="s">
        <v>65</v>
      </c>
      <c r="B136" s="16" t="str">
        <v>labels</v>
      </c>
      <c r="C136" s="42" t="str">
        <f ca="1">"add_"&amp;B136&amp;" &lt;- function(pj, "&amp;_xlfn.TEXTJOIN(", ",TRUE, OFFSET(args_base,1,MATCH(B136,element_types,0),1000,1))&amp;", shape = '.', name = '.') {
  shape.type &lt;- int_get_type(pj, shape)
  region &lt;- int_get_parent(pj, shape)
  int_add_look(pj, region.id = region, shape.id = shape, shape = shape.type, type = '"&amp;B136&amp;"', name = name, "&amp;_xlfn.TEXTJOIN(", ",TRUE, OFFSET(args_base2,1,MATCH(B136,element_types,0),1000,1))&amp;")
}"</f>
        <v>add_labels &lt;- function(pj, text, dx = 0, dy = 0, size = 10, font = 'sans', style = 'plain', tc = 'black', ta = 0.5, hj = 0.5, vj = 0.5, parse = FALSE, a = 0, fc = 'white', fa = 0.5, lc = 'black', la = 0.5, lt = '-', lw = 1, au = 'r', shape = '.', name = '.') {
  shape.type &lt;- int_get_type(pj, shape)
  region &lt;- int_get_parent(pj, shape)
  int_add_look(pj, region.id = region, shape.id = shape, shape = shape.type, type = 'labels', name = name, text = text, dx = dx, dy = dy, size = size, font = font, style = style, tc = tc, ta = ta, hj = hj, vj = vj, parse = parse, a = a, fc = fc, fa = fa, lc = lc, la = la, lt = lt, lw = lw, au = au)
}</v>
      </c>
    </row>
    <row r="137" spans="1:3" ht="60" x14ac:dyDescent="0.15">
      <c r="A137" s="44" t="s">
        <v>65</v>
      </c>
      <c r="B137" s="16" t="str">
        <v>lines</v>
      </c>
      <c r="C137" s="42" t="str">
        <f ca="1">"add_"&amp;B137&amp;" &lt;- function(pj, "&amp;_xlfn.TEXTJOIN(", ",TRUE, OFFSET(args_base,1,MATCH(B137,element_types,0),1000,1))&amp;", shape = '.', name = '.') {
  shape.type &lt;- int_get_type(pj, shape)
  region &lt;- int_get_parent(pj, shape)
  int_add_look(pj, region.id = region, shape.id = shape, shape = shape.type, type = '"&amp;B137&amp;"', name = name, "&amp;_xlfn.TEXTJOIN(", ",TRUE, OFFSET(args_base2,1,MATCH(B137,element_types,0),1000,1))&amp;")
}"</f>
        <v>add_lines &lt;- function(pj, lc = 'black', la = 0.5, lt = '-', lw = 1, shape = '.', name = '.') {
  shape.type &lt;- int_get_type(pj, shape)
  region &lt;- int_get_parent(pj, shape)
  int_add_look(pj, region.id = region, shape.id = shape, shape = shape.type, type = 'lines', name = name, lc = lc, la = la, lt = lt, lw = lw)
}</v>
      </c>
    </row>
    <row r="138" spans="1:3" ht="60" x14ac:dyDescent="0.15">
      <c r="A138" s="44" t="s">
        <v>65</v>
      </c>
      <c r="B138" s="16" t="str">
        <v>marks</v>
      </c>
      <c r="C138" s="42" t="str">
        <f ca="1">"add_"&amp;B138&amp;" &lt;- function(pj, "&amp;_xlfn.TEXTJOIN(", ",TRUE, OFFSET(args_base,1,MATCH(B138,element_types,0),1000,1))&amp;", shape = '.', name = '.') {
  shape.type &lt;- int_get_type(pj, shape)
  region &lt;- int_get_parent(pj, shape)
  int_add_look(pj, region.id = region, shape.id = shape, shape = shape.type, type = '"&amp;B138&amp;"', name = name, "&amp;_xlfn.TEXTJOIN(", ",TRUE, OFFSET(args_base2,1,MATCH(B138,element_types,0),1000,1))&amp;")
}"</f>
        <v>add_marks &lt;- function(pj, mark = 'd', size = 1, fc = 'white', fa = 0.5, lc = 'black', la = 0.5, lw = 1, et = NA, ec = NA, ea = NA, shape = '.', name = '.') {
  shape.type &lt;- int_get_type(pj, shape)
  region &lt;- int_get_parent(pj, shape)
  int_add_look(pj, region.id = region, shape.id = shape, shape = shape.type, type = 'marks', name = name, mark = mark, size = size, fc = fc, fa = fa, lc = lc, la = la, lw = lw, et = et, ec = ec, ea = ea)
}</v>
      </c>
    </row>
    <row r="139" spans="1:3" ht="60" x14ac:dyDescent="0.15">
      <c r="A139" s="44" t="s">
        <v>46</v>
      </c>
      <c r="B139" s="16" t="str">
        <v>dilate</v>
      </c>
      <c r="C139" s="42" t="str">
        <f ca="1">"mod_"&amp;B139&amp;" &lt;- function(pj, "&amp;_xlfn.TEXTJOIN(", ",TRUE, OFFSET(args_base,1,MATCH(B139,element_types,0),1000,1))&amp;", shape = '.', name = '.') {
  shape.type &lt;- int_get_type(pj, shape)
  region &lt;- int_get_parent(pj, shape)
  int_add_mod(pj, region.id = region, shape.id = shape, shape = shape.type, type = '"&amp;B132&amp;"', name = name, "&amp;_xlfn.TEXTJOIN(", ",TRUE, OFFSET(args_base2,1,MATCH(B139,element_types,0),1000,1))&amp;")
}"</f>
        <v>mod_dilate &lt;- function(pj, x, y, mx, my, shape = '.', name = '.') {
  shape.type &lt;- int_get_type(pj, shape)
  region &lt;- int_get_parent(pj, shape)
  int_add_mod(pj, region.id = region, shape.id = shape, shape = shape.type, type = 'ci', name = name, x = x, y = y, mx = mx, my = my)
}</v>
      </c>
    </row>
    <row r="140" spans="1:3" ht="60" x14ac:dyDescent="0.15">
      <c r="A140" s="44" t="s">
        <v>46</v>
      </c>
      <c r="B140" s="16" t="str">
        <v>reflect</v>
      </c>
      <c r="C140" s="42" t="str">
        <f ca="1">"mod_"&amp;B140&amp;" &lt;- function(pj, "&amp;_xlfn.TEXTJOIN(", ",TRUE, OFFSET(args_base,1,MATCH(B140,element_types,0),1000,1))&amp;", shape = '.', name = '.') {
  shape.type &lt;- int_get_type(pj, shape)
  region &lt;- int_get_parent(pj, shape)
  int_add_mod(pj, region.id = region, shape.id = shape, shape = shape.type, type = '"&amp;B133&amp;"', name = name, "&amp;_xlfn.TEXTJOIN(", ",TRUE, OFFSET(args_base2,1,MATCH(B140,element_types,0),1000,1))&amp;")
}"</f>
        <v>mod_reflect &lt;- function(pj, x1 = NA, y1 = NA, ref = 'h', x2 = NA, y2 = NA, s = NA, i = NA, a = NA, au = 'r', shape = '.', name = '.') {
  shape.type &lt;- int_get_type(pj, shape)
  region &lt;- int_get_parent(pj, shape)
  int_add_mod(pj, region.id = region, shape.id = shape, shape = shape.type, type = 'ends', name = name, x1 = x1, y1 = y1, ref = ref, x2 = x2, y2 = y2, s = s, i = i, a = a, au = au)
}</v>
      </c>
    </row>
    <row r="141" spans="1:3" ht="60" x14ac:dyDescent="0.15">
      <c r="A141" s="44" t="s">
        <v>46</v>
      </c>
      <c r="B141" s="16" t="str">
        <v>rotate</v>
      </c>
      <c r="C141" s="42" t="str">
        <f ca="1">"mod_"&amp;B141&amp;" &lt;- function(pj, "&amp;_xlfn.TEXTJOIN(", ",TRUE, OFFSET(args_base,1,MATCH(B141,element_types,0),1000,1))&amp;", shape = '.', name = '.') {
  shape.type &lt;- int_get_type(pj, shape)
  region &lt;- int_get_parent(pj, shape)
  int_add_mod(pj, region.id = region, shape.id = shape, shape = shape.type, type = '"&amp;B134&amp;"', name = name, "&amp;_xlfn.TEXTJOIN(", ",TRUE, OFFSET(args_base2,1,MATCH(B141,element_types,0),1000,1))&amp;")
}"</f>
        <v>mod_rotate &lt;- function(pj, x = NA, y = NA, ref = 'c', a = NA, au = 'r', shape = '.', name = '.') {
  shape.type &lt;- int_get_type(pj, shape)
  region &lt;- int_get_parent(pj, shape)
  int_add_mod(pj, region.id = region, shape.id = shape, shape = shape.type, type = 'fills', name = name, x = x, y = y, ref = ref, a = a, au = au)
}</v>
      </c>
    </row>
    <row r="142" spans="1:3" ht="60" x14ac:dyDescent="0.15">
      <c r="A142" s="44" t="s">
        <v>46</v>
      </c>
      <c r="B142" s="16" t="str">
        <v>translate</v>
      </c>
      <c r="C142" s="42" t="str">
        <f ca="1">"mod_"&amp;B142&amp;" &lt;- function(pj, "&amp;_xlfn.TEXTJOIN(", ",TRUE, OFFSET(args_base,1,MATCH(B142,element_types,0),1000,1))&amp;", shape = '.', name = '.') {
  shape.type &lt;- int_get_type(pj, shape)
  region &lt;- int_get_parent(pj, shape)
  int_add_mod(pj, region.id = region, shape.id = shape, shape = shape.type, type = '"&amp;B135&amp;"', name = name, "&amp;_xlfn.TEXTJOIN(", ",TRUE, OFFSET(args_base2,1,MATCH(B142,element_types,0),1000,1))&amp;")
}"</f>
        <v>mod_translate &lt;- function(pj, dx, dy, shape = '.', name = '.') {
  shape.type &lt;- int_get_type(pj, shape)
  region &lt;- int_get_parent(pj, shape)
  int_add_mod(pj, region.id = region, shape.id = shape, shape = shape.type, type = 'glyphs', name = name, dx = dx, dy = dy)
}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3566-5EB0-3C4E-B542-EB4CE4CBAD8C}">
  <sheetPr>
    <tabColor theme="4"/>
  </sheetPr>
  <dimension ref="A1:S40"/>
  <sheetViews>
    <sheetView zoomScaleNormal="100" workbookViewId="0">
      <selection activeCell="A2" sqref="A1:XFD1048576"/>
    </sheetView>
  </sheetViews>
  <sheetFormatPr baseColWidth="10" defaultColWidth="66.83203125" defaultRowHeight="12" x14ac:dyDescent="0.2"/>
  <cols>
    <col min="1" max="1" width="5" style="1" bestFit="1" customWidth="1"/>
    <col min="2" max="2" width="21.83203125" style="1" bestFit="1" customWidth="1"/>
    <col min="3" max="3" width="28.33203125" style="1" bestFit="1" customWidth="1"/>
    <col min="4" max="4" width="21.83203125" style="1" bestFit="1" customWidth="1"/>
    <col min="5" max="5" width="28.33203125" style="1" bestFit="1" customWidth="1"/>
    <col min="6" max="6" width="20" style="1" bestFit="1" customWidth="1"/>
    <col min="7" max="7" width="24.5" style="1" bestFit="1" customWidth="1"/>
    <col min="8" max="8" width="20.1640625" style="1" bestFit="1" customWidth="1"/>
    <col min="9" max="9" width="25" style="1" bestFit="1" customWidth="1"/>
    <col min="10" max="10" width="19.5" style="1" bestFit="1" customWidth="1"/>
    <col min="11" max="11" width="19.33203125" style="1" bestFit="1" customWidth="1"/>
    <col min="12" max="12" width="18.83203125" style="1" bestFit="1" customWidth="1"/>
    <col min="13" max="13" width="19.83203125" style="1" bestFit="1" customWidth="1"/>
    <col min="14" max="14" width="18.6640625" style="1" bestFit="1" customWidth="1"/>
    <col min="15" max="15" width="19.6640625" style="1" bestFit="1" customWidth="1"/>
    <col min="16" max="16" width="32" style="1" bestFit="1" customWidth="1"/>
    <col min="17" max="17" width="19.83203125" style="1" bestFit="1" customWidth="1"/>
    <col min="18" max="18" width="33.33203125" style="1" bestFit="1" customWidth="1"/>
    <col min="19" max="19" width="35.6640625" style="1" bestFit="1" customWidth="1"/>
    <col min="20" max="25" width="66.83203125" style="1"/>
    <col min="26" max="26" width="2" style="1" bestFit="1" customWidth="1"/>
    <col min="27" max="16384" width="66.83203125" style="1"/>
  </cols>
  <sheetData>
    <row r="1" spans="1:19" x14ac:dyDescent="0.2">
      <c r="A1" s="1" t="s">
        <v>123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233</v>
      </c>
      <c r="G1" s="1" t="s">
        <v>231</v>
      </c>
      <c r="H1" s="1" t="s">
        <v>234</v>
      </c>
      <c r="I1" s="1" t="s">
        <v>232</v>
      </c>
      <c r="J1" s="1" t="s">
        <v>18</v>
      </c>
      <c r="K1" s="1" t="s">
        <v>19</v>
      </c>
      <c r="L1" s="1" t="s">
        <v>37</v>
      </c>
      <c r="M1" s="1" t="s">
        <v>42</v>
      </c>
      <c r="N1" s="1" t="s">
        <v>40</v>
      </c>
      <c r="O1" s="1" t="s">
        <v>43</v>
      </c>
      <c r="P1" s="1" t="s">
        <v>44</v>
      </c>
      <c r="Q1" s="1" t="s">
        <v>45</v>
      </c>
      <c r="R1" s="1" t="s">
        <v>162</v>
      </c>
      <c r="S1" s="1" t="s">
        <v>55</v>
      </c>
    </row>
    <row r="2" spans="1:19" x14ac:dyDescent="0.2">
      <c r="A2" s="1" t="s">
        <v>165</v>
      </c>
      <c r="B2" s="1" t="str">
        <f ca="1">INDEX(prop_checks,MATCH(B$1,arg_names,0),MATCH($A2,element_names,0))</f>
        <v>uj::is_prop(xmin, 'cmp_num_scl')</v>
      </c>
      <c r="C2" s="1" t="str">
        <f t="shared" ref="B2:E20" ca="1" si="0">INDEX(prop_checks,MATCH(C$1,arg_names,0),MATCH($A2,element_names,0))</f>
        <v>uj::is_prop(xmax, 'cmp_num_scl', gt = xmin)</v>
      </c>
      <c r="D2" s="1" t="str">
        <f t="shared" ca="1" si="0"/>
        <v>uj::is_prop(ymin, 'cmp_num_scl')</v>
      </c>
      <c r="E2" s="1" t="str">
        <f t="shared" ca="1" si="0"/>
        <v>uj::is_prop(ymax, 'cmp_num_scl', gt = ymin)</v>
      </c>
      <c r="F2" s="1" t="str">
        <f ca="1">INDEX(prop_checks,MATCH(F$1,arg_names,0),MATCH($A2,element_names,0))</f>
        <v>uj::is_prop(le, 'cmp_num_vec')</v>
      </c>
      <c r="G2" s="1" t="str">
        <f ca="1">INDEX(prop_checks,MATCH(G$1,arg_names,0),MATCH($A2,element_names,0))</f>
        <v>uj::is_prop(re, 'cmp_num_scl', gt = le)</v>
      </c>
      <c r="H2" s="1" t="str">
        <f ca="1">INDEX(prop_checks,MATCH(H$1,arg_names,0),MATCH($A2,element_names,0))</f>
        <v>uj::is_prop(be, 'cmp_num_scl')</v>
      </c>
      <c r="I2" s="1" t="str">
        <f ca="1">INDEX(prop_checks,MATCH(I$1,arg_names,0),MATCH($A2,element_names,0))</f>
        <v>uj::is_prop(te, 'cmp_num_scl', gt = be)</v>
      </c>
      <c r="J2" s="13" t="str">
        <f>"uj::isNa("&amp;J$1&amp;")"</f>
        <v>uj::isNa(w)</v>
      </c>
      <c r="K2" s="13" t="str">
        <f>"uj::isNa("&amp;K$1&amp;")"</f>
        <v>uj::isNa(h)</v>
      </c>
      <c r="L2" s="1" t="str">
        <f t="shared" ref="L2:Q10" ca="1" si="1">INDEX(prop_checks,MATCH(L$1,arg_names,0),MATCH($A2,element_names,0))</f>
        <v>uj::is_prop(fc, 'cmp_clr_vec')</v>
      </c>
      <c r="M2" s="1" t="str">
        <f t="shared" ca="1" si="1"/>
        <v>uj::is_prop(fa, 'cmp_ppn_vec')</v>
      </c>
      <c r="N2" s="1" t="str">
        <f t="shared" ca="1" si="1"/>
        <v>uj::is_prop(lc, 'cmp_clr_vec')</v>
      </c>
      <c r="O2" s="1" t="str">
        <f t="shared" ca="1" si="1"/>
        <v>uj::is_prop(la, 'cmp_ppn_vec')</v>
      </c>
      <c r="P2" s="1" t="str">
        <f t="shared" ca="1" si="1"/>
        <v>uj::is_prop(lt, 'cmp_chr_vec', vals = pj::pj.$vals$lt)</v>
      </c>
      <c r="Q2" s="1" t="str">
        <f t="shared" ca="1" si="1"/>
        <v>uj::is_prop(lw, 'cmp_pos_vec')</v>
      </c>
      <c r="R2" s="1" t="str">
        <f t="shared" ref="R2:S21" ca="1" si="2">INDEX(prop_checks,MATCH(R$1,arg_names,0),MATCH($A2,element_names,0))</f>
        <v>uj::is_prop(pu, 'cmp_chr_scl', vals = pj::pj.$vals$pu)</v>
      </c>
      <c r="S2" s="1" t="str">
        <f t="shared" ca="1" si="2"/>
        <v>uj::is_prop(pad, 'cmp_ppn_vec', n = c(1, 2, 4), le = 0.25)</v>
      </c>
    </row>
    <row r="3" spans="1:19" x14ac:dyDescent="0.2">
      <c r="A3" s="1" t="s">
        <v>165</v>
      </c>
      <c r="B3" s="1" t="str">
        <f ca="1">INDEX(prop_checks,MATCH(B$1,arg_names,0),MATCH($A3,element_names,0))</f>
        <v>uj::is_prop(xmin, 'cmp_num_scl')</v>
      </c>
      <c r="C3" s="1" t="str">
        <f t="shared" ca="1" si="0"/>
        <v>uj::is_prop(xmax, 'cmp_num_scl', gt = xmin)</v>
      </c>
      <c r="D3" s="1" t="str">
        <f t="shared" ca="1" si="0"/>
        <v>uj::is_prop(ymin, 'cmp_num_scl')</v>
      </c>
      <c r="E3" s="1" t="str">
        <f t="shared" ca="1" si="0"/>
        <v>uj::is_prop(ymax, 'cmp_num_scl', gt = ymin)</v>
      </c>
      <c r="F3" s="1" t="str">
        <f ca="1">INDEX(prop_checks,MATCH(F$1,arg_names,0),MATCH($A3,element_names,0))</f>
        <v>uj::is_prop(le, 'cmp_num_vec')</v>
      </c>
      <c r="G3" s="1" t="str">
        <f ca="1">INDEX(prop_checks,MATCH(G$1,arg_names,0),MATCH($A3,element_names,0))</f>
        <v>uj::is_prop(re, 'cmp_num_scl', gt = le)</v>
      </c>
      <c r="H3" s="13" t="str">
        <f>"uj::isNa("&amp;H$1&amp;")"</f>
        <v>uj::isNa(be)</v>
      </c>
      <c r="I3" s="1" t="str">
        <f ca="1">INDEX(prop_checks,MATCH(I$1,arg_names,0),MATCH($A3,element_names,0))</f>
        <v>uj::is_prop(te, 'cmp_num_scl', gt = be)</v>
      </c>
      <c r="J3" s="13" t="str">
        <f>"uj::isNa("&amp;J$1&amp;")"</f>
        <v>uj::isNa(w)</v>
      </c>
      <c r="K3" s="1" t="str">
        <f ca="1">INDEX(prop_checks,MATCH(K$1,arg_names,0),MATCH($A3,element_names,0))</f>
        <v>uj::is_prop(h, 'cmp_pos_vec')</v>
      </c>
      <c r="L3" s="1" t="str">
        <f t="shared" ca="1" si="1"/>
        <v>uj::is_prop(fc, 'cmp_clr_vec')</v>
      </c>
      <c r="M3" s="1" t="str">
        <f t="shared" ca="1" si="1"/>
        <v>uj::is_prop(fa, 'cmp_ppn_vec')</v>
      </c>
      <c r="N3" s="1" t="str">
        <f t="shared" ca="1" si="1"/>
        <v>uj::is_prop(lc, 'cmp_clr_vec')</v>
      </c>
      <c r="O3" s="1" t="str">
        <f t="shared" ca="1" si="1"/>
        <v>uj::is_prop(la, 'cmp_ppn_vec')</v>
      </c>
      <c r="P3" s="1" t="str">
        <f t="shared" ca="1" si="1"/>
        <v>uj::is_prop(lt, 'cmp_chr_vec', vals = pj::pj.$vals$lt)</v>
      </c>
      <c r="Q3" s="1" t="str">
        <f t="shared" ca="1" si="1"/>
        <v>uj::is_prop(lw, 'cmp_pos_vec')</v>
      </c>
      <c r="R3" s="1" t="str">
        <f t="shared" ca="1" si="2"/>
        <v>uj::is_prop(pu, 'cmp_chr_scl', vals = pj::pj.$vals$pu)</v>
      </c>
      <c r="S3" s="1" t="str">
        <f t="shared" ca="1" si="2"/>
        <v>uj::is_prop(pad, 'cmp_ppn_vec', n = c(1, 2, 4), le = 0.25)</v>
      </c>
    </row>
    <row r="4" spans="1:19" x14ac:dyDescent="0.2">
      <c r="A4" s="1" t="s">
        <v>165</v>
      </c>
      <c r="B4" s="1" t="str">
        <f t="shared" ca="1" si="0"/>
        <v>uj::is_prop(xmin, 'cmp_num_scl')</v>
      </c>
      <c r="C4" s="1" t="str">
        <f t="shared" ca="1" si="0"/>
        <v>uj::is_prop(xmax, 'cmp_num_scl', gt = xmin)</v>
      </c>
      <c r="D4" s="1" t="str">
        <f t="shared" ca="1" si="0"/>
        <v>uj::is_prop(ymin, 'cmp_num_scl')</v>
      </c>
      <c r="E4" s="1" t="str">
        <f t="shared" ca="1" si="0"/>
        <v>uj::is_prop(ymax, 'cmp_num_scl', gt = ymin)</v>
      </c>
      <c r="F4" s="1" t="str">
        <f ca="1">INDEX(prop_checks,MATCH(F$1,arg_names,0),MATCH($A4,element_names,0))</f>
        <v>uj::is_prop(le, 'cmp_num_vec')</v>
      </c>
      <c r="G4" s="1" t="str">
        <f ca="1">INDEX(prop_checks,MATCH(G$1,arg_names,0),MATCH($A4,element_names,0))</f>
        <v>uj::is_prop(re, 'cmp_num_scl', gt = le)</v>
      </c>
      <c r="H4" s="1" t="str">
        <f ca="1">INDEX(prop_checks,MATCH(H$1,arg_names,0),MATCH($A4,element_names,0))</f>
        <v>uj::is_prop(be, 'cmp_num_scl')</v>
      </c>
      <c r="I4" s="13" t="str">
        <f>"uj::isNa("&amp;I$1&amp;")"</f>
        <v>uj::isNa(te)</v>
      </c>
      <c r="J4" s="13" t="str">
        <f>"uj::isNa("&amp;J$1&amp;")"</f>
        <v>uj::isNa(w)</v>
      </c>
      <c r="K4" s="1" t="str">
        <f ca="1">INDEX(prop_checks,MATCH(K$1,arg_names,0),MATCH($A4,element_names,0))</f>
        <v>uj::is_prop(h, 'cmp_pos_vec')</v>
      </c>
      <c r="L4" s="1" t="str">
        <f t="shared" ca="1" si="1"/>
        <v>uj::is_prop(fc, 'cmp_clr_vec')</v>
      </c>
      <c r="M4" s="1" t="str">
        <f t="shared" ca="1" si="1"/>
        <v>uj::is_prop(fa, 'cmp_ppn_vec')</v>
      </c>
      <c r="N4" s="1" t="str">
        <f t="shared" ca="1" si="1"/>
        <v>uj::is_prop(lc, 'cmp_clr_vec')</v>
      </c>
      <c r="O4" s="1" t="str">
        <f t="shared" ca="1" si="1"/>
        <v>uj::is_prop(la, 'cmp_ppn_vec')</v>
      </c>
      <c r="P4" s="1" t="str">
        <f t="shared" ca="1" si="1"/>
        <v>uj::is_prop(lt, 'cmp_chr_vec', vals = pj::pj.$vals$lt)</v>
      </c>
      <c r="Q4" s="1" t="str">
        <f t="shared" ca="1" si="1"/>
        <v>uj::is_prop(lw, 'cmp_pos_vec')</v>
      </c>
      <c r="R4" s="1" t="str">
        <f t="shared" ca="1" si="2"/>
        <v>uj::is_prop(pu, 'cmp_chr_scl', vals = pj::pj.$vals$pu)</v>
      </c>
      <c r="S4" s="1" t="str">
        <f t="shared" ca="1" si="2"/>
        <v>uj::is_prop(pad, 'cmp_ppn_vec', n = c(1, 2, 4), le = 0.25)</v>
      </c>
    </row>
    <row r="5" spans="1:19" x14ac:dyDescent="0.2">
      <c r="A5" s="1" t="s">
        <v>165</v>
      </c>
      <c r="B5" s="1" t="str">
        <f t="shared" ca="1" si="0"/>
        <v>uj::is_prop(xmin, 'cmp_num_scl')</v>
      </c>
      <c r="C5" s="1" t="str">
        <f t="shared" ca="1" si="0"/>
        <v>uj::is_prop(xmax, 'cmp_num_scl', gt = xmin)</v>
      </c>
      <c r="D5" s="1" t="str">
        <f t="shared" ca="1" si="0"/>
        <v>uj::is_prop(ymin, 'cmp_num_scl')</v>
      </c>
      <c r="E5" s="1" t="str">
        <f t="shared" ca="1" si="0"/>
        <v>uj::is_prop(ymax, 'cmp_num_scl', gt = ymin)</v>
      </c>
      <c r="F5" s="1" t="str">
        <f ca="1">INDEX(prop_checks,MATCH(F$1,arg_names,0),MATCH($A5,element_names,0))</f>
        <v>uj::is_prop(le, 'cmp_num_vec')</v>
      </c>
      <c r="G5" s="13" t="str">
        <f>"uj::isNa("&amp;G$1&amp;")"</f>
        <v>uj::isNa(re)</v>
      </c>
      <c r="H5" s="1" t="str">
        <f ca="1">INDEX(prop_checks,MATCH(H$1,arg_names,0),MATCH($A5,element_names,0))</f>
        <v>uj::is_prop(be, 'cmp_num_scl')</v>
      </c>
      <c r="I5" s="1" t="str">
        <f ca="1">INDEX(prop_checks,MATCH(I$1,arg_names,0),MATCH($A5,element_names,0))</f>
        <v>uj::is_prop(te, 'cmp_num_scl', gt = be)</v>
      </c>
      <c r="J5" s="1" t="str">
        <f ca="1">INDEX(prop_checks,MATCH(J$1,arg_names,0),MATCH($A5,element_names,0))</f>
        <v>uj::is_prop(w, 'cmp_pos_vec')</v>
      </c>
      <c r="K5" s="13" t="str">
        <f>"uj::isNa("&amp;K$1&amp;")"</f>
        <v>uj::isNa(h)</v>
      </c>
      <c r="L5" s="1" t="str">
        <f t="shared" ca="1" si="1"/>
        <v>uj::is_prop(fc, 'cmp_clr_vec')</v>
      </c>
      <c r="M5" s="1" t="str">
        <f t="shared" ca="1" si="1"/>
        <v>uj::is_prop(fa, 'cmp_ppn_vec')</v>
      </c>
      <c r="N5" s="1" t="str">
        <f t="shared" ca="1" si="1"/>
        <v>uj::is_prop(lc, 'cmp_clr_vec')</v>
      </c>
      <c r="O5" s="1" t="str">
        <f t="shared" ca="1" si="1"/>
        <v>uj::is_prop(la, 'cmp_ppn_vec')</v>
      </c>
      <c r="P5" s="1" t="str">
        <f t="shared" ca="1" si="1"/>
        <v>uj::is_prop(lt, 'cmp_chr_vec', vals = pj::pj.$vals$lt)</v>
      </c>
      <c r="Q5" s="1" t="str">
        <f t="shared" ca="1" si="1"/>
        <v>uj::is_prop(lw, 'cmp_pos_vec')</v>
      </c>
      <c r="R5" s="1" t="str">
        <f t="shared" ca="1" si="2"/>
        <v>uj::is_prop(pu, 'cmp_chr_scl', vals = pj::pj.$vals$pu)</v>
      </c>
      <c r="S5" s="1" t="str">
        <f t="shared" ca="1" si="2"/>
        <v>uj::is_prop(pad, 'cmp_ppn_vec', n = c(1, 2, 4), le = 0.25)</v>
      </c>
    </row>
    <row r="6" spans="1:19" x14ac:dyDescent="0.2">
      <c r="A6" s="1" t="s">
        <v>165</v>
      </c>
      <c r="B6" s="1" t="str">
        <f t="shared" ca="1" si="0"/>
        <v>uj::is_prop(xmin, 'cmp_num_scl')</v>
      </c>
      <c r="C6" s="1" t="str">
        <f t="shared" ca="1" si="0"/>
        <v>uj::is_prop(xmax, 'cmp_num_scl', gt = xmin)</v>
      </c>
      <c r="D6" s="1" t="str">
        <f t="shared" ca="1" si="0"/>
        <v>uj::is_prop(ymin, 'cmp_num_scl')</v>
      </c>
      <c r="E6" s="1" t="str">
        <f t="shared" ca="1" si="0"/>
        <v>uj::is_prop(ymax, 'cmp_num_scl', gt = ymin)</v>
      </c>
      <c r="F6" s="1" t="str">
        <f ca="1">INDEX(prop_checks,MATCH(F$1,arg_names,0),MATCH($A6,element_names,0))</f>
        <v>uj::is_prop(le, 'cmp_num_vec')</v>
      </c>
      <c r="G6" s="13" t="str">
        <f>"uj::isNa("&amp;G$1&amp;")"</f>
        <v>uj::isNa(re)</v>
      </c>
      <c r="H6" s="1" t="str">
        <f ca="1">INDEX(prop_checks,MATCH(H$1,arg_names,0),MATCH($A6,element_names,0))</f>
        <v>uj::is_prop(be, 'cmp_num_scl')</v>
      </c>
      <c r="I6" s="13" t="str">
        <f>"uj::isNa("&amp;I$1&amp;")"</f>
        <v>uj::isNa(te)</v>
      </c>
      <c r="J6" s="1" t="str">
        <f ca="1">INDEX(prop_checks,MATCH(J$1,arg_names,0),MATCH($A6,element_names,0))</f>
        <v>uj::is_prop(w, 'cmp_pos_vec')</v>
      </c>
      <c r="K6" s="1" t="str">
        <f ca="1">INDEX(prop_checks,MATCH(K$1,arg_names,0),MATCH($A6,element_names,0))</f>
        <v>uj::is_prop(h, 'cmp_pos_vec')</v>
      </c>
      <c r="L6" s="1" t="str">
        <f t="shared" ca="1" si="1"/>
        <v>uj::is_prop(fc, 'cmp_clr_vec')</v>
      </c>
      <c r="M6" s="1" t="str">
        <f t="shared" ca="1" si="1"/>
        <v>uj::is_prop(fa, 'cmp_ppn_vec')</v>
      </c>
      <c r="N6" s="1" t="str">
        <f t="shared" ca="1" si="1"/>
        <v>uj::is_prop(lc, 'cmp_clr_vec')</v>
      </c>
      <c r="O6" s="1" t="str">
        <f t="shared" ca="1" si="1"/>
        <v>uj::is_prop(la, 'cmp_ppn_vec')</v>
      </c>
      <c r="P6" s="1" t="str">
        <f t="shared" ca="1" si="1"/>
        <v>uj::is_prop(lt, 'cmp_chr_vec', vals = pj::pj.$vals$lt)</v>
      </c>
      <c r="Q6" s="1" t="str">
        <f t="shared" ca="1" si="1"/>
        <v>uj::is_prop(lw, 'cmp_pos_vec')</v>
      </c>
      <c r="R6" s="1" t="str">
        <f t="shared" ca="1" si="2"/>
        <v>uj::is_prop(pu, 'cmp_chr_scl', vals = pj::pj.$vals$pu)</v>
      </c>
      <c r="S6" s="1" t="str">
        <f t="shared" ca="1" si="2"/>
        <v>uj::is_prop(pad, 'cmp_ppn_vec', n = c(1, 2, 4), le = 0.25)</v>
      </c>
    </row>
    <row r="7" spans="1:19" x14ac:dyDescent="0.2">
      <c r="A7" s="1" t="s">
        <v>165</v>
      </c>
      <c r="B7" s="1" t="str">
        <f t="shared" ca="1" si="0"/>
        <v>uj::is_prop(xmin, 'cmp_num_scl')</v>
      </c>
      <c r="C7" s="1" t="str">
        <f t="shared" ca="1" si="0"/>
        <v>uj::is_prop(xmax, 'cmp_num_scl', gt = xmin)</v>
      </c>
      <c r="D7" s="1" t="str">
        <f t="shared" ca="1" si="0"/>
        <v>uj::is_prop(ymin, 'cmp_num_scl')</v>
      </c>
      <c r="E7" s="1" t="str">
        <f t="shared" ca="1" si="0"/>
        <v>uj::is_prop(ymax, 'cmp_num_scl', gt = ymin)</v>
      </c>
      <c r="F7" s="1" t="str">
        <f ca="1">INDEX(prop_checks,MATCH(F$1,arg_names,0),MATCH($A7,element_names,0))</f>
        <v>uj::is_prop(le, 'cmp_num_vec')</v>
      </c>
      <c r="G7" s="13" t="str">
        <f>"uj::isNa("&amp;G$1&amp;")"</f>
        <v>uj::isNa(re)</v>
      </c>
      <c r="H7" s="13" t="str">
        <f>"uj::isNa("&amp;H$1&amp;")"</f>
        <v>uj::isNa(be)</v>
      </c>
      <c r="I7" s="1" t="str">
        <f ca="1">INDEX(prop_checks,MATCH(I$1,arg_names,0),MATCH($A7,element_names,0))</f>
        <v>uj::is_prop(te, 'cmp_num_scl', gt = be)</v>
      </c>
      <c r="J7" s="1" t="str">
        <f ca="1">INDEX(prop_checks,MATCH(J$1,arg_names,0),MATCH($A7,element_names,0))</f>
        <v>uj::is_prop(w, 'cmp_pos_vec')</v>
      </c>
      <c r="K7" s="1" t="str">
        <f ca="1">INDEX(prop_checks,MATCH(K$1,arg_names,0),MATCH($A7,element_names,0))</f>
        <v>uj::is_prop(h, 'cmp_pos_vec')</v>
      </c>
      <c r="L7" s="1" t="str">
        <f t="shared" ca="1" si="1"/>
        <v>uj::is_prop(fc, 'cmp_clr_vec')</v>
      </c>
      <c r="M7" s="1" t="str">
        <f t="shared" ca="1" si="1"/>
        <v>uj::is_prop(fa, 'cmp_ppn_vec')</v>
      </c>
      <c r="N7" s="1" t="str">
        <f t="shared" ca="1" si="1"/>
        <v>uj::is_prop(lc, 'cmp_clr_vec')</v>
      </c>
      <c r="O7" s="1" t="str">
        <f t="shared" ca="1" si="1"/>
        <v>uj::is_prop(la, 'cmp_ppn_vec')</v>
      </c>
      <c r="P7" s="1" t="str">
        <f t="shared" ca="1" si="1"/>
        <v>uj::is_prop(lt, 'cmp_chr_vec', vals = pj::pj.$vals$lt)</v>
      </c>
      <c r="Q7" s="1" t="str">
        <f t="shared" ca="1" si="1"/>
        <v>uj::is_prop(lw, 'cmp_pos_vec')</v>
      </c>
      <c r="R7" s="1" t="str">
        <f t="shared" ca="1" si="2"/>
        <v>uj::is_prop(pu, 'cmp_chr_scl', vals = pj::pj.$vals$pu)</v>
      </c>
      <c r="S7" s="1" t="str">
        <f t="shared" ca="1" si="2"/>
        <v>uj::is_prop(pad, 'cmp_ppn_vec', n = c(1, 2, 4), le = 0.25)</v>
      </c>
    </row>
    <row r="8" spans="1:19" x14ac:dyDescent="0.2">
      <c r="A8" s="1" t="s">
        <v>165</v>
      </c>
      <c r="B8" s="1" t="str">
        <f t="shared" ca="1" si="0"/>
        <v>uj::is_prop(xmin, 'cmp_num_scl')</v>
      </c>
      <c r="C8" s="1" t="str">
        <f t="shared" ca="1" si="0"/>
        <v>uj::is_prop(xmax, 'cmp_num_scl', gt = xmin)</v>
      </c>
      <c r="D8" s="1" t="str">
        <f t="shared" ca="1" si="0"/>
        <v>uj::is_prop(ymin, 'cmp_num_scl')</v>
      </c>
      <c r="E8" s="1" t="str">
        <f t="shared" ca="1" si="0"/>
        <v>uj::is_prop(ymax, 'cmp_num_scl', gt = ymin)</v>
      </c>
      <c r="F8" s="13" t="str">
        <f>"uj::isNa("&amp;F$1&amp;")"</f>
        <v>uj::isNa(le)</v>
      </c>
      <c r="G8" s="1" t="str">
        <f ca="1">INDEX(prop_checks,MATCH(G$1,arg_names,0),MATCH($A8,element_names,0))</f>
        <v>uj::is_prop(re, 'cmp_num_scl', gt = le)</v>
      </c>
      <c r="H8" s="1" t="str">
        <f ca="1">INDEX(prop_checks,MATCH(H$1,arg_names,0),MATCH($A8,element_names,0))</f>
        <v>uj::is_prop(be, 'cmp_num_scl')</v>
      </c>
      <c r="I8" s="1" t="str">
        <f ca="1">INDEX(prop_checks,MATCH(I$1,arg_names,0),MATCH($A8,element_names,0))</f>
        <v>uj::is_prop(te, 'cmp_num_scl', gt = be)</v>
      </c>
      <c r="J8" s="1" t="str">
        <f ca="1">INDEX(prop_checks,MATCH(J$1,arg_names,0),MATCH($A8,element_names,0))</f>
        <v>uj::is_prop(w, 'cmp_pos_vec')</v>
      </c>
      <c r="K8" s="13" t="str">
        <f>"uj::isNa("&amp;K$1&amp;")"</f>
        <v>uj::isNa(h)</v>
      </c>
      <c r="L8" s="1" t="str">
        <f t="shared" ca="1" si="1"/>
        <v>uj::is_prop(fc, 'cmp_clr_vec')</v>
      </c>
      <c r="M8" s="1" t="str">
        <f t="shared" ca="1" si="1"/>
        <v>uj::is_prop(fa, 'cmp_ppn_vec')</v>
      </c>
      <c r="N8" s="1" t="str">
        <f t="shared" ca="1" si="1"/>
        <v>uj::is_prop(lc, 'cmp_clr_vec')</v>
      </c>
      <c r="O8" s="1" t="str">
        <f t="shared" ca="1" si="1"/>
        <v>uj::is_prop(la, 'cmp_ppn_vec')</v>
      </c>
      <c r="P8" s="1" t="str">
        <f t="shared" ca="1" si="1"/>
        <v>uj::is_prop(lt, 'cmp_chr_vec', vals = pj::pj.$vals$lt)</v>
      </c>
      <c r="Q8" s="1" t="str">
        <f t="shared" ca="1" si="1"/>
        <v>uj::is_prop(lw, 'cmp_pos_vec')</v>
      </c>
      <c r="R8" s="1" t="str">
        <f t="shared" ca="1" si="2"/>
        <v>uj::is_prop(pu, 'cmp_chr_scl', vals = pj::pj.$vals$pu)</v>
      </c>
      <c r="S8" s="1" t="str">
        <f t="shared" ca="1" si="2"/>
        <v>uj::is_prop(pad, 'cmp_ppn_vec', n = c(1, 2, 4), le = 0.25)</v>
      </c>
    </row>
    <row r="9" spans="1:19" x14ac:dyDescent="0.2">
      <c r="A9" s="1" t="s">
        <v>165</v>
      </c>
      <c r="B9" s="1" t="str">
        <f t="shared" ca="1" si="0"/>
        <v>uj::is_prop(xmin, 'cmp_num_scl')</v>
      </c>
      <c r="C9" s="1" t="str">
        <f t="shared" ca="1" si="0"/>
        <v>uj::is_prop(xmax, 'cmp_num_scl', gt = xmin)</v>
      </c>
      <c r="D9" s="1" t="str">
        <f t="shared" ca="1" si="0"/>
        <v>uj::is_prop(ymin, 'cmp_num_scl')</v>
      </c>
      <c r="E9" s="1" t="str">
        <f t="shared" ca="1" si="0"/>
        <v>uj::is_prop(ymax, 'cmp_num_scl', gt = ymin)</v>
      </c>
      <c r="F9" s="13" t="str">
        <f>"uj::isNa("&amp;F$1&amp;")"</f>
        <v>uj::isNa(le)</v>
      </c>
      <c r="G9" s="1" t="str">
        <f ca="1">INDEX(prop_checks,MATCH(G$1,arg_names,0),MATCH($A9,element_names,0))</f>
        <v>uj::is_prop(re, 'cmp_num_scl', gt = le)</v>
      </c>
      <c r="H9" s="1" t="str">
        <f ca="1">INDEX(prop_checks,MATCH(H$1,arg_names,0),MATCH($A9,element_names,0))</f>
        <v>uj::is_prop(be, 'cmp_num_scl')</v>
      </c>
      <c r="I9" s="13" t="str">
        <f>"uj::isNa("&amp;I$1&amp;")"</f>
        <v>uj::isNa(te)</v>
      </c>
      <c r="J9" s="1" t="str">
        <f ca="1">INDEX(prop_checks,MATCH(J$1,arg_names,0),MATCH($A9,element_names,0))</f>
        <v>uj::is_prop(w, 'cmp_pos_vec')</v>
      </c>
      <c r="K9" s="1" t="str">
        <f ca="1">INDEX(prop_checks,MATCH(K$1,arg_names,0),MATCH($A9,element_names,0))</f>
        <v>uj::is_prop(h, 'cmp_pos_vec')</v>
      </c>
      <c r="L9" s="1" t="str">
        <f t="shared" ca="1" si="1"/>
        <v>uj::is_prop(fc, 'cmp_clr_vec')</v>
      </c>
      <c r="M9" s="1" t="str">
        <f t="shared" ca="1" si="1"/>
        <v>uj::is_prop(fa, 'cmp_ppn_vec')</v>
      </c>
      <c r="N9" s="1" t="str">
        <f t="shared" ca="1" si="1"/>
        <v>uj::is_prop(lc, 'cmp_clr_vec')</v>
      </c>
      <c r="O9" s="1" t="str">
        <f t="shared" ca="1" si="1"/>
        <v>uj::is_prop(la, 'cmp_ppn_vec')</v>
      </c>
      <c r="P9" s="1" t="str">
        <f t="shared" ca="1" si="1"/>
        <v>uj::is_prop(lt, 'cmp_chr_vec', vals = pj::pj.$vals$lt)</v>
      </c>
      <c r="Q9" s="1" t="str">
        <f t="shared" ca="1" si="1"/>
        <v>uj::is_prop(lw, 'cmp_pos_vec')</v>
      </c>
      <c r="R9" s="1" t="str">
        <f t="shared" ca="1" si="2"/>
        <v>uj::is_prop(pu, 'cmp_chr_scl', vals = pj::pj.$vals$pu)</v>
      </c>
      <c r="S9" s="1" t="str">
        <f t="shared" ca="1" si="2"/>
        <v>uj::is_prop(pad, 'cmp_ppn_vec', n = c(1, 2, 4), le = 0.25)</v>
      </c>
    </row>
    <row r="10" spans="1:19" x14ac:dyDescent="0.2">
      <c r="A10" s="1" t="s">
        <v>165</v>
      </c>
      <c r="B10" s="1" t="str">
        <f t="shared" ca="1" si="0"/>
        <v>uj::is_prop(xmin, 'cmp_num_scl')</v>
      </c>
      <c r="C10" s="1" t="str">
        <f t="shared" ca="1" si="0"/>
        <v>uj::is_prop(xmax, 'cmp_num_scl', gt = xmin)</v>
      </c>
      <c r="D10" s="1" t="str">
        <f t="shared" ca="1" si="0"/>
        <v>uj::is_prop(ymin, 'cmp_num_scl')</v>
      </c>
      <c r="E10" s="1" t="str">
        <f t="shared" ca="1" si="0"/>
        <v>uj::is_prop(ymax, 'cmp_num_scl', gt = ymin)</v>
      </c>
      <c r="F10" s="13" t="str">
        <f>"uj::isNa("&amp;F$1&amp;")"</f>
        <v>uj::isNa(le)</v>
      </c>
      <c r="G10" s="1" t="str">
        <f ca="1">INDEX(prop_checks,MATCH(G$1,arg_names,0),MATCH($A10,element_names,0))</f>
        <v>uj::is_prop(re, 'cmp_num_scl', gt = le)</v>
      </c>
      <c r="H10" s="13" t="str">
        <f>"uj::isNa("&amp;H$1&amp;")"</f>
        <v>uj::isNa(be)</v>
      </c>
      <c r="I10" s="1" t="str">
        <f ca="1">INDEX(prop_checks,MATCH(I$1,arg_names,0),MATCH($A10,element_names,0))</f>
        <v>uj::is_prop(te, 'cmp_num_scl', gt = be)</v>
      </c>
      <c r="J10" s="1" t="str">
        <f ca="1">INDEX(prop_checks,MATCH(J$1,arg_names,0),MATCH($A10,element_names,0))</f>
        <v>uj::is_prop(w, 'cmp_pos_vec')</v>
      </c>
      <c r="K10" s="1" t="str">
        <f ca="1">INDEX(prop_checks,MATCH(K$1,arg_names,0),MATCH($A10,element_names,0))</f>
        <v>uj::is_prop(h, 'cmp_pos_vec')</v>
      </c>
      <c r="L10" s="1" t="str">
        <f t="shared" ca="1" si="1"/>
        <v>uj::is_prop(fc, 'cmp_clr_vec')</v>
      </c>
      <c r="M10" s="1" t="str">
        <f t="shared" ca="1" si="1"/>
        <v>uj::is_prop(fa, 'cmp_ppn_vec')</v>
      </c>
      <c r="N10" s="1" t="str">
        <f t="shared" ca="1" si="1"/>
        <v>uj::is_prop(lc, 'cmp_clr_vec')</v>
      </c>
      <c r="O10" s="1" t="str">
        <f t="shared" ca="1" si="1"/>
        <v>uj::is_prop(la, 'cmp_ppn_vec')</v>
      </c>
      <c r="P10" s="1" t="str">
        <f t="shared" ca="1" si="1"/>
        <v>uj::is_prop(lt, 'cmp_chr_vec', vals = pj::pj.$vals$lt)</v>
      </c>
      <c r="Q10" s="1" t="str">
        <f t="shared" ca="1" si="1"/>
        <v>uj::is_prop(lw, 'cmp_pos_vec')</v>
      </c>
      <c r="R10" s="1" t="str">
        <f t="shared" ca="1" si="2"/>
        <v>uj::is_prop(pu, 'cmp_chr_scl', vals = pj::pj.$vals$pu)</v>
      </c>
      <c r="S10" s="1" t="str">
        <f t="shared" ca="1" si="2"/>
        <v>uj::is_prop(pad, 'cmp_ppn_vec', n = c(1, 2, 4), le = 0.25)</v>
      </c>
    </row>
    <row r="11" spans="1:19" x14ac:dyDescent="0.2">
      <c r="A11" s="1" t="s">
        <v>165</v>
      </c>
      <c r="B11" s="1" t="str">
        <f t="shared" ca="1" si="0"/>
        <v>uj::is_prop(xmin, 'cmp_num_scl')</v>
      </c>
      <c r="C11" s="1" t="str">
        <f t="shared" ca="1" si="0"/>
        <v>uj::is_prop(xmax, 'cmp_num_scl', gt = xmin)</v>
      </c>
      <c r="D11" s="1" t="str">
        <f t="shared" ca="1" si="0"/>
        <v>uj::is_prop(ymin, 'cmp_num_scl')</v>
      </c>
      <c r="E11" s="1" t="str">
        <f t="shared" ca="1" si="0"/>
        <v>uj::is_prop(ymax, 'cmp_num_scl', gt = ymin)</v>
      </c>
      <c r="F11" s="13" t="str">
        <f>"uj::isNa("&amp;F$1&amp;")"</f>
        <v>uj::isNa(le)</v>
      </c>
      <c r="G11" s="13" t="str">
        <f>"uj::isNa("&amp;G$1&amp;")"</f>
        <v>uj::isNa(re)</v>
      </c>
      <c r="H11" s="13" t="str">
        <f>"uj::isNa("&amp;H$1&amp;")"</f>
        <v>uj::isNa(be)</v>
      </c>
      <c r="I11" s="13" t="str">
        <f>"uj::isNa("&amp;I$1&amp;")"</f>
        <v>uj::isNa(te)</v>
      </c>
      <c r="J11" s="1" t="str">
        <f ca="1">INDEX(prop_checks,MATCH(J$1,arg_names,0),MATCH($A11,element_names,0))</f>
        <v>uj::is_prop(w, 'cmp_pos_vec')</v>
      </c>
      <c r="K11" s="1" t="str">
        <f ca="1">INDEX(prop_checks,MATCH(K$1,arg_names,0),MATCH($A11,element_names,0))</f>
        <v>uj::is_prop(h, 'cmp_pos_vec')</v>
      </c>
      <c r="L11" s="1" t="str">
        <f t="shared" ref="L11:M20" ca="1" si="3">INDEX(prop_checks,MATCH(L$1,arg_names,0),MATCH($A11,element_names,0))</f>
        <v>uj::is_prop(fc, 'cmp_clr_vec')</v>
      </c>
      <c r="M11" s="1" t="str">
        <f t="shared" ca="1" si="3"/>
        <v>uj::is_prop(fa, 'cmp_ppn_vec')</v>
      </c>
      <c r="N11" s="13" t="str">
        <f t="shared" ref="N11:Q20" si="4">"uj::isNa("&amp;N$1&amp;")"</f>
        <v>uj::isNa(lc)</v>
      </c>
      <c r="O11" s="13" t="str">
        <f t="shared" si="4"/>
        <v>uj::isNa(la)</v>
      </c>
      <c r="P11" s="13" t="str">
        <f t="shared" si="4"/>
        <v>uj::isNa(lt)</v>
      </c>
      <c r="Q11" s="13" t="str">
        <f t="shared" si="4"/>
        <v>uj::isNa(lw)</v>
      </c>
      <c r="R11" s="1" t="str">
        <f t="shared" ca="1" si="2"/>
        <v>uj::is_prop(pu, 'cmp_chr_scl', vals = pj::pj.$vals$pu)</v>
      </c>
      <c r="S11" s="1" t="str">
        <f t="shared" ca="1" si="2"/>
        <v>uj::is_prop(pad, 'cmp_ppn_vec', n = c(1, 2, 4), le = 0.25)</v>
      </c>
    </row>
    <row r="12" spans="1:19" x14ac:dyDescent="0.2">
      <c r="A12" s="1" t="s">
        <v>165</v>
      </c>
      <c r="B12" s="1" t="str">
        <f t="shared" ca="1" si="0"/>
        <v>uj::is_prop(xmin, 'cmp_num_scl')</v>
      </c>
      <c r="C12" s="1" t="str">
        <f t="shared" ca="1" si="0"/>
        <v>uj::is_prop(xmax, 'cmp_num_scl', gt = xmin)</v>
      </c>
      <c r="D12" s="1" t="str">
        <f t="shared" ca="1" si="0"/>
        <v>uj::is_prop(ymin, 'cmp_num_scl')</v>
      </c>
      <c r="E12" s="1" t="str">
        <f t="shared" ca="1" si="0"/>
        <v>uj::is_prop(ymax, 'cmp_num_scl', gt = ymin)</v>
      </c>
      <c r="F12" s="1" t="str">
        <f ca="1">INDEX(prop_checks,MATCH(F$1,arg_names,0),MATCH($A12,element_names,0))</f>
        <v>uj::is_prop(le, 'cmp_num_vec')</v>
      </c>
      <c r="G12" s="1" t="str">
        <f ca="1">INDEX(prop_checks,MATCH(G$1,arg_names,0),MATCH($A12,element_names,0))</f>
        <v>uj::is_prop(re, 'cmp_num_scl', gt = le)</v>
      </c>
      <c r="H12" s="1" t="str">
        <f ca="1">INDEX(prop_checks,MATCH(H$1,arg_names,0),MATCH($A12,element_names,0))</f>
        <v>uj::is_prop(be, 'cmp_num_scl')</v>
      </c>
      <c r="I12" s="1" t="str">
        <f ca="1">INDEX(prop_checks,MATCH(I$1,arg_names,0),MATCH($A12,element_names,0))</f>
        <v>uj::is_prop(te, 'cmp_num_scl', gt = be)</v>
      </c>
      <c r="J12" s="13" t="str">
        <f>"uj::isNa("&amp;J$1&amp;")"</f>
        <v>uj::isNa(w)</v>
      </c>
      <c r="K12" s="13" t="str">
        <f>"uj::isNa("&amp;K$1&amp;")"</f>
        <v>uj::isNa(h)</v>
      </c>
      <c r="L12" s="1" t="str">
        <f t="shared" ca="1" si="3"/>
        <v>uj::is_prop(fc, 'cmp_clr_vec')</v>
      </c>
      <c r="M12" s="1" t="str">
        <f t="shared" ca="1" si="3"/>
        <v>uj::is_prop(fa, 'cmp_ppn_vec')</v>
      </c>
      <c r="N12" s="13" t="str">
        <f t="shared" si="4"/>
        <v>uj::isNa(lc)</v>
      </c>
      <c r="O12" s="13" t="str">
        <f t="shared" si="4"/>
        <v>uj::isNa(la)</v>
      </c>
      <c r="P12" s="13" t="str">
        <f t="shared" si="4"/>
        <v>uj::isNa(lt)</v>
      </c>
      <c r="Q12" s="13" t="str">
        <f t="shared" si="4"/>
        <v>uj::isNa(lw)</v>
      </c>
      <c r="R12" s="1" t="str">
        <f t="shared" ca="1" si="2"/>
        <v>uj::is_prop(pu, 'cmp_chr_scl', vals = pj::pj.$vals$pu)</v>
      </c>
      <c r="S12" s="1" t="str">
        <f t="shared" ca="1" si="2"/>
        <v>uj::is_prop(pad, 'cmp_ppn_vec', n = c(1, 2, 4), le = 0.25)</v>
      </c>
    </row>
    <row r="13" spans="1:19" x14ac:dyDescent="0.2">
      <c r="A13" s="1" t="s">
        <v>165</v>
      </c>
      <c r="B13" s="1" t="str">
        <f t="shared" ca="1" si="0"/>
        <v>uj::is_prop(xmin, 'cmp_num_scl')</v>
      </c>
      <c r="C13" s="1" t="str">
        <f t="shared" ca="1" si="0"/>
        <v>uj::is_prop(xmax, 'cmp_num_scl', gt = xmin)</v>
      </c>
      <c r="D13" s="1" t="str">
        <f t="shared" ca="1" si="0"/>
        <v>uj::is_prop(ymin, 'cmp_num_scl')</v>
      </c>
      <c r="E13" s="1" t="str">
        <f t="shared" ca="1" si="0"/>
        <v>uj::is_prop(ymax, 'cmp_num_scl', gt = ymin)</v>
      </c>
      <c r="F13" s="1" t="str">
        <f ca="1">INDEX(prop_checks,MATCH(F$1,arg_names,0),MATCH($A13,element_names,0))</f>
        <v>uj::is_prop(le, 'cmp_num_vec')</v>
      </c>
      <c r="G13" s="1" t="str">
        <f ca="1">INDEX(prop_checks,MATCH(G$1,arg_names,0),MATCH($A13,element_names,0))</f>
        <v>uj::is_prop(re, 'cmp_num_scl', gt = le)</v>
      </c>
      <c r="H13" s="13" t="str">
        <f>"uj::isNa("&amp;H$1&amp;")"</f>
        <v>uj::isNa(be)</v>
      </c>
      <c r="I13" s="1" t="str">
        <f ca="1">INDEX(prop_checks,MATCH(I$1,arg_names,0),MATCH($A13,element_names,0))</f>
        <v>uj::is_prop(te, 'cmp_num_scl', gt = be)</v>
      </c>
      <c r="J13" s="13" t="str">
        <f>"uj::isNa("&amp;J$1&amp;")"</f>
        <v>uj::isNa(w)</v>
      </c>
      <c r="K13" s="1" t="str">
        <f ca="1">INDEX(prop_checks,MATCH(K$1,arg_names,0),MATCH($A13,element_names,0))</f>
        <v>uj::is_prop(h, 'cmp_pos_vec')</v>
      </c>
      <c r="L13" s="1" t="str">
        <f t="shared" ca="1" si="3"/>
        <v>uj::is_prop(fc, 'cmp_clr_vec')</v>
      </c>
      <c r="M13" s="1" t="str">
        <f t="shared" ca="1" si="3"/>
        <v>uj::is_prop(fa, 'cmp_ppn_vec')</v>
      </c>
      <c r="N13" s="13" t="str">
        <f t="shared" si="4"/>
        <v>uj::isNa(lc)</v>
      </c>
      <c r="O13" s="13" t="str">
        <f t="shared" si="4"/>
        <v>uj::isNa(la)</v>
      </c>
      <c r="P13" s="13" t="str">
        <f t="shared" si="4"/>
        <v>uj::isNa(lt)</v>
      </c>
      <c r="Q13" s="13" t="str">
        <f t="shared" si="4"/>
        <v>uj::isNa(lw)</v>
      </c>
      <c r="R13" s="1" t="str">
        <f t="shared" ca="1" si="2"/>
        <v>uj::is_prop(pu, 'cmp_chr_scl', vals = pj::pj.$vals$pu)</v>
      </c>
      <c r="S13" s="1" t="str">
        <f t="shared" ca="1" si="2"/>
        <v>uj::is_prop(pad, 'cmp_ppn_vec', n = c(1, 2, 4), le = 0.25)</v>
      </c>
    </row>
    <row r="14" spans="1:19" x14ac:dyDescent="0.2">
      <c r="A14" s="1" t="s">
        <v>165</v>
      </c>
      <c r="B14" s="1" t="str">
        <f t="shared" ca="1" si="0"/>
        <v>uj::is_prop(xmin, 'cmp_num_scl')</v>
      </c>
      <c r="C14" s="1" t="str">
        <f t="shared" ca="1" si="0"/>
        <v>uj::is_prop(xmax, 'cmp_num_scl', gt = xmin)</v>
      </c>
      <c r="D14" s="1" t="str">
        <f t="shared" ca="1" si="0"/>
        <v>uj::is_prop(ymin, 'cmp_num_scl')</v>
      </c>
      <c r="E14" s="1" t="str">
        <f t="shared" ca="1" si="0"/>
        <v>uj::is_prop(ymax, 'cmp_num_scl', gt = ymin)</v>
      </c>
      <c r="F14" s="1" t="str">
        <f ca="1">INDEX(prop_checks,MATCH(F$1,arg_names,0),MATCH($A14,element_names,0))</f>
        <v>uj::is_prop(le, 'cmp_num_vec')</v>
      </c>
      <c r="G14" s="1" t="str">
        <f ca="1">INDEX(prop_checks,MATCH(G$1,arg_names,0),MATCH($A14,element_names,0))</f>
        <v>uj::is_prop(re, 'cmp_num_scl', gt = le)</v>
      </c>
      <c r="H14" s="1" t="str">
        <f ca="1">INDEX(prop_checks,MATCH(H$1,arg_names,0),MATCH($A14,element_names,0))</f>
        <v>uj::is_prop(be, 'cmp_num_scl')</v>
      </c>
      <c r="I14" s="13" t="str">
        <f>"uj::isNa("&amp;I$1&amp;")"</f>
        <v>uj::isNa(te)</v>
      </c>
      <c r="J14" s="13" t="str">
        <f>"uj::isNa("&amp;J$1&amp;")"</f>
        <v>uj::isNa(w)</v>
      </c>
      <c r="K14" s="1" t="str">
        <f ca="1">INDEX(prop_checks,MATCH(K$1,arg_names,0),MATCH($A14,element_names,0))</f>
        <v>uj::is_prop(h, 'cmp_pos_vec')</v>
      </c>
      <c r="L14" s="1" t="str">
        <f t="shared" ca="1" si="3"/>
        <v>uj::is_prop(fc, 'cmp_clr_vec')</v>
      </c>
      <c r="M14" s="1" t="str">
        <f t="shared" ca="1" si="3"/>
        <v>uj::is_prop(fa, 'cmp_ppn_vec')</v>
      </c>
      <c r="N14" s="13" t="str">
        <f t="shared" si="4"/>
        <v>uj::isNa(lc)</v>
      </c>
      <c r="O14" s="13" t="str">
        <f t="shared" si="4"/>
        <v>uj::isNa(la)</v>
      </c>
      <c r="P14" s="13" t="str">
        <f t="shared" si="4"/>
        <v>uj::isNa(lt)</v>
      </c>
      <c r="Q14" s="13" t="str">
        <f t="shared" si="4"/>
        <v>uj::isNa(lw)</v>
      </c>
      <c r="R14" s="1" t="str">
        <f t="shared" ca="1" si="2"/>
        <v>uj::is_prop(pu, 'cmp_chr_scl', vals = pj::pj.$vals$pu)</v>
      </c>
      <c r="S14" s="1" t="str">
        <f t="shared" ca="1" si="2"/>
        <v>uj::is_prop(pad, 'cmp_ppn_vec', n = c(1, 2, 4), le = 0.25)</v>
      </c>
    </row>
    <row r="15" spans="1:19" x14ac:dyDescent="0.2">
      <c r="A15" s="1" t="s">
        <v>165</v>
      </c>
      <c r="B15" s="1" t="str">
        <f t="shared" ca="1" si="0"/>
        <v>uj::is_prop(xmin, 'cmp_num_scl')</v>
      </c>
      <c r="C15" s="1" t="str">
        <f t="shared" ca="1" si="0"/>
        <v>uj::is_prop(xmax, 'cmp_num_scl', gt = xmin)</v>
      </c>
      <c r="D15" s="1" t="str">
        <f t="shared" ca="1" si="0"/>
        <v>uj::is_prop(ymin, 'cmp_num_scl')</v>
      </c>
      <c r="E15" s="1" t="str">
        <f t="shared" ca="1" si="0"/>
        <v>uj::is_prop(ymax, 'cmp_num_scl', gt = ymin)</v>
      </c>
      <c r="F15" s="1" t="str">
        <f ca="1">INDEX(prop_checks,MATCH(F$1,arg_names,0),MATCH($A15,element_names,0))</f>
        <v>uj::is_prop(le, 'cmp_num_vec')</v>
      </c>
      <c r="G15" s="13" t="str">
        <f>"uj::isNa("&amp;G$1&amp;")"</f>
        <v>uj::isNa(re)</v>
      </c>
      <c r="H15" s="1" t="str">
        <f ca="1">INDEX(prop_checks,MATCH(H$1,arg_names,0),MATCH($A15,element_names,0))</f>
        <v>uj::is_prop(be, 'cmp_num_scl')</v>
      </c>
      <c r="I15" s="1" t="str">
        <f ca="1">INDEX(prop_checks,MATCH(I$1,arg_names,0),MATCH($A15,element_names,0))</f>
        <v>uj::is_prop(te, 'cmp_num_scl', gt = be)</v>
      </c>
      <c r="J15" s="1" t="str">
        <f ca="1">INDEX(prop_checks,MATCH(J$1,arg_names,0),MATCH($A15,element_names,0))</f>
        <v>uj::is_prop(w, 'cmp_pos_vec')</v>
      </c>
      <c r="K15" s="13" t="str">
        <f>"uj::isNa("&amp;K$1&amp;")"</f>
        <v>uj::isNa(h)</v>
      </c>
      <c r="L15" s="1" t="str">
        <f t="shared" ca="1" si="3"/>
        <v>uj::is_prop(fc, 'cmp_clr_vec')</v>
      </c>
      <c r="M15" s="1" t="str">
        <f t="shared" ca="1" si="3"/>
        <v>uj::is_prop(fa, 'cmp_ppn_vec')</v>
      </c>
      <c r="N15" s="13" t="str">
        <f t="shared" si="4"/>
        <v>uj::isNa(lc)</v>
      </c>
      <c r="O15" s="13" t="str">
        <f t="shared" si="4"/>
        <v>uj::isNa(la)</v>
      </c>
      <c r="P15" s="13" t="str">
        <f t="shared" si="4"/>
        <v>uj::isNa(lt)</v>
      </c>
      <c r="Q15" s="13" t="str">
        <f t="shared" si="4"/>
        <v>uj::isNa(lw)</v>
      </c>
      <c r="R15" s="1" t="str">
        <f t="shared" ca="1" si="2"/>
        <v>uj::is_prop(pu, 'cmp_chr_scl', vals = pj::pj.$vals$pu)</v>
      </c>
      <c r="S15" s="1" t="str">
        <f t="shared" ca="1" si="2"/>
        <v>uj::is_prop(pad, 'cmp_ppn_vec', n = c(1, 2, 4), le = 0.25)</v>
      </c>
    </row>
    <row r="16" spans="1:19" x14ac:dyDescent="0.2">
      <c r="A16" s="1" t="s">
        <v>165</v>
      </c>
      <c r="B16" s="1" t="str">
        <f t="shared" ca="1" si="0"/>
        <v>uj::is_prop(xmin, 'cmp_num_scl')</v>
      </c>
      <c r="C16" s="1" t="str">
        <f t="shared" ca="1" si="0"/>
        <v>uj::is_prop(xmax, 'cmp_num_scl', gt = xmin)</v>
      </c>
      <c r="D16" s="1" t="str">
        <f t="shared" ca="1" si="0"/>
        <v>uj::is_prop(ymin, 'cmp_num_scl')</v>
      </c>
      <c r="E16" s="1" t="str">
        <f t="shared" ca="1" si="0"/>
        <v>uj::is_prop(ymax, 'cmp_num_scl', gt = ymin)</v>
      </c>
      <c r="F16" s="1" t="str">
        <f ca="1">INDEX(prop_checks,MATCH(F$1,arg_names,0),MATCH($A16,element_names,0))</f>
        <v>uj::is_prop(le, 'cmp_num_vec')</v>
      </c>
      <c r="G16" s="13" t="str">
        <f>"uj::isNa("&amp;G$1&amp;")"</f>
        <v>uj::isNa(re)</v>
      </c>
      <c r="H16" s="1" t="str">
        <f ca="1">INDEX(prop_checks,MATCH(H$1,arg_names,0),MATCH($A16,element_names,0))</f>
        <v>uj::is_prop(be, 'cmp_num_scl')</v>
      </c>
      <c r="I16" s="13" t="str">
        <f>"uj::isNa("&amp;I$1&amp;")"</f>
        <v>uj::isNa(te)</v>
      </c>
      <c r="J16" s="1" t="str">
        <f ca="1">INDEX(prop_checks,MATCH(J$1,arg_names,0),MATCH($A16,element_names,0))</f>
        <v>uj::is_prop(w, 'cmp_pos_vec')</v>
      </c>
      <c r="K16" s="1" t="str">
        <f ca="1">INDEX(prop_checks,MATCH(K$1,arg_names,0),MATCH($A16,element_names,0))</f>
        <v>uj::is_prop(h, 'cmp_pos_vec')</v>
      </c>
      <c r="L16" s="1" t="str">
        <f t="shared" ca="1" si="3"/>
        <v>uj::is_prop(fc, 'cmp_clr_vec')</v>
      </c>
      <c r="M16" s="1" t="str">
        <f t="shared" ca="1" si="3"/>
        <v>uj::is_prop(fa, 'cmp_ppn_vec')</v>
      </c>
      <c r="N16" s="13" t="str">
        <f t="shared" si="4"/>
        <v>uj::isNa(lc)</v>
      </c>
      <c r="O16" s="13" t="str">
        <f t="shared" si="4"/>
        <v>uj::isNa(la)</v>
      </c>
      <c r="P16" s="13" t="str">
        <f t="shared" si="4"/>
        <v>uj::isNa(lt)</v>
      </c>
      <c r="Q16" s="13" t="str">
        <f t="shared" si="4"/>
        <v>uj::isNa(lw)</v>
      </c>
      <c r="R16" s="1" t="str">
        <f t="shared" ca="1" si="2"/>
        <v>uj::is_prop(pu, 'cmp_chr_scl', vals = pj::pj.$vals$pu)</v>
      </c>
      <c r="S16" s="1" t="str">
        <f t="shared" ca="1" si="2"/>
        <v>uj::is_prop(pad, 'cmp_ppn_vec', n = c(1, 2, 4), le = 0.25)</v>
      </c>
    </row>
    <row r="17" spans="1:19" x14ac:dyDescent="0.2">
      <c r="A17" s="1" t="s">
        <v>165</v>
      </c>
      <c r="B17" s="1" t="str">
        <f t="shared" ca="1" si="0"/>
        <v>uj::is_prop(xmin, 'cmp_num_scl')</v>
      </c>
      <c r="C17" s="1" t="str">
        <f t="shared" ca="1" si="0"/>
        <v>uj::is_prop(xmax, 'cmp_num_scl', gt = xmin)</v>
      </c>
      <c r="D17" s="1" t="str">
        <f t="shared" ca="1" si="0"/>
        <v>uj::is_prop(ymin, 'cmp_num_scl')</v>
      </c>
      <c r="E17" s="1" t="str">
        <f t="shared" ca="1" si="0"/>
        <v>uj::is_prop(ymax, 'cmp_num_scl', gt = ymin)</v>
      </c>
      <c r="F17" s="1" t="str">
        <f ca="1">INDEX(prop_checks,MATCH(F$1,arg_names,0),MATCH($A17,element_names,0))</f>
        <v>uj::is_prop(le, 'cmp_num_vec')</v>
      </c>
      <c r="G17" s="13" t="str">
        <f>"uj::isNa("&amp;G$1&amp;")"</f>
        <v>uj::isNa(re)</v>
      </c>
      <c r="H17" s="13" t="str">
        <f>"uj::isNa("&amp;H$1&amp;")"</f>
        <v>uj::isNa(be)</v>
      </c>
      <c r="I17" s="1" t="str">
        <f ca="1">INDEX(prop_checks,MATCH(I$1,arg_names,0),MATCH($A17,element_names,0))</f>
        <v>uj::is_prop(te, 'cmp_num_scl', gt = be)</v>
      </c>
      <c r="J17" s="1" t="str">
        <f ca="1">INDEX(prop_checks,MATCH(J$1,arg_names,0),MATCH($A17,element_names,0))</f>
        <v>uj::is_prop(w, 'cmp_pos_vec')</v>
      </c>
      <c r="K17" s="1" t="str">
        <f ca="1">INDEX(prop_checks,MATCH(K$1,arg_names,0),MATCH($A17,element_names,0))</f>
        <v>uj::is_prop(h, 'cmp_pos_vec')</v>
      </c>
      <c r="L17" s="1" t="str">
        <f t="shared" ca="1" si="3"/>
        <v>uj::is_prop(fc, 'cmp_clr_vec')</v>
      </c>
      <c r="M17" s="1" t="str">
        <f t="shared" ca="1" si="3"/>
        <v>uj::is_prop(fa, 'cmp_ppn_vec')</v>
      </c>
      <c r="N17" s="13" t="str">
        <f t="shared" si="4"/>
        <v>uj::isNa(lc)</v>
      </c>
      <c r="O17" s="13" t="str">
        <f t="shared" si="4"/>
        <v>uj::isNa(la)</v>
      </c>
      <c r="P17" s="13" t="str">
        <f t="shared" si="4"/>
        <v>uj::isNa(lt)</v>
      </c>
      <c r="Q17" s="13" t="str">
        <f t="shared" si="4"/>
        <v>uj::isNa(lw)</v>
      </c>
      <c r="R17" s="1" t="str">
        <f t="shared" ca="1" si="2"/>
        <v>uj::is_prop(pu, 'cmp_chr_scl', vals = pj::pj.$vals$pu)</v>
      </c>
      <c r="S17" s="1" t="str">
        <f t="shared" ca="1" si="2"/>
        <v>uj::is_prop(pad, 'cmp_ppn_vec', n = c(1, 2, 4), le = 0.25)</v>
      </c>
    </row>
    <row r="18" spans="1:19" x14ac:dyDescent="0.2">
      <c r="A18" s="1" t="s">
        <v>165</v>
      </c>
      <c r="B18" s="1" t="str">
        <f t="shared" ca="1" si="0"/>
        <v>uj::is_prop(xmin, 'cmp_num_scl')</v>
      </c>
      <c r="C18" s="1" t="str">
        <f t="shared" ca="1" si="0"/>
        <v>uj::is_prop(xmax, 'cmp_num_scl', gt = xmin)</v>
      </c>
      <c r="D18" s="1" t="str">
        <f t="shared" ca="1" si="0"/>
        <v>uj::is_prop(ymin, 'cmp_num_scl')</v>
      </c>
      <c r="E18" s="1" t="str">
        <f t="shared" ca="1" si="0"/>
        <v>uj::is_prop(ymax, 'cmp_num_scl', gt = ymin)</v>
      </c>
      <c r="F18" s="13" t="str">
        <f>"uj::isNa("&amp;F$1&amp;")"</f>
        <v>uj::isNa(le)</v>
      </c>
      <c r="G18" s="1" t="str">
        <f ca="1">INDEX(prop_checks,MATCH(G$1,arg_names,0),MATCH($A18,element_names,0))</f>
        <v>uj::is_prop(re, 'cmp_num_scl', gt = le)</v>
      </c>
      <c r="H18" s="1" t="str">
        <f ca="1">INDEX(prop_checks,MATCH(H$1,arg_names,0),MATCH($A18,element_names,0))</f>
        <v>uj::is_prop(be, 'cmp_num_scl')</v>
      </c>
      <c r="I18" s="1" t="str">
        <f ca="1">INDEX(prop_checks,MATCH(I$1,arg_names,0),MATCH($A18,element_names,0))</f>
        <v>uj::is_prop(te, 'cmp_num_scl', gt = be)</v>
      </c>
      <c r="J18" s="1" t="str">
        <f ca="1">INDEX(prop_checks,MATCH(J$1,arg_names,0),MATCH($A18,element_names,0))</f>
        <v>uj::is_prop(w, 'cmp_pos_vec')</v>
      </c>
      <c r="K18" s="13" t="str">
        <f>"uj::isNa("&amp;K$1&amp;")"</f>
        <v>uj::isNa(h)</v>
      </c>
      <c r="L18" s="1" t="str">
        <f t="shared" ca="1" si="3"/>
        <v>uj::is_prop(fc, 'cmp_clr_vec')</v>
      </c>
      <c r="M18" s="1" t="str">
        <f t="shared" ca="1" si="3"/>
        <v>uj::is_prop(fa, 'cmp_ppn_vec')</v>
      </c>
      <c r="N18" s="13" t="str">
        <f t="shared" si="4"/>
        <v>uj::isNa(lc)</v>
      </c>
      <c r="O18" s="13" t="str">
        <f t="shared" si="4"/>
        <v>uj::isNa(la)</v>
      </c>
      <c r="P18" s="13" t="str">
        <f t="shared" si="4"/>
        <v>uj::isNa(lt)</v>
      </c>
      <c r="Q18" s="13" t="str">
        <f t="shared" si="4"/>
        <v>uj::isNa(lw)</v>
      </c>
      <c r="R18" s="1" t="str">
        <f t="shared" ca="1" si="2"/>
        <v>uj::is_prop(pu, 'cmp_chr_scl', vals = pj::pj.$vals$pu)</v>
      </c>
      <c r="S18" s="1" t="str">
        <f t="shared" ca="1" si="2"/>
        <v>uj::is_prop(pad, 'cmp_ppn_vec', n = c(1, 2, 4), le = 0.25)</v>
      </c>
    </row>
    <row r="19" spans="1:19" x14ac:dyDescent="0.2">
      <c r="A19" s="1" t="s">
        <v>165</v>
      </c>
      <c r="B19" s="1" t="str">
        <f t="shared" ca="1" si="0"/>
        <v>uj::is_prop(xmin, 'cmp_num_scl')</v>
      </c>
      <c r="C19" s="1" t="str">
        <f t="shared" ca="1" si="0"/>
        <v>uj::is_prop(xmax, 'cmp_num_scl', gt = xmin)</v>
      </c>
      <c r="D19" s="1" t="str">
        <f t="shared" ca="1" si="0"/>
        <v>uj::is_prop(ymin, 'cmp_num_scl')</v>
      </c>
      <c r="E19" s="1" t="str">
        <f t="shared" ca="1" si="0"/>
        <v>uj::is_prop(ymax, 'cmp_num_scl', gt = ymin)</v>
      </c>
      <c r="F19" s="13" t="str">
        <f>"uj::isNa("&amp;F$1&amp;")"</f>
        <v>uj::isNa(le)</v>
      </c>
      <c r="G19" s="1" t="str">
        <f ca="1">INDEX(prop_checks,MATCH(G$1,arg_names,0),MATCH($A19,element_names,0))</f>
        <v>uj::is_prop(re, 'cmp_num_scl', gt = le)</v>
      </c>
      <c r="H19" s="1" t="str">
        <f ca="1">INDEX(prop_checks,MATCH(H$1,arg_names,0),MATCH($A19,element_names,0))</f>
        <v>uj::is_prop(be, 'cmp_num_scl')</v>
      </c>
      <c r="I19" s="13" t="str">
        <f>"uj::isNa("&amp;I$1&amp;")"</f>
        <v>uj::isNa(te)</v>
      </c>
      <c r="J19" s="1" t="str">
        <f ca="1">INDEX(prop_checks,MATCH(J$1,arg_names,0),MATCH($A19,element_names,0))</f>
        <v>uj::is_prop(w, 'cmp_pos_vec')</v>
      </c>
      <c r="K19" s="1" t="str">
        <f ca="1">INDEX(prop_checks,MATCH(K$1,arg_names,0),MATCH($A19,element_names,0))</f>
        <v>uj::is_prop(h, 'cmp_pos_vec')</v>
      </c>
      <c r="L19" s="1" t="str">
        <f t="shared" ca="1" si="3"/>
        <v>uj::is_prop(fc, 'cmp_clr_vec')</v>
      </c>
      <c r="M19" s="1" t="str">
        <f t="shared" ca="1" si="3"/>
        <v>uj::is_prop(fa, 'cmp_ppn_vec')</v>
      </c>
      <c r="N19" s="13" t="str">
        <f t="shared" si="4"/>
        <v>uj::isNa(lc)</v>
      </c>
      <c r="O19" s="13" t="str">
        <f t="shared" si="4"/>
        <v>uj::isNa(la)</v>
      </c>
      <c r="P19" s="13" t="str">
        <f t="shared" si="4"/>
        <v>uj::isNa(lt)</v>
      </c>
      <c r="Q19" s="13" t="str">
        <f t="shared" si="4"/>
        <v>uj::isNa(lw)</v>
      </c>
      <c r="R19" s="1" t="str">
        <f t="shared" ca="1" si="2"/>
        <v>uj::is_prop(pu, 'cmp_chr_scl', vals = pj::pj.$vals$pu)</v>
      </c>
      <c r="S19" s="1" t="str">
        <f t="shared" ca="1" si="2"/>
        <v>uj::is_prop(pad, 'cmp_ppn_vec', n = c(1, 2, 4), le = 0.25)</v>
      </c>
    </row>
    <row r="20" spans="1:19" x14ac:dyDescent="0.2">
      <c r="A20" s="1" t="s">
        <v>165</v>
      </c>
      <c r="B20" s="1" t="str">
        <f t="shared" ca="1" si="0"/>
        <v>uj::is_prop(xmin, 'cmp_num_scl')</v>
      </c>
      <c r="C20" s="1" t="str">
        <f t="shared" ca="1" si="0"/>
        <v>uj::is_prop(xmax, 'cmp_num_scl', gt = xmin)</v>
      </c>
      <c r="D20" s="1" t="str">
        <f t="shared" ca="1" si="0"/>
        <v>uj::is_prop(ymin, 'cmp_num_scl')</v>
      </c>
      <c r="E20" s="1" t="str">
        <f t="shared" ca="1" si="0"/>
        <v>uj::is_prop(ymax, 'cmp_num_scl', gt = ymin)</v>
      </c>
      <c r="F20" s="13" t="str">
        <f>"uj::isNa("&amp;F$1&amp;")"</f>
        <v>uj::isNa(le)</v>
      </c>
      <c r="G20" s="1" t="str">
        <f ca="1">INDEX(prop_checks,MATCH(G$1,arg_names,0),MATCH($A20,element_names,0))</f>
        <v>uj::is_prop(re, 'cmp_num_scl', gt = le)</v>
      </c>
      <c r="H20" s="13" t="str">
        <f>"uj::isNa("&amp;H$1&amp;")"</f>
        <v>uj::isNa(be)</v>
      </c>
      <c r="I20" s="1" t="str">
        <f ca="1">INDEX(prop_checks,MATCH(I$1,arg_names,0),MATCH($A20,element_names,0))</f>
        <v>uj::is_prop(te, 'cmp_num_scl', gt = be)</v>
      </c>
      <c r="J20" s="1" t="str">
        <f ca="1">INDEX(prop_checks,MATCH(J$1,arg_names,0),MATCH($A20,element_names,0))</f>
        <v>uj::is_prop(w, 'cmp_pos_vec')</v>
      </c>
      <c r="K20" s="1" t="str">
        <f ca="1">INDEX(prop_checks,MATCH(K$1,arg_names,0),MATCH($A20,element_names,0))</f>
        <v>uj::is_prop(h, 'cmp_pos_vec')</v>
      </c>
      <c r="L20" s="1" t="str">
        <f t="shared" ca="1" si="3"/>
        <v>uj::is_prop(fc, 'cmp_clr_vec')</v>
      </c>
      <c r="M20" s="1" t="str">
        <f t="shared" ca="1" si="3"/>
        <v>uj::is_prop(fa, 'cmp_ppn_vec')</v>
      </c>
      <c r="N20" s="13" t="str">
        <f t="shared" si="4"/>
        <v>uj::isNa(lc)</v>
      </c>
      <c r="O20" s="13" t="str">
        <f t="shared" si="4"/>
        <v>uj::isNa(la)</v>
      </c>
      <c r="P20" s="13" t="str">
        <f t="shared" si="4"/>
        <v>uj::isNa(lt)</v>
      </c>
      <c r="Q20" s="13" t="str">
        <f t="shared" si="4"/>
        <v>uj::isNa(lw)</v>
      </c>
      <c r="R20" s="1" t="str">
        <f t="shared" ca="1" si="2"/>
        <v>uj::is_prop(pu, 'cmp_chr_scl', vals = pj::pj.$vals$pu)</v>
      </c>
      <c r="S20" s="1" t="str">
        <f t="shared" ca="1" si="2"/>
        <v>uj::is_prop(pad, 'cmp_ppn_vec', n = c(1, 2, 4), le = 0.25)</v>
      </c>
    </row>
    <row r="21" spans="1:19" x14ac:dyDescent="0.2">
      <c r="A21" s="1" t="s">
        <v>165</v>
      </c>
      <c r="B21" s="1" t="str">
        <f t="shared" ref="B21:E40" ca="1" si="5">INDEX(prop_checks,MATCH(B$1,arg_names,0),MATCH($A21,element_names,0))</f>
        <v>uj::is_prop(xmin, 'cmp_num_scl')</v>
      </c>
      <c r="C21" s="1" t="str">
        <f t="shared" ca="1" si="5"/>
        <v>uj::is_prop(xmax, 'cmp_num_scl', gt = xmin)</v>
      </c>
      <c r="D21" s="1" t="str">
        <f t="shared" ca="1" si="5"/>
        <v>uj::is_prop(ymin, 'cmp_num_scl')</v>
      </c>
      <c r="E21" s="1" t="str">
        <f t="shared" ca="1" si="5"/>
        <v>uj::is_prop(ymax, 'cmp_num_scl', gt = ymin)</v>
      </c>
      <c r="F21" s="13" t="str">
        <f>"uj::isNa("&amp;F$1&amp;")"</f>
        <v>uj::isNa(le)</v>
      </c>
      <c r="G21" s="13" t="str">
        <f>"uj::isNa("&amp;G$1&amp;")"</f>
        <v>uj::isNa(re)</v>
      </c>
      <c r="H21" s="13" t="str">
        <f>"uj::isNa("&amp;H$1&amp;")"</f>
        <v>uj::isNa(be)</v>
      </c>
      <c r="I21" s="13" t="str">
        <f>"uj::isNa("&amp;I$1&amp;")"</f>
        <v>uj::isNa(te)</v>
      </c>
      <c r="J21" s="1" t="str">
        <f ca="1">INDEX(prop_checks,MATCH(J$1,arg_names,0),MATCH($A21,element_names,0))</f>
        <v>uj::is_prop(w, 'cmp_pos_vec')</v>
      </c>
      <c r="K21" s="1" t="str">
        <f ca="1">INDEX(prop_checks,MATCH(K$1,arg_names,0),MATCH($A21,element_names,0))</f>
        <v>uj::is_prop(h, 'cmp_pos_vec')</v>
      </c>
      <c r="L21" s="13" t="str">
        <f t="shared" ref="L21:M40" si="6">"uj::isNa("&amp;L$1&amp;")"</f>
        <v>uj::isNa(fc)</v>
      </c>
      <c r="M21" s="13" t="str">
        <f t="shared" si="6"/>
        <v>uj::isNa(fa)</v>
      </c>
      <c r="N21" s="1" t="str">
        <f t="shared" ref="N21:Q30" ca="1" si="7">INDEX(prop_checks,MATCH(N$1,arg_names,0),MATCH($A21,element_names,0))</f>
        <v>uj::is_prop(lc, 'cmp_clr_vec')</v>
      </c>
      <c r="O21" s="1" t="str">
        <f t="shared" ca="1" si="7"/>
        <v>uj::is_prop(la, 'cmp_ppn_vec')</v>
      </c>
      <c r="P21" s="1" t="str">
        <f t="shared" ca="1" si="7"/>
        <v>uj::is_prop(lt, 'cmp_chr_vec', vals = pj::pj.$vals$lt)</v>
      </c>
      <c r="Q21" s="1" t="str">
        <f t="shared" ca="1" si="7"/>
        <v>uj::is_prop(lw, 'cmp_pos_vec')</v>
      </c>
      <c r="R21" s="1" t="str">
        <f t="shared" ca="1" si="2"/>
        <v>uj::is_prop(pu, 'cmp_chr_scl', vals = pj::pj.$vals$pu)</v>
      </c>
      <c r="S21" s="1" t="str">
        <f t="shared" ca="1" si="2"/>
        <v>uj::is_prop(pad, 'cmp_ppn_vec', n = c(1, 2, 4), le = 0.25)</v>
      </c>
    </row>
    <row r="22" spans="1:19" x14ac:dyDescent="0.2">
      <c r="A22" s="1" t="s">
        <v>165</v>
      </c>
      <c r="B22" s="1" t="str">
        <f t="shared" ca="1" si="5"/>
        <v>uj::is_prop(xmin, 'cmp_num_scl')</v>
      </c>
      <c r="C22" s="1" t="str">
        <f t="shared" ca="1" si="5"/>
        <v>uj::is_prop(xmax, 'cmp_num_scl', gt = xmin)</v>
      </c>
      <c r="D22" s="1" t="str">
        <f t="shared" ca="1" si="5"/>
        <v>uj::is_prop(ymin, 'cmp_num_scl')</v>
      </c>
      <c r="E22" s="1" t="str">
        <f t="shared" ca="1" si="5"/>
        <v>uj::is_prop(ymax, 'cmp_num_scl', gt = ymin)</v>
      </c>
      <c r="F22" s="1" t="str">
        <f ca="1">INDEX(prop_checks,MATCH(F$1,arg_names,0),MATCH($A22,element_names,0))</f>
        <v>uj::is_prop(le, 'cmp_num_vec')</v>
      </c>
      <c r="G22" s="1" t="str">
        <f ca="1">INDEX(prop_checks,MATCH(G$1,arg_names,0),MATCH($A22,element_names,0))</f>
        <v>uj::is_prop(re, 'cmp_num_scl', gt = le)</v>
      </c>
      <c r="H22" s="1" t="str">
        <f ca="1">INDEX(prop_checks,MATCH(H$1,arg_names,0),MATCH($A22,element_names,0))</f>
        <v>uj::is_prop(be, 'cmp_num_scl')</v>
      </c>
      <c r="I22" s="1" t="str">
        <f ca="1">INDEX(prop_checks,MATCH(I$1,arg_names,0),MATCH($A22,element_names,0))</f>
        <v>uj::is_prop(te, 'cmp_num_scl', gt = be)</v>
      </c>
      <c r="J22" s="13" t="str">
        <f>"uj::isNa("&amp;J$1&amp;")"</f>
        <v>uj::isNa(w)</v>
      </c>
      <c r="K22" s="13" t="str">
        <f>"uj::isNa("&amp;K$1&amp;")"</f>
        <v>uj::isNa(h)</v>
      </c>
      <c r="L22" s="13" t="str">
        <f t="shared" si="6"/>
        <v>uj::isNa(fc)</v>
      </c>
      <c r="M22" s="13" t="str">
        <f t="shared" si="6"/>
        <v>uj::isNa(fa)</v>
      </c>
      <c r="N22" s="1" t="str">
        <f t="shared" ca="1" si="7"/>
        <v>uj::is_prop(lc, 'cmp_clr_vec')</v>
      </c>
      <c r="O22" s="1" t="str">
        <f t="shared" ca="1" si="7"/>
        <v>uj::is_prop(la, 'cmp_ppn_vec')</v>
      </c>
      <c r="P22" s="1" t="str">
        <f t="shared" ca="1" si="7"/>
        <v>uj::is_prop(lt, 'cmp_chr_vec', vals = pj::pj.$vals$lt)</v>
      </c>
      <c r="Q22" s="1" t="str">
        <f t="shared" ca="1" si="7"/>
        <v>uj::is_prop(lw, 'cmp_pos_vec')</v>
      </c>
      <c r="R22" s="1" t="str">
        <f t="shared" ref="R22:S40" ca="1" si="8">INDEX(prop_checks,MATCH(R$1,arg_names,0),MATCH($A22,element_names,0))</f>
        <v>uj::is_prop(pu, 'cmp_chr_scl', vals = pj::pj.$vals$pu)</v>
      </c>
      <c r="S22" s="1" t="str">
        <f t="shared" ca="1" si="8"/>
        <v>uj::is_prop(pad, 'cmp_ppn_vec', n = c(1, 2, 4), le = 0.25)</v>
      </c>
    </row>
    <row r="23" spans="1:19" x14ac:dyDescent="0.2">
      <c r="A23" s="1" t="s">
        <v>165</v>
      </c>
      <c r="B23" s="1" t="str">
        <f t="shared" ca="1" si="5"/>
        <v>uj::is_prop(xmin, 'cmp_num_scl')</v>
      </c>
      <c r="C23" s="1" t="str">
        <f t="shared" ca="1" si="5"/>
        <v>uj::is_prop(xmax, 'cmp_num_scl', gt = xmin)</v>
      </c>
      <c r="D23" s="1" t="str">
        <f t="shared" ca="1" si="5"/>
        <v>uj::is_prop(ymin, 'cmp_num_scl')</v>
      </c>
      <c r="E23" s="1" t="str">
        <f t="shared" ca="1" si="5"/>
        <v>uj::is_prop(ymax, 'cmp_num_scl', gt = ymin)</v>
      </c>
      <c r="F23" s="1" t="str">
        <f ca="1">INDEX(prop_checks,MATCH(F$1,arg_names,0),MATCH($A23,element_names,0))</f>
        <v>uj::is_prop(le, 'cmp_num_vec')</v>
      </c>
      <c r="G23" s="1" t="str">
        <f ca="1">INDEX(prop_checks,MATCH(G$1,arg_names,0),MATCH($A23,element_names,0))</f>
        <v>uj::is_prop(re, 'cmp_num_scl', gt = le)</v>
      </c>
      <c r="H23" s="13" t="str">
        <f>"uj::isNa("&amp;H$1&amp;")"</f>
        <v>uj::isNa(be)</v>
      </c>
      <c r="I23" s="1" t="str">
        <f ca="1">INDEX(prop_checks,MATCH(I$1,arg_names,0),MATCH($A23,element_names,0))</f>
        <v>uj::is_prop(te, 'cmp_num_scl', gt = be)</v>
      </c>
      <c r="J23" s="13" t="str">
        <f>"uj::isNa("&amp;J$1&amp;")"</f>
        <v>uj::isNa(w)</v>
      </c>
      <c r="K23" s="1" t="str">
        <f ca="1">INDEX(prop_checks,MATCH(K$1,arg_names,0),MATCH($A23,element_names,0))</f>
        <v>uj::is_prop(h, 'cmp_pos_vec')</v>
      </c>
      <c r="L23" s="13" t="str">
        <f t="shared" si="6"/>
        <v>uj::isNa(fc)</v>
      </c>
      <c r="M23" s="13" t="str">
        <f t="shared" si="6"/>
        <v>uj::isNa(fa)</v>
      </c>
      <c r="N23" s="1" t="str">
        <f t="shared" ca="1" si="7"/>
        <v>uj::is_prop(lc, 'cmp_clr_vec')</v>
      </c>
      <c r="O23" s="1" t="str">
        <f t="shared" ca="1" si="7"/>
        <v>uj::is_prop(la, 'cmp_ppn_vec')</v>
      </c>
      <c r="P23" s="1" t="str">
        <f t="shared" ca="1" si="7"/>
        <v>uj::is_prop(lt, 'cmp_chr_vec', vals = pj::pj.$vals$lt)</v>
      </c>
      <c r="Q23" s="1" t="str">
        <f t="shared" ca="1" si="7"/>
        <v>uj::is_prop(lw, 'cmp_pos_vec')</v>
      </c>
      <c r="R23" s="1" t="str">
        <f t="shared" ca="1" si="8"/>
        <v>uj::is_prop(pu, 'cmp_chr_scl', vals = pj::pj.$vals$pu)</v>
      </c>
      <c r="S23" s="1" t="str">
        <f t="shared" ca="1" si="8"/>
        <v>uj::is_prop(pad, 'cmp_ppn_vec', n = c(1, 2, 4), le = 0.25)</v>
      </c>
    </row>
    <row r="24" spans="1:19" x14ac:dyDescent="0.2">
      <c r="A24" s="1" t="s">
        <v>165</v>
      </c>
      <c r="B24" s="1" t="str">
        <f t="shared" ca="1" si="5"/>
        <v>uj::is_prop(xmin, 'cmp_num_scl')</v>
      </c>
      <c r="C24" s="1" t="str">
        <f t="shared" ca="1" si="5"/>
        <v>uj::is_prop(xmax, 'cmp_num_scl', gt = xmin)</v>
      </c>
      <c r="D24" s="1" t="str">
        <f t="shared" ca="1" si="5"/>
        <v>uj::is_prop(ymin, 'cmp_num_scl')</v>
      </c>
      <c r="E24" s="1" t="str">
        <f t="shared" ca="1" si="5"/>
        <v>uj::is_prop(ymax, 'cmp_num_scl', gt = ymin)</v>
      </c>
      <c r="F24" s="1" t="str">
        <f ca="1">INDEX(prop_checks,MATCH(F$1,arg_names,0),MATCH($A24,element_names,0))</f>
        <v>uj::is_prop(le, 'cmp_num_vec')</v>
      </c>
      <c r="G24" s="1" t="str">
        <f ca="1">INDEX(prop_checks,MATCH(G$1,arg_names,0),MATCH($A24,element_names,0))</f>
        <v>uj::is_prop(re, 'cmp_num_scl', gt = le)</v>
      </c>
      <c r="H24" s="1" t="str">
        <f ca="1">INDEX(prop_checks,MATCH(H$1,arg_names,0),MATCH($A24,element_names,0))</f>
        <v>uj::is_prop(be, 'cmp_num_scl')</v>
      </c>
      <c r="I24" s="13" t="str">
        <f>"uj::isNa("&amp;I$1&amp;")"</f>
        <v>uj::isNa(te)</v>
      </c>
      <c r="J24" s="13" t="str">
        <f>"uj::isNa("&amp;J$1&amp;")"</f>
        <v>uj::isNa(w)</v>
      </c>
      <c r="K24" s="1" t="str">
        <f ca="1">INDEX(prop_checks,MATCH(K$1,arg_names,0),MATCH($A24,element_names,0))</f>
        <v>uj::is_prop(h, 'cmp_pos_vec')</v>
      </c>
      <c r="L24" s="13" t="str">
        <f t="shared" si="6"/>
        <v>uj::isNa(fc)</v>
      </c>
      <c r="M24" s="13" t="str">
        <f t="shared" si="6"/>
        <v>uj::isNa(fa)</v>
      </c>
      <c r="N24" s="1" t="str">
        <f t="shared" ca="1" si="7"/>
        <v>uj::is_prop(lc, 'cmp_clr_vec')</v>
      </c>
      <c r="O24" s="1" t="str">
        <f t="shared" ca="1" si="7"/>
        <v>uj::is_prop(la, 'cmp_ppn_vec')</v>
      </c>
      <c r="P24" s="1" t="str">
        <f t="shared" ca="1" si="7"/>
        <v>uj::is_prop(lt, 'cmp_chr_vec', vals = pj::pj.$vals$lt)</v>
      </c>
      <c r="Q24" s="1" t="str">
        <f t="shared" ca="1" si="7"/>
        <v>uj::is_prop(lw, 'cmp_pos_vec')</v>
      </c>
      <c r="R24" s="1" t="str">
        <f t="shared" ca="1" si="8"/>
        <v>uj::is_prop(pu, 'cmp_chr_scl', vals = pj::pj.$vals$pu)</v>
      </c>
      <c r="S24" s="1" t="str">
        <f t="shared" ca="1" si="8"/>
        <v>uj::is_prop(pad, 'cmp_ppn_vec', n = c(1, 2, 4), le = 0.25)</v>
      </c>
    </row>
    <row r="25" spans="1:19" x14ac:dyDescent="0.2">
      <c r="A25" s="1" t="s">
        <v>165</v>
      </c>
      <c r="B25" s="1" t="str">
        <f t="shared" ca="1" si="5"/>
        <v>uj::is_prop(xmin, 'cmp_num_scl')</v>
      </c>
      <c r="C25" s="1" t="str">
        <f t="shared" ca="1" si="5"/>
        <v>uj::is_prop(xmax, 'cmp_num_scl', gt = xmin)</v>
      </c>
      <c r="D25" s="1" t="str">
        <f t="shared" ca="1" si="5"/>
        <v>uj::is_prop(ymin, 'cmp_num_scl')</v>
      </c>
      <c r="E25" s="1" t="str">
        <f t="shared" ca="1" si="5"/>
        <v>uj::is_prop(ymax, 'cmp_num_scl', gt = ymin)</v>
      </c>
      <c r="F25" s="1" t="str">
        <f ca="1">INDEX(prop_checks,MATCH(F$1,arg_names,0),MATCH($A25,element_names,0))</f>
        <v>uj::is_prop(le, 'cmp_num_vec')</v>
      </c>
      <c r="G25" s="13" t="str">
        <f>"uj::isNa("&amp;G$1&amp;")"</f>
        <v>uj::isNa(re)</v>
      </c>
      <c r="H25" s="1" t="str">
        <f ca="1">INDEX(prop_checks,MATCH(H$1,arg_names,0),MATCH($A25,element_names,0))</f>
        <v>uj::is_prop(be, 'cmp_num_scl')</v>
      </c>
      <c r="I25" s="1" t="str">
        <f ca="1">INDEX(prop_checks,MATCH(I$1,arg_names,0),MATCH($A25,element_names,0))</f>
        <v>uj::is_prop(te, 'cmp_num_scl', gt = be)</v>
      </c>
      <c r="J25" s="1" t="str">
        <f ca="1">INDEX(prop_checks,MATCH(J$1,arg_names,0),MATCH($A25,element_names,0))</f>
        <v>uj::is_prop(w, 'cmp_pos_vec')</v>
      </c>
      <c r="K25" s="13" t="str">
        <f>"uj::isNa("&amp;K$1&amp;")"</f>
        <v>uj::isNa(h)</v>
      </c>
      <c r="L25" s="13" t="str">
        <f t="shared" si="6"/>
        <v>uj::isNa(fc)</v>
      </c>
      <c r="M25" s="13" t="str">
        <f t="shared" si="6"/>
        <v>uj::isNa(fa)</v>
      </c>
      <c r="N25" s="1" t="str">
        <f t="shared" ca="1" si="7"/>
        <v>uj::is_prop(lc, 'cmp_clr_vec')</v>
      </c>
      <c r="O25" s="1" t="str">
        <f t="shared" ca="1" si="7"/>
        <v>uj::is_prop(la, 'cmp_ppn_vec')</v>
      </c>
      <c r="P25" s="1" t="str">
        <f t="shared" ca="1" si="7"/>
        <v>uj::is_prop(lt, 'cmp_chr_vec', vals = pj::pj.$vals$lt)</v>
      </c>
      <c r="Q25" s="1" t="str">
        <f t="shared" ca="1" si="7"/>
        <v>uj::is_prop(lw, 'cmp_pos_vec')</v>
      </c>
      <c r="R25" s="1" t="str">
        <f t="shared" ca="1" si="8"/>
        <v>uj::is_prop(pu, 'cmp_chr_scl', vals = pj::pj.$vals$pu)</v>
      </c>
      <c r="S25" s="1" t="str">
        <f t="shared" ca="1" si="8"/>
        <v>uj::is_prop(pad, 'cmp_ppn_vec', n = c(1, 2, 4), le = 0.25)</v>
      </c>
    </row>
    <row r="26" spans="1:19" x14ac:dyDescent="0.2">
      <c r="A26" s="1" t="s">
        <v>165</v>
      </c>
      <c r="B26" s="1" t="str">
        <f t="shared" ca="1" si="5"/>
        <v>uj::is_prop(xmin, 'cmp_num_scl')</v>
      </c>
      <c r="C26" s="1" t="str">
        <f t="shared" ca="1" si="5"/>
        <v>uj::is_prop(xmax, 'cmp_num_scl', gt = xmin)</v>
      </c>
      <c r="D26" s="1" t="str">
        <f t="shared" ca="1" si="5"/>
        <v>uj::is_prop(ymin, 'cmp_num_scl')</v>
      </c>
      <c r="E26" s="1" t="str">
        <f t="shared" ca="1" si="5"/>
        <v>uj::is_prop(ymax, 'cmp_num_scl', gt = ymin)</v>
      </c>
      <c r="F26" s="1" t="str">
        <f ca="1">INDEX(prop_checks,MATCH(F$1,arg_names,0),MATCH($A26,element_names,0))</f>
        <v>uj::is_prop(le, 'cmp_num_vec')</v>
      </c>
      <c r="G26" s="13" t="str">
        <f>"uj::isNa("&amp;G$1&amp;")"</f>
        <v>uj::isNa(re)</v>
      </c>
      <c r="H26" s="1" t="str">
        <f ca="1">INDEX(prop_checks,MATCH(H$1,arg_names,0),MATCH($A26,element_names,0))</f>
        <v>uj::is_prop(be, 'cmp_num_scl')</v>
      </c>
      <c r="I26" s="13" t="str">
        <f>"uj::isNa("&amp;I$1&amp;")"</f>
        <v>uj::isNa(te)</v>
      </c>
      <c r="J26" s="1" t="str">
        <f ca="1">INDEX(prop_checks,MATCH(J$1,arg_names,0),MATCH($A26,element_names,0))</f>
        <v>uj::is_prop(w, 'cmp_pos_vec')</v>
      </c>
      <c r="K26" s="1" t="str">
        <f ca="1">INDEX(prop_checks,MATCH(K$1,arg_names,0),MATCH($A26,element_names,0))</f>
        <v>uj::is_prop(h, 'cmp_pos_vec')</v>
      </c>
      <c r="L26" s="13" t="str">
        <f t="shared" si="6"/>
        <v>uj::isNa(fc)</v>
      </c>
      <c r="M26" s="13" t="str">
        <f t="shared" si="6"/>
        <v>uj::isNa(fa)</v>
      </c>
      <c r="N26" s="1" t="str">
        <f t="shared" ca="1" si="7"/>
        <v>uj::is_prop(lc, 'cmp_clr_vec')</v>
      </c>
      <c r="O26" s="1" t="str">
        <f t="shared" ca="1" si="7"/>
        <v>uj::is_prop(la, 'cmp_ppn_vec')</v>
      </c>
      <c r="P26" s="1" t="str">
        <f t="shared" ca="1" si="7"/>
        <v>uj::is_prop(lt, 'cmp_chr_vec', vals = pj::pj.$vals$lt)</v>
      </c>
      <c r="Q26" s="1" t="str">
        <f t="shared" ca="1" si="7"/>
        <v>uj::is_prop(lw, 'cmp_pos_vec')</v>
      </c>
      <c r="R26" s="1" t="str">
        <f t="shared" ca="1" si="8"/>
        <v>uj::is_prop(pu, 'cmp_chr_scl', vals = pj::pj.$vals$pu)</v>
      </c>
      <c r="S26" s="1" t="str">
        <f t="shared" ca="1" si="8"/>
        <v>uj::is_prop(pad, 'cmp_ppn_vec', n = c(1, 2, 4), le = 0.25)</v>
      </c>
    </row>
    <row r="27" spans="1:19" x14ac:dyDescent="0.2">
      <c r="A27" s="1" t="s">
        <v>165</v>
      </c>
      <c r="B27" s="1" t="str">
        <f t="shared" ca="1" si="5"/>
        <v>uj::is_prop(xmin, 'cmp_num_scl')</v>
      </c>
      <c r="C27" s="1" t="str">
        <f t="shared" ca="1" si="5"/>
        <v>uj::is_prop(xmax, 'cmp_num_scl', gt = xmin)</v>
      </c>
      <c r="D27" s="1" t="str">
        <f t="shared" ca="1" si="5"/>
        <v>uj::is_prop(ymin, 'cmp_num_scl')</v>
      </c>
      <c r="E27" s="1" t="str">
        <f t="shared" ca="1" si="5"/>
        <v>uj::is_prop(ymax, 'cmp_num_scl', gt = ymin)</v>
      </c>
      <c r="F27" s="1" t="str">
        <f ca="1">INDEX(prop_checks,MATCH(F$1,arg_names,0),MATCH($A27,element_names,0))</f>
        <v>uj::is_prop(le, 'cmp_num_vec')</v>
      </c>
      <c r="G27" s="13" t="str">
        <f>"uj::isNa("&amp;G$1&amp;")"</f>
        <v>uj::isNa(re)</v>
      </c>
      <c r="H27" s="13" t="str">
        <f>"uj::isNa("&amp;H$1&amp;")"</f>
        <v>uj::isNa(be)</v>
      </c>
      <c r="I27" s="1" t="str">
        <f ca="1">INDEX(prop_checks,MATCH(I$1,arg_names,0),MATCH($A27,element_names,0))</f>
        <v>uj::is_prop(te, 'cmp_num_scl', gt = be)</v>
      </c>
      <c r="J27" s="1" t="str">
        <f ca="1">INDEX(prop_checks,MATCH(J$1,arg_names,0),MATCH($A27,element_names,0))</f>
        <v>uj::is_prop(w, 'cmp_pos_vec')</v>
      </c>
      <c r="K27" s="1" t="str">
        <f ca="1">INDEX(prop_checks,MATCH(K$1,arg_names,0),MATCH($A27,element_names,0))</f>
        <v>uj::is_prop(h, 'cmp_pos_vec')</v>
      </c>
      <c r="L27" s="13" t="str">
        <f t="shared" si="6"/>
        <v>uj::isNa(fc)</v>
      </c>
      <c r="M27" s="13" t="str">
        <f t="shared" si="6"/>
        <v>uj::isNa(fa)</v>
      </c>
      <c r="N27" s="1" t="str">
        <f t="shared" ca="1" si="7"/>
        <v>uj::is_prop(lc, 'cmp_clr_vec')</v>
      </c>
      <c r="O27" s="1" t="str">
        <f t="shared" ca="1" si="7"/>
        <v>uj::is_prop(la, 'cmp_ppn_vec')</v>
      </c>
      <c r="P27" s="1" t="str">
        <f t="shared" ca="1" si="7"/>
        <v>uj::is_prop(lt, 'cmp_chr_vec', vals = pj::pj.$vals$lt)</v>
      </c>
      <c r="Q27" s="1" t="str">
        <f t="shared" ca="1" si="7"/>
        <v>uj::is_prop(lw, 'cmp_pos_vec')</v>
      </c>
      <c r="R27" s="1" t="str">
        <f t="shared" ca="1" si="8"/>
        <v>uj::is_prop(pu, 'cmp_chr_scl', vals = pj::pj.$vals$pu)</v>
      </c>
      <c r="S27" s="1" t="str">
        <f t="shared" ca="1" si="8"/>
        <v>uj::is_prop(pad, 'cmp_ppn_vec', n = c(1, 2, 4), le = 0.25)</v>
      </c>
    </row>
    <row r="28" spans="1:19" x14ac:dyDescent="0.2">
      <c r="A28" s="1" t="s">
        <v>165</v>
      </c>
      <c r="B28" s="1" t="str">
        <f t="shared" ca="1" si="5"/>
        <v>uj::is_prop(xmin, 'cmp_num_scl')</v>
      </c>
      <c r="C28" s="1" t="str">
        <f t="shared" ca="1" si="5"/>
        <v>uj::is_prop(xmax, 'cmp_num_scl', gt = xmin)</v>
      </c>
      <c r="D28" s="1" t="str">
        <f t="shared" ca="1" si="5"/>
        <v>uj::is_prop(ymin, 'cmp_num_scl')</v>
      </c>
      <c r="E28" s="1" t="str">
        <f t="shared" ca="1" si="5"/>
        <v>uj::is_prop(ymax, 'cmp_num_scl', gt = ymin)</v>
      </c>
      <c r="F28" s="13" t="str">
        <f>"uj::isNa("&amp;F$1&amp;")"</f>
        <v>uj::isNa(le)</v>
      </c>
      <c r="G28" s="1" t="str">
        <f ca="1">INDEX(prop_checks,MATCH(G$1,arg_names,0),MATCH($A28,element_names,0))</f>
        <v>uj::is_prop(re, 'cmp_num_scl', gt = le)</v>
      </c>
      <c r="H28" s="1" t="str">
        <f ca="1">INDEX(prop_checks,MATCH(H$1,arg_names,0),MATCH($A28,element_names,0))</f>
        <v>uj::is_prop(be, 'cmp_num_scl')</v>
      </c>
      <c r="I28" s="1" t="str">
        <f ca="1">INDEX(prop_checks,MATCH(I$1,arg_names,0),MATCH($A28,element_names,0))</f>
        <v>uj::is_prop(te, 'cmp_num_scl', gt = be)</v>
      </c>
      <c r="J28" s="1" t="str">
        <f ca="1">INDEX(prop_checks,MATCH(J$1,arg_names,0),MATCH($A28,element_names,0))</f>
        <v>uj::is_prop(w, 'cmp_pos_vec')</v>
      </c>
      <c r="K28" s="13" t="str">
        <f>"uj::isNa("&amp;K$1&amp;")"</f>
        <v>uj::isNa(h)</v>
      </c>
      <c r="L28" s="13" t="str">
        <f t="shared" si="6"/>
        <v>uj::isNa(fc)</v>
      </c>
      <c r="M28" s="13" t="str">
        <f t="shared" si="6"/>
        <v>uj::isNa(fa)</v>
      </c>
      <c r="N28" s="1" t="str">
        <f t="shared" ca="1" si="7"/>
        <v>uj::is_prop(lc, 'cmp_clr_vec')</v>
      </c>
      <c r="O28" s="1" t="str">
        <f t="shared" ca="1" si="7"/>
        <v>uj::is_prop(la, 'cmp_ppn_vec')</v>
      </c>
      <c r="P28" s="1" t="str">
        <f t="shared" ca="1" si="7"/>
        <v>uj::is_prop(lt, 'cmp_chr_vec', vals = pj::pj.$vals$lt)</v>
      </c>
      <c r="Q28" s="1" t="str">
        <f t="shared" ca="1" si="7"/>
        <v>uj::is_prop(lw, 'cmp_pos_vec')</v>
      </c>
      <c r="R28" s="1" t="str">
        <f t="shared" ca="1" si="8"/>
        <v>uj::is_prop(pu, 'cmp_chr_scl', vals = pj::pj.$vals$pu)</v>
      </c>
      <c r="S28" s="1" t="str">
        <f t="shared" ca="1" si="8"/>
        <v>uj::is_prop(pad, 'cmp_ppn_vec', n = c(1, 2, 4), le = 0.25)</v>
      </c>
    </row>
    <row r="29" spans="1:19" x14ac:dyDescent="0.2">
      <c r="A29" s="1" t="s">
        <v>165</v>
      </c>
      <c r="B29" s="1" t="str">
        <f t="shared" ca="1" si="5"/>
        <v>uj::is_prop(xmin, 'cmp_num_scl')</v>
      </c>
      <c r="C29" s="1" t="str">
        <f t="shared" ca="1" si="5"/>
        <v>uj::is_prop(xmax, 'cmp_num_scl', gt = xmin)</v>
      </c>
      <c r="D29" s="1" t="str">
        <f t="shared" ca="1" si="5"/>
        <v>uj::is_prop(ymin, 'cmp_num_scl')</v>
      </c>
      <c r="E29" s="1" t="str">
        <f t="shared" ca="1" si="5"/>
        <v>uj::is_prop(ymax, 'cmp_num_scl', gt = ymin)</v>
      </c>
      <c r="F29" s="13" t="str">
        <f>"uj::isNa("&amp;F$1&amp;")"</f>
        <v>uj::isNa(le)</v>
      </c>
      <c r="G29" s="1" t="str">
        <f ca="1">INDEX(prop_checks,MATCH(G$1,arg_names,0),MATCH($A29,element_names,0))</f>
        <v>uj::is_prop(re, 'cmp_num_scl', gt = le)</v>
      </c>
      <c r="H29" s="1" t="str">
        <f ca="1">INDEX(prop_checks,MATCH(H$1,arg_names,0),MATCH($A29,element_names,0))</f>
        <v>uj::is_prop(be, 'cmp_num_scl')</v>
      </c>
      <c r="I29" s="13" t="str">
        <f>"uj::isNa("&amp;I$1&amp;")"</f>
        <v>uj::isNa(te)</v>
      </c>
      <c r="J29" s="1" t="str">
        <f ca="1">INDEX(prop_checks,MATCH(J$1,arg_names,0),MATCH($A29,element_names,0))</f>
        <v>uj::is_prop(w, 'cmp_pos_vec')</v>
      </c>
      <c r="K29" s="1" t="str">
        <f ca="1">INDEX(prop_checks,MATCH(K$1,arg_names,0),MATCH($A29,element_names,0))</f>
        <v>uj::is_prop(h, 'cmp_pos_vec')</v>
      </c>
      <c r="L29" s="13" t="str">
        <f t="shared" si="6"/>
        <v>uj::isNa(fc)</v>
      </c>
      <c r="M29" s="13" t="str">
        <f t="shared" si="6"/>
        <v>uj::isNa(fa)</v>
      </c>
      <c r="N29" s="1" t="str">
        <f t="shared" ca="1" si="7"/>
        <v>uj::is_prop(lc, 'cmp_clr_vec')</v>
      </c>
      <c r="O29" s="1" t="str">
        <f t="shared" ca="1" si="7"/>
        <v>uj::is_prop(la, 'cmp_ppn_vec')</v>
      </c>
      <c r="P29" s="1" t="str">
        <f t="shared" ca="1" si="7"/>
        <v>uj::is_prop(lt, 'cmp_chr_vec', vals = pj::pj.$vals$lt)</v>
      </c>
      <c r="Q29" s="1" t="str">
        <f t="shared" ca="1" si="7"/>
        <v>uj::is_prop(lw, 'cmp_pos_vec')</v>
      </c>
      <c r="R29" s="1" t="str">
        <f t="shared" ca="1" si="8"/>
        <v>uj::is_prop(pu, 'cmp_chr_scl', vals = pj::pj.$vals$pu)</v>
      </c>
      <c r="S29" s="1" t="str">
        <f t="shared" ca="1" si="8"/>
        <v>uj::is_prop(pad, 'cmp_ppn_vec', n = c(1, 2, 4), le = 0.25)</v>
      </c>
    </row>
    <row r="30" spans="1:19" x14ac:dyDescent="0.2">
      <c r="A30" s="1" t="s">
        <v>165</v>
      </c>
      <c r="B30" s="1" t="str">
        <f t="shared" ca="1" si="5"/>
        <v>uj::is_prop(xmin, 'cmp_num_scl')</v>
      </c>
      <c r="C30" s="1" t="str">
        <f t="shared" ca="1" si="5"/>
        <v>uj::is_prop(xmax, 'cmp_num_scl', gt = xmin)</v>
      </c>
      <c r="D30" s="1" t="str">
        <f t="shared" ca="1" si="5"/>
        <v>uj::is_prop(ymin, 'cmp_num_scl')</v>
      </c>
      <c r="E30" s="1" t="str">
        <f t="shared" ca="1" si="5"/>
        <v>uj::is_prop(ymax, 'cmp_num_scl', gt = ymin)</v>
      </c>
      <c r="F30" s="13" t="str">
        <f>"uj::isNa("&amp;F$1&amp;")"</f>
        <v>uj::isNa(le)</v>
      </c>
      <c r="G30" s="1" t="str">
        <f ca="1">INDEX(prop_checks,MATCH(G$1,arg_names,0),MATCH($A30,element_names,0))</f>
        <v>uj::is_prop(re, 'cmp_num_scl', gt = le)</v>
      </c>
      <c r="H30" s="13" t="str">
        <f>"uj::isNa("&amp;H$1&amp;")"</f>
        <v>uj::isNa(be)</v>
      </c>
      <c r="I30" s="1" t="str">
        <f ca="1">INDEX(prop_checks,MATCH(I$1,arg_names,0),MATCH($A30,element_names,0))</f>
        <v>uj::is_prop(te, 'cmp_num_scl', gt = be)</v>
      </c>
      <c r="J30" s="1" t="str">
        <f ca="1">INDEX(prop_checks,MATCH(J$1,arg_names,0),MATCH($A30,element_names,0))</f>
        <v>uj::is_prop(w, 'cmp_pos_vec')</v>
      </c>
      <c r="K30" s="1" t="str">
        <f ca="1">INDEX(prop_checks,MATCH(K$1,arg_names,0),MATCH($A30,element_names,0))</f>
        <v>uj::is_prop(h, 'cmp_pos_vec')</v>
      </c>
      <c r="L30" s="13" t="str">
        <f t="shared" si="6"/>
        <v>uj::isNa(fc)</v>
      </c>
      <c r="M30" s="13" t="str">
        <f t="shared" si="6"/>
        <v>uj::isNa(fa)</v>
      </c>
      <c r="N30" s="1" t="str">
        <f t="shared" ca="1" si="7"/>
        <v>uj::is_prop(lc, 'cmp_clr_vec')</v>
      </c>
      <c r="O30" s="1" t="str">
        <f t="shared" ca="1" si="7"/>
        <v>uj::is_prop(la, 'cmp_ppn_vec')</v>
      </c>
      <c r="P30" s="1" t="str">
        <f t="shared" ca="1" si="7"/>
        <v>uj::is_prop(lt, 'cmp_chr_vec', vals = pj::pj.$vals$lt)</v>
      </c>
      <c r="Q30" s="1" t="str">
        <f t="shared" ca="1" si="7"/>
        <v>uj::is_prop(lw, 'cmp_pos_vec')</v>
      </c>
      <c r="R30" s="1" t="str">
        <f t="shared" ca="1" si="8"/>
        <v>uj::is_prop(pu, 'cmp_chr_scl', vals = pj::pj.$vals$pu)</v>
      </c>
      <c r="S30" s="1" t="str">
        <f t="shared" ca="1" si="8"/>
        <v>uj::is_prop(pad, 'cmp_ppn_vec', n = c(1, 2, 4), le = 0.25)</v>
      </c>
    </row>
    <row r="31" spans="1:19" x14ac:dyDescent="0.2">
      <c r="A31" s="1" t="s">
        <v>165</v>
      </c>
      <c r="B31" s="1" t="str">
        <f t="shared" ca="1" si="5"/>
        <v>uj::is_prop(xmin, 'cmp_num_scl')</v>
      </c>
      <c r="C31" s="1" t="str">
        <f t="shared" ca="1" si="5"/>
        <v>uj::is_prop(xmax, 'cmp_num_scl', gt = xmin)</v>
      </c>
      <c r="D31" s="1" t="str">
        <f t="shared" ca="1" si="5"/>
        <v>uj::is_prop(ymin, 'cmp_num_scl')</v>
      </c>
      <c r="E31" s="1" t="str">
        <f t="shared" ca="1" si="5"/>
        <v>uj::is_prop(ymax, 'cmp_num_scl', gt = ymin)</v>
      </c>
      <c r="F31" s="13" t="str">
        <f>"uj::isNa("&amp;F$1&amp;")"</f>
        <v>uj::isNa(le)</v>
      </c>
      <c r="G31" s="13" t="str">
        <f>"uj::isNa("&amp;G$1&amp;")"</f>
        <v>uj::isNa(re)</v>
      </c>
      <c r="H31" s="13" t="str">
        <f>"uj::isNa("&amp;H$1&amp;")"</f>
        <v>uj::isNa(be)</v>
      </c>
      <c r="I31" s="13" t="str">
        <f>"uj::isNa("&amp;I$1&amp;")"</f>
        <v>uj::isNa(te)</v>
      </c>
      <c r="J31" s="1" t="str">
        <f ca="1">INDEX(prop_checks,MATCH(J$1,arg_names,0),MATCH($A31,element_names,0))</f>
        <v>uj::is_prop(w, 'cmp_pos_vec')</v>
      </c>
      <c r="K31" s="1" t="str">
        <f ca="1">INDEX(prop_checks,MATCH(K$1,arg_names,0),MATCH($A31,element_names,0))</f>
        <v>uj::is_prop(h, 'cmp_pos_vec')</v>
      </c>
      <c r="L31" s="13" t="str">
        <f t="shared" si="6"/>
        <v>uj::isNa(fc)</v>
      </c>
      <c r="M31" s="13" t="str">
        <f t="shared" si="6"/>
        <v>uj::isNa(fa)</v>
      </c>
      <c r="N31" s="13" t="str">
        <f t="shared" ref="N31:Q40" si="9">"uj::isNa("&amp;N$1&amp;")"</f>
        <v>uj::isNa(lc)</v>
      </c>
      <c r="O31" s="13" t="str">
        <f t="shared" si="9"/>
        <v>uj::isNa(la)</v>
      </c>
      <c r="P31" s="13" t="str">
        <f t="shared" si="9"/>
        <v>uj::isNa(lt)</v>
      </c>
      <c r="Q31" s="13" t="str">
        <f t="shared" si="9"/>
        <v>uj::isNa(lw)</v>
      </c>
      <c r="R31" s="1" t="str">
        <f t="shared" ca="1" si="8"/>
        <v>uj::is_prop(pu, 'cmp_chr_scl', vals = pj::pj.$vals$pu)</v>
      </c>
      <c r="S31" s="1" t="str">
        <f t="shared" ca="1" si="8"/>
        <v>uj::is_prop(pad, 'cmp_ppn_vec', n = c(1, 2, 4), le = 0.25)</v>
      </c>
    </row>
    <row r="32" spans="1:19" x14ac:dyDescent="0.2">
      <c r="A32" s="1" t="s">
        <v>165</v>
      </c>
      <c r="B32" s="1" t="str">
        <f t="shared" ca="1" si="5"/>
        <v>uj::is_prop(xmin, 'cmp_num_scl')</v>
      </c>
      <c r="C32" s="1" t="str">
        <f t="shared" ca="1" si="5"/>
        <v>uj::is_prop(xmax, 'cmp_num_scl', gt = xmin)</v>
      </c>
      <c r="D32" s="1" t="str">
        <f t="shared" ca="1" si="5"/>
        <v>uj::is_prop(ymin, 'cmp_num_scl')</v>
      </c>
      <c r="E32" s="1" t="str">
        <f t="shared" ca="1" si="5"/>
        <v>uj::is_prop(ymax, 'cmp_num_scl', gt = ymin)</v>
      </c>
      <c r="F32" s="1" t="str">
        <f ca="1">INDEX(prop_checks,MATCH(F$1,arg_names,0),MATCH($A32,element_names,0))</f>
        <v>uj::is_prop(le, 'cmp_num_vec')</v>
      </c>
      <c r="G32" s="1" t="str">
        <f ca="1">INDEX(prop_checks,MATCH(G$1,arg_names,0),MATCH($A32,element_names,0))</f>
        <v>uj::is_prop(re, 'cmp_num_scl', gt = le)</v>
      </c>
      <c r="H32" s="1" t="str">
        <f ca="1">INDEX(prop_checks,MATCH(H$1,arg_names,0),MATCH($A32,element_names,0))</f>
        <v>uj::is_prop(be, 'cmp_num_scl')</v>
      </c>
      <c r="I32" s="1" t="str">
        <f ca="1">INDEX(prop_checks,MATCH(I$1,arg_names,0),MATCH($A32,element_names,0))</f>
        <v>uj::is_prop(te, 'cmp_num_scl', gt = be)</v>
      </c>
      <c r="J32" s="13" t="str">
        <f>"uj::isNa("&amp;J$1&amp;")"</f>
        <v>uj::isNa(w)</v>
      </c>
      <c r="K32" s="13" t="str">
        <f>"uj::isNa("&amp;K$1&amp;")"</f>
        <v>uj::isNa(h)</v>
      </c>
      <c r="L32" s="13" t="str">
        <f t="shared" si="6"/>
        <v>uj::isNa(fc)</v>
      </c>
      <c r="M32" s="13" t="str">
        <f t="shared" si="6"/>
        <v>uj::isNa(fa)</v>
      </c>
      <c r="N32" s="13" t="str">
        <f t="shared" si="9"/>
        <v>uj::isNa(lc)</v>
      </c>
      <c r="O32" s="13" t="str">
        <f t="shared" si="9"/>
        <v>uj::isNa(la)</v>
      </c>
      <c r="P32" s="13" t="str">
        <f t="shared" si="9"/>
        <v>uj::isNa(lt)</v>
      </c>
      <c r="Q32" s="13" t="str">
        <f t="shared" si="9"/>
        <v>uj::isNa(lw)</v>
      </c>
      <c r="R32" s="1" t="str">
        <f t="shared" ca="1" si="8"/>
        <v>uj::is_prop(pu, 'cmp_chr_scl', vals = pj::pj.$vals$pu)</v>
      </c>
      <c r="S32" s="1" t="str">
        <f t="shared" ca="1" si="8"/>
        <v>uj::is_prop(pad, 'cmp_ppn_vec', n = c(1, 2, 4), le = 0.25)</v>
      </c>
    </row>
    <row r="33" spans="1:19" x14ac:dyDescent="0.2">
      <c r="A33" s="1" t="s">
        <v>165</v>
      </c>
      <c r="B33" s="1" t="str">
        <f t="shared" ca="1" si="5"/>
        <v>uj::is_prop(xmin, 'cmp_num_scl')</v>
      </c>
      <c r="C33" s="1" t="str">
        <f t="shared" ca="1" si="5"/>
        <v>uj::is_prop(xmax, 'cmp_num_scl', gt = xmin)</v>
      </c>
      <c r="D33" s="1" t="str">
        <f t="shared" ca="1" si="5"/>
        <v>uj::is_prop(ymin, 'cmp_num_scl')</v>
      </c>
      <c r="E33" s="1" t="str">
        <f t="shared" ca="1" si="5"/>
        <v>uj::is_prop(ymax, 'cmp_num_scl', gt = ymin)</v>
      </c>
      <c r="F33" s="1" t="str">
        <f ca="1">INDEX(prop_checks,MATCH(F$1,arg_names,0),MATCH($A33,element_names,0))</f>
        <v>uj::is_prop(le, 'cmp_num_vec')</v>
      </c>
      <c r="G33" s="1" t="str">
        <f ca="1">INDEX(prop_checks,MATCH(G$1,arg_names,0),MATCH($A33,element_names,0))</f>
        <v>uj::is_prop(re, 'cmp_num_scl', gt = le)</v>
      </c>
      <c r="H33" s="13" t="str">
        <f>"uj::isNa("&amp;H$1&amp;")"</f>
        <v>uj::isNa(be)</v>
      </c>
      <c r="I33" s="1" t="str">
        <f ca="1">INDEX(prop_checks,MATCH(I$1,arg_names,0),MATCH($A33,element_names,0))</f>
        <v>uj::is_prop(te, 'cmp_num_scl', gt = be)</v>
      </c>
      <c r="J33" s="13" t="str">
        <f>"uj::isNa("&amp;J$1&amp;")"</f>
        <v>uj::isNa(w)</v>
      </c>
      <c r="K33" s="1" t="str">
        <f ca="1">INDEX(prop_checks,MATCH(K$1,arg_names,0),MATCH($A33,element_names,0))</f>
        <v>uj::is_prop(h, 'cmp_pos_vec')</v>
      </c>
      <c r="L33" s="13" t="str">
        <f t="shared" si="6"/>
        <v>uj::isNa(fc)</v>
      </c>
      <c r="M33" s="13" t="str">
        <f t="shared" si="6"/>
        <v>uj::isNa(fa)</v>
      </c>
      <c r="N33" s="13" t="str">
        <f t="shared" si="9"/>
        <v>uj::isNa(lc)</v>
      </c>
      <c r="O33" s="13" t="str">
        <f t="shared" si="9"/>
        <v>uj::isNa(la)</v>
      </c>
      <c r="P33" s="13" t="str">
        <f t="shared" si="9"/>
        <v>uj::isNa(lt)</v>
      </c>
      <c r="Q33" s="13" t="str">
        <f t="shared" si="9"/>
        <v>uj::isNa(lw)</v>
      </c>
      <c r="R33" s="1" t="str">
        <f t="shared" ca="1" si="8"/>
        <v>uj::is_prop(pu, 'cmp_chr_scl', vals = pj::pj.$vals$pu)</v>
      </c>
      <c r="S33" s="1" t="str">
        <f t="shared" ca="1" si="8"/>
        <v>uj::is_prop(pad, 'cmp_ppn_vec', n = c(1, 2, 4), le = 0.25)</v>
      </c>
    </row>
    <row r="34" spans="1:19" x14ac:dyDescent="0.2">
      <c r="A34" s="1" t="s">
        <v>165</v>
      </c>
      <c r="B34" s="1" t="str">
        <f t="shared" ca="1" si="5"/>
        <v>uj::is_prop(xmin, 'cmp_num_scl')</v>
      </c>
      <c r="C34" s="1" t="str">
        <f t="shared" ca="1" si="5"/>
        <v>uj::is_prop(xmax, 'cmp_num_scl', gt = xmin)</v>
      </c>
      <c r="D34" s="1" t="str">
        <f t="shared" ca="1" si="5"/>
        <v>uj::is_prop(ymin, 'cmp_num_scl')</v>
      </c>
      <c r="E34" s="1" t="str">
        <f t="shared" ca="1" si="5"/>
        <v>uj::is_prop(ymax, 'cmp_num_scl', gt = ymin)</v>
      </c>
      <c r="F34" s="1" t="str">
        <f ca="1">INDEX(prop_checks,MATCH(F$1,arg_names,0),MATCH($A34,element_names,0))</f>
        <v>uj::is_prop(le, 'cmp_num_vec')</v>
      </c>
      <c r="G34" s="1" t="str">
        <f ca="1">INDEX(prop_checks,MATCH(G$1,arg_names,0),MATCH($A34,element_names,0))</f>
        <v>uj::is_prop(re, 'cmp_num_scl', gt = le)</v>
      </c>
      <c r="H34" s="1" t="str">
        <f ca="1">INDEX(prop_checks,MATCH(H$1,arg_names,0),MATCH($A34,element_names,0))</f>
        <v>uj::is_prop(be, 'cmp_num_scl')</v>
      </c>
      <c r="I34" s="13" t="str">
        <f>"uj::isNa("&amp;I$1&amp;")"</f>
        <v>uj::isNa(te)</v>
      </c>
      <c r="J34" s="13" t="str">
        <f>"uj::isNa("&amp;J$1&amp;")"</f>
        <v>uj::isNa(w)</v>
      </c>
      <c r="K34" s="1" t="str">
        <f ca="1">INDEX(prop_checks,MATCH(K$1,arg_names,0),MATCH($A34,element_names,0))</f>
        <v>uj::is_prop(h, 'cmp_pos_vec')</v>
      </c>
      <c r="L34" s="13" t="str">
        <f t="shared" si="6"/>
        <v>uj::isNa(fc)</v>
      </c>
      <c r="M34" s="13" t="str">
        <f t="shared" si="6"/>
        <v>uj::isNa(fa)</v>
      </c>
      <c r="N34" s="13" t="str">
        <f t="shared" si="9"/>
        <v>uj::isNa(lc)</v>
      </c>
      <c r="O34" s="13" t="str">
        <f t="shared" si="9"/>
        <v>uj::isNa(la)</v>
      </c>
      <c r="P34" s="13" t="str">
        <f t="shared" si="9"/>
        <v>uj::isNa(lt)</v>
      </c>
      <c r="Q34" s="13" t="str">
        <f t="shared" si="9"/>
        <v>uj::isNa(lw)</v>
      </c>
      <c r="R34" s="1" t="str">
        <f t="shared" ca="1" si="8"/>
        <v>uj::is_prop(pu, 'cmp_chr_scl', vals = pj::pj.$vals$pu)</v>
      </c>
      <c r="S34" s="1" t="str">
        <f t="shared" ca="1" si="8"/>
        <v>uj::is_prop(pad, 'cmp_ppn_vec', n = c(1, 2, 4), le = 0.25)</v>
      </c>
    </row>
    <row r="35" spans="1:19" x14ac:dyDescent="0.2">
      <c r="A35" s="1" t="s">
        <v>165</v>
      </c>
      <c r="B35" s="1" t="str">
        <f t="shared" ca="1" si="5"/>
        <v>uj::is_prop(xmin, 'cmp_num_scl')</v>
      </c>
      <c r="C35" s="1" t="str">
        <f t="shared" ca="1" si="5"/>
        <v>uj::is_prop(xmax, 'cmp_num_scl', gt = xmin)</v>
      </c>
      <c r="D35" s="1" t="str">
        <f t="shared" ca="1" si="5"/>
        <v>uj::is_prop(ymin, 'cmp_num_scl')</v>
      </c>
      <c r="E35" s="1" t="str">
        <f t="shared" ca="1" si="5"/>
        <v>uj::is_prop(ymax, 'cmp_num_scl', gt = ymin)</v>
      </c>
      <c r="F35" s="1" t="str">
        <f ca="1">INDEX(prop_checks,MATCH(F$1,arg_names,0),MATCH($A35,element_names,0))</f>
        <v>uj::is_prop(le, 'cmp_num_vec')</v>
      </c>
      <c r="G35" s="13" t="str">
        <f>"uj::isNa("&amp;G$1&amp;")"</f>
        <v>uj::isNa(re)</v>
      </c>
      <c r="H35" s="1" t="str">
        <f ca="1">INDEX(prop_checks,MATCH(H$1,arg_names,0),MATCH($A35,element_names,0))</f>
        <v>uj::is_prop(be, 'cmp_num_scl')</v>
      </c>
      <c r="I35" s="1" t="str">
        <f ca="1">INDEX(prop_checks,MATCH(I$1,arg_names,0),MATCH($A35,element_names,0))</f>
        <v>uj::is_prop(te, 'cmp_num_scl', gt = be)</v>
      </c>
      <c r="J35" s="1" t="str">
        <f ca="1">INDEX(prop_checks,MATCH(J$1,arg_names,0),MATCH($A35,element_names,0))</f>
        <v>uj::is_prop(w, 'cmp_pos_vec')</v>
      </c>
      <c r="K35" s="13" t="str">
        <f>"uj::isNa("&amp;K$1&amp;")"</f>
        <v>uj::isNa(h)</v>
      </c>
      <c r="L35" s="13" t="str">
        <f t="shared" si="6"/>
        <v>uj::isNa(fc)</v>
      </c>
      <c r="M35" s="13" t="str">
        <f t="shared" si="6"/>
        <v>uj::isNa(fa)</v>
      </c>
      <c r="N35" s="13" t="str">
        <f t="shared" si="9"/>
        <v>uj::isNa(lc)</v>
      </c>
      <c r="O35" s="13" t="str">
        <f t="shared" si="9"/>
        <v>uj::isNa(la)</v>
      </c>
      <c r="P35" s="13" t="str">
        <f t="shared" si="9"/>
        <v>uj::isNa(lt)</v>
      </c>
      <c r="Q35" s="13" t="str">
        <f t="shared" si="9"/>
        <v>uj::isNa(lw)</v>
      </c>
      <c r="R35" s="1" t="str">
        <f t="shared" ca="1" si="8"/>
        <v>uj::is_prop(pu, 'cmp_chr_scl', vals = pj::pj.$vals$pu)</v>
      </c>
      <c r="S35" s="1" t="str">
        <f t="shared" ca="1" si="8"/>
        <v>uj::is_prop(pad, 'cmp_ppn_vec', n = c(1, 2, 4), le = 0.25)</v>
      </c>
    </row>
    <row r="36" spans="1:19" x14ac:dyDescent="0.2">
      <c r="A36" s="1" t="s">
        <v>165</v>
      </c>
      <c r="B36" s="1" t="str">
        <f t="shared" ca="1" si="5"/>
        <v>uj::is_prop(xmin, 'cmp_num_scl')</v>
      </c>
      <c r="C36" s="1" t="str">
        <f t="shared" ca="1" si="5"/>
        <v>uj::is_prop(xmax, 'cmp_num_scl', gt = xmin)</v>
      </c>
      <c r="D36" s="1" t="str">
        <f t="shared" ca="1" si="5"/>
        <v>uj::is_prop(ymin, 'cmp_num_scl')</v>
      </c>
      <c r="E36" s="1" t="str">
        <f t="shared" ca="1" si="5"/>
        <v>uj::is_prop(ymax, 'cmp_num_scl', gt = ymin)</v>
      </c>
      <c r="F36" s="1" t="str">
        <f ca="1">INDEX(prop_checks,MATCH(F$1,arg_names,0),MATCH($A36,element_names,0))</f>
        <v>uj::is_prop(le, 'cmp_num_vec')</v>
      </c>
      <c r="G36" s="13" t="str">
        <f>"uj::isNa("&amp;G$1&amp;")"</f>
        <v>uj::isNa(re)</v>
      </c>
      <c r="H36" s="1" t="str">
        <f ca="1">INDEX(prop_checks,MATCH(H$1,arg_names,0),MATCH($A36,element_names,0))</f>
        <v>uj::is_prop(be, 'cmp_num_scl')</v>
      </c>
      <c r="I36" s="13" t="str">
        <f>"uj::isNa("&amp;I$1&amp;")"</f>
        <v>uj::isNa(te)</v>
      </c>
      <c r="J36" s="1" t="str">
        <f ca="1">INDEX(prop_checks,MATCH(J$1,arg_names,0),MATCH($A36,element_names,0))</f>
        <v>uj::is_prop(w, 'cmp_pos_vec')</v>
      </c>
      <c r="K36" s="1" t="str">
        <f ca="1">INDEX(prop_checks,MATCH(K$1,arg_names,0),MATCH($A36,element_names,0))</f>
        <v>uj::is_prop(h, 'cmp_pos_vec')</v>
      </c>
      <c r="L36" s="13" t="str">
        <f t="shared" si="6"/>
        <v>uj::isNa(fc)</v>
      </c>
      <c r="M36" s="13" t="str">
        <f t="shared" si="6"/>
        <v>uj::isNa(fa)</v>
      </c>
      <c r="N36" s="13" t="str">
        <f t="shared" si="9"/>
        <v>uj::isNa(lc)</v>
      </c>
      <c r="O36" s="13" t="str">
        <f t="shared" si="9"/>
        <v>uj::isNa(la)</v>
      </c>
      <c r="P36" s="13" t="str">
        <f t="shared" si="9"/>
        <v>uj::isNa(lt)</v>
      </c>
      <c r="Q36" s="13" t="str">
        <f t="shared" si="9"/>
        <v>uj::isNa(lw)</v>
      </c>
      <c r="R36" s="1" t="str">
        <f t="shared" ca="1" si="8"/>
        <v>uj::is_prop(pu, 'cmp_chr_scl', vals = pj::pj.$vals$pu)</v>
      </c>
      <c r="S36" s="1" t="str">
        <f t="shared" ca="1" si="8"/>
        <v>uj::is_prop(pad, 'cmp_ppn_vec', n = c(1, 2, 4), le = 0.25)</v>
      </c>
    </row>
    <row r="37" spans="1:19" x14ac:dyDescent="0.2">
      <c r="A37" s="1" t="s">
        <v>165</v>
      </c>
      <c r="B37" s="1" t="str">
        <f t="shared" ca="1" si="5"/>
        <v>uj::is_prop(xmin, 'cmp_num_scl')</v>
      </c>
      <c r="C37" s="1" t="str">
        <f t="shared" ca="1" si="5"/>
        <v>uj::is_prop(xmax, 'cmp_num_scl', gt = xmin)</v>
      </c>
      <c r="D37" s="1" t="str">
        <f t="shared" ca="1" si="5"/>
        <v>uj::is_prop(ymin, 'cmp_num_scl')</v>
      </c>
      <c r="E37" s="1" t="str">
        <f t="shared" ca="1" si="5"/>
        <v>uj::is_prop(ymax, 'cmp_num_scl', gt = ymin)</v>
      </c>
      <c r="F37" s="1" t="str">
        <f ca="1">INDEX(prop_checks,MATCH(F$1,arg_names,0),MATCH($A37,element_names,0))</f>
        <v>uj::is_prop(le, 'cmp_num_vec')</v>
      </c>
      <c r="G37" s="13" t="str">
        <f>"uj::isNa("&amp;G$1&amp;")"</f>
        <v>uj::isNa(re)</v>
      </c>
      <c r="H37" s="13" t="str">
        <f>"uj::isNa("&amp;H$1&amp;")"</f>
        <v>uj::isNa(be)</v>
      </c>
      <c r="I37" s="1" t="str">
        <f ca="1">INDEX(prop_checks,MATCH(I$1,arg_names,0),MATCH($A37,element_names,0))</f>
        <v>uj::is_prop(te, 'cmp_num_scl', gt = be)</v>
      </c>
      <c r="J37" s="1" t="str">
        <f ca="1">INDEX(prop_checks,MATCH(J$1,arg_names,0),MATCH($A37,element_names,0))</f>
        <v>uj::is_prop(w, 'cmp_pos_vec')</v>
      </c>
      <c r="K37" s="1" t="str">
        <f ca="1">INDEX(prop_checks,MATCH(K$1,arg_names,0),MATCH($A37,element_names,0))</f>
        <v>uj::is_prop(h, 'cmp_pos_vec')</v>
      </c>
      <c r="L37" s="13" t="str">
        <f t="shared" si="6"/>
        <v>uj::isNa(fc)</v>
      </c>
      <c r="M37" s="13" t="str">
        <f t="shared" si="6"/>
        <v>uj::isNa(fa)</v>
      </c>
      <c r="N37" s="13" t="str">
        <f t="shared" si="9"/>
        <v>uj::isNa(lc)</v>
      </c>
      <c r="O37" s="13" t="str">
        <f t="shared" si="9"/>
        <v>uj::isNa(la)</v>
      </c>
      <c r="P37" s="13" t="str">
        <f t="shared" si="9"/>
        <v>uj::isNa(lt)</v>
      </c>
      <c r="Q37" s="13" t="str">
        <f t="shared" si="9"/>
        <v>uj::isNa(lw)</v>
      </c>
      <c r="R37" s="1" t="str">
        <f t="shared" ca="1" si="8"/>
        <v>uj::is_prop(pu, 'cmp_chr_scl', vals = pj::pj.$vals$pu)</v>
      </c>
      <c r="S37" s="1" t="str">
        <f t="shared" ca="1" si="8"/>
        <v>uj::is_prop(pad, 'cmp_ppn_vec', n = c(1, 2, 4), le = 0.25)</v>
      </c>
    </row>
    <row r="38" spans="1:19" x14ac:dyDescent="0.2">
      <c r="A38" s="1" t="s">
        <v>165</v>
      </c>
      <c r="B38" s="1" t="str">
        <f t="shared" ca="1" si="5"/>
        <v>uj::is_prop(xmin, 'cmp_num_scl')</v>
      </c>
      <c r="C38" s="1" t="str">
        <f t="shared" ca="1" si="5"/>
        <v>uj::is_prop(xmax, 'cmp_num_scl', gt = xmin)</v>
      </c>
      <c r="D38" s="1" t="str">
        <f t="shared" ca="1" si="5"/>
        <v>uj::is_prop(ymin, 'cmp_num_scl')</v>
      </c>
      <c r="E38" s="1" t="str">
        <f t="shared" ca="1" si="5"/>
        <v>uj::is_prop(ymax, 'cmp_num_scl', gt = ymin)</v>
      </c>
      <c r="F38" s="13" t="str">
        <f>"uj::isNa("&amp;F$1&amp;")"</f>
        <v>uj::isNa(le)</v>
      </c>
      <c r="G38" s="1" t="str">
        <f ca="1">INDEX(prop_checks,MATCH(G$1,arg_names,0),MATCH($A38,element_names,0))</f>
        <v>uj::is_prop(re, 'cmp_num_scl', gt = le)</v>
      </c>
      <c r="H38" s="1" t="str">
        <f ca="1">INDEX(prop_checks,MATCH(H$1,arg_names,0),MATCH($A38,element_names,0))</f>
        <v>uj::is_prop(be, 'cmp_num_scl')</v>
      </c>
      <c r="I38" s="1" t="str">
        <f ca="1">INDEX(prop_checks,MATCH(I$1,arg_names,0),MATCH($A38,element_names,0))</f>
        <v>uj::is_prop(te, 'cmp_num_scl', gt = be)</v>
      </c>
      <c r="J38" s="1" t="str">
        <f ca="1">INDEX(prop_checks,MATCH(J$1,arg_names,0),MATCH($A38,element_names,0))</f>
        <v>uj::is_prop(w, 'cmp_pos_vec')</v>
      </c>
      <c r="K38" s="13" t="str">
        <f>"uj::isNa("&amp;K$1&amp;")"</f>
        <v>uj::isNa(h)</v>
      </c>
      <c r="L38" s="13" t="str">
        <f t="shared" si="6"/>
        <v>uj::isNa(fc)</v>
      </c>
      <c r="M38" s="13" t="str">
        <f t="shared" si="6"/>
        <v>uj::isNa(fa)</v>
      </c>
      <c r="N38" s="13" t="str">
        <f t="shared" si="9"/>
        <v>uj::isNa(lc)</v>
      </c>
      <c r="O38" s="13" t="str">
        <f t="shared" si="9"/>
        <v>uj::isNa(la)</v>
      </c>
      <c r="P38" s="13" t="str">
        <f t="shared" si="9"/>
        <v>uj::isNa(lt)</v>
      </c>
      <c r="Q38" s="13" t="str">
        <f t="shared" si="9"/>
        <v>uj::isNa(lw)</v>
      </c>
      <c r="R38" s="1" t="str">
        <f t="shared" ca="1" si="8"/>
        <v>uj::is_prop(pu, 'cmp_chr_scl', vals = pj::pj.$vals$pu)</v>
      </c>
      <c r="S38" s="1" t="str">
        <f t="shared" ca="1" si="8"/>
        <v>uj::is_prop(pad, 'cmp_ppn_vec', n = c(1, 2, 4), le = 0.25)</v>
      </c>
    </row>
    <row r="39" spans="1:19" x14ac:dyDescent="0.2">
      <c r="A39" s="1" t="s">
        <v>165</v>
      </c>
      <c r="B39" s="1" t="str">
        <f t="shared" ca="1" si="5"/>
        <v>uj::is_prop(xmin, 'cmp_num_scl')</v>
      </c>
      <c r="C39" s="1" t="str">
        <f t="shared" ca="1" si="5"/>
        <v>uj::is_prop(xmax, 'cmp_num_scl', gt = xmin)</v>
      </c>
      <c r="D39" s="1" t="str">
        <f t="shared" ca="1" si="5"/>
        <v>uj::is_prop(ymin, 'cmp_num_scl')</v>
      </c>
      <c r="E39" s="1" t="str">
        <f t="shared" ca="1" si="5"/>
        <v>uj::is_prop(ymax, 'cmp_num_scl', gt = ymin)</v>
      </c>
      <c r="F39" s="13" t="str">
        <f>"uj::isNa("&amp;F$1&amp;")"</f>
        <v>uj::isNa(le)</v>
      </c>
      <c r="G39" s="1" t="str">
        <f ca="1">INDEX(prop_checks,MATCH(G$1,arg_names,0),MATCH($A39,element_names,0))</f>
        <v>uj::is_prop(re, 'cmp_num_scl', gt = le)</v>
      </c>
      <c r="H39" s="1" t="str">
        <f ca="1">INDEX(prop_checks,MATCH(H$1,arg_names,0),MATCH($A39,element_names,0))</f>
        <v>uj::is_prop(be, 'cmp_num_scl')</v>
      </c>
      <c r="I39" s="13" t="str">
        <f>"uj::isNa("&amp;I$1&amp;")"</f>
        <v>uj::isNa(te)</v>
      </c>
      <c r="J39" s="1" t="str">
        <f ca="1">INDEX(prop_checks,MATCH(J$1,arg_names,0),MATCH($A39,element_names,0))</f>
        <v>uj::is_prop(w, 'cmp_pos_vec')</v>
      </c>
      <c r="K39" s="1" t="str">
        <f ca="1">INDEX(prop_checks,MATCH(K$1,arg_names,0),MATCH($A39,element_names,0))</f>
        <v>uj::is_prop(h, 'cmp_pos_vec')</v>
      </c>
      <c r="L39" s="13" t="str">
        <f t="shared" si="6"/>
        <v>uj::isNa(fc)</v>
      </c>
      <c r="M39" s="13" t="str">
        <f t="shared" si="6"/>
        <v>uj::isNa(fa)</v>
      </c>
      <c r="N39" s="13" t="str">
        <f t="shared" si="9"/>
        <v>uj::isNa(lc)</v>
      </c>
      <c r="O39" s="13" t="str">
        <f t="shared" si="9"/>
        <v>uj::isNa(la)</v>
      </c>
      <c r="P39" s="13" t="str">
        <f t="shared" si="9"/>
        <v>uj::isNa(lt)</v>
      </c>
      <c r="Q39" s="13" t="str">
        <f t="shared" si="9"/>
        <v>uj::isNa(lw)</v>
      </c>
      <c r="R39" s="1" t="str">
        <f t="shared" ca="1" si="8"/>
        <v>uj::is_prop(pu, 'cmp_chr_scl', vals = pj::pj.$vals$pu)</v>
      </c>
      <c r="S39" s="1" t="str">
        <f t="shared" ca="1" si="8"/>
        <v>uj::is_prop(pad, 'cmp_ppn_vec', n = c(1, 2, 4), le = 0.25)</v>
      </c>
    </row>
    <row r="40" spans="1:19" x14ac:dyDescent="0.2">
      <c r="A40" s="1" t="s">
        <v>165</v>
      </c>
      <c r="B40" s="1" t="str">
        <f t="shared" ca="1" si="5"/>
        <v>uj::is_prop(xmin, 'cmp_num_scl')</v>
      </c>
      <c r="C40" s="1" t="str">
        <f t="shared" ca="1" si="5"/>
        <v>uj::is_prop(xmax, 'cmp_num_scl', gt = xmin)</v>
      </c>
      <c r="D40" s="1" t="str">
        <f t="shared" ca="1" si="5"/>
        <v>uj::is_prop(ymin, 'cmp_num_scl')</v>
      </c>
      <c r="E40" s="1" t="str">
        <f t="shared" ca="1" si="5"/>
        <v>uj::is_prop(ymax, 'cmp_num_scl', gt = ymin)</v>
      </c>
      <c r="F40" s="13" t="str">
        <f>"uj::isNa("&amp;F$1&amp;")"</f>
        <v>uj::isNa(le)</v>
      </c>
      <c r="G40" s="1" t="str">
        <f ca="1">INDEX(prop_checks,MATCH(G$1,arg_names,0),MATCH($A40,element_names,0))</f>
        <v>uj::is_prop(re, 'cmp_num_scl', gt = le)</v>
      </c>
      <c r="H40" s="13" t="str">
        <f>"uj::isNa("&amp;H$1&amp;")"</f>
        <v>uj::isNa(be)</v>
      </c>
      <c r="I40" s="1" t="str">
        <f ca="1">INDEX(prop_checks,MATCH(I$1,arg_names,0),MATCH($A40,element_names,0))</f>
        <v>uj::is_prop(te, 'cmp_num_scl', gt = be)</v>
      </c>
      <c r="J40" s="1" t="str">
        <f ca="1">INDEX(prop_checks,MATCH(J$1,arg_names,0),MATCH($A40,element_names,0))</f>
        <v>uj::is_prop(w, 'cmp_pos_vec')</v>
      </c>
      <c r="K40" s="1" t="str">
        <f ca="1">INDEX(prop_checks,MATCH(K$1,arg_names,0),MATCH($A40,element_names,0))</f>
        <v>uj::is_prop(h, 'cmp_pos_vec')</v>
      </c>
      <c r="L40" s="13" t="str">
        <f t="shared" si="6"/>
        <v>uj::isNa(fc)</v>
      </c>
      <c r="M40" s="13" t="str">
        <f t="shared" si="6"/>
        <v>uj::isNa(fa)</v>
      </c>
      <c r="N40" s="13" t="str">
        <f t="shared" si="9"/>
        <v>uj::isNa(lc)</v>
      </c>
      <c r="O40" s="13" t="str">
        <f t="shared" si="9"/>
        <v>uj::isNa(la)</v>
      </c>
      <c r="P40" s="13" t="str">
        <f t="shared" si="9"/>
        <v>uj::isNa(lt)</v>
      </c>
      <c r="Q40" s="13" t="str">
        <f t="shared" si="9"/>
        <v>uj::isNa(lw)</v>
      </c>
      <c r="R40" s="1" t="str">
        <f t="shared" ca="1" si="8"/>
        <v>uj::is_prop(pu, 'cmp_chr_scl', vals = pj::pj.$vals$pu)</v>
      </c>
      <c r="S40" s="1" t="str">
        <f t="shared" ca="1" si="8"/>
        <v>uj::is_prop(pad, 'cmp_ppn_vec', n = c(1, 2, 4), le = 0.25)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9203-8CB8-3547-BF5A-3EA268943E59}">
  <sheetPr>
    <tabColor theme="7"/>
  </sheetPr>
  <dimension ref="A1:Q2"/>
  <sheetViews>
    <sheetView zoomScaleNormal="100" workbookViewId="0">
      <selection sqref="A1:XFD1048576"/>
    </sheetView>
  </sheetViews>
  <sheetFormatPr baseColWidth="10" defaultColWidth="66.83203125" defaultRowHeight="12" x14ac:dyDescent="0.15"/>
  <cols>
    <col min="1" max="1" width="5.1640625" style="2" bestFit="1" customWidth="1"/>
    <col min="2" max="3" width="19.6640625" style="2" bestFit="1" customWidth="1"/>
    <col min="4" max="4" width="35" style="2" bestFit="1" customWidth="1"/>
    <col min="5" max="5" width="1.83203125" style="2" bestFit="1" customWidth="1"/>
    <col min="6" max="10" width="66.83203125" style="2"/>
    <col min="11" max="17" width="66.83203125" style="1"/>
    <col min="18" max="21" width="66.83203125" style="2"/>
    <col min="22" max="22" width="2" style="2" bestFit="1" customWidth="1"/>
    <col min="23" max="16384" width="66.83203125" style="2"/>
  </cols>
  <sheetData>
    <row r="1" spans="1:4" x14ac:dyDescent="0.15">
      <c r="A1" s="2" t="s">
        <v>123</v>
      </c>
      <c r="B1" s="2" t="s">
        <v>11</v>
      </c>
      <c r="C1" s="2" t="s">
        <v>12</v>
      </c>
      <c r="D1" s="2" t="s">
        <v>128</v>
      </c>
    </row>
    <row r="2" spans="1:4" x14ac:dyDescent="0.15">
      <c r="A2" s="2" t="s">
        <v>196</v>
      </c>
      <c r="B2" s="1" t="str">
        <f ca="1">INDEX(prop_checks,MATCH(B$1,arg_names,0),MATCH($A2,element_names,0))</f>
        <v>uj::is_prop(x, 'cmp_num_vec')</v>
      </c>
      <c r="C2" s="1" t="str">
        <f ca="1">INDEX(prop_checks,MATCH(C$1,arg_names,0),MATCH($A2,element_names,0))</f>
        <v>uj::is_prop(y, 'cmp_num_vec')</v>
      </c>
      <c r="D2" s="1" t="str">
        <f ca="1">INDEX(prop_checks,MATCH(D$1,arg_names,0),MATCH($A2,element_names,0))</f>
        <v>uj::is_prop(order, 'cmp_chr_scl', vals = pj::pj.$vals$ixy)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03A0-65CC-D045-AA13-BEC58CEF82D3}">
  <sheetPr>
    <tabColor theme="7"/>
  </sheetPr>
  <dimension ref="A1:T4"/>
  <sheetViews>
    <sheetView zoomScaleNormal="100" workbookViewId="0">
      <selection activeCell="F20" sqref="F20"/>
    </sheetView>
  </sheetViews>
  <sheetFormatPr baseColWidth="10" defaultColWidth="66.83203125" defaultRowHeight="12" x14ac:dyDescent="0.15"/>
  <cols>
    <col min="1" max="1" width="7" style="2" bestFit="1" customWidth="1"/>
    <col min="2" max="5" width="20.5" style="2" bestFit="1" customWidth="1"/>
    <col min="6" max="6" width="19.83203125" style="2" bestFit="1" customWidth="1"/>
    <col min="7" max="8" width="19.6640625" style="2" bestFit="1" customWidth="1"/>
    <col min="9" max="9" width="33.33203125" style="2" bestFit="1" customWidth="1"/>
    <col min="10" max="12" width="66.83203125" style="2"/>
    <col min="13" max="20" width="66.83203125" style="1"/>
    <col min="21" max="21" width="66.83203125" style="2"/>
    <col min="22" max="22" width="2" style="2" bestFit="1" customWidth="1"/>
    <col min="23" max="16384" width="66.83203125" style="2"/>
  </cols>
  <sheetData>
    <row r="1" spans="1:9" x14ac:dyDescent="0.15">
      <c r="A1" s="2" t="s">
        <v>123</v>
      </c>
      <c r="B1" s="2" t="s">
        <v>13</v>
      </c>
      <c r="C1" s="2" t="s">
        <v>15</v>
      </c>
      <c r="D1" s="2" t="s">
        <v>14</v>
      </c>
      <c r="E1" s="2" t="s">
        <v>16</v>
      </c>
      <c r="F1" s="2" t="s">
        <v>152</v>
      </c>
      <c r="G1" s="2" t="s">
        <v>20</v>
      </c>
      <c r="H1" s="2" t="s">
        <v>50</v>
      </c>
      <c r="I1" s="2" t="s">
        <v>49</v>
      </c>
    </row>
    <row r="2" spans="1:9" x14ac:dyDescent="0.15">
      <c r="A2" s="2" t="s">
        <v>197</v>
      </c>
      <c r="B2" s="1" t="str">
        <f ca="1">INDEX(prop_checks,MATCH(B$1,arg_names,0),MATCH($A2,element_names,0))</f>
        <v>uj::is_prop(x1, 'cmp_num_vec')</v>
      </c>
      <c r="C2" s="1" t="str">
        <f ca="1">INDEX(prop_checks,MATCH(C$1,arg_names,0),MATCH($A2,element_names,0))</f>
        <v>uj::is_prop(y1, 'cmp_num_vec')</v>
      </c>
      <c r="D2" s="1" t="str">
        <f ca="1">INDEX(prop_checks,MATCH(D$1,arg_names,0),MATCH($A2,element_names,0))</f>
        <v>uj::is_prop(x2, 'cmp_num_vec')</v>
      </c>
      <c r="E2" s="1" t="str">
        <f ca="1">INDEX(prop_checks,MATCH(E$1,arg_names,0),MATCH($A2,element_names,0))</f>
        <v>uj::is_prop(y2, 'cmp_num_vec')</v>
      </c>
      <c r="F2" s="13" t="str">
        <f>"uj::isNa("&amp;F$1&amp;")"</f>
        <v>uj::isNa(d)</v>
      </c>
      <c r="G2" s="13" t="str">
        <f>"uj::isNa("&amp;G$1&amp;")"</f>
        <v>uj::isNa(s)</v>
      </c>
      <c r="H2" s="13" t="str">
        <f>"uj::isNa("&amp;H$1&amp;")"</f>
        <v>uj::isNa(a)</v>
      </c>
      <c r="I2" s="13" t="str">
        <f>"uj::isNa("&amp;I$1&amp;")"</f>
        <v>uj::isNa(au)</v>
      </c>
    </row>
    <row r="3" spans="1:9" x14ac:dyDescent="0.15">
      <c r="A3" s="2" t="s">
        <v>197</v>
      </c>
      <c r="B3" s="1" t="str">
        <f ca="1">INDEX(prop_checks,MATCH(B$1,arg_names,0),MATCH($A3,element_names,0))</f>
        <v>uj::is_prop(x1, 'cmp_num_vec')</v>
      </c>
      <c r="C3" s="1" t="str">
        <f ca="1">INDEX(prop_checks,MATCH(C$1,arg_names,0),MATCH($A3,element_names,0))</f>
        <v>uj::is_prop(y1, 'cmp_num_vec')</v>
      </c>
      <c r="D3" s="13" t="str">
        <f>"uj::isNa("&amp;D$1&amp;")"</f>
        <v>uj::isNa(x2)</v>
      </c>
      <c r="E3" s="13" t="str">
        <f>"uj::isNa("&amp;E$1&amp;")"</f>
        <v>uj::isNa(y2)</v>
      </c>
      <c r="F3" s="1" t="str">
        <f ca="1">INDEX(prop_checks,MATCH(F$1,arg_names,0),MATCH($A3,element_names,0))</f>
        <v>uj::is_prop(d, 'cmp_num_vec')</v>
      </c>
      <c r="G3" s="1" t="str">
        <f ca="1">INDEX(prop_checks,MATCH(G$1,arg_names,0),MATCH($A3,element_names,0))</f>
        <v>uj::is_prop(s, 'cmp_num_vec')</v>
      </c>
      <c r="H3" s="13" t="str">
        <f>"uj::isNa("&amp;H$1&amp;")"</f>
        <v>uj::isNa(a)</v>
      </c>
      <c r="I3" s="13" t="str">
        <f>"uj::isNa("&amp;I$1&amp;")"</f>
        <v>uj::isNa(au)</v>
      </c>
    </row>
    <row r="4" spans="1:9" x14ac:dyDescent="0.15">
      <c r="A4" s="2" t="s">
        <v>197</v>
      </c>
      <c r="B4" s="1" t="str">
        <f ca="1">INDEX(prop_checks,MATCH(B$1,arg_names,0),MATCH($A4,element_names,0))</f>
        <v>uj::is_prop(x1, 'cmp_num_vec')</v>
      </c>
      <c r="C4" s="1" t="str">
        <f ca="1">INDEX(prop_checks,MATCH(C$1,arg_names,0),MATCH($A4,element_names,0))</f>
        <v>uj::is_prop(y1, 'cmp_num_vec')</v>
      </c>
      <c r="D4" s="13" t="str">
        <f>"uj::isNa("&amp;D$1&amp;")"</f>
        <v>uj::isNa(x2)</v>
      </c>
      <c r="E4" s="13" t="str">
        <f>"uj::isNa("&amp;E$1&amp;")"</f>
        <v>uj::isNa(y2)</v>
      </c>
      <c r="F4" s="1" t="str">
        <f ca="1">INDEX(prop_checks,MATCH(F$1,arg_names,0),MATCH($A4,element_names,0))</f>
        <v>uj::is_prop(d, 'cmp_num_vec')</v>
      </c>
      <c r="G4" s="13" t="str">
        <f>"uj::isNa("&amp;G$1&amp;")"</f>
        <v>uj::isNa(s)</v>
      </c>
      <c r="H4" s="1" t="str">
        <f ca="1">INDEX(prop_checks,MATCH(H$1,arg_names,0),MATCH($A4,element_names,0))</f>
        <v>uj::is_prop(a, 'cmp_num_vec')</v>
      </c>
      <c r="I4" s="1" t="str">
        <f ca="1">INDEX(prop_checks,MATCH(I$1,arg_names,0),MATCH($A4,element_names,0))</f>
        <v>uj::is_prop(au, 'cmp_chr_vec', vals = pj::pj.$vals$au)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EE16-7EA1-C141-AE04-79DE24225AC9}">
  <sheetPr>
    <tabColor theme="7" tint="0.59999389629810485"/>
  </sheetPr>
  <dimension ref="A1:J13"/>
  <sheetViews>
    <sheetView zoomScaleNormal="100" workbookViewId="0">
      <selection sqref="A1:XFD1048576"/>
    </sheetView>
  </sheetViews>
  <sheetFormatPr baseColWidth="10" defaultColWidth="66.83203125" defaultRowHeight="12" x14ac:dyDescent="0.15"/>
  <cols>
    <col min="1" max="1" width="5.6640625" style="2" bestFit="1" customWidth="1"/>
    <col min="2" max="2" width="33.6640625" style="2" bestFit="1" customWidth="1"/>
    <col min="3" max="6" width="20.5" style="2" bestFit="1" customWidth="1"/>
    <col min="7" max="7" width="19.6640625" style="2" bestFit="1" customWidth="1"/>
    <col min="8" max="8" width="19.33203125" style="2" bestFit="1" customWidth="1"/>
    <col min="9" max="9" width="19.6640625" style="2" bestFit="1" customWidth="1"/>
    <col min="10" max="10" width="33.33203125" style="2" bestFit="1" customWidth="1"/>
    <col min="11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10" x14ac:dyDescent="0.15">
      <c r="A1" s="2" t="s">
        <v>123</v>
      </c>
      <c r="B1" s="2" t="s">
        <v>64</v>
      </c>
      <c r="C1" s="2" t="s">
        <v>13</v>
      </c>
      <c r="D1" s="2" t="s">
        <v>15</v>
      </c>
      <c r="E1" s="2" t="s">
        <v>14</v>
      </c>
      <c r="F1" s="2" t="s">
        <v>16</v>
      </c>
      <c r="G1" s="2" t="s">
        <v>20</v>
      </c>
      <c r="H1" s="2" t="s">
        <v>61</v>
      </c>
      <c r="I1" s="2" t="s">
        <v>50</v>
      </c>
      <c r="J1" s="2" t="s">
        <v>49</v>
      </c>
    </row>
    <row r="2" spans="1:10" x14ac:dyDescent="0.15">
      <c r="A2" s="2" t="s">
        <v>198</v>
      </c>
      <c r="B2" s="1" t="str">
        <f ca="1">INDEX(prop_checks,MATCH(B$1,arg_names,0),MATCH($A2,element_names,0))</f>
        <v>uj::is_prop(ref, 'cmp_chr_vec', vals = pj::pj.$vals$ixy)</v>
      </c>
      <c r="C2" s="13" t="str">
        <f t="shared" ref="C2:J2" si="0">"uj::isNa("&amp;C$1&amp;")"</f>
        <v>uj::isNa(x1)</v>
      </c>
      <c r="D2" s="13" t="str">
        <f t="shared" si="0"/>
        <v>uj::isNa(y1)</v>
      </c>
      <c r="E2" s="13" t="str">
        <f t="shared" si="0"/>
        <v>uj::isNa(x2)</v>
      </c>
      <c r="F2" s="13" t="str">
        <f t="shared" si="0"/>
        <v>uj::isNa(y2)</v>
      </c>
      <c r="G2" s="13" t="str">
        <f t="shared" si="0"/>
        <v>uj::isNa(s)</v>
      </c>
      <c r="H2" s="13" t="str">
        <f t="shared" si="0"/>
        <v>uj::isNa(i)</v>
      </c>
      <c r="I2" s="13" t="str">
        <f>"uj::isNa("&amp;I$1&amp;")"</f>
        <v>uj::isNa(a)</v>
      </c>
      <c r="J2" s="13" t="str">
        <f t="shared" si="0"/>
        <v>uj::isNa(au)</v>
      </c>
    </row>
    <row r="3" spans="1:10" x14ac:dyDescent="0.15">
      <c r="A3" s="2" t="s">
        <v>198</v>
      </c>
      <c r="B3" s="13" t="str">
        <f t="shared" ref="B3:B13" si="1">"uj::isNa("&amp;B$1&amp;")"</f>
        <v>uj::isNa(ref)</v>
      </c>
      <c r="C3" s="1" t="str">
        <f ca="1">INDEX(prop_checks,MATCH(C$1,arg_names,0),MATCH($A3,element_names,0))</f>
        <v>uj::is_prop(x1, 'cmp_num_vec')</v>
      </c>
      <c r="D3" s="13" t="str">
        <f t="shared" ref="D3:J3" si="2">"uj::isNa("&amp;D$1&amp;")"</f>
        <v>uj::isNa(y1)</v>
      </c>
      <c r="E3" s="13" t="str">
        <f t="shared" si="2"/>
        <v>uj::isNa(x2)</v>
      </c>
      <c r="F3" s="13" t="str">
        <f t="shared" si="2"/>
        <v>uj::isNa(y2)</v>
      </c>
      <c r="G3" s="13" t="str">
        <f t="shared" si="2"/>
        <v>uj::isNa(s)</v>
      </c>
      <c r="H3" s="13" t="str">
        <f t="shared" si="2"/>
        <v>uj::isNa(i)</v>
      </c>
      <c r="I3" s="13" t="str">
        <f>"uj::isNa("&amp;I$1&amp;")"</f>
        <v>uj::isNa(a)</v>
      </c>
      <c r="J3" s="13" t="str">
        <f t="shared" si="2"/>
        <v>uj::isNa(au)</v>
      </c>
    </row>
    <row r="4" spans="1:10" x14ac:dyDescent="0.15">
      <c r="A4" s="2" t="s">
        <v>198</v>
      </c>
      <c r="B4" s="13" t="str">
        <f t="shared" si="1"/>
        <v>uj::isNa(ref)</v>
      </c>
      <c r="C4" s="13" t="str">
        <f>"uj::isNa("&amp;C$1&amp;")"</f>
        <v>uj::isNa(x1)</v>
      </c>
      <c r="D4" s="1" t="str">
        <f ca="1">INDEX(prop_checks,MATCH(D$1,arg_names,0),MATCH($A4,element_names,0))</f>
        <v>uj::is_prop(y1, 'cmp_num_vec')</v>
      </c>
      <c r="E4" s="13" t="str">
        <f t="shared" ref="E4:J4" si="3">"uj::isNa("&amp;E$1&amp;")"</f>
        <v>uj::isNa(x2)</v>
      </c>
      <c r="F4" s="13" t="str">
        <f t="shared" si="3"/>
        <v>uj::isNa(y2)</v>
      </c>
      <c r="G4" s="13" t="str">
        <f t="shared" si="3"/>
        <v>uj::isNa(s)</v>
      </c>
      <c r="H4" s="13" t="str">
        <f t="shared" si="3"/>
        <v>uj::isNa(i)</v>
      </c>
      <c r="I4" s="13" t="str">
        <f>"uj::isNa("&amp;I$1&amp;")"</f>
        <v>uj::isNa(a)</v>
      </c>
      <c r="J4" s="13" t="str">
        <f t="shared" si="3"/>
        <v>uj::isNa(au)</v>
      </c>
    </row>
    <row r="5" spans="1:10" x14ac:dyDescent="0.15">
      <c r="A5" s="2" t="s">
        <v>198</v>
      </c>
      <c r="B5" s="13" t="str">
        <f t="shared" si="1"/>
        <v>uj::isNa(ref)</v>
      </c>
      <c r="C5" s="13" t="str">
        <f>"uj::isNa("&amp;C$1&amp;")"</f>
        <v>uj::isNa(x1)</v>
      </c>
      <c r="D5" s="13" t="str">
        <f t="shared" ref="D5:F6" si="4">"uj::isNa("&amp;D$1&amp;")"</f>
        <v>uj::isNa(y1)</v>
      </c>
      <c r="E5" s="13" t="str">
        <f t="shared" si="4"/>
        <v>uj::isNa(x2)</v>
      </c>
      <c r="F5" s="13" t="str">
        <f t="shared" si="4"/>
        <v>uj::isNa(y2)</v>
      </c>
      <c r="G5" s="13" t="str">
        <f>"uj::isNa("&amp;G$1&amp;")"</f>
        <v>uj::isNa(s)</v>
      </c>
      <c r="H5" s="13" t="str">
        <f>"uj::isNa("&amp;H$1&amp;")"</f>
        <v>uj::isNa(i)</v>
      </c>
      <c r="I5" s="1" t="str">
        <f ca="1">INDEX(prop_checks,MATCH(I$1,arg_names,0),MATCH($A5,element_names,0))</f>
        <v>uj::is_prop(a, 'cmp_num_vec')</v>
      </c>
      <c r="J5" s="1" t="str">
        <f ca="1">INDEX(prop_checks,MATCH(J$1,arg_names,0),MATCH($A5,element_names,0))</f>
        <v>uj::is_prop(au, 'cmp_chr_vec', vals = pj::pj.$vals$au)</v>
      </c>
    </row>
    <row r="6" spans="1:10" x14ac:dyDescent="0.15">
      <c r="A6" s="2" t="s">
        <v>198</v>
      </c>
      <c r="B6" s="13" t="str">
        <f t="shared" si="1"/>
        <v>uj::isNa(ref)</v>
      </c>
      <c r="C6" s="13" t="str">
        <f>"uj::isNa("&amp;C$1&amp;")"</f>
        <v>uj::isNa(x1)</v>
      </c>
      <c r="D6" s="13" t="str">
        <f t="shared" si="4"/>
        <v>uj::isNa(y1)</v>
      </c>
      <c r="E6" s="13" t="str">
        <f t="shared" si="4"/>
        <v>uj::isNa(x2)</v>
      </c>
      <c r="F6" s="13" t="str">
        <f t="shared" si="4"/>
        <v>uj::isNa(y2)</v>
      </c>
      <c r="G6" s="1" t="str">
        <f ca="1">INDEX(prop_checks,MATCH(G$1,arg_names,0),MATCH($A6,element_names,0))</f>
        <v>uj::is_prop(s, 'cmp_num_vec')</v>
      </c>
      <c r="H6" s="13" t="str">
        <f t="shared" ref="H6:J7" si="5">"uj::isNa("&amp;H$1&amp;")"</f>
        <v>uj::isNa(i)</v>
      </c>
      <c r="I6" s="13" t="str">
        <f t="shared" si="5"/>
        <v>uj::isNa(a)</v>
      </c>
      <c r="J6" s="13" t="str">
        <f t="shared" si="5"/>
        <v>uj::isNa(au)</v>
      </c>
    </row>
    <row r="7" spans="1:10" x14ac:dyDescent="0.15">
      <c r="A7" s="2" t="s">
        <v>198</v>
      </c>
      <c r="B7" s="13" t="str">
        <f t="shared" si="1"/>
        <v>uj::isNa(ref)</v>
      </c>
      <c r="C7" s="1" t="str">
        <f t="shared" ref="C7:D10" ca="1" si="6">INDEX(prop_checks,MATCH(C$1,arg_names,0),MATCH($A7,element_names,0))</f>
        <v>uj::is_prop(x1, 'cmp_num_vec')</v>
      </c>
      <c r="D7" s="1" t="str">
        <f t="shared" ca="1" si="6"/>
        <v>uj::is_prop(y1, 'cmp_num_vec')</v>
      </c>
      <c r="E7" s="13" t="str">
        <f t="shared" ref="E7:F9" si="7">"uj::isNa("&amp;E$1&amp;")"</f>
        <v>uj::isNa(x2)</v>
      </c>
      <c r="F7" s="13" t="str">
        <f t="shared" si="7"/>
        <v>uj::isNa(y2)</v>
      </c>
      <c r="G7" s="13" t="str">
        <f>"uj::isNa("&amp;G$1&amp;")"</f>
        <v>uj::isNa(s)</v>
      </c>
      <c r="H7" s="13" t="str">
        <f t="shared" si="5"/>
        <v>uj::isNa(i)</v>
      </c>
      <c r="I7" s="13" t="str">
        <f t="shared" si="5"/>
        <v>uj::isNa(a)</v>
      </c>
      <c r="J7" s="13" t="str">
        <f t="shared" si="5"/>
        <v>uj::isNa(au)</v>
      </c>
    </row>
    <row r="8" spans="1:10" x14ac:dyDescent="0.15">
      <c r="A8" s="2" t="s">
        <v>198</v>
      </c>
      <c r="B8" s="13" t="str">
        <f t="shared" si="1"/>
        <v>uj::isNa(ref)</v>
      </c>
      <c r="C8" s="1" t="str">
        <f t="shared" ca="1" si="6"/>
        <v>uj::is_prop(x1, 'cmp_num_vec')</v>
      </c>
      <c r="D8" s="1" t="str">
        <f t="shared" ca="1" si="6"/>
        <v>uj::is_prop(y1, 'cmp_num_vec')</v>
      </c>
      <c r="E8" s="13" t="str">
        <f t="shared" si="7"/>
        <v>uj::isNa(x2)</v>
      </c>
      <c r="F8" s="13" t="str">
        <f t="shared" si="7"/>
        <v>uj::isNa(y2)</v>
      </c>
      <c r="G8" s="13" t="str">
        <f>"uj::isNa("&amp;G$1&amp;")"</f>
        <v>uj::isNa(s)</v>
      </c>
      <c r="H8" s="13" t="str">
        <f>"uj::isNa("&amp;H$1&amp;")"</f>
        <v>uj::isNa(i)</v>
      </c>
      <c r="I8" s="1" t="str">
        <f ca="1">INDEX(prop_checks,MATCH(I$1,arg_names,0),MATCH($A8,element_names,0))</f>
        <v>uj::is_prop(a, 'cmp_num_vec')</v>
      </c>
      <c r="J8" s="1" t="str">
        <f ca="1">INDEX(prop_checks,MATCH(J$1,arg_names,0),MATCH($A8,element_names,0))</f>
        <v>uj::is_prop(au, 'cmp_chr_vec', vals = pj::pj.$vals$au)</v>
      </c>
    </row>
    <row r="9" spans="1:10" x14ac:dyDescent="0.15">
      <c r="A9" s="2" t="s">
        <v>198</v>
      </c>
      <c r="B9" s="13" t="str">
        <f t="shared" si="1"/>
        <v>uj::isNa(ref)</v>
      </c>
      <c r="C9" s="1" t="str">
        <f t="shared" ca="1" si="6"/>
        <v>uj::is_prop(x1, 'cmp_num_vec')</v>
      </c>
      <c r="D9" s="1" t="str">
        <f t="shared" ca="1" si="6"/>
        <v>uj::is_prop(y1, 'cmp_num_vec')</v>
      </c>
      <c r="E9" s="13" t="str">
        <f t="shared" si="7"/>
        <v>uj::isNa(x2)</v>
      </c>
      <c r="F9" s="13" t="str">
        <f t="shared" si="7"/>
        <v>uj::isNa(y2)</v>
      </c>
      <c r="G9" s="1" t="str">
        <f ca="1">INDEX(prop_checks,MATCH(G$1,arg_names,0),MATCH($A9,element_names,0))</f>
        <v>uj::is_prop(s, 'cmp_num_vec')</v>
      </c>
      <c r="H9" s="13" t="str">
        <f>"uj::isNa("&amp;H$1&amp;")"</f>
        <v>uj::isNa(i)</v>
      </c>
      <c r="I9" s="13" t="str">
        <f t="shared" ref="I9:J11" si="8">"uj::isNa("&amp;I$1&amp;")"</f>
        <v>uj::isNa(a)</v>
      </c>
      <c r="J9" s="13" t="str">
        <f t="shared" si="8"/>
        <v>uj::isNa(au)</v>
      </c>
    </row>
    <row r="10" spans="1:10" x14ac:dyDescent="0.15">
      <c r="A10" s="2" t="s">
        <v>198</v>
      </c>
      <c r="B10" s="13" t="str">
        <f t="shared" si="1"/>
        <v>uj::isNa(ref)</v>
      </c>
      <c r="C10" s="1" t="str">
        <f t="shared" ca="1" si="6"/>
        <v>uj::is_prop(x1, 'cmp_num_vec')</v>
      </c>
      <c r="D10" s="1" t="str">
        <f t="shared" ca="1" si="6"/>
        <v>uj::is_prop(y1, 'cmp_num_vec')</v>
      </c>
      <c r="E10" s="1" t="str">
        <f ca="1">INDEX(prop_checks,MATCH(E$1,arg_names,0),MATCH($A10,element_names,0))</f>
        <v>uj::is_prop(x2, 'cmp_num_vec')</v>
      </c>
      <c r="F10" s="1" t="str">
        <f ca="1">INDEX(prop_checks,MATCH(F$1,arg_names,0),MATCH($A10,element_names,0))</f>
        <v>uj::is_prop(y2, 'cmp_num_vec')</v>
      </c>
      <c r="G10" s="13" t="str">
        <f>"uj::isNa("&amp;G$1&amp;")"</f>
        <v>uj::isNa(s)</v>
      </c>
      <c r="H10" s="13" t="str">
        <f>"uj::isNa("&amp;H$1&amp;")"</f>
        <v>uj::isNa(i)</v>
      </c>
      <c r="I10" s="13" t="str">
        <f t="shared" si="8"/>
        <v>uj::isNa(a)</v>
      </c>
      <c r="J10" s="13" t="str">
        <f t="shared" si="8"/>
        <v>uj::isNa(au)</v>
      </c>
    </row>
    <row r="11" spans="1:10" x14ac:dyDescent="0.15">
      <c r="A11" s="2" t="s">
        <v>198</v>
      </c>
      <c r="B11" s="13" t="str">
        <f t="shared" si="1"/>
        <v>uj::isNa(ref)</v>
      </c>
      <c r="C11" s="13" t="str">
        <f t="shared" ref="C11:F12" si="9">"uj::isNa("&amp;C$1&amp;")"</f>
        <v>uj::isNa(x1)</v>
      </c>
      <c r="D11" s="13" t="str">
        <f t="shared" si="9"/>
        <v>uj::isNa(y1)</v>
      </c>
      <c r="E11" s="13" t="str">
        <f t="shared" si="9"/>
        <v>uj::isNa(x2)</v>
      </c>
      <c r="F11" s="13" t="str">
        <f t="shared" si="9"/>
        <v>uj::isNa(y2)</v>
      </c>
      <c r="G11" s="1" t="str">
        <f ca="1">INDEX(prop_checks,MATCH(G$1,arg_names,0),MATCH($A11,element_names,0))</f>
        <v>uj::is_prop(s, 'cmp_num_vec')</v>
      </c>
      <c r="H11" s="1" t="str">
        <f ca="1">INDEX(prop_checks,MATCH(H$1,arg_names,0),MATCH($A11,element_names,0))</f>
        <v>uj::is_prop(i, 'cmp_num_vec')</v>
      </c>
      <c r="I11" s="13" t="str">
        <f t="shared" si="8"/>
        <v>uj::isNa(a)</v>
      </c>
      <c r="J11" s="13" t="str">
        <f t="shared" si="8"/>
        <v>uj::isNa(au)</v>
      </c>
    </row>
    <row r="12" spans="1:10" x14ac:dyDescent="0.15">
      <c r="A12" s="2" t="s">
        <v>198</v>
      </c>
      <c r="B12" s="13" t="str">
        <f t="shared" si="1"/>
        <v>uj::isNa(ref)</v>
      </c>
      <c r="C12" s="13" t="str">
        <f t="shared" si="9"/>
        <v>uj::isNa(x1)</v>
      </c>
      <c r="D12" s="13" t="str">
        <f t="shared" si="9"/>
        <v>uj::isNa(y1)</v>
      </c>
      <c r="E12" s="13" t="str">
        <f t="shared" si="9"/>
        <v>uj::isNa(x2)</v>
      </c>
      <c r="F12" s="13" t="str">
        <f t="shared" si="9"/>
        <v>uj::isNa(y2)</v>
      </c>
      <c r="G12" s="13" t="str">
        <f>"uj::isNa("&amp;G$1&amp;")"</f>
        <v>uj::isNa(s)</v>
      </c>
      <c r="H12" s="1" t="str">
        <f ca="1">INDEX(prop_checks,MATCH(H$1,arg_names,0),MATCH($A12,element_names,0))</f>
        <v>uj::is_prop(i, 'cmp_num_vec')</v>
      </c>
      <c r="I12" s="1" t="str">
        <f ca="1">INDEX(prop_checks,MATCH(I$1,arg_names,0),MATCH($A12,element_names,0))</f>
        <v>uj::is_prop(a, 'cmp_num_vec')</v>
      </c>
      <c r="J12" s="1" t="str">
        <f ca="1">INDEX(prop_checks,MATCH(J$1,arg_names,0),MATCH($A12,element_names,0))</f>
        <v>uj::is_prop(au, 'cmp_chr_vec', vals = pj::pj.$vals$au)</v>
      </c>
    </row>
    <row r="13" spans="1:10" x14ac:dyDescent="0.15">
      <c r="A13" s="2" t="s">
        <v>198</v>
      </c>
      <c r="B13" s="13" t="str">
        <f t="shared" si="1"/>
        <v>uj::isNa(ref)</v>
      </c>
      <c r="C13" s="1" t="str">
        <f ca="1">INDEX(prop_checks,MATCH(C$1,arg_names,0),MATCH($A13,element_names,0))</f>
        <v>uj::is_prop(x1, 'cmp_num_vec')</v>
      </c>
      <c r="D13" s="1" t="str">
        <f ca="1">INDEX(prop_checks,MATCH(D$1,arg_names,0),MATCH($A13,element_names,0))</f>
        <v>uj::is_prop(y1, 'cmp_num_vec')</v>
      </c>
      <c r="E13" s="13" t="str">
        <f>"uj::isNa("&amp;E$1&amp;")"</f>
        <v>uj::isNa(x2)</v>
      </c>
      <c r="F13" s="13" t="str">
        <f>"uj::isNa("&amp;F$1&amp;")"</f>
        <v>uj::isNa(y2)</v>
      </c>
      <c r="G13" s="13" t="str">
        <f>"uj::isNa("&amp;G$1&amp;")"</f>
        <v>uj::isNa(s)</v>
      </c>
      <c r="H13" s="1" t="str">
        <f ca="1">INDEX(prop_checks,MATCH(H$1,arg_names,0),MATCH($A13,element_names,0))</f>
        <v>uj::is_prop(i, 'cmp_num_vec')</v>
      </c>
      <c r="I13" s="13" t="str">
        <f>"uj::isNa("&amp;I$1&amp;")"</f>
        <v>uj::isNa(a)</v>
      </c>
      <c r="J13" s="13" t="str">
        <f>"uj::isNa("&amp;J$1&amp;")"</f>
        <v>uj::isNa(au)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1BFB-0CBF-5C41-8B7C-1289983BF769}">
  <sheetPr>
    <tabColor theme="7" tint="0.59999389629810485"/>
  </sheetPr>
  <dimension ref="A1:R13"/>
  <sheetViews>
    <sheetView zoomScaleNormal="100" workbookViewId="0">
      <selection sqref="A1:XFD1048576"/>
    </sheetView>
  </sheetViews>
  <sheetFormatPr baseColWidth="10" defaultColWidth="66.83203125" defaultRowHeight="12" x14ac:dyDescent="0.15"/>
  <cols>
    <col min="1" max="1" width="4.1640625" style="2" bestFit="1" customWidth="1"/>
    <col min="2" max="2" width="33.6640625" style="2" bestFit="1" customWidth="1"/>
    <col min="3" max="3" width="33.1640625" style="2" bestFit="1" customWidth="1"/>
    <col min="4" max="5" width="19.6640625" style="2" bestFit="1" customWidth="1"/>
    <col min="6" max="9" width="20.5" style="2" bestFit="1" customWidth="1"/>
    <col min="10" max="10" width="19.6640625" style="2" bestFit="1" customWidth="1"/>
    <col min="11" max="11" width="19.33203125" style="2" bestFit="1" customWidth="1"/>
    <col min="12" max="12" width="19.6640625" style="2" bestFit="1" customWidth="1"/>
    <col min="13" max="13" width="33.33203125" style="2" bestFit="1" customWidth="1"/>
    <col min="14" max="18" width="66.83203125" style="1"/>
    <col min="19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13" x14ac:dyDescent="0.15">
      <c r="A1" s="2" t="s">
        <v>123</v>
      </c>
      <c r="B1" s="2" t="s">
        <v>64</v>
      </c>
      <c r="C1" s="2" t="s">
        <v>29</v>
      </c>
      <c r="D1" s="2" t="s">
        <v>11</v>
      </c>
      <c r="E1" s="2" t="s">
        <v>12</v>
      </c>
      <c r="F1" s="2" t="s">
        <v>13</v>
      </c>
      <c r="G1" s="2" t="s">
        <v>15</v>
      </c>
      <c r="H1" s="2" t="s">
        <v>14</v>
      </c>
      <c r="I1" s="2" t="s">
        <v>16</v>
      </c>
      <c r="J1" s="2" t="s">
        <v>20</v>
      </c>
      <c r="K1" s="2" t="s">
        <v>61</v>
      </c>
      <c r="L1" s="2" t="s">
        <v>50</v>
      </c>
      <c r="M1" s="2" t="s">
        <v>49</v>
      </c>
    </row>
    <row r="2" spans="1:13" x14ac:dyDescent="0.15">
      <c r="A2" s="2" t="s">
        <v>4</v>
      </c>
      <c r="B2" s="1" t="str">
        <f ca="1">INDEX(prop_checks,MATCH(B$1,arg_names,0),MATCH($A2,element_names,0))</f>
        <v>uj::is_prop(ref, 'cmp_chr_vec', vals = pj::pj.$vals$ixy)</v>
      </c>
      <c r="C2" s="1" t="str">
        <f ca="1">INDEX(prop_checks,MATCH(C$1,arg_names,0),MATCH($A2,element_names,0))</f>
        <v>uj::is_prop(dir, 'cmp_chr_scl', vals = pj::pj.$vals$hv)</v>
      </c>
      <c r="D2" s="1" t="str">
        <f ca="1">INDEX(prop_checks,MATCH(D$1,arg_names,0),MATCH($A2,element_names,0))</f>
        <v>uj::is_prop(x, 'cmp_num_vec')</v>
      </c>
      <c r="E2" s="1" t="str">
        <f ca="1">INDEX(prop_checks,MATCH(E$1,arg_names,0),MATCH($A2,element_names,0))</f>
        <v>uj::is_prop(y, 'cmp_num_vec')</v>
      </c>
      <c r="F2" s="13" t="str">
        <f t="shared" ref="F2:M2" si="0">"uj::isNa("&amp;F$1&amp;")"</f>
        <v>uj::isNa(x1)</v>
      </c>
      <c r="G2" s="13" t="str">
        <f t="shared" si="0"/>
        <v>uj::isNa(y1)</v>
      </c>
      <c r="H2" s="13" t="str">
        <f t="shared" si="0"/>
        <v>uj::isNa(x2)</v>
      </c>
      <c r="I2" s="13" t="str">
        <f t="shared" si="0"/>
        <v>uj::isNa(y2)</v>
      </c>
      <c r="J2" s="13" t="str">
        <f t="shared" si="0"/>
        <v>uj::isNa(s)</v>
      </c>
      <c r="K2" s="13" t="str">
        <f t="shared" si="0"/>
        <v>uj::isNa(i)</v>
      </c>
      <c r="L2" s="13" t="str">
        <f>"uj::isNa("&amp;L$1&amp;")"</f>
        <v>uj::isNa(a)</v>
      </c>
      <c r="M2" s="13" t="str">
        <f t="shared" si="0"/>
        <v>uj::isNa(au)</v>
      </c>
    </row>
    <row r="3" spans="1:13" x14ac:dyDescent="0.15">
      <c r="A3" s="2" t="s">
        <v>4</v>
      </c>
      <c r="B3" s="13" t="str">
        <f t="shared" ref="B3:B13" si="1">"uj::isNa("&amp;B$1&amp;")"</f>
        <v>uj::isNa(ref)</v>
      </c>
      <c r="C3" s="1" t="str">
        <f ca="1">INDEX(prop_checks,MATCH(C$1,arg_names,0),MATCH($A3,element_names,0))</f>
        <v>uj::is_prop(dir, 'cmp_chr_scl', vals = pj::pj.$vals$hv)</v>
      </c>
      <c r="D3" s="1" t="str">
        <f ca="1">INDEX(prop_checks,MATCH(D$1,arg_names,0),MATCH($A3,element_names,0))</f>
        <v>uj::is_prop(x, 'cmp_num_vec')</v>
      </c>
      <c r="E3" s="1" t="str">
        <f ca="1">INDEX(prop_checks,MATCH(E$1,arg_names,0),MATCH($A3,element_names,0))</f>
        <v>uj::is_prop(y, 'cmp_num_vec')</v>
      </c>
      <c r="F3" s="1" t="str">
        <f ca="1">INDEX(prop_checks,MATCH(F$1,arg_names,0),MATCH($A3,element_names,0))</f>
        <v>uj::is_prop(x1, 'cmp_num_vec')</v>
      </c>
      <c r="G3" s="13" t="str">
        <f t="shared" ref="G3:M3" si="2">"uj::isNa("&amp;G$1&amp;")"</f>
        <v>uj::isNa(y1)</v>
      </c>
      <c r="H3" s="13" t="str">
        <f t="shared" si="2"/>
        <v>uj::isNa(x2)</v>
      </c>
      <c r="I3" s="13" t="str">
        <f t="shared" si="2"/>
        <v>uj::isNa(y2)</v>
      </c>
      <c r="J3" s="13" t="str">
        <f t="shared" si="2"/>
        <v>uj::isNa(s)</v>
      </c>
      <c r="K3" s="13" t="str">
        <f t="shared" si="2"/>
        <v>uj::isNa(i)</v>
      </c>
      <c r="L3" s="13" t="str">
        <f>"uj::isNa("&amp;L$1&amp;")"</f>
        <v>uj::isNa(a)</v>
      </c>
      <c r="M3" s="13" t="str">
        <f t="shared" si="2"/>
        <v>uj::isNa(au)</v>
      </c>
    </row>
    <row r="4" spans="1:13" x14ac:dyDescent="0.15">
      <c r="A4" s="2" t="s">
        <v>4</v>
      </c>
      <c r="B4" s="13" t="str">
        <f t="shared" si="1"/>
        <v>uj::isNa(ref)</v>
      </c>
      <c r="C4" s="1" t="str">
        <f t="shared" ref="C4:E13" ca="1" si="3">INDEX(prop_checks,MATCH(C$1,arg_names,0),MATCH($A4,element_names,0))</f>
        <v>uj::is_prop(dir, 'cmp_chr_scl', vals = pj::pj.$vals$hv)</v>
      </c>
      <c r="D4" s="1" t="str">
        <f t="shared" ca="1" si="3"/>
        <v>uj::is_prop(x, 'cmp_num_vec')</v>
      </c>
      <c r="E4" s="1" t="str">
        <f t="shared" ca="1" si="3"/>
        <v>uj::is_prop(y, 'cmp_num_vec')</v>
      </c>
      <c r="F4" s="13" t="str">
        <f>"uj::isNa("&amp;F$1&amp;")"</f>
        <v>uj::isNa(x1)</v>
      </c>
      <c r="G4" s="1" t="str">
        <f ca="1">INDEX(prop_checks,MATCH(G$1,arg_names,0),MATCH($A4,element_names,0))</f>
        <v>uj::is_prop(y1, 'cmp_num_vec')</v>
      </c>
      <c r="H4" s="13" t="str">
        <f t="shared" ref="H4:M4" si="4">"uj::isNa("&amp;H$1&amp;")"</f>
        <v>uj::isNa(x2)</v>
      </c>
      <c r="I4" s="13" t="str">
        <f t="shared" si="4"/>
        <v>uj::isNa(y2)</v>
      </c>
      <c r="J4" s="13" t="str">
        <f t="shared" si="4"/>
        <v>uj::isNa(s)</v>
      </c>
      <c r="K4" s="13" t="str">
        <f t="shared" si="4"/>
        <v>uj::isNa(i)</v>
      </c>
      <c r="L4" s="13" t="str">
        <f>"uj::isNa("&amp;L$1&amp;")"</f>
        <v>uj::isNa(a)</v>
      </c>
      <c r="M4" s="13" t="str">
        <f t="shared" si="4"/>
        <v>uj::isNa(au)</v>
      </c>
    </row>
    <row r="5" spans="1:13" x14ac:dyDescent="0.15">
      <c r="A5" s="2" t="s">
        <v>4</v>
      </c>
      <c r="B5" s="13" t="str">
        <f t="shared" si="1"/>
        <v>uj::isNa(ref)</v>
      </c>
      <c r="C5" s="1" t="str">
        <f t="shared" ca="1" si="3"/>
        <v>uj::is_prop(dir, 'cmp_chr_scl', vals = pj::pj.$vals$hv)</v>
      </c>
      <c r="D5" s="1" t="str">
        <f t="shared" ca="1" si="3"/>
        <v>uj::is_prop(x, 'cmp_num_vec')</v>
      </c>
      <c r="E5" s="1" t="str">
        <f t="shared" ca="1" si="3"/>
        <v>uj::is_prop(y, 'cmp_num_vec')</v>
      </c>
      <c r="F5" s="13" t="str">
        <f>"uj::isNa("&amp;F$1&amp;")"</f>
        <v>uj::isNa(x1)</v>
      </c>
      <c r="G5" s="13" t="str">
        <f t="shared" ref="G5:I6" si="5">"uj::isNa("&amp;G$1&amp;")"</f>
        <v>uj::isNa(y1)</v>
      </c>
      <c r="H5" s="13" t="str">
        <f t="shared" si="5"/>
        <v>uj::isNa(x2)</v>
      </c>
      <c r="I5" s="13" t="str">
        <f t="shared" si="5"/>
        <v>uj::isNa(y2)</v>
      </c>
      <c r="J5" s="13" t="str">
        <f>"uj::isNa("&amp;J$1&amp;")"</f>
        <v>uj::isNa(s)</v>
      </c>
      <c r="K5" s="13" t="str">
        <f>"uj::isNa("&amp;K$1&amp;")"</f>
        <v>uj::isNa(i)</v>
      </c>
      <c r="L5" s="1" t="str">
        <f ca="1">INDEX(prop_checks,MATCH(L$1,arg_names,0),MATCH($A5,element_names,0))</f>
        <v>uj::is_prop(a, 'cmp_num_vec')</v>
      </c>
      <c r="M5" s="1" t="str">
        <f ca="1">INDEX(prop_checks,MATCH(M$1,arg_names,0),MATCH($A5,element_names,0))</f>
        <v>uj::is_prop(au, 'cmp_chr_vec', vals = pj::pj.$vals$au)</v>
      </c>
    </row>
    <row r="6" spans="1:13" x14ac:dyDescent="0.15">
      <c r="A6" s="2" t="s">
        <v>4</v>
      </c>
      <c r="B6" s="13" t="str">
        <f t="shared" si="1"/>
        <v>uj::isNa(ref)</v>
      </c>
      <c r="C6" s="1" t="str">
        <f t="shared" ca="1" si="3"/>
        <v>uj::is_prop(dir, 'cmp_chr_scl', vals = pj::pj.$vals$hv)</v>
      </c>
      <c r="D6" s="1" t="str">
        <f t="shared" ca="1" si="3"/>
        <v>uj::is_prop(x, 'cmp_num_vec')</v>
      </c>
      <c r="E6" s="1" t="str">
        <f t="shared" ca="1" si="3"/>
        <v>uj::is_prop(y, 'cmp_num_vec')</v>
      </c>
      <c r="F6" s="13" t="str">
        <f>"uj::isNa("&amp;F$1&amp;")"</f>
        <v>uj::isNa(x1)</v>
      </c>
      <c r="G6" s="13" t="str">
        <f t="shared" si="5"/>
        <v>uj::isNa(y1)</v>
      </c>
      <c r="H6" s="13" t="str">
        <f t="shared" si="5"/>
        <v>uj::isNa(x2)</v>
      </c>
      <c r="I6" s="13" t="str">
        <f t="shared" si="5"/>
        <v>uj::isNa(y2)</v>
      </c>
      <c r="J6" s="1" t="str">
        <f ca="1">INDEX(prop_checks,MATCH(J$1,arg_names,0),MATCH($A6,element_names,0))</f>
        <v>uj::is_prop(s, 'cmp_num_vec')</v>
      </c>
      <c r="K6" s="13" t="str">
        <f t="shared" ref="K6:M7" si="6">"uj::isNa("&amp;K$1&amp;")"</f>
        <v>uj::isNa(i)</v>
      </c>
      <c r="L6" s="13" t="str">
        <f t="shared" si="6"/>
        <v>uj::isNa(a)</v>
      </c>
      <c r="M6" s="13" t="str">
        <f t="shared" si="6"/>
        <v>uj::isNa(au)</v>
      </c>
    </row>
    <row r="7" spans="1:13" x14ac:dyDescent="0.15">
      <c r="A7" s="2" t="s">
        <v>4</v>
      </c>
      <c r="B7" s="13" t="str">
        <f t="shared" si="1"/>
        <v>uj::isNa(ref)</v>
      </c>
      <c r="C7" s="1" t="str">
        <f t="shared" ca="1" si="3"/>
        <v>uj::is_prop(dir, 'cmp_chr_scl', vals = pj::pj.$vals$hv)</v>
      </c>
      <c r="D7" s="1" t="str">
        <f t="shared" ca="1" si="3"/>
        <v>uj::is_prop(x, 'cmp_num_vec')</v>
      </c>
      <c r="E7" s="1" t="str">
        <f t="shared" ca="1" si="3"/>
        <v>uj::is_prop(y, 'cmp_num_vec')</v>
      </c>
      <c r="F7" s="1" t="str">
        <f t="shared" ref="F7:G10" ca="1" si="7">INDEX(prop_checks,MATCH(F$1,arg_names,0),MATCH($A7,element_names,0))</f>
        <v>uj::is_prop(x1, 'cmp_num_vec')</v>
      </c>
      <c r="G7" s="1" t="str">
        <f t="shared" ca="1" si="7"/>
        <v>uj::is_prop(y1, 'cmp_num_vec')</v>
      </c>
      <c r="H7" s="13" t="str">
        <f t="shared" ref="H7:I9" si="8">"uj::isNa("&amp;H$1&amp;")"</f>
        <v>uj::isNa(x2)</v>
      </c>
      <c r="I7" s="13" t="str">
        <f t="shared" si="8"/>
        <v>uj::isNa(y2)</v>
      </c>
      <c r="J7" s="13" t="str">
        <f>"uj::isNa("&amp;J$1&amp;")"</f>
        <v>uj::isNa(s)</v>
      </c>
      <c r="K7" s="13" t="str">
        <f t="shared" si="6"/>
        <v>uj::isNa(i)</v>
      </c>
      <c r="L7" s="13" t="str">
        <f t="shared" si="6"/>
        <v>uj::isNa(a)</v>
      </c>
      <c r="M7" s="13" t="str">
        <f t="shared" si="6"/>
        <v>uj::isNa(au)</v>
      </c>
    </row>
    <row r="8" spans="1:13" x14ac:dyDescent="0.15">
      <c r="A8" s="2" t="s">
        <v>4</v>
      </c>
      <c r="B8" s="13" t="str">
        <f t="shared" si="1"/>
        <v>uj::isNa(ref)</v>
      </c>
      <c r="C8" s="1" t="str">
        <f t="shared" ca="1" si="3"/>
        <v>uj::is_prop(dir, 'cmp_chr_scl', vals = pj::pj.$vals$hv)</v>
      </c>
      <c r="D8" s="1" t="str">
        <f t="shared" ca="1" si="3"/>
        <v>uj::is_prop(x, 'cmp_num_vec')</v>
      </c>
      <c r="E8" s="1" t="str">
        <f t="shared" ca="1" si="3"/>
        <v>uj::is_prop(y, 'cmp_num_vec')</v>
      </c>
      <c r="F8" s="1" t="str">
        <f t="shared" ca="1" si="7"/>
        <v>uj::is_prop(x1, 'cmp_num_vec')</v>
      </c>
      <c r="G8" s="1" t="str">
        <f t="shared" ca="1" si="7"/>
        <v>uj::is_prop(y1, 'cmp_num_vec')</v>
      </c>
      <c r="H8" s="13" t="str">
        <f t="shared" si="8"/>
        <v>uj::isNa(x2)</v>
      </c>
      <c r="I8" s="13" t="str">
        <f t="shared" si="8"/>
        <v>uj::isNa(y2)</v>
      </c>
      <c r="J8" s="13" t="str">
        <f>"uj::isNa("&amp;J$1&amp;")"</f>
        <v>uj::isNa(s)</v>
      </c>
      <c r="K8" s="13" t="str">
        <f>"uj::isNa("&amp;K$1&amp;")"</f>
        <v>uj::isNa(i)</v>
      </c>
      <c r="L8" s="1" t="str">
        <f ca="1">INDEX(prop_checks,MATCH(L$1,arg_names,0),MATCH($A8,element_names,0))</f>
        <v>uj::is_prop(a, 'cmp_num_vec')</v>
      </c>
      <c r="M8" s="1" t="str">
        <f ca="1">INDEX(prop_checks,MATCH(M$1,arg_names,0),MATCH($A8,element_names,0))</f>
        <v>uj::is_prop(au, 'cmp_chr_vec', vals = pj::pj.$vals$au)</v>
      </c>
    </row>
    <row r="9" spans="1:13" x14ac:dyDescent="0.15">
      <c r="A9" s="2" t="s">
        <v>4</v>
      </c>
      <c r="B9" s="13" t="str">
        <f t="shared" si="1"/>
        <v>uj::isNa(ref)</v>
      </c>
      <c r="C9" s="1" t="str">
        <f t="shared" ca="1" si="3"/>
        <v>uj::is_prop(dir, 'cmp_chr_scl', vals = pj::pj.$vals$hv)</v>
      </c>
      <c r="D9" s="1" t="str">
        <f t="shared" ca="1" si="3"/>
        <v>uj::is_prop(x, 'cmp_num_vec')</v>
      </c>
      <c r="E9" s="1" t="str">
        <f t="shared" ca="1" si="3"/>
        <v>uj::is_prop(y, 'cmp_num_vec')</v>
      </c>
      <c r="F9" s="1" t="str">
        <f t="shared" ca="1" si="7"/>
        <v>uj::is_prop(x1, 'cmp_num_vec')</v>
      </c>
      <c r="G9" s="1" t="str">
        <f t="shared" ca="1" si="7"/>
        <v>uj::is_prop(y1, 'cmp_num_vec')</v>
      </c>
      <c r="H9" s="13" t="str">
        <f t="shared" si="8"/>
        <v>uj::isNa(x2)</v>
      </c>
      <c r="I9" s="13" t="str">
        <f t="shared" si="8"/>
        <v>uj::isNa(y2)</v>
      </c>
      <c r="J9" s="1" t="str">
        <f ca="1">INDEX(prop_checks,MATCH(J$1,arg_names,0),MATCH($A9,element_names,0))</f>
        <v>uj::is_prop(s, 'cmp_num_vec')</v>
      </c>
      <c r="K9" s="13" t="str">
        <f>"uj::isNa("&amp;K$1&amp;")"</f>
        <v>uj::isNa(i)</v>
      </c>
      <c r="L9" s="13" t="str">
        <f t="shared" ref="L9:M11" si="9">"uj::isNa("&amp;L$1&amp;")"</f>
        <v>uj::isNa(a)</v>
      </c>
      <c r="M9" s="13" t="str">
        <f t="shared" si="9"/>
        <v>uj::isNa(au)</v>
      </c>
    </row>
    <row r="10" spans="1:13" x14ac:dyDescent="0.15">
      <c r="A10" s="2" t="s">
        <v>4</v>
      </c>
      <c r="B10" s="13" t="str">
        <f t="shared" si="1"/>
        <v>uj::isNa(ref)</v>
      </c>
      <c r="C10" s="1" t="str">
        <f t="shared" ca="1" si="3"/>
        <v>uj::is_prop(dir, 'cmp_chr_scl', vals = pj::pj.$vals$hv)</v>
      </c>
      <c r="D10" s="1" t="str">
        <f t="shared" ca="1" si="3"/>
        <v>uj::is_prop(x, 'cmp_num_vec')</v>
      </c>
      <c r="E10" s="1" t="str">
        <f t="shared" ca="1" si="3"/>
        <v>uj::is_prop(y, 'cmp_num_vec')</v>
      </c>
      <c r="F10" s="1" t="str">
        <f t="shared" ca="1" si="7"/>
        <v>uj::is_prop(x1, 'cmp_num_vec')</v>
      </c>
      <c r="G10" s="1" t="str">
        <f t="shared" ca="1" si="7"/>
        <v>uj::is_prop(y1, 'cmp_num_vec')</v>
      </c>
      <c r="H10" s="1" t="str">
        <f ca="1">INDEX(prop_checks,MATCH(H$1,arg_names,0),MATCH($A10,element_names,0))</f>
        <v>uj::is_prop(x2, 'cmp_num_vec')</v>
      </c>
      <c r="I10" s="1" t="str">
        <f ca="1">INDEX(prop_checks,MATCH(I$1,arg_names,0),MATCH($A10,element_names,0))</f>
        <v>uj::is_prop(y2, 'cmp_num_vec')</v>
      </c>
      <c r="J10" s="13" t="str">
        <f>"uj::isNa("&amp;J$1&amp;")"</f>
        <v>uj::isNa(s)</v>
      </c>
      <c r="K10" s="13" t="str">
        <f>"uj::isNa("&amp;K$1&amp;")"</f>
        <v>uj::isNa(i)</v>
      </c>
      <c r="L10" s="13" t="str">
        <f t="shared" si="9"/>
        <v>uj::isNa(a)</v>
      </c>
      <c r="M10" s="13" t="str">
        <f t="shared" si="9"/>
        <v>uj::isNa(au)</v>
      </c>
    </row>
    <row r="11" spans="1:13" x14ac:dyDescent="0.15">
      <c r="A11" s="2" t="s">
        <v>4</v>
      </c>
      <c r="B11" s="13" t="str">
        <f t="shared" si="1"/>
        <v>uj::isNa(ref)</v>
      </c>
      <c r="C11" s="1" t="str">
        <f t="shared" ca="1" si="3"/>
        <v>uj::is_prop(dir, 'cmp_chr_scl', vals = pj::pj.$vals$hv)</v>
      </c>
      <c r="D11" s="1" t="str">
        <f t="shared" ca="1" si="3"/>
        <v>uj::is_prop(x, 'cmp_num_vec')</v>
      </c>
      <c r="E11" s="1" t="str">
        <f t="shared" ca="1" si="3"/>
        <v>uj::is_prop(y, 'cmp_num_vec')</v>
      </c>
      <c r="F11" s="13" t="str">
        <f t="shared" ref="F11:I12" si="10">"uj::isNa("&amp;F$1&amp;")"</f>
        <v>uj::isNa(x1)</v>
      </c>
      <c r="G11" s="13" t="str">
        <f t="shared" si="10"/>
        <v>uj::isNa(y1)</v>
      </c>
      <c r="H11" s="13" t="str">
        <f t="shared" si="10"/>
        <v>uj::isNa(x2)</v>
      </c>
      <c r="I11" s="13" t="str">
        <f t="shared" si="10"/>
        <v>uj::isNa(y2)</v>
      </c>
      <c r="J11" s="1" t="str">
        <f ca="1">INDEX(prop_checks,MATCH(J$1,arg_names,0),MATCH($A11,element_names,0))</f>
        <v>uj::is_prop(s, 'cmp_num_vec')</v>
      </c>
      <c r="K11" s="1" t="str">
        <f ca="1">INDEX(prop_checks,MATCH(K$1,arg_names,0),MATCH($A11,element_names,0))</f>
        <v>uj::is_prop(i, 'cmp_num_vec')</v>
      </c>
      <c r="L11" s="13" t="str">
        <f t="shared" si="9"/>
        <v>uj::isNa(a)</v>
      </c>
      <c r="M11" s="13" t="str">
        <f t="shared" si="9"/>
        <v>uj::isNa(au)</v>
      </c>
    </row>
    <row r="12" spans="1:13" x14ac:dyDescent="0.15">
      <c r="A12" s="2" t="s">
        <v>4</v>
      </c>
      <c r="B12" s="13" t="str">
        <f t="shared" si="1"/>
        <v>uj::isNa(ref)</v>
      </c>
      <c r="C12" s="1" t="str">
        <f t="shared" ca="1" si="3"/>
        <v>uj::is_prop(dir, 'cmp_chr_scl', vals = pj::pj.$vals$hv)</v>
      </c>
      <c r="D12" s="1" t="str">
        <f t="shared" ca="1" si="3"/>
        <v>uj::is_prop(x, 'cmp_num_vec')</v>
      </c>
      <c r="E12" s="1" t="str">
        <f t="shared" ca="1" si="3"/>
        <v>uj::is_prop(y, 'cmp_num_vec')</v>
      </c>
      <c r="F12" s="13" t="str">
        <f t="shared" si="10"/>
        <v>uj::isNa(x1)</v>
      </c>
      <c r="G12" s="13" t="str">
        <f t="shared" si="10"/>
        <v>uj::isNa(y1)</v>
      </c>
      <c r="H12" s="13" t="str">
        <f t="shared" si="10"/>
        <v>uj::isNa(x2)</v>
      </c>
      <c r="I12" s="13" t="str">
        <f t="shared" si="10"/>
        <v>uj::isNa(y2)</v>
      </c>
      <c r="J12" s="13" t="str">
        <f>"uj::isNa("&amp;J$1&amp;")"</f>
        <v>uj::isNa(s)</v>
      </c>
      <c r="K12" s="1" t="str">
        <f ca="1">INDEX(prop_checks,MATCH(K$1,arg_names,0),MATCH($A12,element_names,0))</f>
        <v>uj::is_prop(i, 'cmp_num_vec')</v>
      </c>
      <c r="L12" s="1" t="str">
        <f ca="1">INDEX(prop_checks,MATCH(L$1,arg_names,0),MATCH($A12,element_names,0))</f>
        <v>uj::is_prop(a, 'cmp_num_vec')</v>
      </c>
      <c r="M12" s="1" t="str">
        <f ca="1">INDEX(prop_checks,MATCH(M$1,arg_names,0),MATCH($A12,element_names,0))</f>
        <v>uj::is_prop(au, 'cmp_chr_vec', vals = pj::pj.$vals$au)</v>
      </c>
    </row>
    <row r="13" spans="1:13" x14ac:dyDescent="0.15">
      <c r="A13" s="2" t="s">
        <v>4</v>
      </c>
      <c r="B13" s="13" t="str">
        <f t="shared" si="1"/>
        <v>uj::isNa(ref)</v>
      </c>
      <c r="C13" s="1" t="str">
        <f t="shared" ca="1" si="3"/>
        <v>uj::is_prop(dir, 'cmp_chr_scl', vals = pj::pj.$vals$hv)</v>
      </c>
      <c r="D13" s="1" t="str">
        <f t="shared" ca="1" si="3"/>
        <v>uj::is_prop(x, 'cmp_num_vec')</v>
      </c>
      <c r="E13" s="1" t="str">
        <f t="shared" ca="1" si="3"/>
        <v>uj::is_prop(y, 'cmp_num_vec')</v>
      </c>
      <c r="F13" s="1" t="str">
        <f ca="1">INDEX(prop_checks,MATCH(F$1,arg_names,0),MATCH($A13,element_names,0))</f>
        <v>uj::is_prop(x1, 'cmp_num_vec')</v>
      </c>
      <c r="G13" s="1" t="str">
        <f ca="1">INDEX(prop_checks,MATCH(G$1,arg_names,0),MATCH($A13,element_names,0))</f>
        <v>uj::is_prop(y1, 'cmp_num_vec')</v>
      </c>
      <c r="H13" s="13" t="str">
        <f>"uj::isNa("&amp;H$1&amp;")"</f>
        <v>uj::isNa(x2)</v>
      </c>
      <c r="I13" s="13" t="str">
        <f>"uj::isNa("&amp;I$1&amp;")"</f>
        <v>uj::isNa(y2)</v>
      </c>
      <c r="J13" s="13" t="str">
        <f>"uj::isNa("&amp;J$1&amp;")"</f>
        <v>uj::isNa(s)</v>
      </c>
      <c r="K13" s="1" t="str">
        <f ca="1">INDEX(prop_checks,MATCH(K$1,arg_names,0),MATCH($A13,element_names,0))</f>
        <v>uj::is_prop(i, 'cmp_num_vec')</v>
      </c>
      <c r="L13" s="13" t="str">
        <f>"uj::isNa("&amp;L$1&amp;")"</f>
        <v>uj::isNa(a)</v>
      </c>
      <c r="M13" s="13" t="str">
        <f>"uj::isNa("&amp;M$1&amp;")"</f>
        <v>uj::isNa(au)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D202-019B-5C4C-A1C4-D12DFD948F7F}">
  <sheetPr>
    <tabColor theme="7" tint="0.59999389629810485"/>
  </sheetPr>
  <dimension ref="A1:J2"/>
  <sheetViews>
    <sheetView zoomScaleNormal="100" workbookViewId="0">
      <selection sqref="A1:XFD1048576"/>
    </sheetView>
  </sheetViews>
  <sheetFormatPr baseColWidth="10" defaultColWidth="66.83203125" defaultRowHeight="12" x14ac:dyDescent="0.15"/>
  <cols>
    <col min="1" max="1" width="5.33203125" style="2" bestFit="1" customWidth="1"/>
    <col min="2" max="2" width="33.1640625" style="2" bestFit="1" customWidth="1"/>
    <col min="3" max="6" width="20.5" style="2" bestFit="1" customWidth="1"/>
    <col min="7" max="7" width="35" style="1" bestFit="1" customWidth="1"/>
    <col min="8" max="10" width="66.83203125" style="1"/>
    <col min="11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7" x14ac:dyDescent="0.15">
      <c r="A1" s="2" t="s">
        <v>123</v>
      </c>
      <c r="B1" s="2" t="s">
        <v>29</v>
      </c>
      <c r="C1" s="2" t="s">
        <v>13</v>
      </c>
      <c r="D1" s="2" t="s">
        <v>15</v>
      </c>
      <c r="E1" s="2" t="s">
        <v>14</v>
      </c>
      <c r="F1" s="2" t="s">
        <v>16</v>
      </c>
      <c r="G1" s="1" t="s">
        <v>128</v>
      </c>
    </row>
    <row r="2" spans="1:7" x14ac:dyDescent="0.15">
      <c r="A2" s="2" t="s">
        <v>5</v>
      </c>
      <c r="B2" s="1" t="str">
        <f t="shared" ref="B2:G2" ca="1" si="0">INDEX(prop_checks,MATCH(B$1,arg_names,0),MATCH($A2,element_names,0))</f>
        <v>uj::is_prop(dir, 'cmp_chr_scl', vals = pj::pj.$vals$hv)</v>
      </c>
      <c r="C2" s="1" t="str">
        <f t="shared" ca="1" si="0"/>
        <v>uj::is_prop(x1, 'cmp_num_vec')</v>
      </c>
      <c r="D2" s="1" t="str">
        <f t="shared" ca="1" si="0"/>
        <v>uj::is_prop(y1, 'cmp_num_vec')</v>
      </c>
      <c r="E2" s="1" t="str">
        <f t="shared" ca="1" si="0"/>
        <v>uj::is_prop(x2, 'cmp_num_vec')</v>
      </c>
      <c r="F2" s="1" t="str">
        <f t="shared" ca="1" si="0"/>
        <v>uj::is_prop(y2, 'cmp_num_vec')</v>
      </c>
      <c r="G2" s="1" t="str">
        <f t="shared" ca="1" si="0"/>
        <v>uj::is_prop(order, 'cmp_chr_scl', vals = pj::pj.$vals$ixy)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8CE4-62EB-CC45-B27E-97975FD69DCE}">
  <sheetPr>
    <tabColor theme="7"/>
  </sheetPr>
  <dimension ref="A1:O5"/>
  <sheetViews>
    <sheetView zoomScaleNormal="100" workbookViewId="0">
      <selection activeCell="I32" sqref="I32"/>
    </sheetView>
  </sheetViews>
  <sheetFormatPr baseColWidth="10" defaultColWidth="66.83203125" defaultRowHeight="12" x14ac:dyDescent="0.15"/>
  <cols>
    <col min="1" max="1" width="6.33203125" style="2" bestFit="1" customWidth="1"/>
    <col min="2" max="3" width="24.6640625" style="2" bestFit="1" customWidth="1"/>
    <col min="4" max="5" width="19.6640625" style="2" bestFit="1" customWidth="1"/>
    <col min="6" max="6" width="19.5" style="2" bestFit="1" customWidth="1"/>
    <col min="7" max="7" width="19.33203125" style="2" bestFit="1" customWidth="1"/>
    <col min="8" max="8" width="24.5" style="2" bestFit="1" customWidth="1"/>
    <col min="9" max="9" width="25" style="2" bestFit="1" customWidth="1"/>
    <col min="10" max="11" width="20.5" style="2" bestFit="1" customWidth="1"/>
    <col min="12" max="15" width="66.83203125" style="1"/>
    <col min="16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11" x14ac:dyDescent="0.15">
      <c r="A1" s="2" t="s">
        <v>123</v>
      </c>
      <c r="B1" s="2" t="s">
        <v>117</v>
      </c>
      <c r="C1" s="2" t="s">
        <v>118</v>
      </c>
      <c r="D1" s="2" t="s">
        <v>11</v>
      </c>
      <c r="E1" s="2" t="s">
        <v>12</v>
      </c>
      <c r="F1" s="2" t="s">
        <v>18</v>
      </c>
      <c r="G1" s="2" t="s">
        <v>19</v>
      </c>
      <c r="H1" s="2" t="s">
        <v>231</v>
      </c>
      <c r="I1" s="2" t="s">
        <v>232</v>
      </c>
      <c r="J1" s="2" t="s">
        <v>47</v>
      </c>
      <c r="K1" s="2" t="s">
        <v>48</v>
      </c>
    </row>
    <row r="2" spans="1:11" x14ac:dyDescent="0.15">
      <c r="A2" s="2" t="s">
        <v>210</v>
      </c>
      <c r="B2" s="1" t="str">
        <f t="shared" ref="B2:G2" ca="1" si="0">INDEX(prop_checks,MATCH(B$1,arg_names,0),MATCH($A2,element_names,0))</f>
        <v>uj::is_prop(pvx, 'cmp_ppn_vec', n = 2)</v>
      </c>
      <c r="C2" s="1" t="str">
        <f t="shared" ca="1" si="0"/>
        <v>uj::is_prop(pvy, 'cmp_ppn_vec', n = 2)</v>
      </c>
      <c r="D2" s="1" t="str">
        <f t="shared" ca="1" si="0"/>
        <v>uj::is_prop(x, 'cmp_num_vec')</v>
      </c>
      <c r="E2" s="1" t="str">
        <f t="shared" ca="1" si="0"/>
        <v>uj::is_prop(y, 'cmp_num_vec')</v>
      </c>
      <c r="F2" s="1" t="str">
        <f t="shared" ca="1" si="0"/>
        <v>uj::is_prop(w, 'cmp_pos_vec')</v>
      </c>
      <c r="G2" s="1" t="str">
        <f t="shared" ca="1" si="0"/>
        <v>uj::is_prop(h, 'cmp_pos_vec')</v>
      </c>
      <c r="H2" s="13" t="str">
        <f>"uj::isNa("&amp;H$1&amp;")"</f>
        <v>uj::isNa(re)</v>
      </c>
      <c r="I2" s="13" t="str">
        <f>"uj::isNa("&amp;I$1&amp;")"</f>
        <v>uj::isNa(te)</v>
      </c>
      <c r="J2" s="1" t="str">
        <f ca="1">INDEX(prop_checks,MATCH(J$1,arg_names,0),MATCH($A2,element_names,0))</f>
        <v>uj::is_prop(px, 'cmp_num_vec')</v>
      </c>
      <c r="K2" s="1" t="str">
        <f ca="1">INDEX(prop_checks,MATCH(K$1,arg_names,0),MATCH($A2,element_names,0))</f>
        <v>uj::is_prop(py, 'cmp_num_vec')</v>
      </c>
    </row>
    <row r="3" spans="1:11" x14ac:dyDescent="0.15">
      <c r="A3" s="2" t="s">
        <v>210</v>
      </c>
      <c r="B3" s="1" t="str">
        <f ca="1">INDEX(prop_checks,MATCH(B$1,arg_names,0),MATCH($A3,element_names,0))</f>
        <v>uj::is_prop(pvx, 'cmp_ppn_vec', n = 2)</v>
      </c>
      <c r="C3" s="1" t="str">
        <f ca="1">INDEX(prop_checks,MATCH(C$1,arg_names,0),MATCH($A3,element_names,0))</f>
        <v>uj::is_prop(pvy, 'cmp_ppn_vec', n = 2)</v>
      </c>
      <c r="D3" s="1" t="str">
        <f ca="1">INDEX(prop_checks,MATCH(D$1,arg_names,0),MATCH($A3,element_names,0))</f>
        <v>uj::is_prop(x, 'cmp_num_vec')</v>
      </c>
      <c r="E3" s="1" t="str">
        <f ca="1">INDEX(prop_checks,MATCH(E$1,arg_names,0),MATCH($A3,element_names,0))</f>
        <v>uj::is_prop(y, 'cmp_num_vec')</v>
      </c>
      <c r="F3" s="1" t="str">
        <f ca="1">INDEX(prop_checks,MATCH(F$1,arg_names,0),MATCH($A3,element_names,0))</f>
        <v>uj::is_prop(w, 'cmp_pos_vec')</v>
      </c>
      <c r="G3" s="13" t="str">
        <f>"uj::isNa("&amp;G$1&amp;")"</f>
        <v>uj::isNa(h)</v>
      </c>
      <c r="H3" s="13" t="str">
        <f>"uj::isNa("&amp;H$1&amp;")"</f>
        <v>uj::isNa(re)</v>
      </c>
      <c r="I3" s="1" t="str">
        <f ca="1">INDEX(prop_checks,MATCH(I$1,arg_names,0),MATCH($A3,element_names,0))</f>
        <v>uj::is_prop(te, 'cmp_num_vec', gt = y)</v>
      </c>
      <c r="J3" s="1" t="str">
        <f ca="1">INDEX(prop_checks,MATCH(J$1,arg_names,0),MATCH($A3,element_names,0))</f>
        <v>uj::is_prop(px, 'cmp_num_vec')</v>
      </c>
      <c r="K3" s="13" t="str">
        <f>"uj::isNa("&amp;K$1&amp;")"</f>
        <v>uj::isNa(py)</v>
      </c>
    </row>
    <row r="4" spans="1:11" x14ac:dyDescent="0.15">
      <c r="A4" s="2" t="s">
        <v>210</v>
      </c>
      <c r="B4" s="1" t="str">
        <f t="shared" ref="B4:E5" ca="1" si="1">INDEX(prop_checks,MATCH(B$1,arg_names,0),MATCH($A4,element_names,0))</f>
        <v>uj::is_prop(pvx, 'cmp_ppn_vec', n = 2)</v>
      </c>
      <c r="C4" s="1" t="str">
        <f t="shared" ca="1" si="1"/>
        <v>uj::is_prop(pvy, 'cmp_ppn_vec', n = 2)</v>
      </c>
      <c r="D4" s="1" t="str">
        <f t="shared" ca="1" si="1"/>
        <v>uj::is_prop(x, 'cmp_num_vec')</v>
      </c>
      <c r="E4" s="1" t="str">
        <f t="shared" ca="1" si="1"/>
        <v>uj::is_prop(y, 'cmp_num_vec')</v>
      </c>
      <c r="F4" s="13" t="str">
        <f>"uj::isNa("&amp;F$1&amp;")"</f>
        <v>uj::isNa(w)</v>
      </c>
      <c r="G4" s="1" t="str">
        <f ca="1">INDEX(prop_checks,MATCH(G$1,arg_names,0),MATCH($A4,element_names,0))</f>
        <v>uj::is_prop(h, 'cmp_pos_vec')</v>
      </c>
      <c r="H4" s="1" t="str">
        <f ca="1">INDEX(prop_checks,MATCH(H$1,arg_names,0),MATCH($A4,element_names,0))</f>
        <v>uj::is_prop(re, 'cmp_num_vec', gt = x)</v>
      </c>
      <c r="I4" s="13" t="str">
        <f>"uj::isNa("&amp;I$1&amp;")"</f>
        <v>uj::isNa(te)</v>
      </c>
      <c r="J4" s="13" t="str">
        <f>"uj::isNa("&amp;J$1&amp;")"</f>
        <v>uj::isNa(px)</v>
      </c>
      <c r="K4" s="1" t="str">
        <f ca="1">INDEX(prop_checks,MATCH(K$1,arg_names,0),MATCH($A4,element_names,0))</f>
        <v>uj::is_prop(py, 'cmp_num_vec')</v>
      </c>
    </row>
    <row r="5" spans="1:11" x14ac:dyDescent="0.15">
      <c r="A5" s="2" t="s">
        <v>210</v>
      </c>
      <c r="B5" s="1" t="str">
        <f t="shared" ca="1" si="1"/>
        <v>uj::is_prop(pvx, 'cmp_ppn_vec', n = 2)</v>
      </c>
      <c r="C5" s="1" t="str">
        <f t="shared" ca="1" si="1"/>
        <v>uj::is_prop(pvy, 'cmp_ppn_vec', n = 2)</v>
      </c>
      <c r="D5" s="1" t="str">
        <f t="shared" ca="1" si="1"/>
        <v>uj::is_prop(x, 'cmp_num_vec')</v>
      </c>
      <c r="E5" s="1" t="str">
        <f t="shared" ca="1" si="1"/>
        <v>uj::is_prop(y, 'cmp_num_vec')</v>
      </c>
      <c r="F5" s="13" t="str">
        <f>"uj::isNa("&amp;F$1&amp;")"</f>
        <v>uj::isNa(w)</v>
      </c>
      <c r="G5" s="13" t="str">
        <f>"uj::isNa("&amp;G$1&amp;")"</f>
        <v>uj::isNa(h)</v>
      </c>
      <c r="H5" s="1" t="str">
        <f ca="1">INDEX(prop_checks,MATCH(H$1,arg_names,0),MATCH($A5,element_names,0))</f>
        <v>uj::is_prop(re, 'cmp_num_vec', gt = x)</v>
      </c>
      <c r="I5" s="1" t="str">
        <f ca="1">INDEX(prop_checks,MATCH(I$1,arg_names,0),MATCH($A5,element_names,0))</f>
        <v>uj::is_prop(te, 'cmp_num_vec', gt = y)</v>
      </c>
      <c r="J5" s="13" t="str">
        <f>"uj::isNa("&amp;J$1&amp;")"</f>
        <v>uj::isNa(px)</v>
      </c>
      <c r="K5" s="13" t="str">
        <f>"uj::isNa("&amp;K$1&amp;")"</f>
        <v>uj::isNa(py)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38D2-8881-BD4F-9A79-B30134F38A1A}">
  <sheetPr>
    <tabColor theme="7"/>
  </sheetPr>
  <dimension ref="A1:U36"/>
  <sheetViews>
    <sheetView zoomScaleNormal="100" workbookViewId="0">
      <selection activeCell="A2" sqref="A2:A36"/>
    </sheetView>
  </sheetViews>
  <sheetFormatPr baseColWidth="10" defaultColWidth="66.83203125" defaultRowHeight="12" x14ac:dyDescent="0.15"/>
  <cols>
    <col min="1" max="1" width="6.6640625" style="2" bestFit="1" customWidth="1"/>
    <col min="2" max="2" width="31.83203125" style="2" bestFit="1" customWidth="1"/>
    <col min="3" max="4" width="19.6640625" style="2" bestFit="1" customWidth="1"/>
    <col min="5" max="6" width="19.33203125" style="2" bestFit="1" customWidth="1"/>
    <col min="7" max="7" width="19.1640625" style="2" bestFit="1" customWidth="1"/>
    <col min="8" max="8" width="24.1640625" style="2" bestFit="1" customWidth="1"/>
    <col min="9" max="9" width="25" style="2" bestFit="1" customWidth="1"/>
    <col min="10" max="10" width="20" style="2" bestFit="1" customWidth="1"/>
    <col min="11" max="11" width="19.83203125" style="2" bestFit="1" customWidth="1"/>
    <col min="12" max="12" width="30" style="2" bestFit="1" customWidth="1"/>
    <col min="13" max="14" width="20.5" style="2" bestFit="1" customWidth="1"/>
    <col min="15" max="19" width="66.83203125" style="1"/>
    <col min="20" max="20" width="2" style="1" bestFit="1" customWidth="1"/>
    <col min="21" max="21" width="66.83203125" style="1"/>
    <col min="22" max="40" width="66.83203125" style="2"/>
    <col min="41" max="42" width="2.83203125" style="2" bestFit="1" customWidth="1"/>
    <col min="43" max="16384" width="66.83203125" style="2"/>
  </cols>
  <sheetData>
    <row r="1" spans="1:14" x14ac:dyDescent="0.15">
      <c r="A1" s="2" t="s">
        <v>123</v>
      </c>
      <c r="B1" s="2" t="s">
        <v>51</v>
      </c>
      <c r="C1" s="2" t="s">
        <v>11</v>
      </c>
      <c r="D1" s="2" t="s">
        <v>12</v>
      </c>
      <c r="E1" s="2" t="s">
        <v>17</v>
      </c>
      <c r="F1" s="2" t="s">
        <v>19</v>
      </c>
      <c r="G1" s="2" t="s">
        <v>241</v>
      </c>
      <c r="H1" s="2" t="s">
        <v>231</v>
      </c>
      <c r="I1" s="2" t="s">
        <v>232</v>
      </c>
      <c r="J1" s="2" t="s">
        <v>242</v>
      </c>
      <c r="K1" s="2" t="s">
        <v>243</v>
      </c>
      <c r="L1" s="2" t="s">
        <v>49</v>
      </c>
      <c r="M1" s="2" t="s">
        <v>47</v>
      </c>
      <c r="N1" s="2" t="s">
        <v>48</v>
      </c>
    </row>
    <row r="2" spans="1:14" x14ac:dyDescent="0.15">
      <c r="A2" s="2" t="s">
        <v>167</v>
      </c>
      <c r="B2" s="1" t="str">
        <f ca="1">INDEX(prop_checks,MATCH(B$1,arg_names,0),MATCH($A2,element_names,0))</f>
        <v>uj::is_prop(loc, 'cmp_chr_vec', vals = pj::pj.$vals$edge)</v>
      </c>
      <c r="C2" s="1" t="str">
        <f ca="1">INDEX(prop_checks,MATCH(C$1,arg_names,0),MATCH($A2,element_names,0))</f>
        <v>uj::is_prop(x, 'cmp_num_vec')</v>
      </c>
      <c r="D2" s="1" t="str">
        <f ca="1">INDEX(prop_checks,MATCH(D$1,arg_names,0),MATCH($A2,element_names,0))</f>
        <v>uj::is_prop(y, 'cmp_num_vec')</v>
      </c>
      <c r="E2" s="1" t="str">
        <f ca="1">INDEX(prop_checks,MATCH(E$1,arg_names,0),MATCH($A2,element_names,0))</f>
        <v>uj::is_prop(b, 'cmp_pos_vec')</v>
      </c>
      <c r="F2" s="1" t="str">
        <f ca="1">INDEX(prop_checks,MATCH(F$1,arg_names,0),MATCH($A2,element_names,0))</f>
        <v>uj::is_prop(h, 'cmp_pos_vec')</v>
      </c>
      <c r="G2" s="13" t="str">
        <f>"uj::isNa("&amp;G$1&amp;")"</f>
        <v>uj::isNa(e)</v>
      </c>
      <c r="H2" s="1" t="str">
        <f ca="1">INDEX(prop_checks,MATCH(H$1,arg_names,0),MATCH($A2,element_names,0))</f>
        <v>uj::is_prop(re, 'cmp_num_vec', gt = x)</v>
      </c>
      <c r="I2" s="1" t="str">
        <f ca="1">INDEX(prop_checks,MATCH(I$1,arg_names,0),MATCH($A2,element_names,0))</f>
        <v>uj::is_prop(te, 'cmp_num_vec', gt = y)</v>
      </c>
      <c r="J2" s="13" t="str">
        <f t="shared" ref="J2:K3" si="0">"uj::isNa("&amp;J$1&amp;")"</f>
        <v>uj::isNa(eb)</v>
      </c>
      <c r="K2" s="13" t="str">
        <f t="shared" si="0"/>
        <v>uj::isNa(ee)</v>
      </c>
      <c r="L2" s="13" t="str">
        <f>"uj::isNa("&amp;L$1&amp;")"</f>
        <v>uj::isNa(au)</v>
      </c>
      <c r="M2" s="1" t="str">
        <f t="shared" ref="M2:N11" ca="1" si="1">INDEX(prop_checks,MATCH(M$1,arg_names,0),MATCH($A2,element_names,0))</f>
        <v>uj::is_prop(px, 'cmp_num_vec')</v>
      </c>
      <c r="N2" s="1" t="str">
        <f t="shared" ca="1" si="1"/>
        <v>uj::is_prop(py, 'cmp_num_vec')</v>
      </c>
    </row>
    <row r="3" spans="1:14" x14ac:dyDescent="0.15">
      <c r="A3" s="2" t="s">
        <v>167</v>
      </c>
      <c r="B3" s="1" t="s">
        <v>292</v>
      </c>
      <c r="C3" s="1" t="str">
        <f ca="1">INDEX(prop_checks,MATCH(C$1,arg_names,0),MATCH($A3,element_names,0))</f>
        <v>uj::is_prop(x, 'cmp_num_vec')</v>
      </c>
      <c r="D3" s="1" t="str">
        <f ca="1">INDEX(prop_checks,MATCH(D$1,arg_names,0),MATCH($A3,element_names,0))</f>
        <v>uj::is_prop(y, 'cmp_num_vec')</v>
      </c>
      <c r="E3" s="1" t="str">
        <f ca="1">INDEX(prop_checks,MATCH(E$1,arg_names,0),MATCH($A3,element_names,0))</f>
        <v>uj::is_prop(b, 'cmp_pos_vec')</v>
      </c>
      <c r="F3" s="1" t="str">
        <f ca="1">INDEX(prop_checks,MATCH(F$1,arg_names,0),MATCH($A3,element_names,0))</f>
        <v>uj::is_prop(h, 'cmp_pos_vec')</v>
      </c>
      <c r="G3" s="13" t="str">
        <f>"uj::isNa("&amp;G$1&amp;")"</f>
        <v>uj::isNa(e)</v>
      </c>
      <c r="H3" s="13" t="str">
        <f t="shared" ref="H3:I11" si="2">"uj::isNa("&amp;H$1&amp;")"</f>
        <v>uj::isNa(re)</v>
      </c>
      <c r="I3" s="13" t="str">
        <f t="shared" si="2"/>
        <v>uj::isNa(te)</v>
      </c>
      <c r="J3" s="13" t="str">
        <f t="shared" si="0"/>
        <v>uj::isNa(eb)</v>
      </c>
      <c r="K3" s="13" t="str">
        <f t="shared" si="0"/>
        <v>uj::isNa(ee)</v>
      </c>
      <c r="L3" s="13" t="str">
        <f>"uj::isNa("&amp;L$1&amp;")"</f>
        <v>uj::isNa(au)</v>
      </c>
      <c r="M3" s="1" t="str">
        <f t="shared" ca="1" si="1"/>
        <v>uj::is_prop(px, 'cmp_num_vec')</v>
      </c>
      <c r="N3" s="1" t="str">
        <f t="shared" ca="1" si="1"/>
        <v>uj::is_prop(py, 'cmp_num_vec')</v>
      </c>
    </row>
    <row r="4" spans="1:14" x14ac:dyDescent="0.15">
      <c r="A4" s="2" t="s">
        <v>167</v>
      </c>
      <c r="B4" s="1" t="s">
        <v>292</v>
      </c>
      <c r="C4" s="1" t="str">
        <f t="shared" ref="C4:E6" ca="1" si="3">INDEX(prop_checks,MATCH(C$1,arg_names,0),MATCH($A4,element_names,0))</f>
        <v>uj::is_prop(x, 'cmp_num_vec')</v>
      </c>
      <c r="D4" s="1" t="str">
        <f t="shared" ca="1" si="3"/>
        <v>uj::is_prop(y, 'cmp_num_vec')</v>
      </c>
      <c r="E4" s="1" t="str">
        <f t="shared" ca="1" si="3"/>
        <v>uj::is_prop(b, 'cmp_pos_vec')</v>
      </c>
      <c r="F4" s="13" t="str">
        <f>"uj::isNa("&amp;F$1&amp;")"</f>
        <v>uj::isNa(h)</v>
      </c>
      <c r="G4" s="1" t="str">
        <f ca="1">INDEX(prop_checks,MATCH(G$1,arg_names,0),MATCH($A4,element_names,0))</f>
        <v>uj::is_prop(e, 'cmp_pos_vec')</v>
      </c>
      <c r="H4" s="13" t="str">
        <f t="shared" si="2"/>
        <v>uj::isNa(re)</v>
      </c>
      <c r="I4" s="13" t="str">
        <f t="shared" si="2"/>
        <v>uj::isNa(te)</v>
      </c>
      <c r="J4" s="13" t="str">
        <f>"uj::isNa("&amp;J$1&amp;")"</f>
        <v>uj::isNa(eb)</v>
      </c>
      <c r="K4" s="13" t="str">
        <f>"uj::isNa("&amp;K$1&amp;")"</f>
        <v>uj::isNa(ee)</v>
      </c>
      <c r="L4" s="13" t="str">
        <f>"uj::isNa("&amp;L$1&amp;")"</f>
        <v>uj::isNa(au)</v>
      </c>
      <c r="M4" s="1" t="str">
        <f t="shared" ca="1" si="1"/>
        <v>uj::is_prop(px, 'cmp_num_vec')</v>
      </c>
      <c r="N4" s="1" t="str">
        <f t="shared" ca="1" si="1"/>
        <v>uj::is_prop(py, 'cmp_num_vec')</v>
      </c>
    </row>
    <row r="5" spans="1:14" x14ac:dyDescent="0.15">
      <c r="A5" s="2" t="s">
        <v>167</v>
      </c>
      <c r="B5" s="1" t="s">
        <v>292</v>
      </c>
      <c r="C5" s="1" t="str">
        <f t="shared" ca="1" si="3"/>
        <v>uj::is_prop(x, 'cmp_num_vec')</v>
      </c>
      <c r="D5" s="1" t="str">
        <f t="shared" ca="1" si="3"/>
        <v>uj::is_prop(y, 'cmp_num_vec')</v>
      </c>
      <c r="E5" s="1" t="str">
        <f t="shared" ca="1" si="3"/>
        <v>uj::is_prop(b, 'cmp_pos_vec')</v>
      </c>
      <c r="F5" s="13" t="str">
        <f>"uj::isNa("&amp;F$1&amp;")"</f>
        <v>uj::isNa(h)</v>
      </c>
      <c r="G5" s="13" t="str">
        <f>"uj::isNa("&amp;G$1&amp;")"</f>
        <v>uj::isNa(e)</v>
      </c>
      <c r="H5" s="13" t="str">
        <f t="shared" si="2"/>
        <v>uj::isNa(re)</v>
      </c>
      <c r="I5" s="13" t="str">
        <f t="shared" si="2"/>
        <v>uj::isNa(te)</v>
      </c>
      <c r="J5" s="1" t="str">
        <f ca="1">INDEX(prop_checks,MATCH(J$1,arg_names,0),MATCH($A5,element_names,0))</f>
        <v>uj::is_prop(eb, 'cmp_pos_vec')</v>
      </c>
      <c r="K5" s="13" t="str">
        <f>"uj::isNa("&amp;K$1&amp;")"</f>
        <v>uj::isNa(ee)</v>
      </c>
      <c r="L5" s="1" t="str">
        <f ca="1">INDEX(prop_checks,MATCH(L$1,arg_names,0),MATCH($A5,element_names,0))</f>
        <v>uj::is_prop(au, 'cmp_chr_vec', vals = pj::pj.$vals$au)</v>
      </c>
      <c r="M5" s="1" t="str">
        <f t="shared" ca="1" si="1"/>
        <v>uj::is_prop(px, 'cmp_num_vec')</v>
      </c>
      <c r="N5" s="1" t="str">
        <f t="shared" ca="1" si="1"/>
        <v>uj::is_prop(py, 'cmp_num_vec')</v>
      </c>
    </row>
    <row r="6" spans="1:14" x14ac:dyDescent="0.15">
      <c r="A6" s="2" t="s">
        <v>167</v>
      </c>
      <c r="B6" s="1" t="s">
        <v>292</v>
      </c>
      <c r="C6" s="1" t="str">
        <f t="shared" ca="1" si="3"/>
        <v>uj::is_prop(x, 'cmp_num_vec')</v>
      </c>
      <c r="D6" s="1" t="str">
        <f t="shared" ca="1" si="3"/>
        <v>uj::is_prop(y, 'cmp_num_vec')</v>
      </c>
      <c r="E6" s="1" t="str">
        <f t="shared" ca="1" si="3"/>
        <v>uj::is_prop(b, 'cmp_pos_vec')</v>
      </c>
      <c r="F6" s="13" t="str">
        <f>"uj::isNa("&amp;F$1&amp;")"</f>
        <v>uj::isNa(h)</v>
      </c>
      <c r="G6" s="13" t="str">
        <f>"uj::isNa("&amp;G$1&amp;")"</f>
        <v>uj::isNa(e)</v>
      </c>
      <c r="H6" s="13" t="str">
        <f t="shared" si="2"/>
        <v>uj::isNa(re)</v>
      </c>
      <c r="I6" s="13" t="str">
        <f t="shared" si="2"/>
        <v>uj::isNa(te)</v>
      </c>
      <c r="J6" s="13" t="str">
        <f>"uj::isNa("&amp;J$1&amp;")"</f>
        <v>uj::isNa(eb)</v>
      </c>
      <c r="K6" s="1" t="str">
        <f ca="1">INDEX(prop_checks,MATCH(K$1,arg_names,0),MATCH($A6,element_names,0))</f>
        <v>uj::is_prop(ee, 'cmp_pos_vec')</v>
      </c>
      <c r="L6" s="1" t="str">
        <f ca="1">INDEX(prop_checks,MATCH(L$1,arg_names,0),MATCH($A6,element_names,0))</f>
        <v>uj::is_prop(au, 'cmp_chr_vec', vals = pj::pj.$vals$au)</v>
      </c>
      <c r="M6" s="1" t="str">
        <f t="shared" ca="1" si="1"/>
        <v>uj::is_prop(px, 'cmp_num_vec')</v>
      </c>
      <c r="N6" s="1" t="str">
        <f t="shared" ca="1" si="1"/>
        <v>uj::is_prop(py, 'cmp_num_vec')</v>
      </c>
    </row>
    <row r="7" spans="1:14" x14ac:dyDescent="0.15">
      <c r="A7" s="2" t="s">
        <v>167</v>
      </c>
      <c r="B7" s="1" t="s">
        <v>292</v>
      </c>
      <c r="C7" s="1" t="str">
        <f t="shared" ref="C7:D36" ca="1" si="4">INDEX(prop_checks,MATCH(C$1,arg_names,0),MATCH($A7,element_names,0))</f>
        <v>uj::is_prop(x, 'cmp_num_vec')</v>
      </c>
      <c r="D7" s="1" t="str">
        <f t="shared" ca="1" si="4"/>
        <v>uj::is_prop(y, 'cmp_num_vec')</v>
      </c>
      <c r="E7" s="13" t="str">
        <f t="shared" ref="E7:E15" si="5">"uj::isNa("&amp;E$1&amp;")"</f>
        <v>uj::isNa(b)</v>
      </c>
      <c r="F7" s="1" t="str">
        <f ca="1">INDEX(prop_checks,MATCH(F$1,arg_names,0),MATCH($A7,element_names,0))</f>
        <v>uj::is_prop(h, 'cmp_pos_vec')</v>
      </c>
      <c r="G7" s="1" t="str">
        <f ca="1">INDEX(prop_checks,MATCH(G$1,arg_names,0),MATCH($A7,element_names,0))</f>
        <v>uj::is_prop(e, 'cmp_pos_vec')</v>
      </c>
      <c r="H7" s="13" t="str">
        <f t="shared" si="2"/>
        <v>uj::isNa(re)</v>
      </c>
      <c r="I7" s="13" t="str">
        <f t="shared" si="2"/>
        <v>uj::isNa(te)</v>
      </c>
      <c r="J7" s="13" t="str">
        <f>"uj::isNa("&amp;J$1&amp;")"</f>
        <v>uj::isNa(eb)</v>
      </c>
      <c r="K7" s="13" t="str">
        <f>"uj::isNa("&amp;K$1&amp;")"</f>
        <v>uj::isNa(ee)</v>
      </c>
      <c r="L7" s="13" t="str">
        <f>"uj::isNa("&amp;L$1&amp;")"</f>
        <v>uj::isNa(au)</v>
      </c>
      <c r="M7" s="1" t="str">
        <f t="shared" ca="1" si="1"/>
        <v>uj::is_prop(px, 'cmp_num_vec')</v>
      </c>
      <c r="N7" s="1" t="str">
        <f t="shared" ca="1" si="1"/>
        <v>uj::is_prop(py, 'cmp_num_vec')</v>
      </c>
    </row>
    <row r="8" spans="1:14" x14ac:dyDescent="0.15">
      <c r="A8" s="2" t="s">
        <v>167</v>
      </c>
      <c r="B8" s="1" t="s">
        <v>292</v>
      </c>
      <c r="C8" s="1" t="str">
        <f t="shared" ca="1" si="4"/>
        <v>uj::is_prop(x, 'cmp_num_vec')</v>
      </c>
      <c r="D8" s="1" t="str">
        <f t="shared" ca="1" si="4"/>
        <v>uj::is_prop(y, 'cmp_num_vec')</v>
      </c>
      <c r="E8" s="13" t="str">
        <f t="shared" si="5"/>
        <v>uj::isNa(b)</v>
      </c>
      <c r="F8" s="1" t="str">
        <f ca="1">INDEX(prop_checks,MATCH(F$1,arg_names,0),MATCH($A8,element_names,0))</f>
        <v>uj::is_prop(h, 'cmp_pos_vec')</v>
      </c>
      <c r="G8" s="13" t="str">
        <f>"uj::isNa("&amp;G$1&amp;")"</f>
        <v>uj::isNa(e)</v>
      </c>
      <c r="H8" s="13" t="str">
        <f t="shared" si="2"/>
        <v>uj::isNa(re)</v>
      </c>
      <c r="I8" s="13" t="str">
        <f t="shared" si="2"/>
        <v>uj::isNa(te)</v>
      </c>
      <c r="J8" s="1" t="str">
        <f ca="1">INDEX(prop_checks,MATCH(J$1,arg_names,0),MATCH($A8,element_names,0))</f>
        <v>uj::is_prop(eb, 'cmp_pos_vec')</v>
      </c>
      <c r="K8" s="13" t="str">
        <f>"uj::isNa("&amp;K$1&amp;")"</f>
        <v>uj::isNa(ee)</v>
      </c>
      <c r="L8" s="1" t="str">
        <f ca="1">INDEX(prop_checks,MATCH(L$1,arg_names,0),MATCH($A8,element_names,0))</f>
        <v>uj::is_prop(au, 'cmp_chr_vec', vals = pj::pj.$vals$au)</v>
      </c>
      <c r="M8" s="1" t="str">
        <f t="shared" ca="1" si="1"/>
        <v>uj::is_prop(px, 'cmp_num_vec')</v>
      </c>
      <c r="N8" s="1" t="str">
        <f t="shared" ca="1" si="1"/>
        <v>uj::is_prop(py, 'cmp_num_vec')</v>
      </c>
    </row>
    <row r="9" spans="1:14" x14ac:dyDescent="0.15">
      <c r="A9" s="2" t="s">
        <v>167</v>
      </c>
      <c r="B9" s="1" t="s">
        <v>292</v>
      </c>
      <c r="C9" s="1" t="str">
        <f t="shared" ca="1" si="4"/>
        <v>uj::is_prop(x, 'cmp_num_vec')</v>
      </c>
      <c r="D9" s="1" t="str">
        <f t="shared" ca="1" si="4"/>
        <v>uj::is_prop(y, 'cmp_num_vec')</v>
      </c>
      <c r="E9" s="13" t="str">
        <f t="shared" si="5"/>
        <v>uj::isNa(b)</v>
      </c>
      <c r="F9" s="1" t="str">
        <f ca="1">INDEX(prop_checks,MATCH(F$1,arg_names,0),MATCH($A9,element_names,0))</f>
        <v>uj::is_prop(h, 'cmp_pos_vec')</v>
      </c>
      <c r="G9" s="13" t="str">
        <f>"uj::isNa("&amp;G$1&amp;")"</f>
        <v>uj::isNa(e)</v>
      </c>
      <c r="H9" s="13" t="str">
        <f t="shared" si="2"/>
        <v>uj::isNa(re)</v>
      </c>
      <c r="I9" s="13" t="str">
        <f t="shared" si="2"/>
        <v>uj::isNa(te)</v>
      </c>
      <c r="J9" s="13" t="str">
        <f>"uj::isNa("&amp;J$1&amp;")"</f>
        <v>uj::isNa(eb)</v>
      </c>
      <c r="K9" s="1" t="str">
        <f ca="1">INDEX(prop_checks,MATCH(K$1,arg_names,0),MATCH($A9,element_names,0))</f>
        <v>uj::is_prop(ee, 'cmp_pos_vec')</v>
      </c>
      <c r="L9" s="1" t="str">
        <f ca="1">INDEX(prop_checks,MATCH(L$1,arg_names,0),MATCH($A9,element_names,0))</f>
        <v>uj::is_prop(au, 'cmp_chr_vec', vals = pj::pj.$vals$au)</v>
      </c>
      <c r="M9" s="1" t="str">
        <f t="shared" ca="1" si="1"/>
        <v>uj::is_prop(px, 'cmp_num_vec')</v>
      </c>
      <c r="N9" s="1" t="str">
        <f t="shared" ca="1" si="1"/>
        <v>uj::is_prop(py, 'cmp_num_vec')</v>
      </c>
    </row>
    <row r="10" spans="1:14" x14ac:dyDescent="0.15">
      <c r="A10" s="2" t="s">
        <v>167</v>
      </c>
      <c r="B10" s="1" t="s">
        <v>292</v>
      </c>
      <c r="C10" s="1" t="str">
        <f t="shared" ca="1" si="4"/>
        <v>uj::is_prop(x, 'cmp_num_vec')</v>
      </c>
      <c r="D10" s="1" t="str">
        <f t="shared" ca="1" si="4"/>
        <v>uj::is_prop(y, 'cmp_num_vec')</v>
      </c>
      <c r="E10" s="13" t="str">
        <f t="shared" si="5"/>
        <v>uj::isNa(b)</v>
      </c>
      <c r="F10" s="13" t="str">
        <f>"uj::isNa("&amp;F$1&amp;")"</f>
        <v>uj::isNa(h)</v>
      </c>
      <c r="G10" s="1" t="str">
        <f ca="1">INDEX(prop_checks,MATCH(G$1,arg_names,0),MATCH($A10,element_names,0))</f>
        <v>uj::is_prop(e, 'cmp_pos_vec')</v>
      </c>
      <c r="H10" s="13" t="str">
        <f t="shared" si="2"/>
        <v>uj::isNa(re)</v>
      </c>
      <c r="I10" s="13" t="str">
        <f t="shared" si="2"/>
        <v>uj::isNa(te)</v>
      </c>
      <c r="J10" s="1" t="str">
        <f ca="1">INDEX(prop_checks,MATCH(J$1,arg_names,0),MATCH($A10,element_names,0))</f>
        <v>uj::is_prop(eb, 'cmp_pos_vec')</v>
      </c>
      <c r="K10" s="13" t="str">
        <f>"uj::isNa("&amp;K$1&amp;")"</f>
        <v>uj::isNa(ee)</v>
      </c>
      <c r="L10" s="1" t="str">
        <f ca="1">INDEX(prop_checks,MATCH(L$1,arg_names,0),MATCH($A10,element_names,0))</f>
        <v>uj::is_prop(au, 'cmp_chr_vec', vals = pj::pj.$vals$au)</v>
      </c>
      <c r="M10" s="1" t="str">
        <f t="shared" ca="1" si="1"/>
        <v>uj::is_prop(px, 'cmp_num_vec')</v>
      </c>
      <c r="N10" s="1" t="str">
        <f t="shared" ca="1" si="1"/>
        <v>uj::is_prop(py, 'cmp_num_vec')</v>
      </c>
    </row>
    <row r="11" spans="1:14" x14ac:dyDescent="0.15">
      <c r="A11" s="2" t="s">
        <v>167</v>
      </c>
      <c r="B11" s="1" t="s">
        <v>292</v>
      </c>
      <c r="C11" s="1" t="str">
        <f t="shared" ca="1" si="4"/>
        <v>uj::is_prop(x, 'cmp_num_vec')</v>
      </c>
      <c r="D11" s="1" t="str">
        <f t="shared" ca="1" si="4"/>
        <v>uj::is_prop(y, 'cmp_num_vec')</v>
      </c>
      <c r="E11" s="13" t="str">
        <f t="shared" si="5"/>
        <v>uj::isNa(b)</v>
      </c>
      <c r="F11" s="13" t="str">
        <f>"uj::isNa("&amp;F$1&amp;")"</f>
        <v>uj::isNa(h)</v>
      </c>
      <c r="G11" s="1" t="str">
        <f ca="1">INDEX(prop_checks,MATCH(G$1,arg_names,0),MATCH($A11,element_names,0))</f>
        <v>uj::is_prop(e, 'cmp_pos_vec')</v>
      </c>
      <c r="H11" s="13" t="str">
        <f t="shared" si="2"/>
        <v>uj::isNa(re)</v>
      </c>
      <c r="I11" s="13" t="str">
        <f t="shared" si="2"/>
        <v>uj::isNa(te)</v>
      </c>
      <c r="J11" s="13" t="str">
        <f>"uj::isNa("&amp;J$1&amp;")"</f>
        <v>uj::isNa(eb)</v>
      </c>
      <c r="K11" s="1" t="str">
        <f ca="1">INDEX(prop_checks,MATCH(K$1,arg_names,0),MATCH($A11,element_names,0))</f>
        <v>uj::is_prop(ee, 'cmp_pos_vec')</v>
      </c>
      <c r="L11" s="1" t="str">
        <f ca="1">INDEX(prop_checks,MATCH(L$1,arg_names,0),MATCH($A11,element_names,0))</f>
        <v>uj::is_prop(au, 'cmp_chr_vec', vals = pj::pj.$vals$au)</v>
      </c>
      <c r="M11" s="1" t="str">
        <f t="shared" ca="1" si="1"/>
        <v>uj::is_prop(px, 'cmp_num_vec')</v>
      </c>
      <c r="N11" s="1" t="str">
        <f t="shared" ca="1" si="1"/>
        <v>uj::is_prop(py, 'cmp_num_vec')</v>
      </c>
    </row>
    <row r="12" spans="1:14" x14ac:dyDescent="0.15">
      <c r="A12" s="2" t="s">
        <v>167</v>
      </c>
      <c r="B12" s="1" t="s">
        <v>292</v>
      </c>
      <c r="C12" s="1" t="str">
        <f t="shared" ca="1" si="4"/>
        <v>uj::is_prop(x, 'cmp_num_vec')</v>
      </c>
      <c r="D12" s="1" t="str">
        <f t="shared" ca="1" si="4"/>
        <v>uj::is_prop(y, 'cmp_num_vec')</v>
      </c>
      <c r="E12" s="13" t="str">
        <f t="shared" si="5"/>
        <v>uj::isNa(b)</v>
      </c>
      <c r="F12" s="1" t="str">
        <f ca="1">INDEX(prop_checks,MATCH(F$1,arg_names,0),MATCH($A12,element_names,0))</f>
        <v>uj::is_prop(h, 'cmp_pos_vec')</v>
      </c>
      <c r="G12" s="13" t="str">
        <f>"uj::isNa("&amp;G$1&amp;")"</f>
        <v>uj::isNa(e)</v>
      </c>
      <c r="H12" s="1" t="str">
        <f ca="1">INDEX(prop_checks,MATCH(H$1,arg_names,0),MATCH($A12,element_names,0))</f>
        <v>uj::is_prop(re, 'cmp_num_vec', gt = x)</v>
      </c>
      <c r="I12" s="13" t="str">
        <f>"uj::isNa("&amp;I$1&amp;")"</f>
        <v>uj::isNa(te)</v>
      </c>
      <c r="J12" s="13" t="str">
        <f>"uj::isNa("&amp;J$1&amp;")"</f>
        <v>uj::isNa(eb)</v>
      </c>
      <c r="K12" s="13" t="str">
        <f t="shared" ref="K12:M13" si="6">"uj::isNa("&amp;K$1&amp;")"</f>
        <v>uj::isNa(ee)</v>
      </c>
      <c r="L12" s="13" t="str">
        <f t="shared" si="6"/>
        <v>uj::isNa(au)</v>
      </c>
      <c r="M12" s="13" t="str">
        <f t="shared" si="6"/>
        <v>uj::isNa(px)</v>
      </c>
      <c r="N12" s="1" t="str">
        <f ca="1">INDEX(prop_checks,MATCH(N$1,arg_names,0),MATCH($A12,element_names,0))</f>
        <v>uj::is_prop(py, 'cmp_num_vec')</v>
      </c>
    </row>
    <row r="13" spans="1:14" x14ac:dyDescent="0.15">
      <c r="A13" s="2" t="s">
        <v>167</v>
      </c>
      <c r="B13" s="1" t="s">
        <v>292</v>
      </c>
      <c r="C13" s="1" t="str">
        <f t="shared" ca="1" si="4"/>
        <v>uj::is_prop(x, 'cmp_num_vec')</v>
      </c>
      <c r="D13" s="1" t="str">
        <f t="shared" ca="1" si="4"/>
        <v>uj::is_prop(y, 'cmp_num_vec')</v>
      </c>
      <c r="E13" s="13" t="str">
        <f t="shared" si="5"/>
        <v>uj::isNa(b)</v>
      </c>
      <c r="F13" s="13" t="str">
        <f t="shared" ref="F13:F19" si="7">"uj::isNa("&amp;F$1&amp;")"</f>
        <v>uj::isNa(h)</v>
      </c>
      <c r="G13" s="1" t="str">
        <f ca="1">INDEX(prop_checks,MATCH(G$1,arg_names,0),MATCH($A13,element_names,0))</f>
        <v>uj::is_prop(e, 'cmp_pos_vec')</v>
      </c>
      <c r="H13" s="1" t="str">
        <f ca="1">INDEX(prop_checks,MATCH(H$1,arg_names,0),MATCH($A13,element_names,0))</f>
        <v>uj::is_prop(re, 'cmp_num_vec', gt = x)</v>
      </c>
      <c r="I13" s="13" t="str">
        <f>"uj::isNa("&amp;I$1&amp;")"</f>
        <v>uj::isNa(te)</v>
      </c>
      <c r="J13" s="13" t="str">
        <f>"uj::isNa("&amp;J$1&amp;")"</f>
        <v>uj::isNa(eb)</v>
      </c>
      <c r="K13" s="13" t="str">
        <f t="shared" si="6"/>
        <v>uj::isNa(ee)</v>
      </c>
      <c r="L13" s="13" t="str">
        <f t="shared" si="6"/>
        <v>uj::isNa(au)</v>
      </c>
      <c r="M13" s="13" t="str">
        <f t="shared" si="6"/>
        <v>uj::isNa(px)</v>
      </c>
      <c r="N13" s="1" t="str">
        <f ca="1">INDEX(prop_checks,MATCH(N$1,arg_names,0),MATCH($A13,element_names,0))</f>
        <v>uj::is_prop(py, 'cmp_num_vec')</v>
      </c>
    </row>
    <row r="14" spans="1:14" x14ac:dyDescent="0.15">
      <c r="A14" s="2" t="s">
        <v>167</v>
      </c>
      <c r="B14" s="1" t="s">
        <v>292</v>
      </c>
      <c r="C14" s="1" t="str">
        <f t="shared" ca="1" si="4"/>
        <v>uj::is_prop(x, 'cmp_num_vec')</v>
      </c>
      <c r="D14" s="1" t="str">
        <f t="shared" ca="1" si="4"/>
        <v>uj::is_prop(y, 'cmp_num_vec')</v>
      </c>
      <c r="E14" s="13" t="str">
        <f t="shared" si="5"/>
        <v>uj::isNa(b)</v>
      </c>
      <c r="F14" s="13" t="str">
        <f t="shared" si="7"/>
        <v>uj::isNa(h)</v>
      </c>
      <c r="G14" s="13" t="str">
        <f>"uj::isNa("&amp;G$1&amp;")"</f>
        <v>uj::isNa(e)</v>
      </c>
      <c r="H14" s="1" t="str">
        <f ca="1">INDEX(prop_checks,MATCH(H$1,arg_names,0),MATCH($A14,element_names,0))</f>
        <v>uj::is_prop(re, 'cmp_num_vec', gt = x)</v>
      </c>
      <c r="I14" s="13" t="str">
        <f>"uj::isNa("&amp;I$1&amp;")"</f>
        <v>uj::isNa(te)</v>
      </c>
      <c r="J14" s="1" t="str">
        <f ca="1">INDEX(prop_checks,MATCH(J$1,arg_names,0),MATCH($A14,element_names,0))</f>
        <v>uj::is_prop(eb, 'cmp_pos_vec')</v>
      </c>
      <c r="K14" s="13" t="str">
        <f>"uj::isNa("&amp;K$1&amp;")"</f>
        <v>uj::isNa(ee)</v>
      </c>
      <c r="L14" s="1" t="str">
        <f ca="1">INDEX(prop_checks,MATCH(L$1,arg_names,0),MATCH($A14,element_names,0))</f>
        <v>uj::is_prop(au, 'cmp_chr_vec', vals = pj::pj.$vals$au)</v>
      </c>
      <c r="M14" s="13" t="str">
        <f>"uj::isNa("&amp;M$1&amp;")"</f>
        <v>uj::isNa(px)</v>
      </c>
      <c r="N14" s="1" t="str">
        <f ca="1">INDEX(prop_checks,MATCH(N$1,arg_names,0),MATCH($A14,element_names,0))</f>
        <v>uj::is_prop(py, 'cmp_num_vec')</v>
      </c>
    </row>
    <row r="15" spans="1:14" x14ac:dyDescent="0.15">
      <c r="A15" s="2" t="s">
        <v>167</v>
      </c>
      <c r="B15" s="1" t="s">
        <v>292</v>
      </c>
      <c r="C15" s="1" t="str">
        <f t="shared" ca="1" si="4"/>
        <v>uj::is_prop(x, 'cmp_num_vec')</v>
      </c>
      <c r="D15" s="1" t="str">
        <f t="shared" ca="1" si="4"/>
        <v>uj::is_prop(y, 'cmp_num_vec')</v>
      </c>
      <c r="E15" s="13" t="str">
        <f t="shared" si="5"/>
        <v>uj::isNa(b)</v>
      </c>
      <c r="F15" s="13" t="str">
        <f t="shared" si="7"/>
        <v>uj::isNa(h)</v>
      </c>
      <c r="G15" s="13" t="str">
        <f>"uj::isNa("&amp;G$1&amp;")"</f>
        <v>uj::isNa(e)</v>
      </c>
      <c r="H15" s="1" t="str">
        <f ca="1">INDEX(prop_checks,MATCH(H$1,arg_names,0),MATCH($A15,element_names,0))</f>
        <v>uj::is_prop(re, 'cmp_num_vec', gt = x)</v>
      </c>
      <c r="I15" s="13" t="str">
        <f>"uj::isNa("&amp;I$1&amp;")"</f>
        <v>uj::isNa(te)</v>
      </c>
      <c r="J15" s="13" t="str">
        <f>"uj::isNa("&amp;J$1&amp;")"</f>
        <v>uj::isNa(eb)</v>
      </c>
      <c r="K15" s="1" t="str">
        <f ca="1">INDEX(prop_checks,MATCH(K$1,arg_names,0),MATCH($A15,element_names,0))</f>
        <v>uj::is_prop(ee, 'cmp_pos_vec')</v>
      </c>
      <c r="L15" s="1" t="str">
        <f ca="1">INDEX(prop_checks,MATCH(L$1,arg_names,0),MATCH($A15,element_names,0))</f>
        <v>uj::is_prop(au, 'cmp_chr_vec', vals = pj::pj.$vals$au)</v>
      </c>
      <c r="M15" s="13" t="str">
        <f>"uj::isNa("&amp;M$1&amp;")"</f>
        <v>uj::isNa(px)</v>
      </c>
      <c r="N15" s="1" t="str">
        <f ca="1">INDEX(prop_checks,MATCH(N$1,arg_names,0),MATCH($A15,element_names,0))</f>
        <v>uj::is_prop(py, 'cmp_num_vec')</v>
      </c>
    </row>
    <row r="16" spans="1:14" x14ac:dyDescent="0.15">
      <c r="A16" s="2" t="s">
        <v>167</v>
      </c>
      <c r="B16" s="1" t="s">
        <v>292</v>
      </c>
      <c r="C16" s="1" t="str">
        <f t="shared" ca="1" si="4"/>
        <v>uj::is_prop(x, 'cmp_num_vec')</v>
      </c>
      <c r="D16" s="1" t="str">
        <f t="shared" ca="1" si="4"/>
        <v>uj::is_prop(y, 'cmp_num_vec')</v>
      </c>
      <c r="E16" s="1" t="str">
        <f ca="1">INDEX(prop_checks,MATCH(E$1,arg_names,0),MATCH($A16,element_names,0))</f>
        <v>uj::is_prop(b, 'cmp_pos_vec')</v>
      </c>
      <c r="F16" s="13" t="str">
        <f t="shared" si="7"/>
        <v>uj::isNa(h)</v>
      </c>
      <c r="G16" s="13" t="str">
        <f>"uj::isNa("&amp;G$1&amp;")"</f>
        <v>uj::isNa(e)</v>
      </c>
      <c r="H16" s="13" t="str">
        <f t="shared" ref="H16:H28" si="8">"uj::isNa("&amp;H$1&amp;")"</f>
        <v>uj::isNa(re)</v>
      </c>
      <c r="I16" s="1" t="str">
        <f ca="1">INDEX(prop_checks,MATCH(I$1,arg_names,0),MATCH($A16,element_names,0))</f>
        <v>uj::is_prop(te, 'cmp_num_vec', gt = y)</v>
      </c>
      <c r="J16" s="13" t="str">
        <f>"uj::isNa("&amp;J$1&amp;")"</f>
        <v>uj::isNa(eb)</v>
      </c>
      <c r="K16" s="13" t="str">
        <f t="shared" ref="K16:K18" si="9">"uj::isNa("&amp;K$1&amp;")"</f>
        <v>uj::isNa(ee)</v>
      </c>
      <c r="L16" s="13" t="str">
        <f>"uj::isNa("&amp;L$1&amp;")"</f>
        <v>uj::isNa(au)</v>
      </c>
      <c r="M16" s="1" t="str">
        <f t="shared" ref="M16:M28" ca="1" si="10">INDEX(prop_checks,MATCH(M$1,arg_names,0),MATCH($A16,element_names,0))</f>
        <v>uj::is_prop(px, 'cmp_num_vec')</v>
      </c>
      <c r="N16" s="13" t="str">
        <f>"uj::isNa("&amp;N$1&amp;")"</f>
        <v>uj::isNa(py)</v>
      </c>
    </row>
    <row r="17" spans="1:14" x14ac:dyDescent="0.15">
      <c r="A17" s="2" t="s">
        <v>167</v>
      </c>
      <c r="B17" s="1" t="s">
        <v>292</v>
      </c>
      <c r="C17" s="1" t="str">
        <f t="shared" ca="1" si="4"/>
        <v>uj::is_prop(x, 'cmp_num_vec')</v>
      </c>
      <c r="D17" s="1" t="str">
        <f t="shared" ca="1" si="4"/>
        <v>uj::is_prop(y, 'cmp_num_vec')</v>
      </c>
      <c r="E17" s="13" t="str">
        <f>"uj::isNa("&amp;E$1&amp;")"</f>
        <v>uj::isNa(b)</v>
      </c>
      <c r="F17" s="13" t="str">
        <f t="shared" si="7"/>
        <v>uj::isNa(h)</v>
      </c>
      <c r="G17" s="1" t="str">
        <f ca="1">INDEX(prop_checks,MATCH(G$1,arg_names,0),MATCH($A17,element_names,0))</f>
        <v>uj::is_prop(e, 'cmp_pos_vec')</v>
      </c>
      <c r="H17" s="13" t="str">
        <f t="shared" si="8"/>
        <v>uj::isNa(re)</v>
      </c>
      <c r="I17" s="1" t="str">
        <f ca="1">INDEX(prop_checks,MATCH(I$1,arg_names,0),MATCH($A17,element_names,0))</f>
        <v>uj::is_prop(te, 'cmp_num_vec', gt = y)</v>
      </c>
      <c r="J17" s="13" t="str">
        <f>"uj::isNa("&amp;J$1&amp;")"</f>
        <v>uj::isNa(eb)</v>
      </c>
      <c r="K17" s="13" t="str">
        <f t="shared" si="9"/>
        <v>uj::isNa(ee)</v>
      </c>
      <c r="L17" s="13" t="str">
        <f>"uj::isNa("&amp;L$1&amp;")"</f>
        <v>uj::isNa(au)</v>
      </c>
      <c r="M17" s="1" t="str">
        <f t="shared" ca="1" si="10"/>
        <v>uj::is_prop(px, 'cmp_num_vec')</v>
      </c>
      <c r="N17" s="13" t="str">
        <f>"uj::isNa("&amp;N$1&amp;")"</f>
        <v>uj::isNa(py)</v>
      </c>
    </row>
    <row r="18" spans="1:14" x14ac:dyDescent="0.15">
      <c r="A18" s="2" t="s">
        <v>167</v>
      </c>
      <c r="B18" s="1" t="s">
        <v>292</v>
      </c>
      <c r="C18" s="1" t="str">
        <f t="shared" ca="1" si="4"/>
        <v>uj::is_prop(x, 'cmp_num_vec')</v>
      </c>
      <c r="D18" s="1" t="str">
        <f t="shared" ca="1" si="4"/>
        <v>uj::is_prop(y, 'cmp_num_vec')</v>
      </c>
      <c r="E18" s="13" t="str">
        <f>"uj::isNa("&amp;E$1&amp;")"</f>
        <v>uj::isNa(b)</v>
      </c>
      <c r="F18" s="13" t="str">
        <f t="shared" si="7"/>
        <v>uj::isNa(h)</v>
      </c>
      <c r="G18" s="13" t="str">
        <f>"uj::isNa("&amp;G$1&amp;")"</f>
        <v>uj::isNa(e)</v>
      </c>
      <c r="H18" s="13" t="str">
        <f t="shared" si="8"/>
        <v>uj::isNa(re)</v>
      </c>
      <c r="I18" s="1" t="str">
        <f ca="1">INDEX(prop_checks,MATCH(I$1,arg_names,0),MATCH($A18,element_names,0))</f>
        <v>uj::is_prop(te, 'cmp_num_vec', gt = y)</v>
      </c>
      <c r="J18" s="1" t="str">
        <f ca="1">INDEX(prop_checks,MATCH(J$1,arg_names,0),MATCH($A18,element_names,0))</f>
        <v>uj::is_prop(eb, 'cmp_pos_vec')</v>
      </c>
      <c r="K18" s="13" t="str">
        <f t="shared" si="9"/>
        <v>uj::isNa(ee)</v>
      </c>
      <c r="L18" s="1" t="str">
        <f ca="1">INDEX(prop_checks,MATCH(L$1,arg_names,0),MATCH($A18,element_names,0))</f>
        <v>uj::is_prop(au, 'cmp_chr_vec', vals = pj::pj.$vals$au)</v>
      </c>
      <c r="M18" s="1" t="str">
        <f t="shared" ca="1" si="10"/>
        <v>uj::is_prop(px, 'cmp_num_vec')</v>
      </c>
      <c r="N18" s="13" t="str">
        <f>"uj::isNa("&amp;N$1&amp;")"</f>
        <v>uj::isNa(py)</v>
      </c>
    </row>
    <row r="19" spans="1:14" x14ac:dyDescent="0.15">
      <c r="A19" s="2" t="s">
        <v>167</v>
      </c>
      <c r="B19" s="1" t="s">
        <v>292</v>
      </c>
      <c r="C19" s="1" t="str">
        <f t="shared" ca="1" si="4"/>
        <v>uj::is_prop(x, 'cmp_num_vec')</v>
      </c>
      <c r="D19" s="1" t="str">
        <f t="shared" ca="1" si="4"/>
        <v>uj::is_prop(y, 'cmp_num_vec')</v>
      </c>
      <c r="E19" s="13" t="str">
        <f>"uj::isNa("&amp;E$1&amp;")"</f>
        <v>uj::isNa(b)</v>
      </c>
      <c r="F19" s="13" t="str">
        <f t="shared" si="7"/>
        <v>uj::isNa(h)</v>
      </c>
      <c r="G19" s="13" t="str">
        <f>"uj::isNa("&amp;G$1&amp;")"</f>
        <v>uj::isNa(e)</v>
      </c>
      <c r="H19" s="13" t="str">
        <f t="shared" si="8"/>
        <v>uj::isNa(re)</v>
      </c>
      <c r="I19" s="1" t="str">
        <f ca="1">INDEX(prop_checks,MATCH(I$1,arg_names,0),MATCH($A19,element_names,0))</f>
        <v>uj::is_prop(te, 'cmp_num_vec', gt = y)</v>
      </c>
      <c r="J19" s="13" t="str">
        <f>"uj::isNa("&amp;J$1&amp;")"</f>
        <v>uj::isNa(eb)</v>
      </c>
      <c r="K19" s="1" t="str">
        <f ca="1">INDEX(prop_checks,MATCH(K$1,arg_names,0),MATCH($A19,element_names,0))</f>
        <v>uj::is_prop(ee, 'cmp_pos_vec')</v>
      </c>
      <c r="L19" s="1" t="str">
        <f ca="1">INDEX(prop_checks,MATCH(L$1,arg_names,0),MATCH($A19,element_names,0))</f>
        <v>uj::is_prop(au, 'cmp_chr_vec', vals = pj::pj.$vals$au)</v>
      </c>
      <c r="M19" s="1" t="str">
        <f t="shared" ca="1" si="10"/>
        <v>uj::is_prop(px, 'cmp_num_vec')</v>
      </c>
      <c r="N19" s="13" t="str">
        <f>"uj::isNa("&amp;N$1&amp;")"</f>
        <v>uj::isNa(py)</v>
      </c>
    </row>
    <row r="20" spans="1:14" x14ac:dyDescent="0.15">
      <c r="A20" s="2" t="s">
        <v>167</v>
      </c>
      <c r="B20" s="1" t="s">
        <v>293</v>
      </c>
      <c r="C20" s="1" t="str">
        <f t="shared" ca="1" si="4"/>
        <v>uj::is_prop(x, 'cmp_num_vec')</v>
      </c>
      <c r="D20" s="1" t="str">
        <f t="shared" ca="1" si="4"/>
        <v>uj::is_prop(y, 'cmp_num_vec')</v>
      </c>
      <c r="E20" s="1" t="str">
        <f ca="1">INDEX(prop_checks,MATCH(E$1,arg_names,0),MATCH($A20,element_names,0))</f>
        <v>uj::is_prop(b, 'cmp_pos_vec')</v>
      </c>
      <c r="F20" s="1" t="str">
        <f ca="1">INDEX(prop_checks,MATCH(F$1,arg_names,0),MATCH($A20,element_names,0))</f>
        <v>uj::is_prop(h, 'cmp_pos_vec')</v>
      </c>
      <c r="G20" s="13" t="str">
        <f>"uj::isNa("&amp;G$1&amp;")"</f>
        <v>uj::isNa(e)</v>
      </c>
      <c r="H20" s="13" t="str">
        <f t="shared" si="8"/>
        <v>uj::isNa(re)</v>
      </c>
      <c r="I20" s="13" t="str">
        <f t="shared" ref="I20:I32" si="11">"uj::isNa("&amp;I$1&amp;")"</f>
        <v>uj::isNa(te)</v>
      </c>
      <c r="J20" s="1" t="str">
        <f ca="1">INDEX(prop_checks,MATCH(J$1,arg_names,0),MATCH($A20,element_names,0))</f>
        <v>uj::is_prop(eb, 'cmp_pos_vec')</v>
      </c>
      <c r="K20" s="13" t="str">
        <f>"uj::isNa("&amp;K$1&amp;")"</f>
        <v>uj::isNa(ee)</v>
      </c>
      <c r="L20" s="13" t="str">
        <f>"uj::isNa("&amp;L$1&amp;")"</f>
        <v>uj::isNa(au)</v>
      </c>
      <c r="M20" s="1" t="str">
        <f t="shared" ca="1" si="10"/>
        <v>uj::is_prop(px, 'cmp_num_vec')</v>
      </c>
      <c r="N20" s="1" t="str">
        <f t="shared" ref="N20:N33" ca="1" si="12">INDEX(prop_checks,MATCH(N$1,arg_names,0),MATCH($A20,element_names,0))</f>
        <v>uj::is_prop(py, 'cmp_num_vec')</v>
      </c>
    </row>
    <row r="21" spans="1:14" x14ac:dyDescent="0.15">
      <c r="A21" s="2" t="s">
        <v>167</v>
      </c>
      <c r="B21" s="1" t="s">
        <v>293</v>
      </c>
      <c r="C21" s="1" t="str">
        <f t="shared" ca="1" si="4"/>
        <v>uj::is_prop(x, 'cmp_num_vec')</v>
      </c>
      <c r="D21" s="1" t="str">
        <f t="shared" ca="1" si="4"/>
        <v>uj::is_prop(y, 'cmp_num_vec')</v>
      </c>
      <c r="E21" s="1" t="str">
        <f ca="1">INDEX(prop_checks,MATCH(E$1,arg_names,0),MATCH($A21,element_names,0))</f>
        <v>uj::is_prop(b, 'cmp_pos_vec')</v>
      </c>
      <c r="F21" s="13" t="str">
        <f>"uj::isNa("&amp;F$1&amp;")"</f>
        <v>uj::isNa(h)</v>
      </c>
      <c r="G21" s="1" t="str">
        <f ca="1">INDEX(prop_checks,MATCH(G$1,arg_names,0),MATCH($A21,element_names,0))</f>
        <v>uj::is_prop(e, 'cmp_pos_vec')</v>
      </c>
      <c r="H21" s="13" t="str">
        <f t="shared" si="8"/>
        <v>uj::isNa(re)</v>
      </c>
      <c r="I21" s="13" t="str">
        <f t="shared" si="11"/>
        <v>uj::isNa(te)</v>
      </c>
      <c r="J21" s="13" t="str">
        <f>"uj::isNa("&amp;J$1&amp;")"</f>
        <v>uj::isNa(eb)</v>
      </c>
      <c r="K21" s="13" t="str">
        <f>"uj::isNa("&amp;K$1&amp;")"</f>
        <v>uj::isNa(ee)</v>
      </c>
      <c r="L21" s="13" t="str">
        <f>"uj::isNa("&amp;L$1&amp;")"</f>
        <v>uj::isNa(au)</v>
      </c>
      <c r="M21" s="1" t="str">
        <f t="shared" ca="1" si="10"/>
        <v>uj::is_prop(px, 'cmp_num_vec')</v>
      </c>
      <c r="N21" s="1" t="str">
        <f t="shared" ca="1" si="12"/>
        <v>uj::is_prop(py, 'cmp_num_vec')</v>
      </c>
    </row>
    <row r="22" spans="1:14" x14ac:dyDescent="0.15">
      <c r="A22" s="2" t="s">
        <v>167</v>
      </c>
      <c r="B22" s="1" t="s">
        <v>293</v>
      </c>
      <c r="C22" s="1" t="str">
        <f t="shared" ca="1" si="4"/>
        <v>uj::is_prop(x, 'cmp_num_vec')</v>
      </c>
      <c r="D22" s="1" t="str">
        <f t="shared" ca="1" si="4"/>
        <v>uj::is_prop(y, 'cmp_num_vec')</v>
      </c>
      <c r="E22" s="1" t="str">
        <f ca="1">INDEX(prop_checks,MATCH(E$1,arg_names,0),MATCH($A22,element_names,0))</f>
        <v>uj::is_prop(b, 'cmp_pos_vec')</v>
      </c>
      <c r="F22" s="13" t="str">
        <f>"uj::isNa("&amp;F$1&amp;")"</f>
        <v>uj::isNa(h)</v>
      </c>
      <c r="G22" s="13" t="str">
        <f>"uj::isNa("&amp;G$1&amp;")"</f>
        <v>uj::isNa(e)</v>
      </c>
      <c r="H22" s="13" t="str">
        <f t="shared" si="8"/>
        <v>uj::isNa(re)</v>
      </c>
      <c r="I22" s="13" t="str">
        <f t="shared" si="11"/>
        <v>uj::isNa(te)</v>
      </c>
      <c r="J22" s="1" t="str">
        <f ca="1">INDEX(prop_checks,MATCH(J$1,arg_names,0),MATCH($A22,element_names,0))</f>
        <v>uj::is_prop(eb, 'cmp_pos_vec')</v>
      </c>
      <c r="K22" s="13" t="str">
        <f>"uj::isNa("&amp;K$1&amp;")"</f>
        <v>uj::isNa(ee)</v>
      </c>
      <c r="L22" s="1" t="str">
        <f ca="1">INDEX(prop_checks,MATCH(L$1,arg_names,0),MATCH($A22,element_names,0))</f>
        <v>uj::is_prop(au, 'cmp_chr_vec', vals = pj::pj.$vals$au)</v>
      </c>
      <c r="M22" s="1" t="str">
        <f t="shared" ca="1" si="10"/>
        <v>uj::is_prop(px, 'cmp_num_vec')</v>
      </c>
      <c r="N22" s="1" t="str">
        <f t="shared" ca="1" si="12"/>
        <v>uj::is_prop(py, 'cmp_num_vec')</v>
      </c>
    </row>
    <row r="23" spans="1:14" x14ac:dyDescent="0.15">
      <c r="A23" s="2" t="s">
        <v>167</v>
      </c>
      <c r="B23" s="1" t="s">
        <v>293</v>
      </c>
      <c r="C23" s="1" t="str">
        <f t="shared" ca="1" si="4"/>
        <v>uj::is_prop(x, 'cmp_num_vec')</v>
      </c>
      <c r="D23" s="1" t="str">
        <f t="shared" ca="1" si="4"/>
        <v>uj::is_prop(y, 'cmp_num_vec')</v>
      </c>
      <c r="E23" s="1" t="str">
        <f ca="1">INDEX(prop_checks,MATCH(E$1,arg_names,0),MATCH($A23,element_names,0))</f>
        <v>uj::is_prop(b, 'cmp_pos_vec')</v>
      </c>
      <c r="F23" s="13" t="str">
        <f>"uj::isNa("&amp;F$1&amp;")"</f>
        <v>uj::isNa(h)</v>
      </c>
      <c r="G23" s="13" t="str">
        <f>"uj::isNa("&amp;G$1&amp;")"</f>
        <v>uj::isNa(e)</v>
      </c>
      <c r="H23" s="13" t="str">
        <f t="shared" si="8"/>
        <v>uj::isNa(re)</v>
      </c>
      <c r="I23" s="13" t="str">
        <f t="shared" si="11"/>
        <v>uj::isNa(te)</v>
      </c>
      <c r="J23" s="13" t="str">
        <f>"uj::isNa("&amp;J$1&amp;")"</f>
        <v>uj::isNa(eb)</v>
      </c>
      <c r="K23" s="1" t="str">
        <f ca="1">INDEX(prop_checks,MATCH(K$1,arg_names,0),MATCH($A23,element_names,0))</f>
        <v>uj::is_prop(ee, 'cmp_pos_vec')</v>
      </c>
      <c r="L23" s="1" t="str">
        <f ca="1">INDEX(prop_checks,MATCH(L$1,arg_names,0),MATCH($A23,element_names,0))</f>
        <v>uj::is_prop(au, 'cmp_chr_vec', vals = pj::pj.$vals$au)</v>
      </c>
      <c r="M23" s="1" t="str">
        <f t="shared" ca="1" si="10"/>
        <v>uj::is_prop(px, 'cmp_num_vec')</v>
      </c>
      <c r="N23" s="1" t="str">
        <f t="shared" ca="1" si="12"/>
        <v>uj::is_prop(py, 'cmp_num_vec')</v>
      </c>
    </row>
    <row r="24" spans="1:14" x14ac:dyDescent="0.15">
      <c r="A24" s="2" t="s">
        <v>167</v>
      </c>
      <c r="B24" s="1" t="s">
        <v>293</v>
      </c>
      <c r="C24" s="1" t="str">
        <f t="shared" ca="1" si="4"/>
        <v>uj::is_prop(x, 'cmp_num_vec')</v>
      </c>
      <c r="D24" s="1" t="str">
        <f t="shared" ca="1" si="4"/>
        <v>uj::is_prop(y, 'cmp_num_vec')</v>
      </c>
      <c r="E24" s="13" t="str">
        <f>"uj::isNa("&amp;E$1&amp;")"</f>
        <v>uj::isNa(b)</v>
      </c>
      <c r="F24" s="1" t="str">
        <f ca="1">INDEX(prop_checks,MATCH(F$1,arg_names,0),MATCH($A24,element_names,0))</f>
        <v>uj::is_prop(h, 'cmp_pos_vec')</v>
      </c>
      <c r="G24" s="1" t="str">
        <f ca="1">INDEX(prop_checks,MATCH(G$1,arg_names,0),MATCH($A24,element_names,0))</f>
        <v>uj::is_prop(e, 'cmp_pos_vec')</v>
      </c>
      <c r="H24" s="13" t="str">
        <f t="shared" si="8"/>
        <v>uj::isNa(re)</v>
      </c>
      <c r="I24" s="13" t="str">
        <f t="shared" si="11"/>
        <v>uj::isNa(te)</v>
      </c>
      <c r="J24" s="13" t="str">
        <f>"uj::isNa("&amp;J$1&amp;")"</f>
        <v>uj::isNa(eb)</v>
      </c>
      <c r="K24" s="13" t="str">
        <f>"uj::isNa("&amp;K$1&amp;")"</f>
        <v>uj::isNa(ee)</v>
      </c>
      <c r="L24" s="13" t="str">
        <f>"uj::isNa("&amp;L$1&amp;")"</f>
        <v>uj::isNa(au)</v>
      </c>
      <c r="M24" s="1" t="str">
        <f t="shared" ca="1" si="10"/>
        <v>uj::is_prop(px, 'cmp_num_vec')</v>
      </c>
      <c r="N24" s="1" t="str">
        <f t="shared" ca="1" si="12"/>
        <v>uj::is_prop(py, 'cmp_num_vec')</v>
      </c>
    </row>
    <row r="25" spans="1:14" x14ac:dyDescent="0.15">
      <c r="A25" s="2" t="s">
        <v>167</v>
      </c>
      <c r="B25" s="1" t="s">
        <v>293</v>
      </c>
      <c r="C25" s="1" t="str">
        <f t="shared" ca="1" si="4"/>
        <v>uj::is_prop(x, 'cmp_num_vec')</v>
      </c>
      <c r="D25" s="1" t="str">
        <f t="shared" ca="1" si="4"/>
        <v>uj::is_prop(y, 'cmp_num_vec')</v>
      </c>
      <c r="E25" s="13" t="str">
        <f>"uj::isNa("&amp;E$1&amp;")"</f>
        <v>uj::isNa(b)</v>
      </c>
      <c r="F25" s="1" t="str">
        <f ca="1">INDEX(prop_checks,MATCH(F$1,arg_names,0),MATCH($A25,element_names,0))</f>
        <v>uj::is_prop(h, 'cmp_pos_vec')</v>
      </c>
      <c r="G25" s="13" t="str">
        <f>"uj::isNa("&amp;G$1&amp;")"</f>
        <v>uj::isNa(e)</v>
      </c>
      <c r="H25" s="13" t="str">
        <f t="shared" si="8"/>
        <v>uj::isNa(re)</v>
      </c>
      <c r="I25" s="13" t="str">
        <f t="shared" si="11"/>
        <v>uj::isNa(te)</v>
      </c>
      <c r="J25" s="1" t="str">
        <f ca="1">INDEX(prop_checks,MATCH(J$1,arg_names,0),MATCH($A25,element_names,0))</f>
        <v>uj::is_prop(eb, 'cmp_pos_vec')</v>
      </c>
      <c r="K25" s="13" t="str">
        <f>"uj::isNa("&amp;K$1&amp;")"</f>
        <v>uj::isNa(ee)</v>
      </c>
      <c r="L25" s="1" t="str">
        <f ca="1">INDEX(prop_checks,MATCH(L$1,arg_names,0),MATCH($A25,element_names,0))</f>
        <v>uj::is_prop(au, 'cmp_chr_vec', vals = pj::pj.$vals$au)</v>
      </c>
      <c r="M25" s="1" t="str">
        <f t="shared" ca="1" si="10"/>
        <v>uj::is_prop(px, 'cmp_num_vec')</v>
      </c>
      <c r="N25" s="1" t="str">
        <f t="shared" ca="1" si="12"/>
        <v>uj::is_prop(py, 'cmp_num_vec')</v>
      </c>
    </row>
    <row r="26" spans="1:14" x14ac:dyDescent="0.15">
      <c r="A26" s="2" t="s">
        <v>167</v>
      </c>
      <c r="B26" s="1" t="s">
        <v>293</v>
      </c>
      <c r="C26" s="1" t="str">
        <f t="shared" ca="1" si="4"/>
        <v>uj::is_prop(x, 'cmp_num_vec')</v>
      </c>
      <c r="D26" s="1" t="str">
        <f t="shared" ca="1" si="4"/>
        <v>uj::is_prop(y, 'cmp_num_vec')</v>
      </c>
      <c r="E26" s="13" t="str">
        <f>"uj::isNa("&amp;E$1&amp;")"</f>
        <v>uj::isNa(b)</v>
      </c>
      <c r="F26" s="1" t="str">
        <f ca="1">INDEX(prop_checks,MATCH(F$1,arg_names,0),MATCH($A26,element_names,0))</f>
        <v>uj::is_prop(h, 'cmp_pos_vec')</v>
      </c>
      <c r="G26" s="13" t="str">
        <f>"uj::isNa("&amp;G$1&amp;")"</f>
        <v>uj::isNa(e)</v>
      </c>
      <c r="H26" s="13" t="str">
        <f t="shared" si="8"/>
        <v>uj::isNa(re)</v>
      </c>
      <c r="I26" s="13" t="str">
        <f t="shared" si="11"/>
        <v>uj::isNa(te)</v>
      </c>
      <c r="J26" s="13" t="str">
        <f>"uj::isNa("&amp;J$1&amp;")"</f>
        <v>uj::isNa(eb)</v>
      </c>
      <c r="K26" s="1" t="str">
        <f ca="1">INDEX(prop_checks,MATCH(K$1,arg_names,0),MATCH($A26,element_names,0))</f>
        <v>uj::is_prop(ee, 'cmp_pos_vec')</v>
      </c>
      <c r="L26" s="1" t="str">
        <f ca="1">INDEX(prop_checks,MATCH(L$1,arg_names,0),MATCH($A26,element_names,0))</f>
        <v>uj::is_prop(au, 'cmp_chr_vec', vals = pj::pj.$vals$au)</v>
      </c>
      <c r="M26" s="1" t="str">
        <f t="shared" ca="1" si="10"/>
        <v>uj::is_prop(px, 'cmp_num_vec')</v>
      </c>
      <c r="N26" s="1" t="str">
        <f t="shared" ca="1" si="12"/>
        <v>uj::is_prop(py, 'cmp_num_vec')</v>
      </c>
    </row>
    <row r="27" spans="1:14" x14ac:dyDescent="0.15">
      <c r="A27" s="2" t="s">
        <v>167</v>
      </c>
      <c r="B27" s="1" t="s">
        <v>293</v>
      </c>
      <c r="C27" s="1" t="str">
        <f t="shared" ca="1" si="4"/>
        <v>uj::is_prop(x, 'cmp_num_vec')</v>
      </c>
      <c r="D27" s="1" t="str">
        <f t="shared" ca="1" si="4"/>
        <v>uj::is_prop(y, 'cmp_num_vec')</v>
      </c>
      <c r="E27" s="13" t="str">
        <f>"uj::isNa("&amp;E$1&amp;")"</f>
        <v>uj::isNa(b)</v>
      </c>
      <c r="F27" s="13" t="str">
        <f t="shared" ref="F27:F32" si="13">"uj::isNa("&amp;F$1&amp;")"</f>
        <v>uj::isNa(h)</v>
      </c>
      <c r="G27" s="1" t="str">
        <f ca="1">INDEX(prop_checks,MATCH(G$1,arg_names,0),MATCH($A27,element_names,0))</f>
        <v>uj::is_prop(e, 'cmp_pos_vec')</v>
      </c>
      <c r="H27" s="13" t="str">
        <f t="shared" si="8"/>
        <v>uj::isNa(re)</v>
      </c>
      <c r="I27" s="13" t="str">
        <f t="shared" si="11"/>
        <v>uj::isNa(te)</v>
      </c>
      <c r="J27" s="1" t="str">
        <f ca="1">INDEX(prop_checks,MATCH(J$1,arg_names,0),MATCH($A27,element_names,0))</f>
        <v>uj::is_prop(eb, 'cmp_pos_vec')</v>
      </c>
      <c r="K27" s="13" t="str">
        <f>"uj::isNa("&amp;K$1&amp;")"</f>
        <v>uj::isNa(ee)</v>
      </c>
      <c r="L27" s="1" t="str">
        <f ca="1">INDEX(prop_checks,MATCH(L$1,arg_names,0),MATCH($A27,element_names,0))</f>
        <v>uj::is_prop(au, 'cmp_chr_vec', vals = pj::pj.$vals$au)</v>
      </c>
      <c r="M27" s="1" t="str">
        <f t="shared" ca="1" si="10"/>
        <v>uj::is_prop(px, 'cmp_num_vec')</v>
      </c>
      <c r="N27" s="1" t="str">
        <f t="shared" ca="1" si="12"/>
        <v>uj::is_prop(py, 'cmp_num_vec')</v>
      </c>
    </row>
    <row r="28" spans="1:14" x14ac:dyDescent="0.15">
      <c r="A28" s="2" t="s">
        <v>167</v>
      </c>
      <c r="B28" s="1" t="s">
        <v>293</v>
      </c>
      <c r="C28" s="1" t="str">
        <f t="shared" ca="1" si="4"/>
        <v>uj::is_prop(x, 'cmp_num_vec')</v>
      </c>
      <c r="D28" s="1" t="str">
        <f t="shared" ca="1" si="4"/>
        <v>uj::is_prop(y, 'cmp_num_vec')</v>
      </c>
      <c r="E28" s="13" t="str">
        <f>"uj::isNa("&amp;E$1&amp;")"</f>
        <v>uj::isNa(b)</v>
      </c>
      <c r="F28" s="13" t="str">
        <f t="shared" si="13"/>
        <v>uj::isNa(h)</v>
      </c>
      <c r="G28" s="1" t="str">
        <f ca="1">INDEX(prop_checks,MATCH(G$1,arg_names,0),MATCH($A28,element_names,0))</f>
        <v>uj::is_prop(e, 'cmp_pos_vec')</v>
      </c>
      <c r="H28" s="13" t="str">
        <f t="shared" si="8"/>
        <v>uj::isNa(re)</v>
      </c>
      <c r="I28" s="13" t="str">
        <f t="shared" si="11"/>
        <v>uj::isNa(te)</v>
      </c>
      <c r="J28" s="13" t="str">
        <f>"uj::isNa("&amp;J$1&amp;")"</f>
        <v>uj::isNa(eb)</v>
      </c>
      <c r="K28" s="1" t="str">
        <f ca="1">INDEX(prop_checks,MATCH(K$1,arg_names,0),MATCH($A28,element_names,0))</f>
        <v>uj::is_prop(ee, 'cmp_pos_vec')</v>
      </c>
      <c r="L28" s="1" t="str">
        <f ca="1">INDEX(prop_checks,MATCH(L$1,arg_names,0),MATCH($A28,element_names,0))</f>
        <v>uj::is_prop(au, 'cmp_chr_vec', vals = pj::pj.$vals$au)</v>
      </c>
      <c r="M28" s="1" t="str">
        <f t="shared" ca="1" si="10"/>
        <v>uj::is_prop(px, 'cmp_num_vec')</v>
      </c>
      <c r="N28" s="1" t="str">
        <f t="shared" ca="1" si="12"/>
        <v>uj::is_prop(py, 'cmp_num_vec')</v>
      </c>
    </row>
    <row r="29" spans="1:14" x14ac:dyDescent="0.15">
      <c r="A29" s="2" t="s">
        <v>167</v>
      </c>
      <c r="B29" s="1" t="s">
        <v>293</v>
      </c>
      <c r="C29" s="1" t="str">
        <f t="shared" ca="1" si="4"/>
        <v>uj::is_prop(x, 'cmp_num_vec')</v>
      </c>
      <c r="D29" s="1" t="str">
        <f t="shared" ca="1" si="4"/>
        <v>uj::is_prop(y, 'cmp_num_vec')</v>
      </c>
      <c r="E29" s="1" t="str">
        <f ca="1">INDEX(prop_checks,MATCH(E$1,arg_names,0),MATCH($A29,element_names,0))</f>
        <v>uj::is_prop(b, 'cmp_pos_vec')</v>
      </c>
      <c r="F29" s="13" t="str">
        <f t="shared" si="13"/>
        <v>uj::isNa(h)</v>
      </c>
      <c r="G29" s="13" t="str">
        <f>"uj::isNa("&amp;G$1&amp;")"</f>
        <v>uj::isNa(e)</v>
      </c>
      <c r="H29" s="1" t="str">
        <f ca="1">INDEX(prop_checks,MATCH(H$1,arg_names,0),MATCH($A29,element_names,0))</f>
        <v>uj::is_prop(re, 'cmp_num_vec', gt = x)</v>
      </c>
      <c r="I29" s="13" t="str">
        <f t="shared" si="11"/>
        <v>uj::isNa(te)</v>
      </c>
      <c r="J29" s="13" t="str">
        <f>"uj::isNa("&amp;J$1&amp;")"</f>
        <v>uj::isNa(eb)</v>
      </c>
      <c r="K29" s="13" t="str">
        <f t="shared" ref="K29:M30" si="14">"uj::isNa("&amp;K$1&amp;")"</f>
        <v>uj::isNa(ee)</v>
      </c>
      <c r="L29" s="13" t="str">
        <f t="shared" si="14"/>
        <v>uj::isNa(au)</v>
      </c>
      <c r="M29" s="13" t="str">
        <f t="shared" si="14"/>
        <v>uj::isNa(px)</v>
      </c>
      <c r="N29" s="1" t="str">
        <f t="shared" ca="1" si="12"/>
        <v>uj::is_prop(py, 'cmp_num_vec')</v>
      </c>
    </row>
    <row r="30" spans="1:14" x14ac:dyDescent="0.15">
      <c r="A30" s="2" t="s">
        <v>167</v>
      </c>
      <c r="B30" s="1" t="s">
        <v>293</v>
      </c>
      <c r="C30" s="1" t="str">
        <f t="shared" ca="1" si="4"/>
        <v>uj::is_prop(x, 'cmp_num_vec')</v>
      </c>
      <c r="D30" s="1" t="str">
        <f t="shared" ca="1" si="4"/>
        <v>uj::is_prop(y, 'cmp_num_vec')</v>
      </c>
      <c r="E30" s="13" t="str">
        <f t="shared" ref="E30:E36" si="15">"uj::isNa("&amp;E$1&amp;")"</f>
        <v>uj::isNa(b)</v>
      </c>
      <c r="F30" s="13" t="str">
        <f t="shared" si="13"/>
        <v>uj::isNa(h)</v>
      </c>
      <c r="G30" s="1" t="str">
        <f ca="1">INDEX(prop_checks,MATCH(G$1,arg_names,0),MATCH($A30,element_names,0))</f>
        <v>uj::is_prop(e, 'cmp_pos_vec')</v>
      </c>
      <c r="H30" s="1" t="str">
        <f ca="1">INDEX(prop_checks,MATCH(H$1,arg_names,0),MATCH($A30,element_names,0))</f>
        <v>uj::is_prop(re, 'cmp_num_vec', gt = x)</v>
      </c>
      <c r="I30" s="13" t="str">
        <f t="shared" si="11"/>
        <v>uj::isNa(te)</v>
      </c>
      <c r="J30" s="13" t="str">
        <f>"uj::isNa("&amp;J$1&amp;")"</f>
        <v>uj::isNa(eb)</v>
      </c>
      <c r="K30" s="13" t="str">
        <f t="shared" si="14"/>
        <v>uj::isNa(ee)</v>
      </c>
      <c r="L30" s="13" t="str">
        <f t="shared" si="14"/>
        <v>uj::isNa(au)</v>
      </c>
      <c r="M30" s="13" t="str">
        <f t="shared" si="14"/>
        <v>uj::isNa(px)</v>
      </c>
      <c r="N30" s="1" t="str">
        <f t="shared" ca="1" si="12"/>
        <v>uj::is_prop(py, 'cmp_num_vec')</v>
      </c>
    </row>
    <row r="31" spans="1:14" x14ac:dyDescent="0.15">
      <c r="A31" s="2" t="s">
        <v>167</v>
      </c>
      <c r="B31" s="1" t="s">
        <v>293</v>
      </c>
      <c r="C31" s="1" t="str">
        <f t="shared" ca="1" si="4"/>
        <v>uj::is_prop(x, 'cmp_num_vec')</v>
      </c>
      <c r="D31" s="1" t="str">
        <f t="shared" ca="1" si="4"/>
        <v>uj::is_prop(y, 'cmp_num_vec')</v>
      </c>
      <c r="E31" s="13" t="str">
        <f t="shared" si="15"/>
        <v>uj::isNa(b)</v>
      </c>
      <c r="F31" s="13" t="str">
        <f t="shared" si="13"/>
        <v>uj::isNa(h)</v>
      </c>
      <c r="G31" s="13" t="str">
        <f>"uj::isNa("&amp;G$1&amp;")"</f>
        <v>uj::isNa(e)</v>
      </c>
      <c r="H31" s="1" t="str">
        <f ca="1">INDEX(prop_checks,MATCH(H$1,arg_names,0),MATCH($A31,element_names,0))</f>
        <v>uj::is_prop(re, 'cmp_num_vec', gt = x)</v>
      </c>
      <c r="I31" s="13" t="str">
        <f t="shared" si="11"/>
        <v>uj::isNa(te)</v>
      </c>
      <c r="J31" s="1" t="str">
        <f ca="1">INDEX(prop_checks,MATCH(J$1,arg_names,0),MATCH($A31,element_names,0))</f>
        <v>uj::is_prop(eb, 'cmp_pos_vec')</v>
      </c>
      <c r="K31" s="13" t="str">
        <f>"uj::isNa("&amp;K$1&amp;")"</f>
        <v>uj::isNa(ee)</v>
      </c>
      <c r="L31" s="1" t="str">
        <f ca="1">INDEX(prop_checks,MATCH(L$1,arg_names,0),MATCH($A31,element_names,0))</f>
        <v>uj::is_prop(au, 'cmp_chr_vec', vals = pj::pj.$vals$au)</v>
      </c>
      <c r="M31" s="13" t="str">
        <f>"uj::isNa("&amp;M$1&amp;")"</f>
        <v>uj::isNa(px)</v>
      </c>
      <c r="N31" s="1" t="str">
        <f t="shared" ca="1" si="12"/>
        <v>uj::is_prop(py, 'cmp_num_vec')</v>
      </c>
    </row>
    <row r="32" spans="1:14" x14ac:dyDescent="0.15">
      <c r="A32" s="2" t="s">
        <v>167</v>
      </c>
      <c r="B32" s="1" t="s">
        <v>293</v>
      </c>
      <c r="C32" s="1" t="str">
        <f t="shared" ca="1" si="4"/>
        <v>uj::is_prop(x, 'cmp_num_vec')</v>
      </c>
      <c r="D32" s="1" t="str">
        <f t="shared" ca="1" si="4"/>
        <v>uj::is_prop(y, 'cmp_num_vec')</v>
      </c>
      <c r="E32" s="13" t="str">
        <f t="shared" si="15"/>
        <v>uj::isNa(b)</v>
      </c>
      <c r="F32" s="13" t="str">
        <f t="shared" si="13"/>
        <v>uj::isNa(h)</v>
      </c>
      <c r="G32" s="13" t="str">
        <f>"uj::isNa("&amp;G$1&amp;")"</f>
        <v>uj::isNa(e)</v>
      </c>
      <c r="H32" s="1" t="str">
        <f ca="1">INDEX(prop_checks,MATCH(H$1,arg_names,0),MATCH($A32,element_names,0))</f>
        <v>uj::is_prop(re, 'cmp_num_vec', gt = x)</v>
      </c>
      <c r="I32" s="13" t="str">
        <f t="shared" si="11"/>
        <v>uj::isNa(te)</v>
      </c>
      <c r="J32" s="13" t="str">
        <f>"uj::isNa("&amp;J$1&amp;")"</f>
        <v>uj::isNa(eb)</v>
      </c>
      <c r="K32" s="1" t="str">
        <f ca="1">INDEX(prop_checks,MATCH(K$1,arg_names,0),MATCH($A32,element_names,0))</f>
        <v>uj::is_prop(ee, 'cmp_pos_vec')</v>
      </c>
      <c r="L32" s="1" t="str">
        <f ca="1">INDEX(prop_checks,MATCH(L$1,arg_names,0),MATCH($A32,element_names,0))</f>
        <v>uj::is_prop(au, 'cmp_chr_vec', vals = pj::pj.$vals$au)</v>
      </c>
      <c r="M32" s="13" t="str">
        <f>"uj::isNa("&amp;M$1&amp;")"</f>
        <v>uj::isNa(px)</v>
      </c>
      <c r="N32" s="1" t="str">
        <f t="shared" ca="1" si="12"/>
        <v>uj::is_prop(py, 'cmp_num_vec')</v>
      </c>
    </row>
    <row r="33" spans="1:14" x14ac:dyDescent="0.15">
      <c r="A33" s="2" t="s">
        <v>167</v>
      </c>
      <c r="B33" s="1" t="s">
        <v>293</v>
      </c>
      <c r="C33" s="1" t="str">
        <f t="shared" ca="1" si="4"/>
        <v>uj::is_prop(x, 'cmp_num_vec')</v>
      </c>
      <c r="D33" s="1" t="str">
        <f t="shared" ca="1" si="4"/>
        <v>uj::is_prop(y, 'cmp_num_vec')</v>
      </c>
      <c r="E33" s="13" t="str">
        <f t="shared" si="15"/>
        <v>uj::isNa(b)</v>
      </c>
      <c r="F33" s="1" t="str">
        <f ca="1">INDEX(prop_checks,MATCH(F$1,arg_names,0),MATCH($A33,element_names,0))</f>
        <v>uj::is_prop(h, 'cmp_pos_vec')</v>
      </c>
      <c r="G33" s="13" t="str">
        <f>"uj::isNa("&amp;G$1&amp;")"</f>
        <v>uj::isNa(e)</v>
      </c>
      <c r="H33" s="13" t="str">
        <f>"uj::isNa("&amp;H$1&amp;")"</f>
        <v>uj::isNa(re)</v>
      </c>
      <c r="I33" s="1" t="str">
        <f ca="1">INDEX(prop_checks,MATCH(I$1,arg_names,0),MATCH($A33,element_names,0))</f>
        <v>uj::is_prop(te, 'cmp_num_vec', gt = y)</v>
      </c>
      <c r="J33" s="13" t="str">
        <f>"uj::isNa("&amp;J$1&amp;")"</f>
        <v>uj::isNa(eb)</v>
      </c>
      <c r="K33" s="13" t="str">
        <f t="shared" ref="K33:K35" si="16">"uj::isNa("&amp;K$1&amp;")"</f>
        <v>uj::isNa(ee)</v>
      </c>
      <c r="L33" s="13" t="str">
        <f>"uj::isNa("&amp;L$1&amp;")"</f>
        <v>uj::isNa(au)</v>
      </c>
      <c r="M33" s="1" t="str">
        <f ca="1">INDEX(prop_checks,MATCH(M$1,arg_names,0),MATCH($A33,element_names,0))</f>
        <v>uj::is_prop(px, 'cmp_num_vec')</v>
      </c>
      <c r="N33" s="1" t="str">
        <f t="shared" ca="1" si="12"/>
        <v>uj::is_prop(py, 'cmp_num_vec')</v>
      </c>
    </row>
    <row r="34" spans="1:14" x14ac:dyDescent="0.15">
      <c r="A34" s="2" t="s">
        <v>167</v>
      </c>
      <c r="B34" s="1" t="s">
        <v>293</v>
      </c>
      <c r="C34" s="1" t="str">
        <f t="shared" ca="1" si="4"/>
        <v>uj::is_prop(x, 'cmp_num_vec')</v>
      </c>
      <c r="D34" s="1" t="str">
        <f t="shared" ca="1" si="4"/>
        <v>uj::is_prop(y, 'cmp_num_vec')</v>
      </c>
      <c r="E34" s="13" t="str">
        <f t="shared" si="15"/>
        <v>uj::isNa(b)</v>
      </c>
      <c r="F34" s="13" t="str">
        <f>"uj::isNa("&amp;F$1&amp;")"</f>
        <v>uj::isNa(h)</v>
      </c>
      <c r="G34" s="1" t="str">
        <f ca="1">INDEX(prop_checks,MATCH(G$1,arg_names,0),MATCH($A34,element_names,0))</f>
        <v>uj::is_prop(e, 'cmp_pos_vec')</v>
      </c>
      <c r="H34" s="13" t="str">
        <f>"uj::isNa("&amp;H$1&amp;")"</f>
        <v>uj::isNa(re)</v>
      </c>
      <c r="I34" s="1" t="str">
        <f ca="1">INDEX(prop_checks,MATCH(I$1,arg_names,0),MATCH($A34,element_names,0))</f>
        <v>uj::is_prop(te, 'cmp_num_vec', gt = y)</v>
      </c>
      <c r="J34" s="13" t="str">
        <f>"uj::isNa("&amp;J$1&amp;")"</f>
        <v>uj::isNa(eb)</v>
      </c>
      <c r="K34" s="13" t="str">
        <f t="shared" si="16"/>
        <v>uj::isNa(ee)</v>
      </c>
      <c r="L34" s="13" t="str">
        <f>"uj::isNa("&amp;L$1&amp;")"</f>
        <v>uj::isNa(au)</v>
      </c>
      <c r="M34" s="1" t="str">
        <f ca="1">INDEX(prop_checks,MATCH(M$1,arg_names,0),MATCH($A34,element_names,0))</f>
        <v>uj::is_prop(px, 'cmp_num_vec')</v>
      </c>
      <c r="N34" s="13" t="str">
        <f>"uj::isNa("&amp;N$1&amp;")"</f>
        <v>uj::isNa(py)</v>
      </c>
    </row>
    <row r="35" spans="1:14" x14ac:dyDescent="0.15">
      <c r="A35" s="2" t="s">
        <v>167</v>
      </c>
      <c r="B35" s="1" t="s">
        <v>293</v>
      </c>
      <c r="C35" s="1" t="str">
        <f t="shared" ca="1" si="4"/>
        <v>uj::is_prop(x, 'cmp_num_vec')</v>
      </c>
      <c r="D35" s="1" t="str">
        <f t="shared" ca="1" si="4"/>
        <v>uj::is_prop(y, 'cmp_num_vec')</v>
      </c>
      <c r="E35" s="13" t="str">
        <f t="shared" si="15"/>
        <v>uj::isNa(b)</v>
      </c>
      <c r="F35" s="13" t="str">
        <f>"uj::isNa("&amp;F$1&amp;")"</f>
        <v>uj::isNa(h)</v>
      </c>
      <c r="G35" s="13" t="str">
        <f>"uj::isNa("&amp;G$1&amp;")"</f>
        <v>uj::isNa(e)</v>
      </c>
      <c r="H35" s="13" t="str">
        <f>"uj::isNa("&amp;H$1&amp;")"</f>
        <v>uj::isNa(re)</v>
      </c>
      <c r="I35" s="1" t="str">
        <f ca="1">INDEX(prop_checks,MATCH(I$1,arg_names,0),MATCH($A35,element_names,0))</f>
        <v>uj::is_prop(te, 'cmp_num_vec', gt = y)</v>
      </c>
      <c r="J35" s="1" t="str">
        <f ca="1">INDEX(prop_checks,MATCH(J$1,arg_names,0),MATCH($A35,element_names,0))</f>
        <v>uj::is_prop(eb, 'cmp_pos_vec')</v>
      </c>
      <c r="K35" s="13" t="str">
        <f t="shared" si="16"/>
        <v>uj::isNa(ee)</v>
      </c>
      <c r="L35" s="1" t="str">
        <f ca="1">INDEX(prop_checks,MATCH(L$1,arg_names,0),MATCH($A35,element_names,0))</f>
        <v>uj::is_prop(au, 'cmp_chr_vec', vals = pj::pj.$vals$au)</v>
      </c>
      <c r="M35" s="1" t="str">
        <f ca="1">INDEX(prop_checks,MATCH(M$1,arg_names,0),MATCH($A35,element_names,0))</f>
        <v>uj::is_prop(px, 'cmp_num_vec')</v>
      </c>
      <c r="N35" s="13" t="str">
        <f>"uj::isNa("&amp;N$1&amp;")"</f>
        <v>uj::isNa(py)</v>
      </c>
    </row>
    <row r="36" spans="1:14" x14ac:dyDescent="0.15">
      <c r="A36" s="2" t="s">
        <v>167</v>
      </c>
      <c r="B36" s="1" t="s">
        <v>293</v>
      </c>
      <c r="C36" s="1" t="str">
        <f t="shared" ca="1" si="4"/>
        <v>uj::is_prop(x, 'cmp_num_vec')</v>
      </c>
      <c r="D36" s="1" t="str">
        <f t="shared" ca="1" si="4"/>
        <v>uj::is_prop(y, 'cmp_num_vec')</v>
      </c>
      <c r="E36" s="13" t="str">
        <f t="shared" si="15"/>
        <v>uj::isNa(b)</v>
      </c>
      <c r="F36" s="13" t="str">
        <f>"uj::isNa("&amp;F$1&amp;")"</f>
        <v>uj::isNa(h)</v>
      </c>
      <c r="G36" s="13" t="str">
        <f>"uj::isNa("&amp;G$1&amp;")"</f>
        <v>uj::isNa(e)</v>
      </c>
      <c r="H36" s="13" t="str">
        <f>"uj::isNa("&amp;H$1&amp;")"</f>
        <v>uj::isNa(re)</v>
      </c>
      <c r="I36" s="1" t="str">
        <f ca="1">INDEX(prop_checks,MATCH(I$1,arg_names,0),MATCH($A36,element_names,0))</f>
        <v>uj::is_prop(te, 'cmp_num_vec', gt = y)</v>
      </c>
      <c r="J36" s="13" t="str">
        <f>"uj::isNa("&amp;J$1&amp;")"</f>
        <v>uj::isNa(eb)</v>
      </c>
      <c r="K36" s="1" t="str">
        <f ca="1">INDEX(prop_checks,MATCH(K$1,arg_names,0),MATCH($A36,element_names,0))</f>
        <v>uj::is_prop(ee, 'cmp_pos_vec')</v>
      </c>
      <c r="L36" s="1" t="str">
        <f ca="1">INDEX(prop_checks,MATCH(L$1,arg_names,0),MATCH($A36,element_names,0))</f>
        <v>uj::is_prop(au, 'cmp_chr_vec', vals = pj::pj.$vals$au)</v>
      </c>
      <c r="M36" s="1" t="str">
        <f ca="1">INDEX(prop_checks,MATCH(M$1,arg_names,0),MATCH($A36,element_names,0))</f>
        <v>uj::is_prop(px, 'cmp_num_vec')</v>
      </c>
      <c r="N36" s="13" t="str">
        <f>"uj::isNa("&amp;N$1&amp;")"</f>
        <v>uj::isNa(py)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2EB2-7AE7-594D-B0A3-2AA26A1150DA}">
  <sheetPr>
    <tabColor theme="7"/>
  </sheetPr>
  <dimension ref="A1:S21"/>
  <sheetViews>
    <sheetView zoomScaleNormal="100" workbookViewId="0">
      <selection activeCell="A2" sqref="A2:A19"/>
    </sheetView>
  </sheetViews>
  <sheetFormatPr baseColWidth="10" defaultColWidth="66.83203125" defaultRowHeight="12" x14ac:dyDescent="0.15"/>
  <cols>
    <col min="1" max="1" width="4.6640625" style="2" bestFit="1" customWidth="1"/>
    <col min="2" max="2" width="33" style="2" bestFit="1" customWidth="1"/>
    <col min="3" max="4" width="19.6640625" style="2" bestFit="1" customWidth="1"/>
    <col min="5" max="6" width="19.33203125" style="2" bestFit="1" customWidth="1"/>
    <col min="7" max="7" width="20.83203125" style="2" bestFit="1" customWidth="1"/>
    <col min="8" max="8" width="24.1640625" style="2" bestFit="1" customWidth="1"/>
    <col min="9" max="9" width="25" style="2" bestFit="1" customWidth="1"/>
    <col min="10" max="11" width="20.1640625" style="2" bestFit="1" customWidth="1"/>
    <col min="12" max="12" width="30" style="2" bestFit="1" customWidth="1"/>
    <col min="13" max="14" width="20.5" style="2" bestFit="1" customWidth="1"/>
    <col min="15" max="19" width="66.83203125" style="1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14" x14ac:dyDescent="0.15">
      <c r="A1" s="2" t="s">
        <v>123</v>
      </c>
      <c r="B1" s="2" t="s">
        <v>51</v>
      </c>
      <c r="C1" s="2" t="s">
        <v>11</v>
      </c>
      <c r="D1" s="2" t="s">
        <v>12</v>
      </c>
      <c r="E1" s="2" t="s">
        <v>17</v>
      </c>
      <c r="F1" s="2" t="s">
        <v>19</v>
      </c>
      <c r="G1" s="2" t="s">
        <v>54</v>
      </c>
      <c r="H1" s="2" t="s">
        <v>231</v>
      </c>
      <c r="I1" s="2" t="s">
        <v>232</v>
      </c>
      <c r="J1" s="2" t="s">
        <v>125</v>
      </c>
      <c r="K1" s="2" t="s">
        <v>124</v>
      </c>
      <c r="L1" s="2" t="s">
        <v>49</v>
      </c>
      <c r="M1" s="2" t="s">
        <v>47</v>
      </c>
      <c r="N1" s="2" t="s">
        <v>48</v>
      </c>
    </row>
    <row r="2" spans="1:14" x14ac:dyDescent="0.15">
      <c r="A2" s="2" t="s">
        <v>216</v>
      </c>
      <c r="B2" s="1" t="str">
        <f t="shared" ref="B2:D19" ca="1" si="0">INDEX(prop_checks,MATCH(B$1,arg_names,0),MATCH($A2,element_names,0))</f>
        <v>uj::is_prop(loc, 'cmp_chr_vec', vals = pj::pj.$vals$edge)</v>
      </c>
      <c r="C2" s="1" t="str">
        <f t="shared" ca="1" si="0"/>
        <v>uj::is_prop(x, 'cmp_num_vec')</v>
      </c>
      <c r="D2" s="1" t="str">
        <f t="shared" ca="1" si="0"/>
        <v>uj::is_prop(y, 'cmp_num_vec')</v>
      </c>
      <c r="E2" s="13" t="str">
        <f t="shared" ref="E2:K2" si="1">"uj::isNa("&amp;E$1&amp;")"</f>
        <v>uj::isNa(b)</v>
      </c>
      <c r="F2" s="13" t="str">
        <f t="shared" si="1"/>
        <v>uj::isNa(h)</v>
      </c>
      <c r="G2" s="13" t="str">
        <f t="shared" si="1"/>
        <v>uj::isNa(hyp)</v>
      </c>
      <c r="H2" s="1" t="str">
        <f ca="1">INDEX(prop_checks,MATCH(H$1,arg_names,0),MATCH($A2,element_names,0))</f>
        <v>uj::is_prop(re, 'cmp_num_vec', gt = x)</v>
      </c>
      <c r="I2" s="1" t="str">
        <f ca="1">INDEX(prop_checks,MATCH(I$1,arg_names,0),MATCH($A2,element_names,0))</f>
        <v>uj::is_prop(te, 'cmp_num_vec', gt = y)</v>
      </c>
      <c r="J2" s="13" t="str">
        <f t="shared" si="1"/>
        <v>uj::isNa(hb)</v>
      </c>
      <c r="K2" s="13" t="str">
        <f t="shared" si="1"/>
        <v>uj::isNa(hh)</v>
      </c>
      <c r="L2" s="13" t="str">
        <f>"uj::isNa("&amp;L$1&amp;")"</f>
        <v>uj::isNa(au)</v>
      </c>
      <c r="M2" s="13" t="str">
        <f>"uj::isNa("&amp;M$1&amp;")"</f>
        <v>uj::isNa(px)</v>
      </c>
      <c r="N2" s="13" t="str">
        <f>"uj::isNa("&amp;N$1&amp;")"</f>
        <v>uj::isNa(py)</v>
      </c>
    </row>
    <row r="3" spans="1:14" x14ac:dyDescent="0.15">
      <c r="A3" s="2" t="s">
        <v>216</v>
      </c>
      <c r="B3" s="1" t="str">
        <f t="shared" ca="1" si="0"/>
        <v>uj::is_prop(loc, 'cmp_chr_vec', vals = pj::pj.$vals$edge)</v>
      </c>
      <c r="C3" s="1" t="str">
        <f t="shared" ca="1" si="0"/>
        <v>uj::is_prop(x, 'cmp_num_vec')</v>
      </c>
      <c r="D3" s="1" t="str">
        <f t="shared" ca="1" si="0"/>
        <v>uj::is_prop(y, 'cmp_num_vec')</v>
      </c>
      <c r="E3" s="1" t="str">
        <f ca="1">INDEX(prop_checks,MATCH(E$1,arg_names,0),MATCH($A3,element_names,0))</f>
        <v>uj::is_prop(b, 'cmp_pos_vec')</v>
      </c>
      <c r="F3" s="1" t="str">
        <f ca="1">INDEX(prop_checks,MATCH(F$1,arg_names,0),MATCH($A3,element_names,0))</f>
        <v>uj::is_prop(h, 'cmp_pos_vec')</v>
      </c>
      <c r="G3" s="13" t="str">
        <f t="shared" ref="G3:L3" si="2">"uj::isNa("&amp;G$1&amp;")"</f>
        <v>uj::isNa(hyp)</v>
      </c>
      <c r="H3" s="13" t="str">
        <f t="shared" si="2"/>
        <v>uj::isNa(re)</v>
      </c>
      <c r="I3" s="13" t="str">
        <f t="shared" si="2"/>
        <v>uj::isNa(te)</v>
      </c>
      <c r="J3" s="13" t="str">
        <f t="shared" si="2"/>
        <v>uj::isNa(hb)</v>
      </c>
      <c r="K3" s="13" t="str">
        <f t="shared" si="2"/>
        <v>uj::isNa(hh)</v>
      </c>
      <c r="L3" s="13" t="str">
        <f t="shared" si="2"/>
        <v>uj::isNa(au)</v>
      </c>
      <c r="M3" s="1" t="str">
        <f t="shared" ref="M3:N19" ca="1" si="3">INDEX(prop_checks,MATCH(M$1,arg_names,0),MATCH($A3,element_names,0))</f>
        <v>uj::is_prop(px, 'cmp_num_vec')</v>
      </c>
      <c r="N3" s="1" t="str">
        <f t="shared" ca="1" si="3"/>
        <v>uj::is_prop(py, 'cmp_num_vec')</v>
      </c>
    </row>
    <row r="4" spans="1:14" x14ac:dyDescent="0.15">
      <c r="A4" s="2" t="s">
        <v>216</v>
      </c>
      <c r="B4" s="1" t="str">
        <f t="shared" ca="1" si="0"/>
        <v>uj::is_prop(loc, 'cmp_chr_vec', vals = pj::pj.$vals$edge)</v>
      </c>
      <c r="C4" s="1" t="str">
        <f t="shared" ca="1" si="0"/>
        <v>uj::is_prop(x, 'cmp_num_vec')</v>
      </c>
      <c r="D4" s="1" t="str">
        <f t="shared" ca="1" si="0"/>
        <v>uj::is_prop(y, 'cmp_num_vec')</v>
      </c>
      <c r="E4" s="1" t="str">
        <f ca="1">INDEX(prop_checks,MATCH(E$1,arg_names,0),MATCH($A4,element_names,0))</f>
        <v>uj::is_prop(b, 'cmp_pos_vec')</v>
      </c>
      <c r="F4" s="13" t="str">
        <f>"uj::isNa("&amp;F$1&amp;")"</f>
        <v>uj::isNa(h)</v>
      </c>
      <c r="G4" s="1" t="str">
        <f ca="1">INDEX(prop_checks,MATCH(G$1,arg_names,0),MATCH($A4,element_names,0))</f>
        <v>uj::is_prop(hyp, 'cmp_pos_vec')</v>
      </c>
      <c r="H4" s="13" t="str">
        <f>"uj::isNa("&amp;H$1&amp;")"</f>
        <v>uj::isNa(re)</v>
      </c>
      <c r="I4" s="13" t="str">
        <f>"uj::isNa("&amp;I$1&amp;")"</f>
        <v>uj::isNa(te)</v>
      </c>
      <c r="J4" s="13" t="str">
        <f>"uj::isNa("&amp;J$1&amp;")"</f>
        <v>uj::isNa(hb)</v>
      </c>
      <c r="K4" s="13" t="str">
        <f>"uj::isNa("&amp;K$1&amp;")"</f>
        <v>uj::isNa(hh)</v>
      </c>
      <c r="L4" s="13" t="str">
        <f>"uj::isNa("&amp;L$1&amp;")"</f>
        <v>uj::isNa(au)</v>
      </c>
      <c r="M4" s="1" t="str">
        <f t="shared" ca="1" si="3"/>
        <v>uj::is_prop(px, 'cmp_num_vec')</v>
      </c>
      <c r="N4" s="1" t="str">
        <f t="shared" ca="1" si="3"/>
        <v>uj::is_prop(py, 'cmp_num_vec')</v>
      </c>
    </row>
    <row r="5" spans="1:14" x14ac:dyDescent="0.15">
      <c r="A5" s="2" t="s">
        <v>216</v>
      </c>
      <c r="B5" s="1" t="str">
        <f t="shared" ca="1" si="0"/>
        <v>uj::is_prop(loc, 'cmp_chr_vec', vals = pj::pj.$vals$edge)</v>
      </c>
      <c r="C5" s="1" t="str">
        <f t="shared" ca="1" si="0"/>
        <v>uj::is_prop(x, 'cmp_num_vec')</v>
      </c>
      <c r="D5" s="1" t="str">
        <f t="shared" ca="1" si="0"/>
        <v>uj::is_prop(y, 'cmp_num_vec')</v>
      </c>
      <c r="E5" s="1" t="str">
        <f ca="1">INDEX(prop_checks,MATCH(E$1,arg_names,0),MATCH($A5,element_names,0))</f>
        <v>uj::is_prop(b, 'cmp_pos_vec')</v>
      </c>
      <c r="F5" s="13" t="str">
        <f>"uj::isNa("&amp;F$1&amp;")"</f>
        <v>uj::isNa(h)</v>
      </c>
      <c r="G5" s="13" t="str">
        <f t="shared" ref="G5:I6" si="4">"uj::isNa("&amp;G$1&amp;")"</f>
        <v>uj::isNa(hyp)</v>
      </c>
      <c r="H5" s="13" t="str">
        <f t="shared" si="4"/>
        <v>uj::isNa(re)</v>
      </c>
      <c r="I5" s="13" t="str">
        <f t="shared" si="4"/>
        <v>uj::isNa(te)</v>
      </c>
      <c r="J5" s="1" t="str">
        <f ca="1">INDEX(prop_checks,MATCH(J$1,arg_names,0),MATCH($A5,element_names,0))</f>
        <v>uj::is_prop(hb, 'cmp_pos_vec')</v>
      </c>
      <c r="K5" s="13" t="str">
        <f>"uj::isNa("&amp;K$1&amp;")"</f>
        <v>uj::isNa(hh)</v>
      </c>
      <c r="L5" s="1" t="str">
        <f ca="1">INDEX(prop_checks,MATCH(L$1,arg_names,0),MATCH($A5,element_names,0))</f>
        <v>uj::is_prop(au, 'cmp_chr_vec', vals = pj::pj.$vals$au)</v>
      </c>
      <c r="M5" s="1" t="str">
        <f t="shared" ca="1" si="3"/>
        <v>uj::is_prop(px, 'cmp_num_vec')</v>
      </c>
      <c r="N5" s="1" t="str">
        <f t="shared" ca="1" si="3"/>
        <v>uj::is_prop(py, 'cmp_num_vec')</v>
      </c>
    </row>
    <row r="6" spans="1:14" x14ac:dyDescent="0.15">
      <c r="A6" s="2" t="s">
        <v>216</v>
      </c>
      <c r="B6" s="1" t="str">
        <f t="shared" ca="1" si="0"/>
        <v>uj::is_prop(loc, 'cmp_chr_vec', vals = pj::pj.$vals$edge)</v>
      </c>
      <c r="C6" s="1" t="str">
        <f t="shared" ca="1" si="0"/>
        <v>uj::is_prop(x, 'cmp_num_vec')</v>
      </c>
      <c r="D6" s="1" t="str">
        <f t="shared" ca="1" si="0"/>
        <v>uj::is_prop(y, 'cmp_num_vec')</v>
      </c>
      <c r="E6" s="1" t="str">
        <f ca="1">INDEX(prop_checks,MATCH(E$1,arg_names,0),MATCH($A6,element_names,0))</f>
        <v>uj::is_prop(b, 'cmp_pos_vec')</v>
      </c>
      <c r="F6" s="13" t="str">
        <f>"uj::isNa("&amp;F$1&amp;")"</f>
        <v>uj::isNa(h)</v>
      </c>
      <c r="G6" s="13" t="str">
        <f t="shared" si="4"/>
        <v>uj::isNa(hyp)</v>
      </c>
      <c r="H6" s="13" t="str">
        <f t="shared" si="4"/>
        <v>uj::isNa(re)</v>
      </c>
      <c r="I6" s="13" t="str">
        <f t="shared" si="4"/>
        <v>uj::isNa(te)</v>
      </c>
      <c r="J6" s="13" t="str">
        <f>"uj::isNa("&amp;J$1&amp;")"</f>
        <v>uj::isNa(hb)</v>
      </c>
      <c r="K6" s="1" t="str">
        <f ca="1">INDEX(prop_checks,MATCH(K$1,arg_names,0),MATCH($A6,element_names,0))</f>
        <v>uj::is_prop(hh, 'cmp_pos_vec')</v>
      </c>
      <c r="L6" s="1" t="str">
        <f ca="1">INDEX(prop_checks,MATCH(L$1,arg_names,0),MATCH($A6,element_names,0))</f>
        <v>uj::is_prop(au, 'cmp_chr_vec', vals = pj::pj.$vals$au)</v>
      </c>
      <c r="M6" s="1" t="str">
        <f t="shared" ca="1" si="3"/>
        <v>uj::is_prop(px, 'cmp_num_vec')</v>
      </c>
      <c r="N6" s="1" t="str">
        <f t="shared" ca="1" si="3"/>
        <v>uj::is_prop(py, 'cmp_num_vec')</v>
      </c>
    </row>
    <row r="7" spans="1:14" x14ac:dyDescent="0.15">
      <c r="A7" s="2" t="s">
        <v>216</v>
      </c>
      <c r="B7" s="1" t="str">
        <f t="shared" ca="1" si="0"/>
        <v>uj::is_prop(loc, 'cmp_chr_vec', vals = pj::pj.$vals$edge)</v>
      </c>
      <c r="C7" s="1" t="str">
        <f t="shared" ca="1" si="0"/>
        <v>uj::is_prop(x, 'cmp_num_vec')</v>
      </c>
      <c r="D7" s="1" t="str">
        <f t="shared" ca="1" si="0"/>
        <v>uj::is_prop(y, 'cmp_num_vec')</v>
      </c>
      <c r="E7" s="13" t="str">
        <f t="shared" ref="E7:E15" si="5">"uj::isNa("&amp;E$1&amp;")"</f>
        <v>uj::isNa(b)</v>
      </c>
      <c r="F7" s="1" t="str">
        <f ca="1">INDEX(prop_checks,MATCH(F$1,arg_names,0),MATCH($A7,element_names,0))</f>
        <v>uj::is_prop(h, 'cmp_pos_vec')</v>
      </c>
      <c r="G7" s="1" t="str">
        <f ca="1">INDEX(prop_checks,MATCH(G$1,arg_names,0),MATCH($A7,element_names,0))</f>
        <v>uj::is_prop(hyp, 'cmp_pos_vec')</v>
      </c>
      <c r="H7" s="13" t="str">
        <f t="shared" ref="H7:I11" si="6">"uj::isNa("&amp;H$1&amp;")"</f>
        <v>uj::isNa(re)</v>
      </c>
      <c r="I7" s="13" t="str">
        <f t="shared" si="6"/>
        <v>uj::isNa(te)</v>
      </c>
      <c r="J7" s="13" t="str">
        <f>"uj::isNa("&amp;J$1&amp;")"</f>
        <v>uj::isNa(hb)</v>
      </c>
      <c r="K7" s="13" t="str">
        <f>"uj::isNa("&amp;K$1&amp;")"</f>
        <v>uj::isNa(hh)</v>
      </c>
      <c r="L7" s="13" t="str">
        <f>"uj::isNa("&amp;L$1&amp;")"</f>
        <v>uj::isNa(au)</v>
      </c>
      <c r="M7" s="1" t="str">
        <f t="shared" ca="1" si="3"/>
        <v>uj::is_prop(px, 'cmp_num_vec')</v>
      </c>
      <c r="N7" s="1" t="str">
        <f t="shared" ca="1" si="3"/>
        <v>uj::is_prop(py, 'cmp_num_vec')</v>
      </c>
    </row>
    <row r="8" spans="1:14" x14ac:dyDescent="0.15">
      <c r="A8" s="2" t="s">
        <v>216</v>
      </c>
      <c r="B8" s="1" t="str">
        <f t="shared" ca="1" si="0"/>
        <v>uj::is_prop(loc, 'cmp_chr_vec', vals = pj::pj.$vals$edge)</v>
      </c>
      <c r="C8" s="1" t="str">
        <f t="shared" ca="1" si="0"/>
        <v>uj::is_prop(x, 'cmp_num_vec')</v>
      </c>
      <c r="D8" s="1" t="str">
        <f t="shared" ca="1" si="0"/>
        <v>uj::is_prop(y, 'cmp_num_vec')</v>
      </c>
      <c r="E8" s="13" t="str">
        <f t="shared" si="5"/>
        <v>uj::isNa(b)</v>
      </c>
      <c r="F8" s="1" t="str">
        <f ca="1">INDEX(prop_checks,MATCH(F$1,arg_names,0),MATCH($A8,element_names,0))</f>
        <v>uj::is_prop(h, 'cmp_pos_vec')</v>
      </c>
      <c r="G8" s="13" t="str">
        <f>"uj::isNa("&amp;G$1&amp;")"</f>
        <v>uj::isNa(hyp)</v>
      </c>
      <c r="H8" s="13" t="str">
        <f t="shared" si="6"/>
        <v>uj::isNa(re)</v>
      </c>
      <c r="I8" s="13" t="str">
        <f t="shared" si="6"/>
        <v>uj::isNa(te)</v>
      </c>
      <c r="J8" s="1" t="str">
        <f ca="1">INDEX(prop_checks,MATCH(J$1,arg_names,0),MATCH($A8,element_names,0))</f>
        <v>uj::is_prop(hb, 'cmp_pos_vec')</v>
      </c>
      <c r="K8" s="13" t="str">
        <f>"uj::isNa("&amp;K$1&amp;")"</f>
        <v>uj::isNa(hh)</v>
      </c>
      <c r="L8" s="1" t="str">
        <f ca="1">INDEX(prop_checks,MATCH(L$1,arg_names,0),MATCH($A8,element_names,0))</f>
        <v>uj::is_prop(au, 'cmp_chr_vec', vals = pj::pj.$vals$au)</v>
      </c>
      <c r="M8" s="1" t="str">
        <f t="shared" ca="1" si="3"/>
        <v>uj::is_prop(px, 'cmp_num_vec')</v>
      </c>
      <c r="N8" s="1" t="str">
        <f t="shared" ca="1" si="3"/>
        <v>uj::is_prop(py, 'cmp_num_vec')</v>
      </c>
    </row>
    <row r="9" spans="1:14" x14ac:dyDescent="0.15">
      <c r="A9" s="2" t="s">
        <v>216</v>
      </c>
      <c r="B9" s="1" t="str">
        <f t="shared" ca="1" si="0"/>
        <v>uj::is_prop(loc, 'cmp_chr_vec', vals = pj::pj.$vals$edge)</v>
      </c>
      <c r="C9" s="1" t="str">
        <f t="shared" ca="1" si="0"/>
        <v>uj::is_prop(x, 'cmp_num_vec')</v>
      </c>
      <c r="D9" s="1" t="str">
        <f t="shared" ca="1" si="0"/>
        <v>uj::is_prop(y, 'cmp_num_vec')</v>
      </c>
      <c r="E9" s="13" t="str">
        <f t="shared" si="5"/>
        <v>uj::isNa(b)</v>
      </c>
      <c r="F9" s="1" t="str">
        <f ca="1">INDEX(prop_checks,MATCH(F$1,arg_names,0),MATCH($A9,element_names,0))</f>
        <v>uj::is_prop(h, 'cmp_pos_vec')</v>
      </c>
      <c r="G9" s="13" t="str">
        <f>"uj::isNa("&amp;G$1&amp;")"</f>
        <v>uj::isNa(hyp)</v>
      </c>
      <c r="H9" s="13" t="str">
        <f t="shared" si="6"/>
        <v>uj::isNa(re)</v>
      </c>
      <c r="I9" s="13" t="str">
        <f t="shared" si="6"/>
        <v>uj::isNa(te)</v>
      </c>
      <c r="J9" s="13" t="str">
        <f>"uj::isNa("&amp;J$1&amp;")"</f>
        <v>uj::isNa(hb)</v>
      </c>
      <c r="K9" s="1" t="str">
        <f ca="1">INDEX(prop_checks,MATCH(K$1,arg_names,0),MATCH($A9,element_names,0))</f>
        <v>uj::is_prop(hh, 'cmp_pos_vec')</v>
      </c>
      <c r="L9" s="1" t="str">
        <f ca="1">INDEX(prop_checks,MATCH(L$1,arg_names,0),MATCH($A9,element_names,0))</f>
        <v>uj::is_prop(au, 'cmp_chr_vec', vals = pj::pj.$vals$au)</v>
      </c>
      <c r="M9" s="1" t="str">
        <f t="shared" ca="1" si="3"/>
        <v>uj::is_prop(px, 'cmp_num_vec')</v>
      </c>
      <c r="N9" s="1" t="str">
        <f t="shared" ca="1" si="3"/>
        <v>uj::is_prop(py, 'cmp_num_vec')</v>
      </c>
    </row>
    <row r="10" spans="1:14" x14ac:dyDescent="0.15">
      <c r="A10" s="2" t="s">
        <v>216</v>
      </c>
      <c r="B10" s="1" t="str">
        <f t="shared" ca="1" si="0"/>
        <v>uj::is_prop(loc, 'cmp_chr_vec', vals = pj::pj.$vals$edge)</v>
      </c>
      <c r="C10" s="1" t="str">
        <f t="shared" ca="1" si="0"/>
        <v>uj::is_prop(x, 'cmp_num_vec')</v>
      </c>
      <c r="D10" s="1" t="str">
        <f t="shared" ca="1" si="0"/>
        <v>uj::is_prop(y, 'cmp_num_vec')</v>
      </c>
      <c r="E10" s="13" t="str">
        <f t="shared" si="5"/>
        <v>uj::isNa(b)</v>
      </c>
      <c r="F10" s="13" t="str">
        <f>"uj::isNa("&amp;F$1&amp;")"</f>
        <v>uj::isNa(h)</v>
      </c>
      <c r="G10" s="1" t="str">
        <f ca="1">INDEX(prop_checks,MATCH(G$1,arg_names,0),MATCH($A10,element_names,0))</f>
        <v>uj::is_prop(hyp, 'cmp_pos_vec')</v>
      </c>
      <c r="H10" s="13" t="str">
        <f t="shared" si="6"/>
        <v>uj::isNa(re)</v>
      </c>
      <c r="I10" s="13" t="str">
        <f t="shared" si="6"/>
        <v>uj::isNa(te)</v>
      </c>
      <c r="J10" s="1" t="str">
        <f ca="1">INDEX(prop_checks,MATCH(J$1,arg_names,0),MATCH($A10,element_names,0))</f>
        <v>uj::is_prop(hb, 'cmp_pos_vec')</v>
      </c>
      <c r="K10" s="13" t="str">
        <f>"uj::isNa("&amp;K$1&amp;")"</f>
        <v>uj::isNa(hh)</v>
      </c>
      <c r="L10" s="1" t="str">
        <f ca="1">INDEX(prop_checks,MATCH(L$1,arg_names,0),MATCH($A10,element_names,0))</f>
        <v>uj::is_prop(au, 'cmp_chr_vec', vals = pj::pj.$vals$au)</v>
      </c>
      <c r="M10" s="1" t="str">
        <f t="shared" ca="1" si="3"/>
        <v>uj::is_prop(px, 'cmp_num_vec')</v>
      </c>
      <c r="N10" s="1" t="str">
        <f t="shared" ca="1" si="3"/>
        <v>uj::is_prop(py, 'cmp_num_vec')</v>
      </c>
    </row>
    <row r="11" spans="1:14" x14ac:dyDescent="0.15">
      <c r="A11" s="2" t="s">
        <v>216</v>
      </c>
      <c r="B11" s="1" t="str">
        <f t="shared" ca="1" si="0"/>
        <v>uj::is_prop(loc, 'cmp_chr_vec', vals = pj::pj.$vals$edge)</v>
      </c>
      <c r="C11" s="1" t="str">
        <f t="shared" ca="1" si="0"/>
        <v>uj::is_prop(x, 'cmp_num_vec')</v>
      </c>
      <c r="D11" s="1" t="str">
        <f t="shared" ca="1" si="0"/>
        <v>uj::is_prop(y, 'cmp_num_vec')</v>
      </c>
      <c r="E11" s="13" t="str">
        <f t="shared" si="5"/>
        <v>uj::isNa(b)</v>
      </c>
      <c r="F11" s="13" t="str">
        <f>"uj::isNa("&amp;F$1&amp;")"</f>
        <v>uj::isNa(h)</v>
      </c>
      <c r="G11" s="1" t="str">
        <f ca="1">INDEX(prop_checks,MATCH(G$1,arg_names,0),MATCH($A11,element_names,0))</f>
        <v>uj::is_prop(hyp, 'cmp_pos_vec')</v>
      </c>
      <c r="H11" s="13" t="str">
        <f t="shared" si="6"/>
        <v>uj::isNa(re)</v>
      </c>
      <c r="I11" s="13" t="str">
        <f t="shared" si="6"/>
        <v>uj::isNa(te)</v>
      </c>
      <c r="J11" s="13" t="str">
        <f>"uj::isNa("&amp;J$1&amp;")"</f>
        <v>uj::isNa(hb)</v>
      </c>
      <c r="K11" s="1" t="str">
        <f ca="1">INDEX(prop_checks,MATCH(K$1,arg_names,0),MATCH($A11,element_names,0))</f>
        <v>uj::is_prop(hh, 'cmp_pos_vec')</v>
      </c>
      <c r="L11" s="1" t="str">
        <f ca="1">INDEX(prop_checks,MATCH(L$1,arg_names,0),MATCH($A11,element_names,0))</f>
        <v>uj::is_prop(au, 'cmp_chr_vec', vals = pj::pj.$vals$au)</v>
      </c>
      <c r="M11" s="1" t="str">
        <f t="shared" ca="1" si="3"/>
        <v>uj::is_prop(px, 'cmp_num_vec')</v>
      </c>
      <c r="N11" s="1" t="str">
        <f t="shared" ca="1" si="3"/>
        <v>uj::is_prop(py, 'cmp_num_vec')</v>
      </c>
    </row>
    <row r="12" spans="1:14" x14ac:dyDescent="0.15">
      <c r="A12" s="2" t="s">
        <v>216</v>
      </c>
      <c r="B12" s="1" t="str">
        <f t="shared" ca="1" si="0"/>
        <v>uj::is_prop(loc, 'cmp_chr_vec', vals = pj::pj.$vals$edge)</v>
      </c>
      <c r="C12" s="1" t="str">
        <f t="shared" ca="1" si="0"/>
        <v>uj::is_prop(x, 'cmp_num_vec')</v>
      </c>
      <c r="D12" s="1" t="str">
        <f t="shared" ca="1" si="0"/>
        <v>uj::is_prop(y, 'cmp_num_vec')</v>
      </c>
      <c r="E12" s="13" t="str">
        <f t="shared" si="5"/>
        <v>uj::isNa(b)</v>
      </c>
      <c r="F12" s="1" t="str">
        <f ca="1">INDEX(prop_checks,MATCH(F$1,arg_names,0),MATCH($A12,element_names,0))</f>
        <v>uj::is_prop(h, 'cmp_pos_vec')</v>
      </c>
      <c r="G12" s="13" t="str">
        <f>"uj::isNa("&amp;G$1&amp;")"</f>
        <v>uj::isNa(hyp)</v>
      </c>
      <c r="H12" s="1" t="str">
        <f ca="1">INDEX(prop_checks,MATCH(H$1,arg_names,0),MATCH($A12,element_names,0))</f>
        <v>uj::is_prop(re, 'cmp_num_vec', gt = x)</v>
      </c>
      <c r="I12" s="13" t="str">
        <f>"uj::isNa("&amp;I$1&amp;")"</f>
        <v>uj::isNa(te)</v>
      </c>
      <c r="J12" s="13" t="str">
        <f>"uj::isNa("&amp;J$1&amp;")"</f>
        <v>uj::isNa(hb)</v>
      </c>
      <c r="K12" s="13" t="str">
        <f>"uj::isNa("&amp;K$1&amp;")"</f>
        <v>uj::isNa(hh)</v>
      </c>
      <c r="L12" s="13" t="str">
        <f>"uj::isNa("&amp;L$1&amp;")"</f>
        <v>uj::isNa(au)</v>
      </c>
      <c r="M12" s="1" t="str">
        <f t="shared" ca="1" si="3"/>
        <v>uj::is_prop(px, 'cmp_num_vec')</v>
      </c>
      <c r="N12" s="1" t="str">
        <f t="shared" ca="1" si="3"/>
        <v>uj::is_prop(py, 'cmp_num_vec')</v>
      </c>
    </row>
    <row r="13" spans="1:14" x14ac:dyDescent="0.15">
      <c r="A13" s="2" t="s">
        <v>216</v>
      </c>
      <c r="B13" s="1" t="str">
        <f t="shared" ca="1" si="0"/>
        <v>uj::is_prop(loc, 'cmp_chr_vec', vals = pj::pj.$vals$edge)</v>
      </c>
      <c r="C13" s="1" t="str">
        <f t="shared" ca="1" si="0"/>
        <v>uj::is_prop(x, 'cmp_num_vec')</v>
      </c>
      <c r="D13" s="1" t="str">
        <f t="shared" ca="1" si="0"/>
        <v>uj::is_prop(y, 'cmp_num_vec')</v>
      </c>
      <c r="E13" s="13" t="str">
        <f t="shared" si="5"/>
        <v>uj::isNa(b)</v>
      </c>
      <c r="F13" s="13" t="str">
        <f t="shared" ref="F13:F19" si="7">"uj::isNa("&amp;F$1&amp;")"</f>
        <v>uj::isNa(h)</v>
      </c>
      <c r="G13" s="1" t="str">
        <f ca="1">INDEX(prop_checks,MATCH(G$1,arg_names,0),MATCH($A13,element_names,0))</f>
        <v>uj::is_prop(hyp, 'cmp_pos_vec')</v>
      </c>
      <c r="H13" s="1" t="str">
        <f ca="1">INDEX(prop_checks,MATCH(H$1,arg_names,0),MATCH($A13,element_names,0))</f>
        <v>uj::is_prop(re, 'cmp_num_vec', gt = x)</v>
      </c>
      <c r="I13" s="13" t="str">
        <f>"uj::isNa("&amp;I$1&amp;")"</f>
        <v>uj::isNa(te)</v>
      </c>
      <c r="J13" s="13" t="str">
        <f>"uj::isNa("&amp;J$1&amp;")"</f>
        <v>uj::isNa(hb)</v>
      </c>
      <c r="K13" s="13" t="str">
        <f>"uj::isNa("&amp;K$1&amp;")"</f>
        <v>uj::isNa(hh)</v>
      </c>
      <c r="L13" s="13" t="str">
        <f>"uj::isNa("&amp;L$1&amp;")"</f>
        <v>uj::isNa(au)</v>
      </c>
      <c r="M13" s="1" t="str">
        <f t="shared" ca="1" si="3"/>
        <v>uj::is_prop(px, 'cmp_num_vec')</v>
      </c>
      <c r="N13" s="1" t="str">
        <f t="shared" ca="1" si="3"/>
        <v>uj::is_prop(py, 'cmp_num_vec')</v>
      </c>
    </row>
    <row r="14" spans="1:14" x14ac:dyDescent="0.15">
      <c r="A14" s="2" t="s">
        <v>216</v>
      </c>
      <c r="B14" s="1" t="str">
        <f t="shared" ca="1" si="0"/>
        <v>uj::is_prop(loc, 'cmp_chr_vec', vals = pj::pj.$vals$edge)</v>
      </c>
      <c r="C14" s="1" t="str">
        <f t="shared" ca="1" si="0"/>
        <v>uj::is_prop(x, 'cmp_num_vec')</v>
      </c>
      <c r="D14" s="1" t="str">
        <f t="shared" ca="1" si="0"/>
        <v>uj::is_prop(y, 'cmp_num_vec')</v>
      </c>
      <c r="E14" s="13" t="str">
        <f t="shared" si="5"/>
        <v>uj::isNa(b)</v>
      </c>
      <c r="F14" s="13" t="str">
        <f t="shared" si="7"/>
        <v>uj::isNa(h)</v>
      </c>
      <c r="G14" s="13" t="str">
        <f>"uj::isNa("&amp;G$1&amp;")"</f>
        <v>uj::isNa(hyp)</v>
      </c>
      <c r="H14" s="1" t="str">
        <f ca="1">INDEX(prop_checks,MATCH(H$1,arg_names,0),MATCH($A14,element_names,0))</f>
        <v>uj::is_prop(re, 'cmp_num_vec', gt = x)</v>
      </c>
      <c r="I14" s="13" t="str">
        <f>"uj::isNa("&amp;I$1&amp;")"</f>
        <v>uj::isNa(te)</v>
      </c>
      <c r="J14" s="1" t="str">
        <f ca="1">INDEX(prop_checks,MATCH(J$1,arg_names,0),MATCH($A14,element_names,0))</f>
        <v>uj::is_prop(hb, 'cmp_pos_vec')</v>
      </c>
      <c r="K14" s="13" t="str">
        <f>"uj::isNa("&amp;K$1&amp;")"</f>
        <v>uj::isNa(hh)</v>
      </c>
      <c r="L14" s="1" t="str">
        <f ca="1">INDEX(prop_checks,MATCH(L$1,arg_names,0),MATCH($A14,element_names,0))</f>
        <v>uj::is_prop(au, 'cmp_chr_vec', vals = pj::pj.$vals$au)</v>
      </c>
      <c r="M14" s="1" t="str">
        <f t="shared" ca="1" si="3"/>
        <v>uj::is_prop(px, 'cmp_num_vec')</v>
      </c>
      <c r="N14" s="1" t="str">
        <f t="shared" ca="1" si="3"/>
        <v>uj::is_prop(py, 'cmp_num_vec')</v>
      </c>
    </row>
    <row r="15" spans="1:14" x14ac:dyDescent="0.15">
      <c r="A15" s="2" t="s">
        <v>216</v>
      </c>
      <c r="B15" s="1" t="str">
        <f t="shared" ca="1" si="0"/>
        <v>uj::is_prop(loc, 'cmp_chr_vec', vals = pj::pj.$vals$edge)</v>
      </c>
      <c r="C15" s="1" t="str">
        <f t="shared" ca="1" si="0"/>
        <v>uj::is_prop(x, 'cmp_num_vec')</v>
      </c>
      <c r="D15" s="1" t="str">
        <f t="shared" ca="1" si="0"/>
        <v>uj::is_prop(y, 'cmp_num_vec')</v>
      </c>
      <c r="E15" s="13" t="str">
        <f t="shared" si="5"/>
        <v>uj::isNa(b)</v>
      </c>
      <c r="F15" s="13" t="str">
        <f t="shared" si="7"/>
        <v>uj::isNa(h)</v>
      </c>
      <c r="G15" s="13" t="str">
        <f>"uj::isNa("&amp;G$1&amp;")"</f>
        <v>uj::isNa(hyp)</v>
      </c>
      <c r="H15" s="1" t="str">
        <f ca="1">INDEX(prop_checks,MATCH(H$1,arg_names,0),MATCH($A15,element_names,0))</f>
        <v>uj::is_prop(re, 'cmp_num_vec', gt = x)</v>
      </c>
      <c r="I15" s="13" t="str">
        <f>"uj::isNa("&amp;I$1&amp;")"</f>
        <v>uj::isNa(te)</v>
      </c>
      <c r="J15" s="13" t="str">
        <f>"uj::isNa("&amp;J$1&amp;")"</f>
        <v>uj::isNa(hb)</v>
      </c>
      <c r="K15" s="1" t="str">
        <f ca="1">INDEX(prop_checks,MATCH(K$1,arg_names,0),MATCH($A15,element_names,0))</f>
        <v>uj::is_prop(hh, 'cmp_pos_vec')</v>
      </c>
      <c r="L15" s="1" t="str">
        <f ca="1">INDEX(prop_checks,MATCH(L$1,arg_names,0),MATCH($A15,element_names,0))</f>
        <v>uj::is_prop(au, 'cmp_chr_vec', vals = pj::pj.$vals$au)</v>
      </c>
      <c r="M15" s="1" t="str">
        <f t="shared" ca="1" si="3"/>
        <v>uj::is_prop(px, 'cmp_num_vec')</v>
      </c>
      <c r="N15" s="1" t="str">
        <f t="shared" ca="1" si="3"/>
        <v>uj::is_prop(py, 'cmp_num_vec')</v>
      </c>
    </row>
    <row r="16" spans="1:14" x14ac:dyDescent="0.15">
      <c r="A16" s="2" t="s">
        <v>216</v>
      </c>
      <c r="B16" s="1" t="str">
        <f t="shared" ca="1" si="0"/>
        <v>uj::is_prop(loc, 'cmp_chr_vec', vals = pj::pj.$vals$edge)</v>
      </c>
      <c r="C16" s="1" t="str">
        <f t="shared" ca="1" si="0"/>
        <v>uj::is_prop(x, 'cmp_num_vec')</v>
      </c>
      <c r="D16" s="1" t="str">
        <f t="shared" ca="1" si="0"/>
        <v>uj::is_prop(y, 'cmp_num_vec')</v>
      </c>
      <c r="E16" s="1" t="str">
        <f ca="1">INDEX(prop_checks,MATCH(E$1,arg_names,0),MATCH($A16,element_names,0))</f>
        <v>uj::is_prop(b, 'cmp_pos_vec')</v>
      </c>
      <c r="F16" s="13" t="str">
        <f t="shared" si="7"/>
        <v>uj::isNa(h)</v>
      </c>
      <c r="G16" s="13" t="str">
        <f>"uj::isNa("&amp;G$1&amp;")"</f>
        <v>uj::isNa(hyp)</v>
      </c>
      <c r="H16" s="13" t="str">
        <f>"uj::isNa("&amp;H$1&amp;")"</f>
        <v>uj::isNa(re)</v>
      </c>
      <c r="I16" s="1" t="str">
        <f ca="1">INDEX(prop_checks,MATCH(I$1,arg_names,0),MATCH($A16,element_names,0))</f>
        <v>uj::is_prop(te, 'cmp_num_vec', gt = y)</v>
      </c>
      <c r="J16" s="13" t="str">
        <f>"uj::isNa("&amp;J$1&amp;")"</f>
        <v>uj::isNa(hb)</v>
      </c>
      <c r="K16" s="13" t="str">
        <f t="shared" ref="K16:K18" si="8">"uj::isNa("&amp;K$1&amp;")"</f>
        <v>uj::isNa(hh)</v>
      </c>
      <c r="L16" s="13" t="str">
        <f>"uj::isNa("&amp;L$1&amp;")"</f>
        <v>uj::isNa(au)</v>
      </c>
      <c r="M16" s="1" t="str">
        <f t="shared" ca="1" si="3"/>
        <v>uj::is_prop(px, 'cmp_num_vec')</v>
      </c>
      <c r="N16" s="1" t="str">
        <f t="shared" ca="1" si="3"/>
        <v>uj::is_prop(py, 'cmp_num_vec')</v>
      </c>
    </row>
    <row r="17" spans="1:14" x14ac:dyDescent="0.15">
      <c r="A17" s="2" t="s">
        <v>216</v>
      </c>
      <c r="B17" s="1" t="str">
        <f t="shared" ca="1" si="0"/>
        <v>uj::is_prop(loc, 'cmp_chr_vec', vals = pj::pj.$vals$edge)</v>
      </c>
      <c r="C17" s="1" t="str">
        <f t="shared" ca="1" si="0"/>
        <v>uj::is_prop(x, 'cmp_num_vec')</v>
      </c>
      <c r="D17" s="1" t="str">
        <f t="shared" ca="1" si="0"/>
        <v>uj::is_prop(y, 'cmp_num_vec')</v>
      </c>
      <c r="E17" s="13" t="str">
        <f>"uj::isNa("&amp;E$1&amp;")"</f>
        <v>uj::isNa(b)</v>
      </c>
      <c r="F17" s="13" t="str">
        <f t="shared" si="7"/>
        <v>uj::isNa(h)</v>
      </c>
      <c r="G17" s="1" t="str">
        <f ca="1">INDEX(prop_checks,MATCH(G$1,arg_names,0),MATCH($A17,element_names,0))</f>
        <v>uj::is_prop(hyp, 'cmp_pos_vec')</v>
      </c>
      <c r="H17" s="13" t="str">
        <f>"uj::isNa("&amp;H$1&amp;")"</f>
        <v>uj::isNa(re)</v>
      </c>
      <c r="I17" s="1" t="str">
        <f ca="1">INDEX(prop_checks,MATCH(I$1,arg_names,0),MATCH($A17,element_names,0))</f>
        <v>uj::is_prop(te, 'cmp_num_vec', gt = y)</v>
      </c>
      <c r="J17" s="13" t="str">
        <f>"uj::isNa("&amp;J$1&amp;")"</f>
        <v>uj::isNa(hb)</v>
      </c>
      <c r="K17" s="13" t="str">
        <f t="shared" si="8"/>
        <v>uj::isNa(hh)</v>
      </c>
      <c r="L17" s="13" t="str">
        <f>"uj::isNa("&amp;L$1&amp;")"</f>
        <v>uj::isNa(au)</v>
      </c>
      <c r="M17" s="1" t="str">
        <f t="shared" ca="1" si="3"/>
        <v>uj::is_prop(px, 'cmp_num_vec')</v>
      </c>
      <c r="N17" s="1" t="str">
        <f t="shared" ca="1" si="3"/>
        <v>uj::is_prop(py, 'cmp_num_vec')</v>
      </c>
    </row>
    <row r="18" spans="1:14" x14ac:dyDescent="0.15">
      <c r="A18" s="2" t="s">
        <v>216</v>
      </c>
      <c r="B18" s="1" t="str">
        <f t="shared" ca="1" si="0"/>
        <v>uj::is_prop(loc, 'cmp_chr_vec', vals = pj::pj.$vals$edge)</v>
      </c>
      <c r="C18" s="1" t="str">
        <f t="shared" ca="1" si="0"/>
        <v>uj::is_prop(x, 'cmp_num_vec')</v>
      </c>
      <c r="D18" s="1" t="str">
        <f t="shared" ca="1" si="0"/>
        <v>uj::is_prop(y, 'cmp_num_vec')</v>
      </c>
      <c r="E18" s="13" t="str">
        <f>"uj::isNa("&amp;E$1&amp;")"</f>
        <v>uj::isNa(b)</v>
      </c>
      <c r="F18" s="13" t="str">
        <f t="shared" si="7"/>
        <v>uj::isNa(h)</v>
      </c>
      <c r="G18" s="13" t="str">
        <f>"uj::isNa("&amp;G$1&amp;")"</f>
        <v>uj::isNa(hyp)</v>
      </c>
      <c r="H18" s="13" t="str">
        <f>"uj::isNa("&amp;H$1&amp;")"</f>
        <v>uj::isNa(re)</v>
      </c>
      <c r="I18" s="1" t="str">
        <f ca="1">INDEX(prop_checks,MATCH(I$1,arg_names,0),MATCH($A18,element_names,0))</f>
        <v>uj::is_prop(te, 'cmp_num_vec', gt = y)</v>
      </c>
      <c r="J18" s="1" t="str">
        <f ca="1">INDEX(prop_checks,MATCH(J$1,arg_names,0),MATCH($A18,element_names,0))</f>
        <v>uj::is_prop(hb, 'cmp_pos_vec')</v>
      </c>
      <c r="K18" s="13" t="str">
        <f t="shared" si="8"/>
        <v>uj::isNa(hh)</v>
      </c>
      <c r="L18" s="1" t="str">
        <f ca="1">INDEX(prop_checks,MATCH(L$1,arg_names,0),MATCH($A18,element_names,0))</f>
        <v>uj::is_prop(au, 'cmp_chr_vec', vals = pj::pj.$vals$au)</v>
      </c>
      <c r="M18" s="1" t="str">
        <f t="shared" ca="1" si="3"/>
        <v>uj::is_prop(px, 'cmp_num_vec')</v>
      </c>
      <c r="N18" s="1" t="str">
        <f t="shared" ca="1" si="3"/>
        <v>uj::is_prop(py, 'cmp_num_vec')</v>
      </c>
    </row>
    <row r="19" spans="1:14" x14ac:dyDescent="0.15">
      <c r="A19" s="2" t="s">
        <v>216</v>
      </c>
      <c r="B19" s="1" t="str">
        <f t="shared" ca="1" si="0"/>
        <v>uj::is_prop(loc, 'cmp_chr_vec', vals = pj::pj.$vals$edge)</v>
      </c>
      <c r="C19" s="1" t="str">
        <f t="shared" ca="1" si="0"/>
        <v>uj::is_prop(x, 'cmp_num_vec')</v>
      </c>
      <c r="D19" s="1" t="str">
        <f t="shared" ca="1" si="0"/>
        <v>uj::is_prop(y, 'cmp_num_vec')</v>
      </c>
      <c r="E19" s="13" t="str">
        <f>"uj::isNa("&amp;E$1&amp;")"</f>
        <v>uj::isNa(b)</v>
      </c>
      <c r="F19" s="13" t="str">
        <f t="shared" si="7"/>
        <v>uj::isNa(h)</v>
      </c>
      <c r="G19" s="13" t="str">
        <f>"uj::isNa("&amp;G$1&amp;")"</f>
        <v>uj::isNa(hyp)</v>
      </c>
      <c r="H19" s="13" t="str">
        <f>"uj::isNa("&amp;H$1&amp;")"</f>
        <v>uj::isNa(re)</v>
      </c>
      <c r="I19" s="1" t="str">
        <f ca="1">INDEX(prop_checks,MATCH(I$1,arg_names,0),MATCH($A19,element_names,0))</f>
        <v>uj::is_prop(te, 'cmp_num_vec', gt = y)</v>
      </c>
      <c r="J19" s="13" t="str">
        <f>"uj::isNa("&amp;J$1&amp;")"</f>
        <v>uj::isNa(hb)</v>
      </c>
      <c r="K19" s="1" t="str">
        <f ca="1">INDEX(prop_checks,MATCH(K$1,arg_names,0),MATCH($A19,element_names,0))</f>
        <v>uj::is_prop(hh, 'cmp_pos_vec')</v>
      </c>
      <c r="L19" s="1" t="str">
        <f ca="1">INDEX(prop_checks,MATCH(L$1,arg_names,0),MATCH($A19,element_names,0))</f>
        <v>uj::is_prop(au, 'cmp_chr_vec', vals = pj::pj.$vals$au)</v>
      </c>
      <c r="M19" s="1" t="str">
        <f t="shared" ca="1" si="3"/>
        <v>uj::is_prop(px, 'cmp_num_vec')</v>
      </c>
      <c r="N19" s="1" t="str">
        <f t="shared" ca="1" si="3"/>
        <v>uj::is_prop(py, 'cmp_num_vec')</v>
      </c>
    </row>
    <row r="20" spans="1:14" x14ac:dyDescent="0.15">
      <c r="I20" s="3"/>
    </row>
    <row r="21" spans="1:14" x14ac:dyDescent="0.15">
      <c r="I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1C0D-1C58-3C40-A339-B6A4E3E5FDDD}">
  <sheetPr>
    <tabColor theme="7" tint="0.59999389629810485"/>
  </sheetPr>
  <dimension ref="A1:O5"/>
  <sheetViews>
    <sheetView zoomScaleNormal="100" workbookViewId="0">
      <selection activeCell="A2" sqref="A2:A5"/>
    </sheetView>
  </sheetViews>
  <sheetFormatPr baseColWidth="10" defaultColWidth="66.83203125" defaultRowHeight="12" x14ac:dyDescent="0.15"/>
  <cols>
    <col min="1" max="1" width="5" style="2" bestFit="1" customWidth="1"/>
    <col min="2" max="3" width="24.6640625" style="2" bestFit="1" customWidth="1"/>
    <col min="4" max="5" width="19.6640625" style="2" bestFit="1" customWidth="1"/>
    <col min="6" max="6" width="19.5" style="2" bestFit="1" customWidth="1"/>
    <col min="7" max="7" width="19.33203125" style="2" bestFit="1" customWidth="1"/>
    <col min="8" max="8" width="24.1640625" style="2" bestFit="1" customWidth="1"/>
    <col min="9" max="9" width="25" style="2" bestFit="1" customWidth="1"/>
    <col min="10" max="11" width="20.5" style="2" bestFit="1" customWidth="1"/>
    <col min="12" max="15" width="66.83203125" style="1"/>
    <col min="16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11" x14ac:dyDescent="0.15">
      <c r="A1" s="2" t="s">
        <v>123</v>
      </c>
      <c r="B1" s="2" t="s">
        <v>117</v>
      </c>
      <c r="C1" s="2" t="s">
        <v>118</v>
      </c>
      <c r="D1" s="2" t="s">
        <v>11</v>
      </c>
      <c r="E1" s="2" t="s">
        <v>12</v>
      </c>
      <c r="F1" s="2" t="s">
        <v>18</v>
      </c>
      <c r="G1" s="2" t="s">
        <v>19</v>
      </c>
      <c r="H1" s="2" t="s">
        <v>231</v>
      </c>
      <c r="I1" s="2" t="s">
        <v>232</v>
      </c>
      <c r="J1" s="2" t="s">
        <v>47</v>
      </c>
      <c r="K1" s="2" t="s">
        <v>48</v>
      </c>
    </row>
    <row r="2" spans="1:11" x14ac:dyDescent="0.15">
      <c r="A2" s="2" t="s">
        <v>211</v>
      </c>
      <c r="B2" s="1" t="str">
        <f t="shared" ref="B2:G2" ca="1" si="0">INDEX(prop_checks,MATCH(B$1,arg_names,0),MATCH($A2,element_names,0))</f>
        <v>uj::is_prop(pvx, 'cmp_ppn_vec', n = 2)</v>
      </c>
      <c r="C2" s="1" t="str">
        <f t="shared" ca="1" si="0"/>
        <v>uj::is_prop(pvy, 'cmp_ppn_vec', n = 2)</v>
      </c>
      <c r="D2" s="1" t="str">
        <f t="shared" ca="1" si="0"/>
        <v>uj::is_prop(x, 'cmp_num_vec')</v>
      </c>
      <c r="E2" s="1" t="str">
        <f t="shared" ca="1" si="0"/>
        <v>uj::is_prop(y, 'cmp_num_vec')</v>
      </c>
      <c r="F2" s="1" t="str">
        <f t="shared" ca="1" si="0"/>
        <v>uj::is_prop(w, 'cmp_pos_vec')</v>
      </c>
      <c r="G2" s="1" t="str">
        <f t="shared" ca="1" si="0"/>
        <v>uj::is_prop(h, 'cmp_pos_vec')</v>
      </c>
      <c r="H2" s="13" t="str">
        <f>"uj::isNa("&amp;H$1&amp;")"</f>
        <v>uj::isNa(re)</v>
      </c>
      <c r="I2" s="13" t="str">
        <f>"uj::isNa("&amp;I$1&amp;")"</f>
        <v>uj::isNa(te)</v>
      </c>
      <c r="J2" s="1" t="str">
        <f ca="1">INDEX(prop_checks,MATCH(J$1,arg_names,0),MATCH($A2,element_names,0))</f>
        <v>uj::is_prop(px, 'cmp_num_vec')</v>
      </c>
      <c r="K2" s="1" t="str">
        <f ca="1">INDEX(prop_checks,MATCH(K$1,arg_names,0),MATCH($A2,element_names,0))</f>
        <v>uj::is_prop(py, 'cmp_num_vec')</v>
      </c>
    </row>
    <row r="3" spans="1:11" x14ac:dyDescent="0.15">
      <c r="A3" s="2" t="s">
        <v>211</v>
      </c>
      <c r="B3" s="1" t="str">
        <f ca="1">INDEX(prop_checks,MATCH(B$1,arg_names,0),MATCH($A3,element_names,0))</f>
        <v>uj::is_prop(pvx, 'cmp_ppn_vec', n = 2)</v>
      </c>
      <c r="C3" s="1" t="str">
        <f ca="1">INDEX(prop_checks,MATCH(C$1,arg_names,0),MATCH($A3,element_names,0))</f>
        <v>uj::is_prop(pvy, 'cmp_ppn_vec', n = 2)</v>
      </c>
      <c r="D3" s="1" t="str">
        <f ca="1">INDEX(prop_checks,MATCH(D$1,arg_names,0),MATCH($A3,element_names,0))</f>
        <v>uj::is_prop(x, 'cmp_num_vec')</v>
      </c>
      <c r="E3" s="1" t="str">
        <f ca="1">INDEX(prop_checks,MATCH(E$1,arg_names,0),MATCH($A3,element_names,0))</f>
        <v>uj::is_prop(y, 'cmp_num_vec')</v>
      </c>
      <c r="F3" s="1" t="str">
        <f ca="1">INDEX(prop_checks,MATCH(F$1,arg_names,0),MATCH($A3,element_names,0))</f>
        <v>uj::is_prop(w, 'cmp_pos_vec')</v>
      </c>
      <c r="G3" s="13" t="str">
        <f>"uj::isNa("&amp;G$1&amp;")"</f>
        <v>uj::isNa(h)</v>
      </c>
      <c r="H3" s="13" t="str">
        <f>"uj::isNa("&amp;H$1&amp;")"</f>
        <v>uj::isNa(re)</v>
      </c>
      <c r="I3" s="1" t="str">
        <f ca="1">INDEX(prop_checks,MATCH(I$1,arg_names,0),MATCH($A3,element_names,0))</f>
        <v>uj::is_prop(te, 'cmp_num_vec', gt = y)</v>
      </c>
      <c r="J3" s="1" t="str">
        <f ca="1">INDEX(prop_checks,MATCH(J$1,arg_names,0),MATCH($A3,element_names,0))</f>
        <v>uj::is_prop(px, 'cmp_num_vec')</v>
      </c>
      <c r="K3" s="13" t="str">
        <f>"uj::isNa("&amp;K$1&amp;")"</f>
        <v>uj::isNa(py)</v>
      </c>
    </row>
    <row r="4" spans="1:11" x14ac:dyDescent="0.15">
      <c r="A4" s="2" t="s">
        <v>211</v>
      </c>
      <c r="B4" s="1" t="str">
        <f t="shared" ref="B4:E5" ca="1" si="1">INDEX(prop_checks,MATCH(B$1,arg_names,0),MATCH($A4,element_names,0))</f>
        <v>uj::is_prop(pvx, 'cmp_ppn_vec', n = 2)</v>
      </c>
      <c r="C4" s="1" t="str">
        <f t="shared" ca="1" si="1"/>
        <v>uj::is_prop(pvy, 'cmp_ppn_vec', n = 2)</v>
      </c>
      <c r="D4" s="1" t="str">
        <f t="shared" ca="1" si="1"/>
        <v>uj::is_prop(x, 'cmp_num_vec')</v>
      </c>
      <c r="E4" s="1" t="str">
        <f t="shared" ca="1" si="1"/>
        <v>uj::is_prop(y, 'cmp_num_vec')</v>
      </c>
      <c r="F4" s="13" t="str">
        <f>"uj::isNa("&amp;F$1&amp;")"</f>
        <v>uj::isNa(w)</v>
      </c>
      <c r="G4" s="1" t="str">
        <f ca="1">INDEX(prop_checks,MATCH(G$1,arg_names,0),MATCH($A4,element_names,0))</f>
        <v>uj::is_prop(h, 'cmp_pos_vec')</v>
      </c>
      <c r="H4" s="1" t="str">
        <f ca="1">INDEX(prop_checks,MATCH(H$1,arg_names,0),MATCH($A4,element_names,0))</f>
        <v>uj::is_prop(re, 'cmp_num_vec', gt = x)</v>
      </c>
      <c r="I4" s="13" t="str">
        <f>"uj::isNa("&amp;I$1&amp;")"</f>
        <v>uj::isNa(te)</v>
      </c>
      <c r="J4" s="13" t="str">
        <f>"uj::isNa("&amp;J$1&amp;")"</f>
        <v>uj::isNa(px)</v>
      </c>
      <c r="K4" s="1" t="str">
        <f ca="1">INDEX(prop_checks,MATCH(K$1,arg_names,0),MATCH($A4,element_names,0))</f>
        <v>uj::is_prop(py, 'cmp_num_vec')</v>
      </c>
    </row>
    <row r="5" spans="1:11" x14ac:dyDescent="0.15">
      <c r="A5" s="2" t="s">
        <v>211</v>
      </c>
      <c r="B5" s="1" t="str">
        <f t="shared" ca="1" si="1"/>
        <v>uj::is_prop(pvx, 'cmp_ppn_vec', n = 2)</v>
      </c>
      <c r="C5" s="1" t="str">
        <f t="shared" ca="1" si="1"/>
        <v>uj::is_prop(pvy, 'cmp_ppn_vec', n = 2)</v>
      </c>
      <c r="D5" s="1" t="str">
        <f t="shared" ca="1" si="1"/>
        <v>uj::is_prop(x, 'cmp_num_vec')</v>
      </c>
      <c r="E5" s="1" t="str">
        <f t="shared" ca="1" si="1"/>
        <v>uj::is_prop(y, 'cmp_num_vec')</v>
      </c>
      <c r="F5" s="13" t="str">
        <f>"uj::isNa("&amp;F$1&amp;")"</f>
        <v>uj::isNa(w)</v>
      </c>
      <c r="G5" s="13" t="str">
        <f>"uj::isNa("&amp;G$1&amp;")"</f>
        <v>uj::isNa(h)</v>
      </c>
      <c r="H5" s="1" t="str">
        <f ca="1">INDEX(prop_checks,MATCH(H$1,arg_names,0),MATCH($A5,element_names,0))</f>
        <v>uj::is_prop(re, 'cmp_num_vec', gt = x)</v>
      </c>
      <c r="I5" s="1" t="str">
        <f ca="1">INDEX(prop_checks,MATCH(I$1,arg_names,0),MATCH($A5,element_names,0))</f>
        <v>uj::is_prop(te, 'cmp_num_vec', gt = y)</v>
      </c>
      <c r="J5" s="13" t="str">
        <f>"uj::isNa("&amp;J$1&amp;")"</f>
        <v>uj::isNa(px)</v>
      </c>
      <c r="K5" s="13" t="str">
        <f>"uj::isNa("&amp;K$1&amp;")"</f>
        <v>uj::isNa(py)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0FC5-1CA7-AE44-940F-7B3162644014}">
  <sheetPr>
    <tabColor theme="7" tint="0.59999389629810485"/>
  </sheetPr>
  <dimension ref="A1:N5"/>
  <sheetViews>
    <sheetView zoomScaleNormal="100" workbookViewId="0">
      <selection activeCell="A2" sqref="A2:A5"/>
    </sheetView>
  </sheetViews>
  <sheetFormatPr baseColWidth="10" defaultColWidth="66.83203125" defaultRowHeight="12" x14ac:dyDescent="0.15"/>
  <cols>
    <col min="1" max="1" width="4.1640625" style="2" bestFit="1" customWidth="1"/>
    <col min="2" max="3" width="19.6640625" style="2" bestFit="1" customWidth="1"/>
    <col min="4" max="4" width="19.5" style="2" bestFit="1" customWidth="1"/>
    <col min="5" max="5" width="19.33203125" style="2" bestFit="1" customWidth="1"/>
    <col min="6" max="6" width="24.1640625" style="2" bestFit="1" customWidth="1"/>
    <col min="7" max="7" width="25" style="2" bestFit="1" customWidth="1"/>
    <col min="8" max="9" width="20.5" style="2" bestFit="1" customWidth="1"/>
    <col min="10" max="14" width="66.83203125" style="1"/>
    <col min="15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9" x14ac:dyDescent="0.15">
      <c r="A1" s="2" t="s">
        <v>123</v>
      </c>
      <c r="B1" s="2" t="s">
        <v>11</v>
      </c>
      <c r="C1" s="2" t="s">
        <v>12</v>
      </c>
      <c r="D1" s="2" t="s">
        <v>18</v>
      </c>
      <c r="E1" s="2" t="s">
        <v>19</v>
      </c>
      <c r="F1" s="2" t="s">
        <v>231</v>
      </c>
      <c r="G1" s="2" t="s">
        <v>232</v>
      </c>
      <c r="H1" s="2" t="s">
        <v>47</v>
      </c>
      <c r="I1" s="2" t="s">
        <v>48</v>
      </c>
    </row>
    <row r="2" spans="1:9" x14ac:dyDescent="0.15">
      <c r="A2" s="2" t="s">
        <v>199</v>
      </c>
      <c r="B2" s="1" t="str">
        <f ca="1">INDEX(prop_checks,MATCH(B$1,arg_names,0),MATCH($A2,element_names,0))</f>
        <v>uj::is_prop(x, 'cmp_num_vec')</v>
      </c>
      <c r="C2" s="1" t="str">
        <f ca="1">INDEX(prop_checks,MATCH(C$1,arg_names,0),MATCH($A2,element_names,0))</f>
        <v>uj::is_prop(y, 'cmp_num_vec')</v>
      </c>
      <c r="D2" s="1" t="str">
        <f ca="1">INDEX(prop_checks,MATCH(D$1,arg_names,0),MATCH($A2,element_names,0))</f>
        <v>uj::is_prop(w, 'cmp_pos_vec')</v>
      </c>
      <c r="E2" s="1" t="str">
        <f ca="1">INDEX(prop_checks,MATCH(E$1,arg_names,0),MATCH($A2,element_names,0))</f>
        <v>uj::is_prop(h, 'cmp_pos_vec')</v>
      </c>
      <c r="F2" s="13" t="str">
        <f>"uj::isNa("&amp;F$1&amp;")"</f>
        <v>uj::isNa(re)</v>
      </c>
      <c r="G2" s="13" t="str">
        <f>"uj::isNa("&amp;G$1&amp;")"</f>
        <v>uj::isNa(te)</v>
      </c>
      <c r="H2" s="1" t="str">
        <f ca="1">INDEX(prop_checks,MATCH(H$1,arg_names,0),MATCH($A2,element_names,0))</f>
        <v>uj::is_prop(px, 'cmp_num_vec')</v>
      </c>
      <c r="I2" s="1" t="str">
        <f ca="1">INDEX(prop_checks,MATCH(I$1,arg_names,0),MATCH($A2,element_names,0))</f>
        <v>uj::is_prop(py, 'cmp_num_vec')</v>
      </c>
    </row>
    <row r="3" spans="1:9" x14ac:dyDescent="0.15">
      <c r="A3" s="2" t="s">
        <v>199</v>
      </c>
      <c r="B3" s="1" t="str">
        <f ca="1">INDEX(prop_checks,MATCH(B$1,arg_names,0),MATCH($A3,element_names,0))</f>
        <v>uj::is_prop(x, 'cmp_num_vec')</v>
      </c>
      <c r="C3" s="1" t="str">
        <f ca="1">INDEX(prop_checks,MATCH(C$1,arg_names,0),MATCH($A3,element_names,0))</f>
        <v>uj::is_prop(y, 'cmp_num_vec')</v>
      </c>
      <c r="D3" s="1" t="str">
        <f ca="1">INDEX(prop_checks,MATCH(D$1,arg_names,0),MATCH($A3,element_names,0))</f>
        <v>uj::is_prop(w, 'cmp_pos_vec')</v>
      </c>
      <c r="E3" s="13" t="str">
        <f>"uj::isNa("&amp;E$1&amp;")"</f>
        <v>uj::isNa(h)</v>
      </c>
      <c r="F3" s="13" t="str">
        <f>"uj::isNa("&amp;F$1&amp;")"</f>
        <v>uj::isNa(re)</v>
      </c>
      <c r="G3" s="1" t="str">
        <f ca="1">INDEX(prop_checks,MATCH(G$1,arg_names,0),MATCH($A3,element_names,0))</f>
        <v>uj::is_prop(te, 'cmp_num_vec', gt = y)</v>
      </c>
      <c r="H3" s="1" t="str">
        <f ca="1">INDEX(prop_checks,MATCH(H$1,arg_names,0),MATCH($A3,element_names,0))</f>
        <v>uj::is_prop(px, 'cmp_num_vec')</v>
      </c>
      <c r="I3" s="13" t="str">
        <f>"uj::isNa("&amp;I$1&amp;")"</f>
        <v>uj::isNa(py)</v>
      </c>
    </row>
    <row r="4" spans="1:9" x14ac:dyDescent="0.15">
      <c r="A4" s="2" t="s">
        <v>199</v>
      </c>
      <c r="B4" s="1" t="str">
        <f ca="1">INDEX(prop_checks,MATCH(B$1,arg_names,0),MATCH($A4,element_names,0))</f>
        <v>uj::is_prop(x, 'cmp_num_vec')</v>
      </c>
      <c r="C4" s="1" t="str">
        <f ca="1">INDEX(prop_checks,MATCH(C$1,arg_names,0),MATCH($A4,element_names,0))</f>
        <v>uj::is_prop(y, 'cmp_num_vec')</v>
      </c>
      <c r="D4" s="13" t="str">
        <f>"uj::isNa("&amp;D$1&amp;")"</f>
        <v>uj::isNa(w)</v>
      </c>
      <c r="E4" s="1" t="str">
        <f ca="1">INDEX(prop_checks,MATCH(E$1,arg_names,0),MATCH($A4,element_names,0))</f>
        <v>uj::is_prop(h, 'cmp_pos_vec')</v>
      </c>
      <c r="F4" s="1" t="str">
        <f ca="1">INDEX(prop_checks,MATCH(F$1,arg_names,0),MATCH($A4,element_names,0))</f>
        <v>uj::is_prop(re, 'cmp_num_vec', gt = x)</v>
      </c>
      <c r="G4" s="13" t="str">
        <f>"uj::isNa("&amp;G$1&amp;")"</f>
        <v>uj::isNa(te)</v>
      </c>
      <c r="H4" s="13" t="str">
        <f>"uj::isNa("&amp;H$1&amp;")"</f>
        <v>uj::isNa(px)</v>
      </c>
      <c r="I4" s="1" t="str">
        <f ca="1">INDEX(prop_checks,MATCH(I$1,arg_names,0),MATCH($A4,element_names,0))</f>
        <v>uj::is_prop(py, 'cmp_num_vec')</v>
      </c>
    </row>
    <row r="5" spans="1:9" x14ac:dyDescent="0.15">
      <c r="A5" s="2" t="s">
        <v>199</v>
      </c>
      <c r="B5" s="1" t="str">
        <f ca="1">INDEX(prop_checks,MATCH(B$1,arg_names,0),MATCH($A5,element_names,0))</f>
        <v>uj::is_prop(x, 'cmp_num_vec')</v>
      </c>
      <c r="C5" s="1" t="str">
        <f ca="1">INDEX(prop_checks,MATCH(C$1,arg_names,0),MATCH($A5,element_names,0))</f>
        <v>uj::is_prop(y, 'cmp_num_vec')</v>
      </c>
      <c r="D5" s="13" t="str">
        <f>"uj::isNa("&amp;D$1&amp;")"</f>
        <v>uj::isNa(w)</v>
      </c>
      <c r="E5" s="13" t="str">
        <f>"uj::isNa("&amp;E$1&amp;")"</f>
        <v>uj::isNa(h)</v>
      </c>
      <c r="F5" s="1" t="str">
        <f ca="1">INDEX(prop_checks,MATCH(F$1,arg_names,0),MATCH($A5,element_names,0))</f>
        <v>uj::is_prop(re, 'cmp_num_vec', gt = x)</v>
      </c>
      <c r="G5" s="1" t="str">
        <f ca="1">INDEX(prop_checks,MATCH(G$1,arg_names,0),MATCH($A5,element_names,0))</f>
        <v>uj::is_prop(te, 'cmp_num_vec', gt = y)</v>
      </c>
      <c r="H5" s="13" t="str">
        <f>"uj::isNa("&amp;H$1&amp;")"</f>
        <v>uj::isNa(px)</v>
      </c>
      <c r="I5" s="13" t="str">
        <f>"uj::isNa("&amp;I$1&amp;")"</f>
        <v>uj::isNa(py)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7229-3053-FD40-A9DD-303667BA1942}">
  <sheetPr>
    <tabColor theme="7" tint="0.59999389629810485"/>
  </sheetPr>
  <dimension ref="A1:M5"/>
  <sheetViews>
    <sheetView zoomScaleNormal="100" workbookViewId="0">
      <selection activeCell="A2" sqref="A2:A5"/>
    </sheetView>
  </sheetViews>
  <sheetFormatPr baseColWidth="10" defaultColWidth="66.83203125" defaultRowHeight="12" x14ac:dyDescent="0.15"/>
  <cols>
    <col min="1" max="1" width="7.33203125" style="2" bestFit="1" customWidth="1"/>
    <col min="2" max="3" width="19.6640625" style="2" bestFit="1" customWidth="1"/>
    <col min="4" max="4" width="19.5" style="2" bestFit="1" customWidth="1"/>
    <col min="5" max="5" width="19.33203125" style="2" bestFit="1" customWidth="1"/>
    <col min="6" max="6" width="24.1640625" style="2" bestFit="1" customWidth="1"/>
    <col min="7" max="7" width="25" style="2" bestFit="1" customWidth="1"/>
    <col min="8" max="9" width="20.5" style="2" bestFit="1" customWidth="1"/>
    <col min="10" max="13" width="66.83203125" style="1"/>
    <col min="14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9" x14ac:dyDescent="0.15">
      <c r="A1" s="2" t="s">
        <v>123</v>
      </c>
      <c r="B1" s="2" t="s">
        <v>11</v>
      </c>
      <c r="C1" s="2" t="s">
        <v>12</v>
      </c>
      <c r="D1" s="2" t="s">
        <v>18</v>
      </c>
      <c r="E1" s="2" t="s">
        <v>19</v>
      </c>
      <c r="F1" s="2" t="s">
        <v>231</v>
      </c>
      <c r="G1" s="2" t="s">
        <v>232</v>
      </c>
      <c r="H1" s="2" t="s">
        <v>47</v>
      </c>
      <c r="I1" s="2" t="s">
        <v>48</v>
      </c>
    </row>
    <row r="2" spans="1:9" x14ac:dyDescent="0.15">
      <c r="A2" s="2" t="s">
        <v>200</v>
      </c>
      <c r="B2" s="1" t="str">
        <f ca="1">INDEX(prop_checks,MATCH(B$1,arg_names,0),MATCH($A2,element_names,0))</f>
        <v>uj::is_prop(x, 'cmp_num_vec')</v>
      </c>
      <c r="C2" s="1" t="str">
        <f ca="1">INDEX(prop_checks,MATCH(C$1,arg_names,0),MATCH($A2,element_names,0))</f>
        <v>uj::is_prop(y, 'cmp_num_vec')</v>
      </c>
      <c r="D2" s="1" t="str">
        <f ca="1">INDEX(prop_checks,MATCH(D$1,arg_names,0),MATCH($A2,element_names,0))</f>
        <v>uj::is_prop(w, 'cmp_pos_vec')</v>
      </c>
      <c r="E2" s="1" t="str">
        <f ca="1">INDEX(prop_checks,MATCH(E$1,arg_names,0),MATCH($A2,element_names,0))</f>
        <v>uj::is_prop(h, 'cmp_pos_vec')</v>
      </c>
      <c r="F2" s="13" t="str">
        <f>"uj::isNa("&amp;F$1&amp;")"</f>
        <v>uj::isNa(re)</v>
      </c>
      <c r="G2" s="13" t="str">
        <f>"uj::isNa("&amp;G$1&amp;")"</f>
        <v>uj::isNa(te)</v>
      </c>
      <c r="H2" s="1" t="str">
        <f ca="1">INDEX(prop_checks,MATCH(H$1,arg_names,0),MATCH($A2,element_names,0))</f>
        <v>uj::is_prop(px, 'cmp_num_vec')</v>
      </c>
      <c r="I2" s="1" t="str">
        <f ca="1">INDEX(prop_checks,MATCH(I$1,arg_names,0),MATCH($A2,element_names,0))</f>
        <v>uj::is_prop(py, 'cmp_num_vec')</v>
      </c>
    </row>
    <row r="3" spans="1:9" x14ac:dyDescent="0.15">
      <c r="A3" s="2" t="s">
        <v>200</v>
      </c>
      <c r="B3" s="1" t="str">
        <f ca="1">INDEX(prop_checks,MATCH(B$1,arg_names,0),MATCH($A3,element_names,0))</f>
        <v>uj::is_prop(x, 'cmp_num_vec')</v>
      </c>
      <c r="C3" s="1" t="str">
        <f ca="1">INDEX(prop_checks,MATCH(C$1,arg_names,0),MATCH($A3,element_names,0))</f>
        <v>uj::is_prop(y, 'cmp_num_vec')</v>
      </c>
      <c r="D3" s="1" t="str">
        <f ca="1">INDEX(prop_checks,MATCH(D$1,arg_names,0),MATCH($A3,element_names,0))</f>
        <v>uj::is_prop(w, 'cmp_pos_vec')</v>
      </c>
      <c r="E3" s="13" t="str">
        <f>"uj::isNa("&amp;E$1&amp;")"</f>
        <v>uj::isNa(h)</v>
      </c>
      <c r="F3" s="13" t="str">
        <f>"uj::isNa("&amp;F$1&amp;")"</f>
        <v>uj::isNa(re)</v>
      </c>
      <c r="G3" s="1" t="str">
        <f ca="1">INDEX(prop_checks,MATCH(G$1,arg_names,0),MATCH($A3,element_names,0))</f>
        <v>uj::is_prop(te, 'cmp_num_vec', gt = y)</v>
      </c>
      <c r="H3" s="1" t="str">
        <f ca="1">INDEX(prop_checks,MATCH(H$1,arg_names,0),MATCH($A3,element_names,0))</f>
        <v>uj::is_prop(px, 'cmp_num_vec')</v>
      </c>
      <c r="I3" s="13" t="str">
        <f>"uj::isNa("&amp;I$1&amp;")"</f>
        <v>uj::isNa(py)</v>
      </c>
    </row>
    <row r="4" spans="1:9" x14ac:dyDescent="0.15">
      <c r="A4" s="2" t="s">
        <v>200</v>
      </c>
      <c r="B4" s="1" t="str">
        <f ca="1">INDEX(prop_checks,MATCH(B$1,arg_names,0),MATCH($A4,element_names,0))</f>
        <v>uj::is_prop(x, 'cmp_num_vec')</v>
      </c>
      <c r="C4" s="1" t="str">
        <f ca="1">INDEX(prop_checks,MATCH(C$1,arg_names,0),MATCH($A4,element_names,0))</f>
        <v>uj::is_prop(y, 'cmp_num_vec')</v>
      </c>
      <c r="D4" s="13" t="str">
        <f>"uj::isNa("&amp;D$1&amp;")"</f>
        <v>uj::isNa(w)</v>
      </c>
      <c r="E4" s="1" t="str">
        <f ca="1">INDEX(prop_checks,MATCH(E$1,arg_names,0),MATCH($A4,element_names,0))</f>
        <v>uj::is_prop(h, 'cmp_pos_vec')</v>
      </c>
      <c r="F4" s="1" t="str">
        <f ca="1">INDEX(prop_checks,MATCH(F$1,arg_names,0),MATCH($A4,element_names,0))</f>
        <v>uj::is_prop(re, 'cmp_num_vec', gt = x)</v>
      </c>
      <c r="G4" s="13" t="str">
        <f>"uj::isNa("&amp;G$1&amp;")"</f>
        <v>uj::isNa(te)</v>
      </c>
      <c r="H4" s="13" t="str">
        <f>"uj::isNa("&amp;H$1&amp;")"</f>
        <v>uj::isNa(px)</v>
      </c>
      <c r="I4" s="1" t="str">
        <f ca="1">INDEX(prop_checks,MATCH(I$1,arg_names,0),MATCH($A4,element_names,0))</f>
        <v>uj::is_prop(py, 'cmp_num_vec')</v>
      </c>
    </row>
    <row r="5" spans="1:9" x14ac:dyDescent="0.15">
      <c r="A5" s="2" t="s">
        <v>200</v>
      </c>
      <c r="B5" s="1" t="str">
        <f ca="1">INDEX(prop_checks,MATCH(B$1,arg_names,0),MATCH($A5,element_names,0))</f>
        <v>uj::is_prop(x, 'cmp_num_vec')</v>
      </c>
      <c r="C5" s="1" t="str">
        <f ca="1">INDEX(prop_checks,MATCH(C$1,arg_names,0),MATCH($A5,element_names,0))</f>
        <v>uj::is_prop(y, 'cmp_num_vec')</v>
      </c>
      <c r="D5" s="13" t="str">
        <f>"uj::isNa("&amp;D$1&amp;")"</f>
        <v>uj::isNa(w)</v>
      </c>
      <c r="E5" s="13" t="str">
        <f>"uj::isNa("&amp;E$1&amp;")"</f>
        <v>uj::isNa(h)</v>
      </c>
      <c r="F5" s="1" t="str">
        <f ca="1">INDEX(prop_checks,MATCH(F$1,arg_names,0),MATCH($A5,element_names,0))</f>
        <v>uj::is_prop(re, 'cmp_num_vec', gt = x)</v>
      </c>
      <c r="G5" s="1" t="str">
        <f ca="1">INDEX(prop_checks,MATCH(G$1,arg_names,0),MATCH($A5,element_names,0))</f>
        <v>uj::is_prop(te, 'cmp_num_vec', gt = y)</v>
      </c>
      <c r="H5" s="13" t="str">
        <f>"uj::isNa("&amp;H$1&amp;")"</f>
        <v>uj::isNa(px)</v>
      </c>
      <c r="I5" s="13" t="str">
        <f>"uj::isNa("&amp;I$1&amp;")"</f>
        <v>uj::isNa(py)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73FB-CEA6-FF49-98A8-DFE0157D0DB4}">
  <sheetPr>
    <tabColor theme="7" tint="0.59999389629810485"/>
  </sheetPr>
  <dimension ref="A1:O5"/>
  <sheetViews>
    <sheetView zoomScaleNormal="100" workbookViewId="0">
      <selection activeCell="A5" sqref="A5"/>
    </sheetView>
  </sheetViews>
  <sheetFormatPr baseColWidth="10" defaultColWidth="66.83203125" defaultRowHeight="12" x14ac:dyDescent="0.15"/>
  <cols>
    <col min="1" max="1" width="4.1640625" style="2" bestFit="1" customWidth="1"/>
    <col min="2" max="3" width="24.6640625" style="2" bestFit="1" customWidth="1"/>
    <col min="4" max="5" width="19.6640625" style="2" bestFit="1" customWidth="1"/>
    <col min="6" max="6" width="19.5" style="2" bestFit="1" customWidth="1"/>
    <col min="7" max="7" width="19.33203125" style="2" bestFit="1" customWidth="1"/>
    <col min="8" max="8" width="24.1640625" style="2" bestFit="1" customWidth="1"/>
    <col min="9" max="9" width="25" style="2" bestFit="1" customWidth="1"/>
    <col min="10" max="11" width="20.5" style="2" bestFit="1" customWidth="1"/>
    <col min="12" max="15" width="66.83203125" style="1"/>
    <col min="16" max="21" width="66.83203125" style="2"/>
    <col min="22" max="22" width="2" style="2" bestFit="1" customWidth="1"/>
    <col min="23" max="16384" width="66.83203125" style="2"/>
  </cols>
  <sheetData>
    <row r="1" spans="1:11" x14ac:dyDescent="0.15">
      <c r="A1" s="2" t="s">
        <v>123</v>
      </c>
      <c r="B1" s="2" t="s">
        <v>117</v>
      </c>
      <c r="C1" s="2" t="s">
        <v>118</v>
      </c>
      <c r="D1" s="2" t="s">
        <v>11</v>
      </c>
      <c r="E1" s="2" t="s">
        <v>12</v>
      </c>
      <c r="F1" s="2" t="s">
        <v>18</v>
      </c>
      <c r="G1" s="2" t="s">
        <v>19</v>
      </c>
      <c r="H1" s="2" t="s">
        <v>231</v>
      </c>
      <c r="I1" s="2" t="s">
        <v>232</v>
      </c>
      <c r="J1" s="2" t="s">
        <v>47</v>
      </c>
      <c r="K1" s="2" t="s">
        <v>48</v>
      </c>
    </row>
    <row r="2" spans="1:11" x14ac:dyDescent="0.15">
      <c r="A2" s="2" t="s">
        <v>201</v>
      </c>
      <c r="B2" s="1" t="str">
        <f t="shared" ref="B2:G2" ca="1" si="0">INDEX(prop_checks,MATCH(B$1,arg_names,0),MATCH($A2,element_names,0))</f>
        <v>uj::is_prop(pvx, 'cmp_ppn_vec', n = 2)</v>
      </c>
      <c r="C2" s="1" t="str">
        <f t="shared" ca="1" si="0"/>
        <v>uj::is_prop(pvy, 'cmp_ppn_vec', n = 2)</v>
      </c>
      <c r="D2" s="1" t="str">
        <f t="shared" ca="1" si="0"/>
        <v>uj::is_prop(x, 'cmp_num_vec')</v>
      </c>
      <c r="E2" s="1" t="str">
        <f t="shared" ca="1" si="0"/>
        <v>uj::is_prop(y, 'cmp_num_vec')</v>
      </c>
      <c r="F2" s="1" t="str">
        <f t="shared" ca="1" si="0"/>
        <v>uj::is_prop(w, 'cmp_pos_vec')</v>
      </c>
      <c r="G2" s="1" t="str">
        <f t="shared" ca="1" si="0"/>
        <v>uj::is_prop(h, 'cmp_pos_vec')</v>
      </c>
      <c r="H2" s="13" t="str">
        <f>"uj::isNa("&amp;H$1&amp;")"</f>
        <v>uj::isNa(re)</v>
      </c>
      <c r="I2" s="13" t="str">
        <f>"uj::isNa("&amp;I$1&amp;")"</f>
        <v>uj::isNa(te)</v>
      </c>
      <c r="J2" s="1" t="str">
        <f ca="1">INDEX(prop_checks,MATCH(J$1,arg_names,0),MATCH($A2,element_names,0))</f>
        <v>uj::is_prop(px, 'cmp_num_vec')</v>
      </c>
      <c r="K2" s="1" t="str">
        <f ca="1">INDEX(prop_checks,MATCH(K$1,arg_names,0),MATCH($A2,element_names,0))</f>
        <v>uj::is_prop(py, 'cmp_num_vec')</v>
      </c>
    </row>
    <row r="3" spans="1:11" x14ac:dyDescent="0.15">
      <c r="A3" s="2" t="s">
        <v>201</v>
      </c>
      <c r="B3" s="1" t="str">
        <f ca="1">INDEX(prop_checks,MATCH(B$1,arg_names,0),MATCH($A3,element_names,0))</f>
        <v>uj::is_prop(pvx, 'cmp_ppn_vec', n = 2)</v>
      </c>
      <c r="C3" s="1" t="str">
        <f ca="1">INDEX(prop_checks,MATCH(C$1,arg_names,0),MATCH($A3,element_names,0))</f>
        <v>uj::is_prop(pvy, 'cmp_ppn_vec', n = 2)</v>
      </c>
      <c r="D3" s="1" t="str">
        <f ca="1">INDEX(prop_checks,MATCH(D$1,arg_names,0),MATCH($A3,element_names,0))</f>
        <v>uj::is_prop(x, 'cmp_num_vec')</v>
      </c>
      <c r="E3" s="1" t="str">
        <f ca="1">INDEX(prop_checks,MATCH(E$1,arg_names,0),MATCH($A3,element_names,0))</f>
        <v>uj::is_prop(y, 'cmp_num_vec')</v>
      </c>
      <c r="F3" s="1" t="str">
        <f ca="1">INDEX(prop_checks,MATCH(F$1,arg_names,0),MATCH($A3,element_names,0))</f>
        <v>uj::is_prop(w, 'cmp_pos_vec')</v>
      </c>
      <c r="G3" s="13" t="str">
        <f>"uj::isNa("&amp;G$1&amp;")"</f>
        <v>uj::isNa(h)</v>
      </c>
      <c r="H3" s="13" t="str">
        <f>"uj::isNa("&amp;H$1&amp;")"</f>
        <v>uj::isNa(re)</v>
      </c>
      <c r="I3" s="1" t="str">
        <f ca="1">INDEX(prop_checks,MATCH(I$1,arg_names,0),MATCH($A3,element_names,0))</f>
        <v>uj::is_prop(te, 'cmp_num_vec', gt = y)</v>
      </c>
      <c r="J3" s="1" t="str">
        <f ca="1">INDEX(prop_checks,MATCH(J$1,arg_names,0),MATCH($A3,element_names,0))</f>
        <v>uj::is_prop(px, 'cmp_num_vec')</v>
      </c>
      <c r="K3" s="13" t="str">
        <f>"uj::isNa("&amp;K$1&amp;")"</f>
        <v>uj::isNa(py)</v>
      </c>
    </row>
    <row r="4" spans="1:11" x14ac:dyDescent="0.15">
      <c r="A4" s="2" t="s">
        <v>201</v>
      </c>
      <c r="B4" s="1" t="str">
        <f t="shared" ref="B4:E5" ca="1" si="1">INDEX(prop_checks,MATCH(B$1,arg_names,0),MATCH($A4,element_names,0))</f>
        <v>uj::is_prop(pvx, 'cmp_ppn_vec', n = 2)</v>
      </c>
      <c r="C4" s="1" t="str">
        <f t="shared" ca="1" si="1"/>
        <v>uj::is_prop(pvy, 'cmp_ppn_vec', n = 2)</v>
      </c>
      <c r="D4" s="1" t="str">
        <f t="shared" ca="1" si="1"/>
        <v>uj::is_prop(x, 'cmp_num_vec')</v>
      </c>
      <c r="E4" s="1" t="str">
        <f t="shared" ca="1" si="1"/>
        <v>uj::is_prop(y, 'cmp_num_vec')</v>
      </c>
      <c r="F4" s="13" t="str">
        <f>"uj::isNa("&amp;F$1&amp;")"</f>
        <v>uj::isNa(w)</v>
      </c>
      <c r="G4" s="1" t="str">
        <f ca="1">INDEX(prop_checks,MATCH(G$1,arg_names,0),MATCH($A4,element_names,0))</f>
        <v>uj::is_prop(h, 'cmp_pos_vec')</v>
      </c>
      <c r="H4" s="1" t="str">
        <f ca="1">INDEX(prop_checks,MATCH(H$1,arg_names,0),MATCH($A4,element_names,0))</f>
        <v>uj::is_prop(re, 'cmp_num_vec', gt = x)</v>
      </c>
      <c r="I4" s="13" t="str">
        <f>"uj::isNa("&amp;I$1&amp;")"</f>
        <v>uj::isNa(te)</v>
      </c>
      <c r="J4" s="13" t="str">
        <f>"uj::isNa("&amp;J$1&amp;")"</f>
        <v>uj::isNa(px)</v>
      </c>
      <c r="K4" s="1" t="str">
        <f ca="1">INDEX(prop_checks,MATCH(K$1,arg_names,0),MATCH($A4,element_names,0))</f>
        <v>uj::is_prop(py, 'cmp_num_vec')</v>
      </c>
    </row>
    <row r="5" spans="1:11" x14ac:dyDescent="0.15">
      <c r="A5" s="2" t="s">
        <v>201</v>
      </c>
      <c r="B5" s="1" t="str">
        <f t="shared" ca="1" si="1"/>
        <v>uj::is_prop(pvx, 'cmp_ppn_vec', n = 2)</v>
      </c>
      <c r="C5" s="1" t="str">
        <f t="shared" ca="1" si="1"/>
        <v>uj::is_prop(pvy, 'cmp_ppn_vec', n = 2)</v>
      </c>
      <c r="D5" s="1" t="str">
        <f t="shared" ca="1" si="1"/>
        <v>uj::is_prop(x, 'cmp_num_vec')</v>
      </c>
      <c r="E5" s="1" t="str">
        <f t="shared" ca="1" si="1"/>
        <v>uj::is_prop(y, 'cmp_num_vec')</v>
      </c>
      <c r="F5" s="13" t="str">
        <f>"uj::isNa("&amp;F$1&amp;")"</f>
        <v>uj::isNa(w)</v>
      </c>
      <c r="G5" s="13" t="str">
        <f>"uj::isNa("&amp;G$1&amp;")"</f>
        <v>uj::isNa(h)</v>
      </c>
      <c r="H5" s="1" t="str">
        <f ca="1">INDEX(prop_checks,MATCH(H$1,arg_names,0),MATCH($A5,element_names,0))</f>
        <v>uj::is_prop(re, 'cmp_num_vec', gt = x)</v>
      </c>
      <c r="I5" s="1" t="str">
        <f ca="1">INDEX(prop_checks,MATCH(I$1,arg_names,0),MATCH($A5,element_names,0))</f>
        <v>uj::is_prop(te, 'cmp_num_vec', gt = y)</v>
      </c>
      <c r="J5" s="13" t="str">
        <f>"uj::isNa("&amp;J$1&amp;")"</f>
        <v>uj::isNa(px)</v>
      </c>
      <c r="K5" s="13" t="str">
        <f>"uj::isNa("&amp;K$1&amp;")"</f>
        <v>uj::isNa(py)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2F58-8C5C-C743-8F52-CB691FDA9DFD}">
  <sheetPr>
    <tabColor theme="7"/>
  </sheetPr>
  <dimension ref="A1:O5"/>
  <sheetViews>
    <sheetView zoomScaleNormal="100" workbookViewId="0">
      <selection activeCell="G29" sqref="G29"/>
    </sheetView>
  </sheetViews>
  <sheetFormatPr baseColWidth="10" defaultColWidth="66.83203125" defaultRowHeight="12" x14ac:dyDescent="0.15"/>
  <cols>
    <col min="1" max="1" width="4.5" style="2" bestFit="1" customWidth="1"/>
    <col min="2" max="3" width="20.83203125" style="2" bestFit="1" customWidth="1"/>
    <col min="4" max="5" width="19.6640625" style="2" bestFit="1" customWidth="1"/>
    <col min="6" max="6" width="19.5" style="2" bestFit="1" customWidth="1"/>
    <col min="7" max="7" width="19.33203125" style="2" bestFit="1" customWidth="1"/>
    <col min="8" max="8" width="24.1640625" style="2" bestFit="1" customWidth="1"/>
    <col min="9" max="9" width="25" style="2" bestFit="1" customWidth="1"/>
    <col min="10" max="11" width="20.5" style="2" bestFit="1" customWidth="1"/>
    <col min="12" max="15" width="66.83203125" style="1"/>
    <col min="16" max="16384" width="66.83203125" style="2"/>
  </cols>
  <sheetData>
    <row r="1" spans="1:11" x14ac:dyDescent="0.15">
      <c r="A1" s="2" t="s">
        <v>123</v>
      </c>
      <c r="B1" s="2" t="s">
        <v>117</v>
      </c>
      <c r="C1" s="2" t="s">
        <v>118</v>
      </c>
      <c r="D1" s="2" t="s">
        <v>11</v>
      </c>
      <c r="E1" s="2" t="s">
        <v>12</v>
      </c>
      <c r="F1" s="2" t="s">
        <v>18</v>
      </c>
      <c r="G1" s="2" t="s">
        <v>19</v>
      </c>
      <c r="H1" s="2" t="s">
        <v>231</v>
      </c>
      <c r="I1" s="2" t="s">
        <v>232</v>
      </c>
      <c r="J1" s="2" t="s">
        <v>47</v>
      </c>
      <c r="K1" s="2" t="s">
        <v>48</v>
      </c>
    </row>
    <row r="2" spans="1:11" x14ac:dyDescent="0.15">
      <c r="A2" s="2" t="s">
        <v>269</v>
      </c>
      <c r="B2" s="1" t="str">
        <f t="shared" ref="B2:G2" ca="1" si="0">INDEX(prop_checks,MATCH(B$1,arg_names,0),MATCH($A2,element_names,0))</f>
        <v>uj::is_prop(pvx, 'cmp_ppn_vec', n = 2)</v>
      </c>
      <c r="C2" s="1" t="str">
        <f t="shared" ca="1" si="0"/>
        <v>uj::is_prop(pvy, 'cmp_ppn_vec', n = 2)</v>
      </c>
      <c r="D2" s="1" t="str">
        <f t="shared" ca="1" si="0"/>
        <v>uj::is_prop(x, 'cmp_num_vec')</v>
      </c>
      <c r="E2" s="1" t="str">
        <f t="shared" ca="1" si="0"/>
        <v>uj::is_prop(y, 'cmp_num_vec')</v>
      </c>
      <c r="F2" s="1" t="str">
        <f t="shared" ca="1" si="0"/>
        <v>uj::is_prop(w, 'cmp_pos_vec')</v>
      </c>
      <c r="G2" s="1" t="str">
        <f t="shared" ca="1" si="0"/>
        <v>uj::is_prop(h, 'cmp_pos_vec')</v>
      </c>
      <c r="H2" s="13" t="str">
        <f>"uj::isNa("&amp;H$1&amp;")"</f>
        <v>uj::isNa(re)</v>
      </c>
      <c r="I2" s="13" t="str">
        <f>"uj::isNa("&amp;I$1&amp;")"</f>
        <v>uj::isNa(te)</v>
      </c>
      <c r="J2" s="1" t="str">
        <f ca="1">INDEX(prop_checks,MATCH(J$1,arg_names,0),MATCH($A2,element_names,0))</f>
        <v>uj::is_prop(px, 'cmp_num_vec')</v>
      </c>
      <c r="K2" s="1" t="str">
        <f ca="1">INDEX(prop_checks,MATCH(K$1,arg_names,0),MATCH($A2,element_names,0))</f>
        <v>uj::is_prop(py, 'cmp_num_vec')</v>
      </c>
    </row>
    <row r="3" spans="1:11" x14ac:dyDescent="0.15">
      <c r="A3" s="2" t="s">
        <v>269</v>
      </c>
      <c r="B3" s="1" t="str">
        <f ca="1">INDEX(prop_checks,MATCH(B$1,arg_names,0),MATCH($A3,element_names,0))</f>
        <v>uj::is_prop(pvx, 'cmp_ppn_vec', n = 2)</v>
      </c>
      <c r="C3" s="1" t="str">
        <f ca="1">INDEX(prop_checks,MATCH(C$1,arg_names,0),MATCH($A3,element_names,0))</f>
        <v>uj::is_prop(pvy, 'cmp_ppn_vec', n = 2)</v>
      </c>
      <c r="D3" s="1" t="str">
        <f ca="1">INDEX(prop_checks,MATCH(D$1,arg_names,0),MATCH($A3,element_names,0))</f>
        <v>uj::is_prop(x, 'cmp_num_vec')</v>
      </c>
      <c r="E3" s="1" t="str">
        <f ca="1">INDEX(prop_checks,MATCH(E$1,arg_names,0),MATCH($A3,element_names,0))</f>
        <v>uj::is_prop(y, 'cmp_num_vec')</v>
      </c>
      <c r="F3" s="1" t="str">
        <f ca="1">INDEX(prop_checks,MATCH(F$1,arg_names,0),MATCH($A3,element_names,0))</f>
        <v>uj::is_prop(w, 'cmp_pos_vec')</v>
      </c>
      <c r="G3" s="13" t="str">
        <f>"uj::isNa("&amp;G$1&amp;")"</f>
        <v>uj::isNa(h)</v>
      </c>
      <c r="H3" s="13" t="str">
        <f>"uj::isNa("&amp;H$1&amp;")"</f>
        <v>uj::isNa(re)</v>
      </c>
      <c r="I3" s="1" t="str">
        <f ca="1">INDEX(prop_checks,MATCH(I$1,arg_names,0),MATCH($A3,element_names,0))</f>
        <v>uj::is_prop(te, 'cmp_num_vec', gt = y)</v>
      </c>
      <c r="J3" s="1" t="str">
        <f ca="1">INDEX(prop_checks,MATCH(J$1,arg_names,0),MATCH($A3,element_names,0))</f>
        <v>uj::is_prop(px, 'cmp_num_vec')</v>
      </c>
      <c r="K3" s="13" t="str">
        <f>"uj::isNa("&amp;K$1&amp;")"</f>
        <v>uj::isNa(py)</v>
      </c>
    </row>
    <row r="4" spans="1:11" x14ac:dyDescent="0.15">
      <c r="A4" s="2" t="s">
        <v>269</v>
      </c>
      <c r="B4" s="1" t="str">
        <f t="shared" ref="B4:E5" ca="1" si="1">INDEX(prop_checks,MATCH(B$1,arg_names,0),MATCH($A4,element_names,0))</f>
        <v>uj::is_prop(pvx, 'cmp_ppn_vec', n = 2)</v>
      </c>
      <c r="C4" s="1" t="str">
        <f t="shared" ca="1" si="1"/>
        <v>uj::is_prop(pvy, 'cmp_ppn_vec', n = 2)</v>
      </c>
      <c r="D4" s="1" t="str">
        <f t="shared" ca="1" si="1"/>
        <v>uj::is_prop(x, 'cmp_num_vec')</v>
      </c>
      <c r="E4" s="1" t="str">
        <f t="shared" ca="1" si="1"/>
        <v>uj::is_prop(y, 'cmp_num_vec')</v>
      </c>
      <c r="F4" s="13" t="str">
        <f>"uj::isNa("&amp;F$1&amp;")"</f>
        <v>uj::isNa(w)</v>
      </c>
      <c r="G4" s="1" t="str">
        <f ca="1">INDEX(prop_checks,MATCH(G$1,arg_names,0),MATCH($A4,element_names,0))</f>
        <v>uj::is_prop(h, 'cmp_pos_vec')</v>
      </c>
      <c r="H4" s="1" t="str">
        <f ca="1">INDEX(prop_checks,MATCH(H$1,arg_names,0),MATCH($A4,element_names,0))</f>
        <v>uj::is_prop(re, 'cmp_num_vec', gt = x)</v>
      </c>
      <c r="I4" s="13" t="str">
        <f>"uj::isNa("&amp;I$1&amp;")"</f>
        <v>uj::isNa(te)</v>
      </c>
      <c r="J4" s="13" t="str">
        <f>"uj::isNa("&amp;J$1&amp;")"</f>
        <v>uj::isNa(px)</v>
      </c>
      <c r="K4" s="1" t="str">
        <f ca="1">INDEX(prop_checks,MATCH(K$1,arg_names,0),MATCH($A4,element_names,0))</f>
        <v>uj::is_prop(py, 'cmp_num_vec')</v>
      </c>
    </row>
    <row r="5" spans="1:11" x14ac:dyDescent="0.15">
      <c r="A5" s="2" t="s">
        <v>269</v>
      </c>
      <c r="B5" s="1" t="str">
        <f t="shared" ca="1" si="1"/>
        <v>uj::is_prop(pvx, 'cmp_ppn_vec', n = 2)</v>
      </c>
      <c r="C5" s="1" t="str">
        <f t="shared" ca="1" si="1"/>
        <v>uj::is_prop(pvy, 'cmp_ppn_vec', n = 2)</v>
      </c>
      <c r="D5" s="1" t="str">
        <f t="shared" ca="1" si="1"/>
        <v>uj::is_prop(x, 'cmp_num_vec')</v>
      </c>
      <c r="E5" s="1" t="str">
        <f t="shared" ca="1" si="1"/>
        <v>uj::is_prop(y, 'cmp_num_vec')</v>
      </c>
      <c r="F5" s="13" t="str">
        <f>"uj::isNa("&amp;F$1&amp;")"</f>
        <v>uj::isNa(w)</v>
      </c>
      <c r="G5" s="13" t="str">
        <f>"uj::isNa("&amp;G$1&amp;")"</f>
        <v>uj::isNa(h)</v>
      </c>
      <c r="H5" s="1" t="str">
        <f ca="1">INDEX(prop_checks,MATCH(H$1,arg_names,0),MATCH($A5,element_names,0))</f>
        <v>uj::is_prop(re, 'cmp_num_vec', gt = x)</v>
      </c>
      <c r="I5" s="1" t="str">
        <f ca="1">INDEX(prop_checks,MATCH(I$1,arg_names,0),MATCH($A5,element_names,0))</f>
        <v>uj::is_prop(te, 'cmp_num_vec', gt = y)</v>
      </c>
      <c r="J5" s="13" t="str">
        <f>"uj::isNa("&amp;J$1&amp;")"</f>
        <v>uj::isNa(px)</v>
      </c>
      <c r="K5" s="13" t="str">
        <f>"uj::isNa("&amp;K$1&amp;")"</f>
        <v>uj::isNa(py)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1D45-458E-CB47-80EF-1031856F573A}">
  <sheetPr>
    <tabColor theme="7"/>
  </sheetPr>
  <dimension ref="A1:N6"/>
  <sheetViews>
    <sheetView zoomScaleNormal="100" workbookViewId="0">
      <selection activeCell="J24" sqref="J24"/>
    </sheetView>
  </sheetViews>
  <sheetFormatPr baseColWidth="10" defaultColWidth="66.83203125" defaultRowHeight="12" x14ac:dyDescent="0.15"/>
  <cols>
    <col min="1" max="1" width="6" style="2" bestFit="1" customWidth="1"/>
    <col min="2" max="2" width="31.83203125" style="2" bestFit="1" customWidth="1"/>
    <col min="3" max="3" width="30.33203125" style="2" bestFit="1" customWidth="1"/>
    <col min="4" max="6" width="19.6640625" style="2" bestFit="1" customWidth="1"/>
    <col min="7" max="7" width="19.1640625" style="2" bestFit="1" customWidth="1"/>
    <col min="8" max="8" width="19" style="2" bestFit="1" customWidth="1"/>
    <col min="9" max="10" width="20.5" style="2" bestFit="1" customWidth="1"/>
    <col min="11" max="14" width="66.83203125" style="1"/>
    <col min="15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10" x14ac:dyDescent="0.15">
      <c r="A1" s="2" t="s">
        <v>123</v>
      </c>
      <c r="B1" s="2" t="s">
        <v>51</v>
      </c>
      <c r="C1" s="2" t="s">
        <v>10</v>
      </c>
      <c r="D1" s="2" t="s">
        <v>11</v>
      </c>
      <c r="E1" s="2" t="s">
        <v>12</v>
      </c>
      <c r="F1" s="2" t="s">
        <v>50</v>
      </c>
      <c r="G1" s="2" t="s">
        <v>241</v>
      </c>
      <c r="H1" s="2" t="s">
        <v>24</v>
      </c>
      <c r="I1" s="2" t="s">
        <v>47</v>
      </c>
      <c r="J1" s="2" t="s">
        <v>48</v>
      </c>
    </row>
    <row r="2" spans="1:10" x14ac:dyDescent="0.15">
      <c r="A2" s="2" t="s">
        <v>213</v>
      </c>
      <c r="B2" s="1" t="str">
        <f ca="1">INDEX(prop_checks,MATCH(B$1,arg_names,0),MATCH($A2,element_names,0))</f>
        <v>uj::is_prop(loc, 'cmp_chr_vec', vals = pj::pj.$vals$edge)</v>
      </c>
      <c r="C2" s="1" t="str">
        <f ca="1">INDEX(prop_checks,MATCH(C$1,arg_names,0),MATCH($A2,element_names,0))</f>
        <v>uj::is_prop(n, 'cmp_psw_vec', ge = 3, le = 1000)</v>
      </c>
      <c r="D2" s="1" t="str">
        <f ca="1">INDEX(prop_checks,MATCH(D$1,arg_names,0),MATCH($A2,element_names,0))</f>
        <v>uj::is_prop(x, 'cmp_num_vec')</v>
      </c>
      <c r="E2" s="1" t="str">
        <f ca="1">INDEX(prop_checks,MATCH(E$1,arg_names,0),MATCH($A2,element_names,0))</f>
        <v>uj::is_prop(y, 'cmp_num_vec')</v>
      </c>
      <c r="F2" s="1" t="str">
        <f ca="1">INDEX(prop_checks,MATCH(F$1,arg_names,0),MATCH($A2,element_names,0))</f>
        <v>uj::is_prop(a, 'cmp_num_vec')</v>
      </c>
      <c r="G2" s="13" t="str">
        <f>"uj::isNa("&amp;G$1&amp;")"</f>
        <v>uj::isNa(e)</v>
      </c>
      <c r="H2" s="13" t="str">
        <f>"uj::isNa("&amp;H$1&amp;")"</f>
        <v>uj::isNa(r)</v>
      </c>
      <c r="I2" s="1" t="str">
        <f t="shared" ref="I2:J4" ca="1" si="0">INDEX(prop_checks,MATCH(I$1,arg_names,0),MATCH($A2,element_names,0))</f>
        <v>uj::is_prop(px, 'cmp_num_vec')</v>
      </c>
      <c r="J2" s="1" t="str">
        <f t="shared" ca="1" si="0"/>
        <v>uj::is_prop(py, 'cmp_num_vec')</v>
      </c>
    </row>
    <row r="3" spans="1:10" x14ac:dyDescent="0.15">
      <c r="A3" s="2" t="s">
        <v>213</v>
      </c>
      <c r="B3" s="1" t="str">
        <f t="shared" ref="B3:E4" ca="1" si="1">INDEX(prop_checks,MATCH(B$1,arg_names,0),MATCH($A3,element_names,0))</f>
        <v>uj::is_prop(loc, 'cmp_chr_vec', vals = pj::pj.$vals$edge)</v>
      </c>
      <c r="C3" s="1" t="str">
        <f t="shared" ca="1" si="1"/>
        <v>uj::is_prop(n, 'cmp_psw_vec', ge = 3, le = 1000)</v>
      </c>
      <c r="D3" s="1" t="str">
        <f t="shared" ca="1" si="1"/>
        <v>uj::is_prop(x, 'cmp_num_vec')</v>
      </c>
      <c r="E3" s="1" t="str">
        <f t="shared" ca="1" si="1"/>
        <v>uj::is_prop(y, 'cmp_num_vec')</v>
      </c>
      <c r="F3" s="13" t="str">
        <f>"uj::isNa("&amp;F$1&amp;")"</f>
        <v>uj::isNa(a)</v>
      </c>
      <c r="G3" s="13" t="str">
        <f>"uj::isNa("&amp;G$1&amp;")"</f>
        <v>uj::isNa(e)</v>
      </c>
      <c r="H3" s="1" t="str">
        <f ca="1">INDEX(prop_checks,MATCH(H$1,arg_names,0),MATCH($A3,element_names,0))</f>
        <v>uj::is_prop(r, 'cmp_pos_vec')</v>
      </c>
      <c r="I3" s="1" t="str">
        <f t="shared" ca="1" si="0"/>
        <v>uj::is_prop(px, 'cmp_num_vec')</v>
      </c>
      <c r="J3" s="1" t="str">
        <f t="shared" ca="1" si="0"/>
        <v>uj::is_prop(py, 'cmp_num_vec')</v>
      </c>
    </row>
    <row r="4" spans="1:10" x14ac:dyDescent="0.15">
      <c r="A4" s="2" t="s">
        <v>213</v>
      </c>
      <c r="B4" s="1" t="str">
        <f t="shared" ca="1" si="1"/>
        <v>uj::is_prop(loc, 'cmp_chr_vec', vals = pj::pj.$vals$edge)</v>
      </c>
      <c r="C4" s="1" t="str">
        <f t="shared" ca="1" si="1"/>
        <v>uj::is_prop(n, 'cmp_psw_vec', ge = 3, le = 1000)</v>
      </c>
      <c r="D4" s="1" t="str">
        <f t="shared" ca="1" si="1"/>
        <v>uj::is_prop(x, 'cmp_num_vec')</v>
      </c>
      <c r="E4" s="1" t="str">
        <f t="shared" ca="1" si="1"/>
        <v>uj::is_prop(y, 'cmp_num_vec')</v>
      </c>
      <c r="F4" s="13" t="str">
        <f>"uj::isNa("&amp;F$1&amp;")"</f>
        <v>uj::isNa(a)</v>
      </c>
      <c r="G4" s="1" t="str">
        <f ca="1">INDEX(prop_checks,MATCH(G$1,arg_names,0),MATCH($A4,element_names,0))</f>
        <v>uj::is_prop(e, 'cmp_pos_vec')</v>
      </c>
      <c r="H4" s="13" t="str">
        <f>"uj::isNa("&amp;H$1&amp;")"</f>
        <v>uj::isNa(r)</v>
      </c>
      <c r="I4" s="1" t="str">
        <f t="shared" ca="1" si="0"/>
        <v>uj::is_prop(px, 'cmp_num_vec')</v>
      </c>
      <c r="J4" s="1" t="str">
        <f t="shared" ca="1" si="0"/>
        <v>uj::is_prop(py, 'cmp_num_vec')</v>
      </c>
    </row>
    <row r="5" spans="1:10" x14ac:dyDescent="0.15">
      <c r="B5" s="1"/>
      <c r="C5" s="1"/>
      <c r="D5" s="1"/>
      <c r="E5" s="1"/>
      <c r="I5" s="1"/>
      <c r="J5" s="1"/>
    </row>
    <row r="6" spans="1:10" x14ac:dyDescent="0.15">
      <c r="B6" s="1"/>
      <c r="C6" s="1"/>
      <c r="D6" s="1"/>
      <c r="E6" s="1"/>
      <c r="I6" s="1"/>
      <c r="J6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4FA5-A125-1A42-A2AB-CCB0BC647FC6}">
  <sheetPr>
    <tabColor theme="7"/>
  </sheetPr>
  <dimension ref="A1:N5"/>
  <sheetViews>
    <sheetView zoomScaleNormal="100" workbookViewId="0">
      <selection activeCell="A2" sqref="A2:A4"/>
    </sheetView>
  </sheetViews>
  <sheetFormatPr baseColWidth="10" defaultColWidth="66.83203125" defaultRowHeight="12" x14ac:dyDescent="0.15"/>
  <cols>
    <col min="1" max="1" width="4.1640625" style="2" bestFit="1" customWidth="1"/>
    <col min="2" max="2" width="31.83203125" style="1" bestFit="1" customWidth="1"/>
    <col min="3" max="3" width="30.33203125" style="1" bestFit="1" customWidth="1"/>
    <col min="4" max="6" width="19.6640625" style="2" bestFit="1" customWidth="1"/>
    <col min="7" max="7" width="19.1640625" style="2" bestFit="1" customWidth="1"/>
    <col min="8" max="8" width="19" style="2" bestFit="1" customWidth="1"/>
    <col min="9" max="10" width="20.5" style="2" bestFit="1" customWidth="1"/>
    <col min="11" max="14" width="66.83203125" style="1"/>
    <col min="15" max="16384" width="66.83203125" style="2"/>
  </cols>
  <sheetData>
    <row r="1" spans="1:10" x14ac:dyDescent="0.15">
      <c r="A1" s="2" t="s">
        <v>123</v>
      </c>
      <c r="B1" s="1" t="s">
        <v>51</v>
      </c>
      <c r="C1" s="1" t="s">
        <v>10</v>
      </c>
      <c r="D1" s="2" t="s">
        <v>11</v>
      </c>
      <c r="E1" s="2" t="s">
        <v>12</v>
      </c>
      <c r="F1" s="2" t="s">
        <v>50</v>
      </c>
      <c r="G1" s="2" t="s">
        <v>241</v>
      </c>
      <c r="H1" s="2" t="s">
        <v>24</v>
      </c>
      <c r="I1" s="2" t="s">
        <v>47</v>
      </c>
      <c r="J1" s="2" t="s">
        <v>48</v>
      </c>
    </row>
    <row r="2" spans="1:10" x14ac:dyDescent="0.15">
      <c r="A2" s="2" t="s">
        <v>214</v>
      </c>
      <c r="B2" s="1" t="str">
        <f t="shared" ref="B2:F3" ca="1" si="0">INDEX(prop_checks,MATCH(B$1,arg_names,0),MATCH($A2,element_names,0))</f>
        <v>uj::is_prop(loc, 'cmp_chr_vec', vals = pj::pj.$vals$edge)</v>
      </c>
      <c r="C2" s="1" t="str">
        <f t="shared" ca="1" si="0"/>
        <v>uj::is_prop(n, 'cmp_psw_vec', ge = 3, le = 1000)</v>
      </c>
      <c r="D2" s="1" t="str">
        <f t="shared" ca="1" si="0"/>
        <v>uj::is_prop(x, 'cmp_num_vec')</v>
      </c>
      <c r="E2" s="1" t="str">
        <f t="shared" ca="1" si="0"/>
        <v>uj::is_prop(y, 'cmp_num_vec')</v>
      </c>
      <c r="F2" s="1" t="str">
        <f t="shared" ca="1" si="0"/>
        <v>uj::is_prop(a, 'cmp_num_vec')</v>
      </c>
      <c r="G2" s="13" t="str">
        <f>"uj::isNa("&amp;G$1&amp;")"</f>
        <v>uj::isNa(e)</v>
      </c>
      <c r="H2" s="13" t="str">
        <f>"uj::isNa("&amp;H$1&amp;")"</f>
        <v>uj::isNa(r)</v>
      </c>
      <c r="I2" s="1" t="str">
        <f t="shared" ref="I2:J4" ca="1" si="1">INDEX(prop_checks,MATCH(I$1,arg_names,0),MATCH($A2,element_names,0))</f>
        <v>uj::is_prop(px, 'cmp_num_vec')</v>
      </c>
      <c r="J2" s="1" t="str">
        <f t="shared" ca="1" si="1"/>
        <v>uj::is_prop(py, 'cmp_num_vec')</v>
      </c>
    </row>
    <row r="3" spans="1:10" x14ac:dyDescent="0.15">
      <c r="A3" s="2" t="s">
        <v>214</v>
      </c>
      <c r="B3" s="1" t="str">
        <f t="shared" ca="1" si="0"/>
        <v>uj::is_prop(loc, 'cmp_chr_vec', vals = pj::pj.$vals$edge)</v>
      </c>
      <c r="C3" s="1" t="str">
        <f t="shared" ca="1" si="0"/>
        <v>uj::is_prop(n, 'cmp_psw_vec', ge = 3, le = 1000)</v>
      </c>
      <c r="D3" s="1" t="str">
        <f t="shared" ca="1" si="0"/>
        <v>uj::is_prop(x, 'cmp_num_vec')</v>
      </c>
      <c r="E3" s="1" t="str">
        <f t="shared" ca="1" si="0"/>
        <v>uj::is_prop(y, 'cmp_num_vec')</v>
      </c>
      <c r="F3" s="1" t="str">
        <f t="shared" ca="1" si="0"/>
        <v>uj::is_prop(a, 'cmp_num_vec')</v>
      </c>
      <c r="G3" s="13" t="str">
        <f>"uj::isNa("&amp;G$1&amp;")"</f>
        <v>uj::isNa(e)</v>
      </c>
      <c r="H3" s="1" t="str">
        <f ca="1">INDEX(prop_checks,MATCH(H$1,arg_names,0),MATCH($A3,element_names,0))</f>
        <v>uj::is_prop(r, 'cmp_pos_vec')</v>
      </c>
      <c r="I3" s="1" t="str">
        <f t="shared" ca="1" si="1"/>
        <v>uj::is_prop(px, 'cmp_num_vec')</v>
      </c>
      <c r="J3" s="1" t="str">
        <f t="shared" ca="1" si="1"/>
        <v>uj::is_prop(py, 'cmp_num_vec')</v>
      </c>
    </row>
    <row r="4" spans="1:10" x14ac:dyDescent="0.15">
      <c r="A4" s="2" t="s">
        <v>214</v>
      </c>
      <c r="B4" s="1" t="str">
        <f ca="1">INDEX(prop_checks,MATCH(B$1,arg_names,0),MATCH($A4,element_names,0))</f>
        <v>uj::is_prop(loc, 'cmp_chr_vec', vals = pj::pj.$vals$edge)</v>
      </c>
      <c r="C4" s="1" t="str">
        <f ca="1">INDEX(prop_checks,MATCH(C$1,arg_names,0),MATCH($A4,element_names,0))</f>
        <v>uj::is_prop(n, 'cmp_psw_vec', ge = 3, le = 1000)</v>
      </c>
      <c r="D4" s="1" t="str">
        <f ca="1">INDEX(prop_checks,MATCH(D$1,arg_names,0),MATCH($A4,element_names,0))</f>
        <v>uj::is_prop(x, 'cmp_num_vec')</v>
      </c>
      <c r="E4" s="1" t="str">
        <f ca="1">INDEX(prop_checks,MATCH(E$1,arg_names,0),MATCH($A4,element_names,0))</f>
        <v>uj::is_prop(y, 'cmp_num_vec')</v>
      </c>
      <c r="F4" s="13" t="str">
        <f>"uj::isNa("&amp;F$1&amp;")"</f>
        <v>uj::isNa(a)</v>
      </c>
      <c r="G4" s="1" t="str">
        <f ca="1">INDEX(prop_checks,MATCH(G$1,arg_names,0),MATCH($A4,element_names,0))</f>
        <v>uj::is_prop(e, 'cmp_pos_vec')</v>
      </c>
      <c r="H4" s="13" t="str">
        <f>"uj::isNa("&amp;H$1&amp;")"</f>
        <v>uj::isNa(r)</v>
      </c>
      <c r="I4" s="1" t="str">
        <f t="shared" ca="1" si="1"/>
        <v>uj::is_prop(px, 'cmp_num_vec')</v>
      </c>
      <c r="J4" s="1" t="str">
        <f t="shared" ca="1" si="1"/>
        <v>uj::is_prop(py, 'cmp_num_vec')</v>
      </c>
    </row>
    <row r="5" spans="1:10" x14ac:dyDescent="0.15">
      <c r="D5" s="1"/>
      <c r="E5" s="1"/>
      <c r="I5" s="1"/>
      <c r="J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D18C-D836-744E-B5F7-405B01FA0713}">
  <sheetPr>
    <tabColor theme="7"/>
  </sheetPr>
  <dimension ref="A1:O2"/>
  <sheetViews>
    <sheetView zoomScaleNormal="100" workbookViewId="0">
      <selection sqref="A1:XFD1"/>
    </sheetView>
  </sheetViews>
  <sheetFormatPr baseColWidth="10" defaultColWidth="66.83203125" defaultRowHeight="12" x14ac:dyDescent="0.15"/>
  <cols>
    <col min="1" max="1" width="4.1640625" style="2" bestFit="1" customWidth="1"/>
    <col min="2" max="3" width="19.6640625" style="2" bestFit="1" customWidth="1"/>
    <col min="4" max="8" width="66.83203125" style="2"/>
    <col min="9" max="15" width="66.83203125" style="1"/>
    <col min="16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3" x14ac:dyDescent="0.15">
      <c r="A1" s="2" t="s">
        <v>123</v>
      </c>
      <c r="B1" s="2" t="s">
        <v>11</v>
      </c>
      <c r="C1" s="2" t="s">
        <v>12</v>
      </c>
    </row>
    <row r="2" spans="1:3" x14ac:dyDescent="0.15">
      <c r="A2" s="2" t="s">
        <v>271</v>
      </c>
      <c r="B2" s="1" t="str">
        <f ca="1">INDEX(prop_checks,MATCH(B$1,arg_names,0),MATCH($A2,element_names,0))</f>
        <v>uj::is_prop(x, 'cmp_num_vec')</v>
      </c>
      <c r="C2" s="1" t="str">
        <f ca="1">INDEX(prop_checks,MATCH(C$1,arg_names,0),MATCH($A2,element_names,0))</f>
        <v>uj::is_prop(y, 'cmp_num_vec')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623C-6C69-6647-8438-B54AF59EB590}">
  <sheetPr>
    <tabColor theme="7" tint="0.59999389629810485"/>
  </sheetPr>
  <dimension ref="A1:O5"/>
  <sheetViews>
    <sheetView zoomScale="109" zoomScaleNormal="109" workbookViewId="0">
      <selection activeCell="A2" sqref="A2:A5"/>
    </sheetView>
  </sheetViews>
  <sheetFormatPr baseColWidth="10" defaultColWidth="66.83203125" defaultRowHeight="12" x14ac:dyDescent="0.15"/>
  <cols>
    <col min="1" max="1" width="5.6640625" style="2" bestFit="1" customWidth="1"/>
    <col min="2" max="2" width="24" style="2" bestFit="1" customWidth="1"/>
    <col min="3" max="4" width="19.6640625" style="2" bestFit="1" customWidth="1"/>
    <col min="5" max="5" width="19.5" style="2" bestFit="1" customWidth="1"/>
    <col min="6" max="6" width="19.33203125" style="2" bestFit="1" customWidth="1"/>
    <col min="7" max="7" width="24.1640625" style="2" bestFit="1" customWidth="1"/>
    <col min="8" max="8" width="25" style="2" bestFit="1" customWidth="1"/>
    <col min="9" max="10" width="20.5" style="2" bestFit="1" customWidth="1"/>
    <col min="11" max="11" width="30.33203125" style="2" bestFit="1" customWidth="1"/>
    <col min="12" max="15" width="66.83203125" style="1"/>
    <col min="16" max="20" width="66.83203125" style="2"/>
    <col min="21" max="21" width="2" style="2" bestFit="1" customWidth="1"/>
    <col min="22" max="16384" width="66.83203125" style="2"/>
  </cols>
  <sheetData>
    <row r="1" spans="1:11" x14ac:dyDescent="0.15">
      <c r="A1" s="2" t="s">
        <v>123</v>
      </c>
      <c r="B1" s="2" t="s">
        <v>168</v>
      </c>
      <c r="C1" s="2" t="s">
        <v>11</v>
      </c>
      <c r="D1" s="2" t="s">
        <v>12</v>
      </c>
      <c r="E1" s="2" t="s">
        <v>18</v>
      </c>
      <c r="F1" s="2" t="s">
        <v>19</v>
      </c>
      <c r="G1" s="2" t="s">
        <v>231</v>
      </c>
      <c r="H1" s="2" t="s">
        <v>232</v>
      </c>
      <c r="I1" s="2" t="s">
        <v>47</v>
      </c>
      <c r="J1" s="2" t="s">
        <v>48</v>
      </c>
      <c r="K1" s="2" t="s">
        <v>10</v>
      </c>
    </row>
    <row r="2" spans="1:11" x14ac:dyDescent="0.15">
      <c r="A2" s="2" t="s">
        <v>212</v>
      </c>
      <c r="B2" s="1" t="str">
        <f ca="1">INDEX(prop_checks,MATCH(B$1,arg_names,0),MATCH($A2,element_names,0))</f>
        <v>uj::is_prop(pv, 'cmp_ppn_vec', n = 4)</v>
      </c>
      <c r="C2" s="1" t="str">
        <f ca="1">INDEX(prop_checks,MATCH(C$1,arg_names,0),MATCH($A2,element_names,0))</f>
        <v>uj::is_prop(x, 'cmp_num_vec')</v>
      </c>
      <c r="D2" s="1" t="str">
        <f ca="1">INDEX(prop_checks,MATCH(D$1,arg_names,0),MATCH($A2,element_names,0))</f>
        <v>uj::is_prop(y, 'cmp_num_vec')</v>
      </c>
      <c r="E2" s="1" t="str">
        <f ca="1">INDEX(prop_checks,MATCH(E$1,arg_names,0),MATCH($A2,element_names,0))</f>
        <v>uj::is_prop(w, 'cmp_pos_vec')</v>
      </c>
      <c r="F2" s="1" t="str">
        <f ca="1">INDEX(prop_checks,MATCH(F$1,arg_names,0),MATCH($A2,element_names,0))</f>
        <v>uj::is_prop(h, 'cmp_pos_vec')</v>
      </c>
      <c r="G2" s="13" t="str">
        <f>"uj::isNa("&amp;G$1&amp;")"</f>
        <v>uj::isNa(re)</v>
      </c>
      <c r="H2" s="13" t="str">
        <f>"uj::isNa("&amp;H$1&amp;")"</f>
        <v>uj::isNa(te)</v>
      </c>
      <c r="I2" s="1" t="str">
        <f ca="1">INDEX(prop_checks,MATCH(I$1,arg_names,0),MATCH($A2,element_names,0))</f>
        <v>uj::is_prop(px, 'cmp_num_vec')</v>
      </c>
      <c r="J2" s="1" t="str">
        <f ca="1">INDEX(prop_checks,MATCH(J$1,arg_names,0),MATCH($A2,element_names,0))</f>
        <v>uj::is_prop(py, 'cmp_num_vec')</v>
      </c>
      <c r="K2" s="1" t="str">
        <f ca="1">INDEX(prop_checks,MATCH(K$1,arg_names,0),MATCH($A2,element_names,0))</f>
        <v>uj::is_prop(n, 'cmp_psw_vec', ge = 3, le = 1000)</v>
      </c>
    </row>
    <row r="3" spans="1:11" x14ac:dyDescent="0.15">
      <c r="A3" s="2" t="s">
        <v>212</v>
      </c>
      <c r="B3" s="1" t="str">
        <f ca="1">INDEX(prop_checks,MATCH(B$1,arg_names,0),MATCH($A3,element_names,0))</f>
        <v>uj::is_prop(pv, 'cmp_ppn_vec', n = 4)</v>
      </c>
      <c r="C3" s="1" t="str">
        <f ca="1">INDEX(prop_checks,MATCH(C$1,arg_names,0),MATCH($A3,element_names,0))</f>
        <v>uj::is_prop(x, 'cmp_num_vec')</v>
      </c>
      <c r="D3" s="1" t="str">
        <f ca="1">INDEX(prop_checks,MATCH(D$1,arg_names,0),MATCH($A3,element_names,0))</f>
        <v>uj::is_prop(y, 'cmp_num_vec')</v>
      </c>
      <c r="E3" s="1" t="str">
        <f ca="1">INDEX(prop_checks,MATCH(E$1,arg_names,0),MATCH($A3,element_names,0))</f>
        <v>uj::is_prop(w, 'cmp_pos_vec')</v>
      </c>
      <c r="F3" s="13" t="str">
        <f>"uj::isNa("&amp;F$1&amp;")"</f>
        <v>uj::isNa(h)</v>
      </c>
      <c r="G3" s="13" t="str">
        <f>"uj::isNa("&amp;G$1&amp;")"</f>
        <v>uj::isNa(re)</v>
      </c>
      <c r="H3" s="1" t="str">
        <f ca="1">INDEX(prop_checks,MATCH(H$1,arg_names,0),MATCH($A3,element_names,0))</f>
        <v>uj::is_prop(te, 'cmp_num_vec', gt = y)</v>
      </c>
      <c r="I3" s="1" t="str">
        <f ca="1">INDEX(prop_checks,MATCH(I$1,arg_names,0),MATCH($A3,element_names,0))</f>
        <v>uj::is_prop(px, 'cmp_num_vec')</v>
      </c>
      <c r="J3" s="13" t="str">
        <f>"uj::isNa("&amp;J$1&amp;")"</f>
        <v>uj::isNa(py)</v>
      </c>
      <c r="K3" s="1" t="str">
        <f ca="1">INDEX(prop_checks,MATCH(K$1,arg_names,0),MATCH($A3,element_names,0))</f>
        <v>uj::is_prop(n, 'cmp_psw_vec', ge = 3, le = 1000)</v>
      </c>
    </row>
    <row r="4" spans="1:11" x14ac:dyDescent="0.15">
      <c r="A4" s="2" t="s">
        <v>212</v>
      </c>
      <c r="B4" s="1" t="str">
        <f t="shared" ref="B4:D5" ca="1" si="0">INDEX(prop_checks,MATCH(B$1,arg_names,0),MATCH($A4,element_names,0))</f>
        <v>uj::is_prop(pv, 'cmp_ppn_vec', n = 4)</v>
      </c>
      <c r="C4" s="1" t="str">
        <f t="shared" ca="1" si="0"/>
        <v>uj::is_prop(x, 'cmp_num_vec')</v>
      </c>
      <c r="D4" s="1" t="str">
        <f t="shared" ca="1" si="0"/>
        <v>uj::is_prop(y, 'cmp_num_vec')</v>
      </c>
      <c r="E4" s="13" t="str">
        <f>"uj::isNa("&amp;E$1&amp;")"</f>
        <v>uj::isNa(w)</v>
      </c>
      <c r="F4" s="1" t="str">
        <f ca="1">INDEX(prop_checks,MATCH(F$1,arg_names,0),MATCH($A4,element_names,0))</f>
        <v>uj::is_prop(h, 'cmp_pos_vec')</v>
      </c>
      <c r="G4" s="1" t="str">
        <f ca="1">INDEX(prop_checks,MATCH(G$1,arg_names,0),MATCH($A4,element_names,0))</f>
        <v>uj::is_prop(re, 'cmp_num_vec', gt = x)</v>
      </c>
      <c r="H4" s="13" t="str">
        <f>"uj::isNa("&amp;H$1&amp;")"</f>
        <v>uj::isNa(te)</v>
      </c>
      <c r="I4" s="13" t="str">
        <f>"uj::isNa("&amp;I$1&amp;")"</f>
        <v>uj::isNa(px)</v>
      </c>
      <c r="J4" s="1" t="str">
        <f ca="1">INDEX(prop_checks,MATCH(J$1,arg_names,0),MATCH($A4,element_names,0))</f>
        <v>uj::is_prop(py, 'cmp_num_vec')</v>
      </c>
      <c r="K4" s="1" t="str">
        <f ca="1">INDEX(prop_checks,MATCH(K$1,arg_names,0),MATCH($A4,element_names,0))</f>
        <v>uj::is_prop(n, 'cmp_psw_vec', ge = 3, le = 1000)</v>
      </c>
    </row>
    <row r="5" spans="1:11" x14ac:dyDescent="0.15">
      <c r="A5" s="2" t="s">
        <v>212</v>
      </c>
      <c r="B5" s="1" t="str">
        <f t="shared" ca="1" si="0"/>
        <v>uj::is_prop(pv, 'cmp_ppn_vec', n = 4)</v>
      </c>
      <c r="C5" s="1" t="str">
        <f t="shared" ca="1" si="0"/>
        <v>uj::is_prop(x, 'cmp_num_vec')</v>
      </c>
      <c r="D5" s="1" t="str">
        <f t="shared" ca="1" si="0"/>
        <v>uj::is_prop(y, 'cmp_num_vec')</v>
      </c>
      <c r="E5" s="13" t="str">
        <f>"uj::isNa("&amp;E$1&amp;")"</f>
        <v>uj::isNa(w)</v>
      </c>
      <c r="F5" s="13" t="str">
        <f>"uj::isNa("&amp;F$1&amp;")"</f>
        <v>uj::isNa(h)</v>
      </c>
      <c r="G5" s="1" t="str">
        <f ca="1">INDEX(prop_checks,MATCH(G$1,arg_names,0),MATCH($A5,element_names,0))</f>
        <v>uj::is_prop(re, 'cmp_num_vec', gt = x)</v>
      </c>
      <c r="H5" s="1" t="str">
        <f ca="1">INDEX(prop_checks,MATCH(H$1,arg_names,0),MATCH($A5,element_names,0))</f>
        <v>uj::is_prop(te, 'cmp_num_vec', gt = y)</v>
      </c>
      <c r="I5" s="13" t="str">
        <f>"uj::isNa("&amp;I$1&amp;")"</f>
        <v>uj::isNa(px)</v>
      </c>
      <c r="J5" s="13" t="str">
        <f>"uj::isNa("&amp;J$1&amp;")"</f>
        <v>uj::isNa(py)</v>
      </c>
      <c r="K5" s="1" t="str">
        <f ca="1">INDEX(prop_checks,MATCH(K$1,arg_names,0),MATCH($A5,element_names,0))</f>
        <v>uj::is_prop(n, 'cmp_psw_vec', ge = 3, le = 1000)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64E2-A21D-BC42-9022-BE2DEB5C90E7}">
  <sheetPr>
    <tabColor theme="7" tint="0.59999389629810485"/>
  </sheetPr>
  <dimension ref="A1:M4"/>
  <sheetViews>
    <sheetView tabSelected="1" zoomScale="150" zoomScaleNormal="100" workbookViewId="0">
      <selection activeCell="G4" sqref="G4"/>
    </sheetView>
  </sheetViews>
  <sheetFormatPr baseColWidth="10" defaultColWidth="66.83203125" defaultRowHeight="12" x14ac:dyDescent="0.15"/>
  <cols>
    <col min="1" max="1" width="5" style="2" bestFit="1" customWidth="1"/>
    <col min="2" max="3" width="19.6640625" style="2" bestFit="1" customWidth="1"/>
    <col min="4" max="4" width="19" style="2" bestFit="1" customWidth="1"/>
    <col min="5" max="5" width="24.1640625" style="2" bestFit="1" customWidth="1"/>
    <col min="6" max="6" width="25" style="2" bestFit="1" customWidth="1"/>
    <col min="7" max="7" width="30.33203125" style="2" bestFit="1" customWidth="1"/>
    <col min="8" max="9" width="20.5" style="2" bestFit="1" customWidth="1"/>
    <col min="10" max="13" width="66.83203125" style="1"/>
    <col min="14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9" x14ac:dyDescent="0.15">
      <c r="A1" s="2" t="s">
        <v>123</v>
      </c>
      <c r="B1" s="2" t="s">
        <v>11</v>
      </c>
      <c r="C1" s="2" t="s">
        <v>12</v>
      </c>
      <c r="D1" s="2" t="s">
        <v>24</v>
      </c>
      <c r="E1" s="2" t="s">
        <v>231</v>
      </c>
      <c r="F1" s="2" t="s">
        <v>232</v>
      </c>
      <c r="G1" s="2" t="s">
        <v>10</v>
      </c>
      <c r="H1" s="2" t="s">
        <v>47</v>
      </c>
      <c r="I1" s="2" t="s">
        <v>48</v>
      </c>
    </row>
    <row r="2" spans="1:9" x14ac:dyDescent="0.15">
      <c r="A2" s="2" t="s">
        <v>202</v>
      </c>
      <c r="B2" s="1" t="str">
        <f ca="1">INDEX(prop_checks,MATCH(B$1,arg_names,0),MATCH($A2,element_names,0))</f>
        <v>uj::is_prop(x, 'cmp_num_vec')</v>
      </c>
      <c r="C2" s="1" t="str">
        <f ca="1">INDEX(prop_checks,MATCH(C$1,arg_names,0),MATCH($A2,element_names,0))</f>
        <v>uj::is_prop(y, 'cmp_num_vec')</v>
      </c>
      <c r="D2" s="1" t="str">
        <f ca="1">INDEX(prop_checks,MATCH(D$1,arg_names,0),MATCH($A2,element_names,0))</f>
        <v>uj::is_prop(r, 'cmp_pos_vec')</v>
      </c>
      <c r="E2" s="13" t="str">
        <f>"uj::isNa("&amp;E$1&amp;")"</f>
        <v>uj::isNa(re)</v>
      </c>
      <c r="F2" s="13" t="str">
        <f>"uj::isNa("&amp;F$1&amp;")"</f>
        <v>uj::isNa(te)</v>
      </c>
      <c r="G2" s="1" t="str">
        <f ca="1">INDEX(prop_checks,MATCH(G$1,arg_names,0),MATCH($A2,element_names,0))</f>
        <v>uj::is_prop(n, 'cmp_psw_vec', ge = 3, le = 1000)</v>
      </c>
      <c r="H2" s="1" t="str">
        <f ca="1">INDEX(prop_checks,MATCH(H$1,arg_names,0),MATCH($A2,element_names,0))</f>
        <v>uj::is_prop(px, 'cmp_num_vec')</v>
      </c>
      <c r="I2" s="1" t="str">
        <f ca="1">INDEX(prop_checks,MATCH(I$1,arg_names,0),MATCH($A2,element_names,0))</f>
        <v>uj::is_prop(py, 'cmp_num_vec')</v>
      </c>
    </row>
    <row r="3" spans="1:9" x14ac:dyDescent="0.15">
      <c r="A3" s="2" t="s">
        <v>202</v>
      </c>
      <c r="B3" s="1" t="str">
        <f ca="1">INDEX(prop_checks,MATCH(B$1,arg_names,0),MATCH($A3,element_names,0))</f>
        <v>uj::is_prop(x, 'cmp_num_vec')</v>
      </c>
      <c r="C3" s="1" t="str">
        <f ca="1">INDEX(prop_checks,MATCH(C$1,arg_names,0),MATCH($A3,element_names,0))</f>
        <v>uj::is_prop(y, 'cmp_num_vec')</v>
      </c>
      <c r="D3" s="13" t="str">
        <f>"uj::isNa("&amp;D$1&amp;")"</f>
        <v>uj::isNa(r)</v>
      </c>
      <c r="E3" s="13" t="str">
        <f>"uj::isNa("&amp;E$1&amp;")"</f>
        <v>uj::isNa(re)</v>
      </c>
      <c r="F3" s="1" t="str">
        <f ca="1">INDEX(prop_checks,MATCH(F$1,arg_names,0),MATCH($A3,element_names,0))</f>
        <v>uj::is_prop(te, 'cmp_num_vec', gt = y)</v>
      </c>
      <c r="G3" s="1" t="str">
        <f ca="1">INDEX(prop_checks,MATCH(G$1,arg_names,0),MATCH($A3,element_names,0))</f>
        <v>uj::is_prop(n, 'cmp_psw_vec', ge = 3, le = 1000)</v>
      </c>
      <c r="H3" s="1" t="str">
        <f ca="1">INDEX(prop_checks,MATCH(H$1,arg_names,0),MATCH($A3,element_names,0))</f>
        <v>uj::is_prop(px, 'cmp_num_vec')</v>
      </c>
      <c r="I3" s="13" t="str">
        <f>"uj::isNa("&amp;I$1&amp;")"</f>
        <v>uj::isNa(py)</v>
      </c>
    </row>
    <row r="4" spans="1:9" x14ac:dyDescent="0.15">
      <c r="A4" s="2" t="s">
        <v>202</v>
      </c>
      <c r="B4" s="1" t="str">
        <f ca="1">INDEX(prop_checks,MATCH(B$1,arg_names,0),MATCH($A4,element_names,0))</f>
        <v>uj::is_prop(x, 'cmp_num_vec')</v>
      </c>
      <c r="C4" s="1" t="str">
        <f ca="1">INDEX(prop_checks,MATCH(C$1,arg_names,0),MATCH($A4,element_names,0))</f>
        <v>uj::is_prop(y, 'cmp_num_vec')</v>
      </c>
      <c r="D4" s="13" t="str">
        <f>"uj::isNa("&amp;D$1&amp;")"</f>
        <v>uj::isNa(r)</v>
      </c>
      <c r="E4" s="1" t="str">
        <f ca="1">INDEX(prop_checks,MATCH(E$1,arg_names,0),MATCH($A4,element_names,0))</f>
        <v>uj::is_prop(re, 'cmp_num_vec', gt = x)</v>
      </c>
      <c r="F4" s="13" t="str">
        <f>"uj::isNa("&amp;F$1&amp;")"</f>
        <v>uj::isNa(te)</v>
      </c>
      <c r="G4" s="1" t="str">
        <f ca="1">INDEX(prop_checks,MATCH(G$1,arg_names,0),MATCH($A4,element_names,0))</f>
        <v>uj::is_prop(n, 'cmp_psw_vec', ge = 3, le = 1000)</v>
      </c>
      <c r="H4" s="13" t="str">
        <f>"uj::isNa("&amp;H$1&amp;")"</f>
        <v>uj::isNa(px)</v>
      </c>
      <c r="I4" s="1" t="str">
        <f ca="1">INDEX(prop_checks,MATCH(I$1,arg_names,0),MATCH($A4,element_names,0))</f>
        <v>uj::is_prop(py, 'cmp_num_vec')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003C-9BCA-4E4B-A93A-3B4FA8A2241E}">
  <sheetPr>
    <tabColor theme="7" tint="0.59999389629810485"/>
  </sheetPr>
  <dimension ref="A1:N5"/>
  <sheetViews>
    <sheetView zoomScale="109" zoomScaleNormal="109" workbookViewId="0">
      <selection activeCell="A5" sqref="A5"/>
    </sheetView>
  </sheetViews>
  <sheetFormatPr baseColWidth="10" defaultColWidth="66.83203125" defaultRowHeight="12" x14ac:dyDescent="0.15"/>
  <cols>
    <col min="1" max="1" width="5.6640625" style="2" bestFit="1" customWidth="1"/>
    <col min="2" max="5" width="19.6640625" style="2" bestFit="1" customWidth="1"/>
    <col min="6" max="6" width="24.1640625" style="2" bestFit="1" customWidth="1"/>
    <col min="7" max="7" width="25" style="2" bestFit="1" customWidth="1"/>
    <col min="8" max="8" width="30.33203125" style="2" bestFit="1" customWidth="1"/>
    <col min="9" max="10" width="20.5" style="2" bestFit="1" customWidth="1"/>
    <col min="11" max="14" width="66.83203125" style="1"/>
    <col min="15" max="19" width="66.83203125" style="2"/>
    <col min="20" max="20" width="2" style="2" bestFit="1" customWidth="1"/>
    <col min="21" max="40" width="66.83203125" style="2"/>
    <col min="41" max="42" width="2.83203125" style="2" bestFit="1" customWidth="1"/>
    <col min="43" max="16384" width="66.83203125" style="2"/>
  </cols>
  <sheetData>
    <row r="1" spans="1:10" x14ac:dyDescent="0.15">
      <c r="A1" s="2" t="s">
        <v>123</v>
      </c>
      <c r="B1" s="2" t="s">
        <v>11</v>
      </c>
      <c r="C1" s="2" t="s">
        <v>12</v>
      </c>
      <c r="D1" s="2" t="s">
        <v>25</v>
      </c>
      <c r="E1" s="2" t="s">
        <v>26</v>
      </c>
      <c r="F1" s="2" t="s">
        <v>231</v>
      </c>
      <c r="G1" s="2" t="s">
        <v>232</v>
      </c>
      <c r="H1" s="2" t="s">
        <v>10</v>
      </c>
      <c r="I1" s="2" t="s">
        <v>47</v>
      </c>
      <c r="J1" s="2" t="s">
        <v>48</v>
      </c>
    </row>
    <row r="2" spans="1:10" x14ac:dyDescent="0.15">
      <c r="A2" s="2" t="s">
        <v>203</v>
      </c>
      <c r="B2" s="1" t="str">
        <f ca="1">INDEX(prop_checks,MATCH(B$1,arg_names,0),MATCH($A2,element_names,0))</f>
        <v>uj::is_prop(x, 'cmp_num_vec')</v>
      </c>
      <c r="C2" s="1" t="str">
        <f ca="1">INDEX(prop_checks,MATCH(C$1,arg_names,0),MATCH($A2,element_names,0))</f>
        <v>uj::is_prop(y, 'cmp_num_vec')</v>
      </c>
      <c r="D2" s="1" t="str">
        <f ca="1">INDEX(prop_checks,MATCH(D$1,arg_names,0),MATCH($A2,element_names,0))</f>
        <v>uj::is_prop(rx, 'cmp_pos_vec')</v>
      </c>
      <c r="E2" s="1" t="str">
        <f ca="1">INDEX(prop_checks,MATCH(E$1,arg_names,0),MATCH($A2,element_names,0))</f>
        <v>uj::is_prop(ry, 'cmp_pos_vec')</v>
      </c>
      <c r="F2" s="13" t="str">
        <f>"uj::isNa("&amp;F$1&amp;")"</f>
        <v>uj::isNa(re)</v>
      </c>
      <c r="G2" s="13" t="str">
        <f>"uj::isNa("&amp;G$1&amp;")"</f>
        <v>uj::isNa(te)</v>
      </c>
      <c r="H2" s="1" t="str">
        <f ca="1">INDEX(prop_checks,MATCH(H$1,arg_names,0),MATCH($A2,element_names,0))</f>
        <v>uj::is_prop(n, 'cmp_psw_vec', ge = 3, le = 1000)</v>
      </c>
      <c r="I2" s="1" t="str">
        <f ca="1">INDEX(prop_checks,MATCH(I$1,arg_names,0),MATCH($A2,element_names,0))</f>
        <v>uj::is_prop(px, 'cmp_num_vec')</v>
      </c>
      <c r="J2" s="1" t="str">
        <f ca="1">INDEX(prop_checks,MATCH(J$1,arg_names,0),MATCH($A2,element_names,0))</f>
        <v>uj::is_prop(py, 'cmp_num_vec')</v>
      </c>
    </row>
    <row r="3" spans="1:10" x14ac:dyDescent="0.15">
      <c r="A3" s="2" t="s">
        <v>203</v>
      </c>
      <c r="B3" s="1" t="str">
        <f ca="1">INDEX(prop_checks,MATCH(B$1,arg_names,0),MATCH($A3,element_names,0))</f>
        <v>uj::is_prop(x, 'cmp_num_vec')</v>
      </c>
      <c r="C3" s="1" t="str">
        <f ca="1">INDEX(prop_checks,MATCH(C$1,arg_names,0),MATCH($A3,element_names,0))</f>
        <v>uj::is_prop(y, 'cmp_num_vec')</v>
      </c>
      <c r="D3" s="1" t="str">
        <f ca="1">INDEX(prop_checks,MATCH(D$1,arg_names,0),MATCH($A3,element_names,0))</f>
        <v>uj::is_prop(rx, 'cmp_pos_vec')</v>
      </c>
      <c r="E3" s="13" t="str">
        <f>"uj::isNa("&amp;E$1&amp;")"</f>
        <v>uj::isNa(ry)</v>
      </c>
      <c r="F3" s="13" t="str">
        <f>"uj::isNa("&amp;F$1&amp;")"</f>
        <v>uj::isNa(re)</v>
      </c>
      <c r="G3" s="1" t="str">
        <f ca="1">INDEX(prop_checks,MATCH(G$1,arg_names,0),MATCH($A3,element_names,0))</f>
        <v>uj::is_prop(te, 'cmp_num_vec', gt = y)</v>
      </c>
      <c r="H3" s="1" t="str">
        <f ca="1">INDEX(prop_checks,MATCH(H$1,arg_names,0),MATCH($A3,element_names,0))</f>
        <v>uj::is_prop(n, 'cmp_psw_vec', ge = 3, le = 1000)</v>
      </c>
      <c r="I3" s="1" t="str">
        <f ca="1">INDEX(prop_checks,MATCH(I$1,arg_names,0),MATCH($A3,element_names,0))</f>
        <v>uj::is_prop(px, 'cmp_num_vec')</v>
      </c>
      <c r="J3" s="13" t="str">
        <f>"uj::isNa("&amp;J$1&amp;")"</f>
        <v>uj::isNa(py)</v>
      </c>
    </row>
    <row r="4" spans="1:10" x14ac:dyDescent="0.15">
      <c r="A4" s="2" t="s">
        <v>203</v>
      </c>
      <c r="B4" s="1" t="str">
        <f ca="1">INDEX(prop_checks,MATCH(B$1,arg_names,0),MATCH($A4,element_names,0))</f>
        <v>uj::is_prop(x, 'cmp_num_vec')</v>
      </c>
      <c r="C4" s="1" t="str">
        <f ca="1">INDEX(prop_checks,MATCH(C$1,arg_names,0),MATCH($A4,element_names,0))</f>
        <v>uj::is_prop(y, 'cmp_num_vec')</v>
      </c>
      <c r="D4" s="13" t="str">
        <f>"uj::isNa("&amp;D$1&amp;")"</f>
        <v>uj::isNa(rx)</v>
      </c>
      <c r="E4" s="1" t="str">
        <f ca="1">INDEX(prop_checks,MATCH(E$1,arg_names,0),MATCH($A4,element_names,0))</f>
        <v>uj::is_prop(ry, 'cmp_pos_vec')</v>
      </c>
      <c r="F4" s="1" t="str">
        <f ca="1">INDEX(prop_checks,MATCH(F$1,arg_names,0),MATCH($A4,element_names,0))</f>
        <v>uj::is_prop(re, 'cmp_num_vec', gt = x)</v>
      </c>
      <c r="G4" s="13" t="str">
        <f>"uj::isNa("&amp;G$1&amp;")"</f>
        <v>uj::isNa(te)</v>
      </c>
      <c r="H4" s="1" t="str">
        <f ca="1">INDEX(prop_checks,MATCH(H$1,arg_names,0),MATCH($A4,element_names,0))</f>
        <v>uj::is_prop(n, 'cmp_psw_vec', ge = 3, le = 1000)</v>
      </c>
      <c r="I4" s="13" t="str">
        <f>"uj::isNa("&amp;I$1&amp;")"</f>
        <v>uj::isNa(px)</v>
      </c>
      <c r="J4" s="1" t="str">
        <f ca="1">INDEX(prop_checks,MATCH(J$1,arg_names,0),MATCH($A4,element_names,0))</f>
        <v>uj::is_prop(py, 'cmp_num_vec')</v>
      </c>
    </row>
    <row r="5" spans="1:10" x14ac:dyDescent="0.15">
      <c r="A5" s="2" t="s">
        <v>203</v>
      </c>
      <c r="B5" s="1" t="str">
        <f ca="1">INDEX(prop_checks,MATCH(B$1,arg_names,0),MATCH($A5,element_names,0))</f>
        <v>uj::is_prop(x, 'cmp_num_vec')</v>
      </c>
      <c r="C5" s="1" t="str">
        <f ca="1">INDEX(prop_checks,MATCH(C$1,arg_names,0),MATCH($A5,element_names,0))</f>
        <v>uj::is_prop(y, 'cmp_num_vec')</v>
      </c>
      <c r="D5" s="13" t="str">
        <f>"uj::isNa("&amp;D$1&amp;")"</f>
        <v>uj::isNa(rx)</v>
      </c>
      <c r="E5" s="13" t="str">
        <f>"uj::isNa("&amp;E$1&amp;")"</f>
        <v>uj::isNa(ry)</v>
      </c>
      <c r="F5" s="1" t="str">
        <f ca="1">INDEX(prop_checks,MATCH(F$1,arg_names,0),MATCH($A5,element_names,0))</f>
        <v>uj::is_prop(re, 'cmp_num_vec', gt = x)</v>
      </c>
      <c r="G5" s="1" t="str">
        <f ca="1">INDEX(prop_checks,MATCH(G$1,arg_names,0),MATCH($A5,element_names,0))</f>
        <v>uj::is_prop(te, 'cmp_num_vec', gt = y)</v>
      </c>
      <c r="H5" s="1" t="str">
        <f ca="1">INDEX(prop_checks,MATCH(H$1,arg_names,0),MATCH($A5,element_names,0))</f>
        <v>uj::is_prop(n, 'cmp_psw_vec', ge = 3, le = 1000)</v>
      </c>
      <c r="I5" s="13" t="str">
        <f>"uj::isNa("&amp;I$1&amp;")"</f>
        <v>uj::isNa(px)</v>
      </c>
      <c r="J5" s="13" t="str">
        <f>"uj::isNa("&amp;J$1&amp;")"</f>
        <v>uj::isNa(py)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694F-D45F-AC48-B432-7893EFA53B11}">
  <sheetPr>
    <tabColor theme="9"/>
  </sheetPr>
  <dimension ref="A1:L4"/>
  <sheetViews>
    <sheetView zoomScaleNormal="100" workbookViewId="0">
      <selection activeCell="A4" sqref="A4"/>
    </sheetView>
  </sheetViews>
  <sheetFormatPr baseColWidth="10" defaultColWidth="66.83203125" defaultRowHeight="12" x14ac:dyDescent="0.15"/>
  <cols>
    <col min="1" max="1" width="4.1640625" style="2" bestFit="1" customWidth="1"/>
    <col min="2" max="2" width="29.83203125" style="2" bestFit="1" customWidth="1"/>
    <col min="3" max="3" width="30.33203125" style="2" bestFit="1" customWidth="1"/>
    <col min="4" max="4" width="19.83203125" style="2" bestFit="1" customWidth="1"/>
    <col min="5" max="5" width="20.83203125" style="2" bestFit="1" customWidth="1"/>
    <col min="6" max="6" width="20.6640625" style="2" bestFit="1" customWidth="1"/>
    <col min="7" max="7" width="19.6640625" style="2" bestFit="1" customWidth="1"/>
    <col min="8" max="12" width="66.83203125" style="1"/>
    <col min="13" max="16384" width="66.83203125" style="2"/>
  </cols>
  <sheetData>
    <row r="1" spans="1:7" x14ac:dyDescent="0.15">
      <c r="A1" s="2" t="s">
        <v>123</v>
      </c>
      <c r="B1" s="2" t="s">
        <v>29</v>
      </c>
      <c r="C1" s="2" t="s">
        <v>0</v>
      </c>
      <c r="D1" s="2" t="s">
        <v>152</v>
      </c>
      <c r="E1" s="2" t="s">
        <v>28</v>
      </c>
      <c r="F1" s="2" t="s">
        <v>151</v>
      </c>
      <c r="G1" s="2" t="s">
        <v>38</v>
      </c>
    </row>
    <row r="2" spans="1:7" x14ac:dyDescent="0.15">
      <c r="A2" s="2" t="s">
        <v>155</v>
      </c>
      <c r="B2" s="1" t="str">
        <f ca="1">INDEX(prop_checks,MATCH(B$1,arg_names,0),MATCH($A2,element_names,0))</f>
        <v>uj::is_prop(dir, 'cmp_chr_scl', vals = pj::pj.$vals$hv)</v>
      </c>
      <c r="C2" s="1" t="str">
        <f ca="1">INDEX(prop_checks,MATCH(C$1,arg_names,0),MATCH($A2,element_names,0))</f>
        <v>uj::is_prop(type, 'cmp_chr_scl', vals = pj::pj.$vals$ci)</v>
      </c>
      <c r="D2" s="1" t="str">
        <f ca="1">INDEX(prop_checks,MATCH(D$1,arg_names,0),MATCH($A2,element_names,0))</f>
        <v>uj::is_prop(d, 'cmp_num_vec')</v>
      </c>
      <c r="E2" s="13" t="str">
        <f>"uj::isNa("&amp;E$1&amp;")"</f>
        <v>uj::isNa(pos)</v>
      </c>
      <c r="F2" s="13" t="str">
        <f>"uj::isNa("&amp;F$1&amp;")"</f>
        <v>uj::isNa(neg)</v>
      </c>
      <c r="G2" s="1" t="str">
        <f ca="1">INDEX(prop_checks,MATCH(G$1,arg_names,0),MATCH($A2,element_names,0))</f>
        <v>uj::is_prop(m, 'cmp_pos_vec')</v>
      </c>
    </row>
    <row r="3" spans="1:7" x14ac:dyDescent="0.15">
      <c r="A3" s="2" t="s">
        <v>155</v>
      </c>
      <c r="B3" s="1" t="str">
        <f ca="1">INDEX(prop_checks,MATCH(B$1,arg_names,0),MATCH($A3,element_names,0))</f>
        <v>uj::is_prop(dir, 'cmp_chr_scl', vals = pj::pj.$vals$hv)</v>
      </c>
      <c r="C3" s="1" t="str">
        <f ca="1">INDEX(prop_checks,MATCH(C$1,arg_names,0),MATCH($A3,element_names,0))</f>
        <v>uj::is_prop(type, 'cmp_chr_scl', vals = pj::pj.$vals$ci)</v>
      </c>
      <c r="D3" s="13" t="str">
        <f>"uj::isNa("&amp;D$1&amp;")"</f>
        <v>uj::isNa(d)</v>
      </c>
      <c r="E3" s="1" t="str">
        <f ca="1">INDEX(prop_checks,MATCH(E$1,arg_names,0),MATCH($A3,element_names,0))</f>
        <v>uj::is_prop(pos, 'cmp_pos_vec')</v>
      </c>
      <c r="F3" s="1" t="str">
        <f ca="1">INDEX(prop_checks,MATCH(F$1,arg_names,0),MATCH($A3,element_names,0))</f>
        <v>uj::is_prop(neg, 'cmp_pos_vec')</v>
      </c>
      <c r="G3" s="1" t="str">
        <f ca="1">INDEX(prop_checks,MATCH(G$1,arg_names,0),MATCH($A3,element_names,0))</f>
        <v>uj::is_prop(m, 'cmp_pos_vec')</v>
      </c>
    </row>
    <row r="4" spans="1:7" x14ac:dyDescent="0.15">
      <c r="G4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2519-95A9-3F45-982F-92FF300CB291}">
  <sheetPr>
    <tabColor theme="9"/>
  </sheetPr>
  <dimension ref="A1:J5"/>
  <sheetViews>
    <sheetView topLeftCell="C1" zoomScale="110" zoomScaleNormal="110" workbookViewId="0">
      <selection activeCell="J2" sqref="J2:J5"/>
    </sheetView>
  </sheetViews>
  <sheetFormatPr baseColWidth="10" defaultColWidth="66.83203125" defaultRowHeight="12" x14ac:dyDescent="0.15"/>
  <cols>
    <col min="1" max="1" width="4.1640625" style="2" bestFit="1" customWidth="1"/>
    <col min="2" max="2" width="32.5" style="2" bestFit="1" customWidth="1"/>
    <col min="3" max="3" width="31.83203125" style="2" bestFit="1" customWidth="1"/>
    <col min="4" max="4" width="34" style="2" bestFit="1" customWidth="1"/>
    <col min="5" max="5" width="18.6640625" style="2" bestFit="1" customWidth="1"/>
    <col min="6" max="6" width="19.6640625" style="2" bestFit="1" customWidth="1"/>
    <col min="7" max="7" width="19.83203125" style="2" bestFit="1" customWidth="1"/>
    <col min="8" max="8" width="18.83203125" style="2" bestFit="1" customWidth="1"/>
    <col min="9" max="9" width="19.83203125" style="2" bestFit="1" customWidth="1"/>
    <col min="10" max="10" width="20.83203125" style="2" bestFit="1" customWidth="1"/>
    <col min="11" max="17" width="66.83203125" style="2"/>
    <col min="18" max="18" width="2" style="2" bestFit="1" customWidth="1"/>
    <col min="19" max="16384" width="66.83203125" style="2"/>
  </cols>
  <sheetData>
    <row r="1" spans="1:10" x14ac:dyDescent="0.15">
      <c r="A1" s="2" t="s">
        <v>123</v>
      </c>
      <c r="B1" s="2" t="s">
        <v>204</v>
      </c>
      <c r="C1" s="2" t="s">
        <v>228</v>
      </c>
      <c r="D1" s="2" t="s">
        <v>121</v>
      </c>
      <c r="E1" s="2" t="s">
        <v>40</v>
      </c>
      <c r="F1" s="2" t="s">
        <v>43</v>
      </c>
      <c r="G1" s="2" t="s">
        <v>45</v>
      </c>
      <c r="H1" s="2" t="s">
        <v>37</v>
      </c>
      <c r="I1" s="2" t="s">
        <v>42</v>
      </c>
      <c r="J1" s="2" t="s">
        <v>27</v>
      </c>
    </row>
    <row r="2" spans="1:10" x14ac:dyDescent="0.15">
      <c r="A2" s="2" t="s">
        <v>204</v>
      </c>
      <c r="B2" s="1" t="str">
        <f t="shared" ref="B2:C5" ca="1" si="0">INDEX(prop_checks,MATCH(B$1,arg_names,0),MATCH($A2,element_names,0))</f>
        <v>uj::is_prop(ends, 'cmp_chr_vec', vals = pj::pj.$vals$end)</v>
      </c>
      <c r="C2" s="1" t="str">
        <f t="shared" ca="1" si="0"/>
        <v>uj::is_prop(segs, 'cmp_chr_vec', vals = pj::pj.$vals$seg)</v>
      </c>
      <c r="D2" s="1" t="s">
        <v>153</v>
      </c>
      <c r="E2" s="1" t="str">
        <f t="shared" ref="E2:G4" ca="1" si="1">INDEX(prop_checks,MATCH(E$1,arg_names,0),MATCH($A2,element_names,0))</f>
        <v>uj::is_prop(lc, 'cmp_clr_vec')</v>
      </c>
      <c r="F2" s="1" t="str">
        <f t="shared" ca="1" si="1"/>
        <v>uj::is_prop(la, 'cmp_ppn_vec')</v>
      </c>
      <c r="G2" s="1" t="str">
        <f t="shared" ca="1" si="1"/>
        <v>uj::is_prop(lw, 'cmp_pos_vec')</v>
      </c>
      <c r="H2" s="13" t="str">
        <f>"uj::isNa("&amp;H$1&amp;")"</f>
        <v>uj::isNa(fc)</v>
      </c>
      <c r="I2" s="13" t="str">
        <f>"uj::isNa("&amp;I$1&amp;")"</f>
        <v>uj::isNa(fa)</v>
      </c>
      <c r="J2" s="1" t="str">
        <f ca="1">INDEX(prop_checks,MATCH(J$1,arg_names,0),MATCH($A2,element_names,0))</f>
        <v>uj::is_prop(size, 'cmp_pos_vec')</v>
      </c>
    </row>
    <row r="3" spans="1:10" x14ac:dyDescent="0.15">
      <c r="A3" s="2" t="s">
        <v>204</v>
      </c>
      <c r="B3" s="1" t="str">
        <f t="shared" ca="1" si="0"/>
        <v>uj::is_prop(ends, 'cmp_chr_vec', vals = pj::pj.$vals$end)</v>
      </c>
      <c r="C3" s="1" t="str">
        <f t="shared" ca="1" si="0"/>
        <v>uj::is_prop(segs, 'cmp_chr_vec', vals = pj::pj.$vals$seg)</v>
      </c>
      <c r="D3" s="1" t="str">
        <f ca="1">INDEX(prop_checks,MATCH(D$1,arg_names,0),MATCH($A3,element_names,0))</f>
        <v>uj::is_prop(mark, 'cmp_chr_vec', vals = pj::pj.$vals$mark)</v>
      </c>
      <c r="E3" s="1" t="str">
        <f t="shared" ca="1" si="1"/>
        <v>uj::is_prop(lc, 'cmp_clr_vec')</v>
      </c>
      <c r="F3" s="1" t="str">
        <f t="shared" ca="1" si="1"/>
        <v>uj::is_prop(la, 'cmp_ppn_vec')</v>
      </c>
      <c r="G3" s="1" t="str">
        <f t="shared" ca="1" si="1"/>
        <v>uj::is_prop(lw, 'cmp_pos_vec')</v>
      </c>
      <c r="H3" s="1" t="str">
        <f ca="1">INDEX(prop_checks,MATCH(H$1,arg_names,0),MATCH($A3,element_names,0))</f>
        <v>uj::is_prop(fc, 'cmp_clr_vec')</v>
      </c>
      <c r="I3" s="1" t="str">
        <f ca="1">INDEX(prop_checks,MATCH(I$1,arg_names,0),MATCH($A3,element_names,0))</f>
        <v>uj::is_prop(fa, 'cmp_ppn_vec')</v>
      </c>
      <c r="J3" s="1" t="str">
        <f ca="1">INDEX(prop_checks,MATCH(J$1,arg_names,0),MATCH($A3,element_names,0))</f>
        <v>uj::is_prop(size, 'cmp_pos_vec')</v>
      </c>
    </row>
    <row r="4" spans="1:10" x14ac:dyDescent="0.15">
      <c r="A4" s="2" t="s">
        <v>204</v>
      </c>
      <c r="B4" s="1" t="str">
        <f t="shared" ca="1" si="0"/>
        <v>uj::is_prop(ends, 'cmp_chr_vec', vals = pj::pj.$vals$end)</v>
      </c>
      <c r="C4" s="1" t="str">
        <f t="shared" ca="1" si="0"/>
        <v>uj::is_prop(segs, 'cmp_chr_vec', vals = pj::pj.$vals$seg)</v>
      </c>
      <c r="D4" s="1" t="str">
        <f ca="1">INDEX(prop_checks,MATCH(D$1,arg_names,0),MATCH($A4,element_names,0))</f>
        <v>uj::is_prop(mark, 'cmp_chr_vec', vals = pj::pj.$vals$mark)</v>
      </c>
      <c r="E4" s="1" t="str">
        <f t="shared" ca="1" si="1"/>
        <v>uj::is_prop(lc, 'cmp_clr_vec')</v>
      </c>
      <c r="F4" s="1" t="str">
        <f t="shared" ca="1" si="1"/>
        <v>uj::is_prop(la, 'cmp_ppn_vec')</v>
      </c>
      <c r="G4" s="1" t="str">
        <f t="shared" ca="1" si="1"/>
        <v>uj::is_prop(lw, 'cmp_pos_vec')</v>
      </c>
      <c r="H4" s="13" t="str">
        <f>"uj::isNa("&amp;H$1&amp;")"</f>
        <v>uj::isNa(fc)</v>
      </c>
      <c r="I4" s="13" t="str">
        <f>"uj::isNa("&amp;I$1&amp;")"</f>
        <v>uj::isNa(fa)</v>
      </c>
      <c r="J4" s="1" t="str">
        <f ca="1">INDEX(prop_checks,MATCH(J$1,arg_names,0),MATCH($A4,element_names,0))</f>
        <v>uj::is_prop(size, 'cmp_pos_vec')</v>
      </c>
    </row>
    <row r="5" spans="1:10" x14ac:dyDescent="0.15">
      <c r="A5" s="2" t="s">
        <v>204</v>
      </c>
      <c r="B5" s="1" t="str">
        <f t="shared" ca="1" si="0"/>
        <v>uj::is_prop(ends, 'cmp_chr_vec', vals = pj::pj.$vals$end)</v>
      </c>
      <c r="C5" s="1" t="str">
        <f t="shared" ca="1" si="0"/>
        <v>uj::is_prop(segs, 'cmp_chr_vec', vals = pj::pj.$vals$seg)</v>
      </c>
      <c r="D5" s="1" t="str">
        <f ca="1">INDEX(prop_checks,MATCH(D$1,arg_names,0),MATCH($A5,element_names,0))</f>
        <v>uj::is_prop(mark, 'cmp_chr_vec', vals = pj::pj.$vals$mark)</v>
      </c>
      <c r="E5" s="13" t="str">
        <f>"uj::isNa("&amp;E$1&amp;")"</f>
        <v>uj::isNa(lc)</v>
      </c>
      <c r="F5" s="13" t="str">
        <f>"uj::isNa("&amp;F$1&amp;")"</f>
        <v>uj::isNa(la)</v>
      </c>
      <c r="G5" s="13" t="str">
        <f>"uj::isNa("&amp;G$1&amp;")"</f>
        <v>uj::isNa(lw)</v>
      </c>
      <c r="H5" s="1" t="str">
        <f ca="1">INDEX(prop_checks,MATCH(H$1,arg_names,0),MATCH($A5,element_names,0))</f>
        <v>uj::is_prop(fc, 'cmp_clr_vec')</v>
      </c>
      <c r="I5" s="1" t="str">
        <f ca="1">INDEX(prop_checks,MATCH(I$1,arg_names,0),MATCH($A5,element_names,0))</f>
        <v>uj::is_prop(fa, 'cmp_ppn_vec')</v>
      </c>
      <c r="J5" s="1" t="str">
        <f ca="1">INDEX(prop_checks,MATCH(J$1,arg_names,0),MATCH($A5,element_names,0))</f>
        <v>uj::is_prop(size, 'cmp_pos_vec')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2B77-A988-4245-9426-35BB4ACBDD98}">
  <sheetPr>
    <tabColor theme="9"/>
  </sheetPr>
  <dimension ref="A1:K9"/>
  <sheetViews>
    <sheetView zoomScale="112" zoomScaleNormal="112" workbookViewId="0">
      <selection activeCell="A3" sqref="A3"/>
    </sheetView>
  </sheetViews>
  <sheetFormatPr baseColWidth="10" defaultColWidth="66.83203125" defaultRowHeight="12" x14ac:dyDescent="0.15"/>
  <cols>
    <col min="1" max="1" width="4.1640625" style="2" bestFit="1" customWidth="1"/>
    <col min="2" max="2" width="18.83203125" style="2" bestFit="1" customWidth="1"/>
    <col min="3" max="3" width="19.83203125" style="2" bestFit="1" customWidth="1"/>
    <col min="4" max="4" width="13.6640625" style="2" bestFit="1" customWidth="1"/>
    <col min="5" max="11" width="66.83203125" style="1"/>
    <col min="12" max="24" width="66.83203125" style="2"/>
    <col min="25" max="25" width="2" style="2" bestFit="1" customWidth="1"/>
    <col min="26" max="16384" width="66.83203125" style="2"/>
  </cols>
  <sheetData>
    <row r="1" spans="1:4" x14ac:dyDescent="0.15">
      <c r="A1" s="2" t="s">
        <v>123</v>
      </c>
      <c r="B1" s="2" t="s">
        <v>37</v>
      </c>
      <c r="C1" s="2" t="s">
        <v>42</v>
      </c>
    </row>
    <row r="2" spans="1:4" x14ac:dyDescent="0.15">
      <c r="A2" s="2" t="s">
        <v>205</v>
      </c>
      <c r="B2" s="1" t="str">
        <f ca="1">INDEX(prop_checks,MATCH(B$1,arg_names,0),MATCH($A2,element_names,0))</f>
        <v>uj::is_prop(fc, 'cmp_clr_vec')</v>
      </c>
      <c r="C2" s="1" t="str">
        <f ca="1">INDEX(prop_checks,MATCH(C$1,arg_names,0),MATCH($A2,element_names,0))</f>
        <v>uj::is_prop(fa, 'cmp_ppn_vec')</v>
      </c>
      <c r="D2" s="1"/>
    </row>
    <row r="9" spans="1:4" x14ac:dyDescent="0.15">
      <c r="B9" s="1"/>
      <c r="C9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4AD6-EBF8-7844-81E2-1F76012CDC64}">
  <sheetPr>
    <tabColor theme="9"/>
  </sheetPr>
  <dimension ref="A1:P8"/>
  <sheetViews>
    <sheetView zoomScaleNormal="100" workbookViewId="0">
      <selection activeCell="A2" sqref="A2:A3"/>
    </sheetView>
  </sheetViews>
  <sheetFormatPr baseColWidth="10" defaultColWidth="66.83203125" defaultRowHeight="12" x14ac:dyDescent="0.15"/>
  <cols>
    <col min="1" max="1" width="4.5" style="2" bestFit="1" customWidth="1"/>
    <col min="2" max="2" width="15.6640625" style="2" bestFit="1" customWidth="1"/>
    <col min="3" max="3" width="14.6640625" style="2" bestFit="1" customWidth="1"/>
    <col min="4" max="4" width="12.83203125" style="2" bestFit="1" customWidth="1"/>
    <col min="5" max="5" width="13.83203125" style="2" bestFit="1" customWidth="1"/>
    <col min="6" max="6" width="13.6640625" style="2" bestFit="1" customWidth="1"/>
    <col min="7" max="7" width="12.83203125" style="2" bestFit="1" customWidth="1"/>
    <col min="8" max="8" width="20" style="2" bestFit="1" customWidth="1"/>
    <col min="9" max="9" width="35.5" style="2" bestFit="1" customWidth="1"/>
    <col min="10" max="16" width="66.83203125" style="1"/>
    <col min="17" max="19" width="66.83203125" style="2"/>
    <col min="20" max="20" width="2" style="2" bestFit="1" customWidth="1"/>
    <col min="21" max="16384" width="66.83203125" style="2"/>
  </cols>
  <sheetData>
    <row r="1" spans="1:9" x14ac:dyDescent="0.15">
      <c r="A1" s="2" t="s">
        <v>123</v>
      </c>
      <c r="B1" s="2" t="s">
        <v>154</v>
      </c>
      <c r="C1" s="2" t="s">
        <v>27</v>
      </c>
      <c r="D1" s="2" t="s">
        <v>157</v>
      </c>
      <c r="E1" s="2" t="s">
        <v>158</v>
      </c>
      <c r="F1" s="2" t="s">
        <v>45</v>
      </c>
      <c r="G1" s="2" t="s">
        <v>145</v>
      </c>
      <c r="H1" s="2" t="s">
        <v>146</v>
      </c>
      <c r="I1" s="2" t="s">
        <v>147</v>
      </c>
    </row>
    <row r="2" spans="1:9" x14ac:dyDescent="0.15">
      <c r="A2" s="2" t="s">
        <v>206</v>
      </c>
      <c r="B2" s="1" t="str">
        <f t="shared" ref="B2:I2" ca="1" si="0">INDEX(prop_checks,MATCH(B$1,arg_names,0),MATCH($A2,element_names,0))</f>
        <v>uj::is_prop(glyph, 'cmp_chr_vec')</v>
      </c>
      <c r="C2" s="1" t="str">
        <f t="shared" ca="1" si="0"/>
        <v>uj::is_prop(size, 'cmp_pos_vec')</v>
      </c>
      <c r="D2" s="1" t="str">
        <f t="shared" ca="1" si="0"/>
        <v>uj::is_prop(gc, 'cmp_clr_vec')</v>
      </c>
      <c r="E2" s="1" t="str">
        <f t="shared" ca="1" si="0"/>
        <v>uj::is_prop(ga, 'cmp_ppn_vec')</v>
      </c>
      <c r="F2" s="1" t="str">
        <f t="shared" ca="1" si="0"/>
        <v>uj::is_prop(lw, 'cmp_pos_vec')</v>
      </c>
      <c r="G2" s="1" t="str">
        <f t="shared" ca="1" si="0"/>
        <v>uj::is_prop(ec, 'cmp_clr_vec')</v>
      </c>
      <c r="H2" s="1" t="str">
        <f t="shared" ca="1" si="0"/>
        <v>uj::is_prop(ea, 'cmp_ppn_vec')</v>
      </c>
      <c r="I2" s="1" t="str">
        <f t="shared" ca="1" si="0"/>
        <v>uj::is_prop(et, 'cmp_chr_vec', vals = pj::pj.$vals$enc)</v>
      </c>
    </row>
    <row r="3" spans="1:9" x14ac:dyDescent="0.15">
      <c r="A3" s="2" t="s">
        <v>206</v>
      </c>
      <c r="B3" s="1" t="str">
        <f ca="1">INDEX(prop_checks,MATCH(B$1,arg_names,0),MATCH($A3,element_names,0))</f>
        <v>uj::is_prop(glyph, 'cmp_chr_vec')</v>
      </c>
      <c r="C3" s="1" t="str">
        <f ca="1">INDEX(prop_checks,MATCH(C$1,arg_names,0),MATCH($A3,element_names,0))</f>
        <v>uj::is_prop(size, 'cmp_pos_vec')</v>
      </c>
      <c r="D3" s="1" t="str">
        <f ca="1">INDEX(prop_checks,MATCH(D$1,arg_names,0),MATCH($A3,element_names,0))</f>
        <v>uj::is_prop(gc, 'cmp_clr_vec')</v>
      </c>
      <c r="E3" s="1" t="str">
        <f ca="1">INDEX(prop_checks,MATCH(E$1,arg_names,0),MATCH($A3,element_names,0))</f>
        <v>uj::is_prop(ga, 'cmp_ppn_vec')</v>
      </c>
      <c r="F3" s="13" t="str">
        <f>"uj::isNa("&amp;F$1&amp;")"</f>
        <v>uj::isNa(lw)</v>
      </c>
      <c r="G3" s="13" t="str">
        <f>"uj::isNa("&amp;G$1&amp;")"</f>
        <v>uj::isNa(ec)</v>
      </c>
      <c r="H3" s="13" t="str">
        <f>"uj::isNa("&amp;H$1&amp;")"</f>
        <v>uj::isNa(ea)</v>
      </c>
      <c r="I3" s="13" t="str">
        <f>"uj::isNa("&amp;I$1&amp;")"</f>
        <v>uj::isNa(et)</v>
      </c>
    </row>
    <row r="4" spans="1:9" x14ac:dyDescent="0.15">
      <c r="B4" s="1"/>
      <c r="C4" s="1"/>
      <c r="D4" s="1"/>
      <c r="E4" s="1"/>
      <c r="F4" s="1"/>
      <c r="G4" s="1"/>
      <c r="H4" s="1"/>
      <c r="I4" s="1"/>
    </row>
    <row r="5" spans="1:9" x14ac:dyDescent="0.15">
      <c r="B5" s="1"/>
      <c r="C5" s="1"/>
      <c r="D5" s="1"/>
      <c r="E5" s="1"/>
      <c r="F5" s="1"/>
      <c r="G5" s="1"/>
      <c r="H5" s="1"/>
      <c r="I5" s="1"/>
    </row>
    <row r="6" spans="1:9" x14ac:dyDescent="0.15">
      <c r="B6" s="1"/>
      <c r="C6" s="1"/>
      <c r="D6" s="1"/>
      <c r="E6" s="1"/>
      <c r="F6" s="1"/>
      <c r="G6" s="1"/>
      <c r="H6" s="1"/>
      <c r="I6" s="1"/>
    </row>
    <row r="7" spans="1:9" x14ac:dyDescent="0.15">
      <c r="B7" s="1"/>
      <c r="C7" s="1"/>
      <c r="D7" s="1"/>
      <c r="E7" s="1"/>
      <c r="F7" s="1"/>
      <c r="G7" s="1"/>
      <c r="H7" s="1"/>
    </row>
    <row r="8" spans="1:9" x14ac:dyDescent="0.15"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275E-C705-8642-A622-94F2CB86EAEB}">
  <sheetPr>
    <tabColor theme="9"/>
  </sheetPr>
  <dimension ref="A1:AA5"/>
  <sheetViews>
    <sheetView topLeftCell="G1" zoomScaleNormal="100" workbookViewId="0">
      <selection activeCell="G1" sqref="A1:XFD1048576"/>
    </sheetView>
  </sheetViews>
  <sheetFormatPr baseColWidth="10" defaultColWidth="66.83203125" defaultRowHeight="12" x14ac:dyDescent="0.15"/>
  <cols>
    <col min="1" max="1" width="4.6640625" style="2" bestFit="1" customWidth="1"/>
    <col min="2" max="2" width="20.5" style="2" bestFit="1" customWidth="1"/>
    <col min="3" max="3" width="32.5" style="2" bestFit="1" customWidth="1"/>
    <col min="4" max="4" width="20.83203125" style="2" bestFit="1" customWidth="1"/>
    <col min="5" max="5" width="32.83203125" style="2" bestFit="1" customWidth="1"/>
    <col min="6" max="6" width="19.83203125" style="2" bestFit="1" customWidth="1"/>
    <col min="7" max="7" width="19.6640625" style="2" bestFit="1" customWidth="1"/>
    <col min="8" max="8" width="18.83203125" style="2" bestFit="1" customWidth="1"/>
    <col min="9" max="9" width="19.83203125" style="2" bestFit="1" customWidth="1"/>
    <col min="10" max="10" width="18.83203125" style="2" bestFit="1" customWidth="1"/>
    <col min="11" max="11" width="19.83203125" style="2" bestFit="1" customWidth="1"/>
    <col min="12" max="12" width="18.6640625" style="2" bestFit="1" customWidth="1"/>
    <col min="13" max="13" width="19.6640625" style="2" bestFit="1" customWidth="1"/>
    <col min="14" max="14" width="28.6640625" style="2" bestFit="1" customWidth="1"/>
    <col min="15" max="15" width="19.83203125" style="2" bestFit="1" customWidth="1"/>
    <col min="16" max="17" width="20.5" style="2" bestFit="1" customWidth="1"/>
    <col min="18" max="18" width="21.1640625" style="2" bestFit="1" customWidth="1"/>
    <col min="19" max="19" width="19.6640625" style="2" bestFit="1" customWidth="1"/>
    <col min="20" max="20" width="30" style="2" bestFit="1" customWidth="1"/>
    <col min="21" max="27" width="66.83203125" style="1"/>
    <col min="28" max="16384" width="66.83203125" style="2"/>
  </cols>
  <sheetData>
    <row r="1" spans="1:20" x14ac:dyDescent="0.15">
      <c r="A1" s="2" t="s">
        <v>123</v>
      </c>
      <c r="B1" s="2" t="s">
        <v>30</v>
      </c>
      <c r="C1" s="2" t="s">
        <v>31</v>
      </c>
      <c r="D1" s="2" t="s">
        <v>27</v>
      </c>
      <c r="E1" s="2" t="s">
        <v>34</v>
      </c>
      <c r="F1" s="2" t="s">
        <v>52</v>
      </c>
      <c r="G1" s="2" t="s">
        <v>53</v>
      </c>
      <c r="H1" s="2" t="s">
        <v>39</v>
      </c>
      <c r="I1" s="2" t="s">
        <v>41</v>
      </c>
      <c r="J1" s="2" t="s">
        <v>37</v>
      </c>
      <c r="K1" s="2" t="s">
        <v>42</v>
      </c>
      <c r="L1" s="2" t="s">
        <v>40</v>
      </c>
      <c r="M1" s="2" t="s">
        <v>43</v>
      </c>
      <c r="N1" s="2" t="s">
        <v>44</v>
      </c>
      <c r="O1" s="2" t="s">
        <v>45</v>
      </c>
      <c r="P1" s="2" t="s">
        <v>22</v>
      </c>
      <c r="Q1" s="2" t="s">
        <v>23</v>
      </c>
      <c r="R1" s="2" t="s">
        <v>32</v>
      </c>
      <c r="S1" s="2" t="s">
        <v>50</v>
      </c>
      <c r="T1" s="2" t="s">
        <v>49</v>
      </c>
    </row>
    <row r="2" spans="1:20" x14ac:dyDescent="0.15">
      <c r="A2" s="2" t="s">
        <v>207</v>
      </c>
      <c r="B2" s="1" t="str">
        <f t="shared" ref="B2:I5" ca="1" si="0">INDEX(prop_checks,MATCH(B$1,arg_names,0),MATCH($A2,element_names,0))</f>
        <v>uj::is_prop(text, 'cmp_chr_vec')</v>
      </c>
      <c r="C2" s="1" t="str">
        <f t="shared" ca="1" si="0"/>
        <v>uj::is_prop(font, 'cmp_chr_vec', vals = pj::pj.$vals$font)</v>
      </c>
      <c r="D2" s="1" t="str">
        <f t="shared" ca="1" si="0"/>
        <v>uj::is_prop(size, 'cmp_pos_vec')</v>
      </c>
      <c r="E2" s="1" t="str">
        <f t="shared" ca="1" si="0"/>
        <v>uj::is_prop(style, 'cmp_chr_vec', vals = pj::pj.$vals$style)</v>
      </c>
      <c r="F2" s="1" t="str">
        <f t="shared" ca="1" si="0"/>
        <v>uj::is_prop(hj, 'cmp_ppn_vec')</v>
      </c>
      <c r="G2" s="1" t="str">
        <f t="shared" ca="1" si="0"/>
        <v>uj::is_prop(vj, 'cmp_ppn_vec')</v>
      </c>
      <c r="H2" s="1" t="str">
        <f t="shared" ca="1" si="0"/>
        <v>uj::is_prop(tc, 'cmp_clr_vec')</v>
      </c>
      <c r="I2" s="1" t="str">
        <f t="shared" ca="1" si="0"/>
        <v>uj::is_prop(ta, 'cmp_ppn_vec')</v>
      </c>
      <c r="J2" s="13" t="str">
        <f t="shared" ref="J2:O2" si="1">"uj::isNa("&amp;J$1&amp;")"</f>
        <v>uj::isNa(fc)</v>
      </c>
      <c r="K2" s="13" t="str">
        <f t="shared" si="1"/>
        <v>uj::isNa(fa)</v>
      </c>
      <c r="L2" s="13" t="str">
        <f t="shared" si="1"/>
        <v>uj::isNa(lc)</v>
      </c>
      <c r="M2" s="13" t="str">
        <f t="shared" si="1"/>
        <v>uj::isNa(la)</v>
      </c>
      <c r="N2" s="13" t="str">
        <f t="shared" si="1"/>
        <v>uj::isNa(lt)</v>
      </c>
      <c r="O2" s="13" t="str">
        <f t="shared" si="1"/>
        <v>uj::isNa(lw)</v>
      </c>
      <c r="P2" s="1" t="str">
        <f t="shared" ref="L2:T5" ca="1" si="2">INDEX(prop_checks,MATCH(P$1,arg_names,0),MATCH($A2,element_names,0))</f>
        <v>uj::is_prop(dx, 'cmp_num_vec')</v>
      </c>
      <c r="Q2" s="1" t="str">
        <f t="shared" ca="1" si="2"/>
        <v>uj::is_prop(dy, 'cmp_num_vec')</v>
      </c>
      <c r="R2" s="1" t="str">
        <f t="shared" ca="1" si="2"/>
        <v>uj::is_prop(parse, 'cmp_lgc_vec')</v>
      </c>
      <c r="S2" s="1" t="str">
        <f t="shared" ca="1" si="2"/>
        <v>uj::is_prop(a, 'cmp_num_vec')</v>
      </c>
      <c r="T2" s="1" t="str">
        <f t="shared" ca="1" si="2"/>
        <v>uj::is_prop(au, 'cmp_chr_vec', vals = pj::pj.$vals$au)</v>
      </c>
    </row>
    <row r="3" spans="1:20" x14ac:dyDescent="0.15">
      <c r="A3" s="2" t="s">
        <v>207</v>
      </c>
      <c r="B3" s="1" t="str">
        <f t="shared" ca="1" si="0"/>
        <v>uj::is_prop(text, 'cmp_chr_vec')</v>
      </c>
      <c r="C3" s="1" t="str">
        <f t="shared" ca="1" si="0"/>
        <v>uj::is_prop(font, 'cmp_chr_vec', vals = pj::pj.$vals$font)</v>
      </c>
      <c r="D3" s="1" t="str">
        <f t="shared" ca="1" si="0"/>
        <v>uj::is_prop(size, 'cmp_pos_vec')</v>
      </c>
      <c r="E3" s="1" t="str">
        <f t="shared" ca="1" si="0"/>
        <v>uj::is_prop(style, 'cmp_chr_vec', vals = pj::pj.$vals$style)</v>
      </c>
      <c r="F3" s="1" t="str">
        <f t="shared" ca="1" si="0"/>
        <v>uj::is_prop(hj, 'cmp_ppn_vec')</v>
      </c>
      <c r="G3" s="1" t="str">
        <f t="shared" ca="1" si="0"/>
        <v>uj::is_prop(vj, 'cmp_ppn_vec')</v>
      </c>
      <c r="H3" s="1" t="str">
        <f t="shared" ca="1" si="0"/>
        <v>uj::is_prop(tc, 'cmp_clr_vec')</v>
      </c>
      <c r="I3" s="1" t="str">
        <f t="shared" ca="1" si="0"/>
        <v>uj::is_prop(ta, 'cmp_ppn_vec')</v>
      </c>
      <c r="J3" s="1" t="str">
        <f ca="1">INDEX(prop_checks,MATCH(J$1,arg_names,0),MATCH($A3,element_names,0))</f>
        <v>uj::is_prop(fc, 'cmp_clr_vec')</v>
      </c>
      <c r="K3" s="1" t="str">
        <f ca="1">INDEX(prop_checks,MATCH(K$1,arg_names,0),MATCH($A3,element_names,0))</f>
        <v>uj::is_prop(fa, 'cmp_ppn_vec')</v>
      </c>
      <c r="L3" s="13" t="str">
        <f>"uj::isNa("&amp;L$1&amp;")"</f>
        <v>uj::isNa(lc)</v>
      </c>
      <c r="M3" s="13" t="str">
        <f>"uj::isNa("&amp;M$1&amp;")"</f>
        <v>uj::isNa(la)</v>
      </c>
      <c r="N3" s="13" t="str">
        <f>"uj::isNa("&amp;N$1&amp;")"</f>
        <v>uj::isNa(lt)</v>
      </c>
      <c r="O3" s="13" t="str">
        <f>"uj::isNa("&amp;O$1&amp;")"</f>
        <v>uj::isNa(lw)</v>
      </c>
      <c r="P3" s="1" t="str">
        <f t="shared" ca="1" si="2"/>
        <v>uj::is_prop(dx, 'cmp_num_vec')</v>
      </c>
      <c r="Q3" s="1" t="str">
        <f t="shared" ca="1" si="2"/>
        <v>uj::is_prop(dy, 'cmp_num_vec')</v>
      </c>
      <c r="R3" s="1" t="str">
        <f t="shared" ca="1" si="2"/>
        <v>uj::is_prop(parse, 'cmp_lgc_vec')</v>
      </c>
      <c r="S3" s="1" t="str">
        <f t="shared" ca="1" si="2"/>
        <v>uj::is_prop(a, 'cmp_num_vec')</v>
      </c>
      <c r="T3" s="1" t="str">
        <f t="shared" ca="1" si="2"/>
        <v>uj::is_prop(au, 'cmp_chr_vec', vals = pj::pj.$vals$au)</v>
      </c>
    </row>
    <row r="4" spans="1:20" x14ac:dyDescent="0.15">
      <c r="A4" s="2" t="s">
        <v>207</v>
      </c>
      <c r="B4" s="1" t="str">
        <f t="shared" ca="1" si="0"/>
        <v>uj::is_prop(text, 'cmp_chr_vec')</v>
      </c>
      <c r="C4" s="1" t="str">
        <f t="shared" ca="1" si="0"/>
        <v>uj::is_prop(font, 'cmp_chr_vec', vals = pj::pj.$vals$font)</v>
      </c>
      <c r="D4" s="1" t="str">
        <f t="shared" ca="1" si="0"/>
        <v>uj::is_prop(size, 'cmp_pos_vec')</v>
      </c>
      <c r="E4" s="1" t="str">
        <f t="shared" ca="1" si="0"/>
        <v>uj::is_prop(style, 'cmp_chr_vec', vals = pj::pj.$vals$style)</v>
      </c>
      <c r="F4" s="1" t="str">
        <f t="shared" ca="1" si="0"/>
        <v>uj::is_prop(hj, 'cmp_ppn_vec')</v>
      </c>
      <c r="G4" s="1" t="str">
        <f t="shared" ca="1" si="0"/>
        <v>uj::is_prop(vj, 'cmp_ppn_vec')</v>
      </c>
      <c r="H4" s="1" t="str">
        <f t="shared" ca="1" si="0"/>
        <v>uj::is_prop(tc, 'cmp_clr_vec')</v>
      </c>
      <c r="I4" s="1" t="str">
        <f t="shared" ca="1" si="0"/>
        <v>uj::is_prop(ta, 'cmp_ppn_vec')</v>
      </c>
      <c r="J4" s="13" t="str">
        <f>"uj::isNa("&amp;J$1&amp;")"</f>
        <v>uj::isNa(fc)</v>
      </c>
      <c r="K4" s="13" t="str">
        <f>"uj::isNa("&amp;K$1&amp;")"</f>
        <v>uj::isNa(fa)</v>
      </c>
      <c r="L4" s="1" t="str">
        <f t="shared" ca="1" si="2"/>
        <v>uj::is_prop(lc, 'cmp_clr_vec')</v>
      </c>
      <c r="M4" s="1" t="str">
        <f t="shared" ca="1" si="2"/>
        <v>uj::is_prop(la, 'cmp_ppn_vec')</v>
      </c>
      <c r="N4" s="1" t="str">
        <f t="shared" ca="1" si="2"/>
        <v>uj::is_prop(lt, 'cmp_chr_vec', vals = pj::pj.$vals$lt)</v>
      </c>
      <c r="O4" s="1" t="str">
        <f t="shared" ca="1" si="2"/>
        <v>uj::is_prop(lw, 'cmp_pos_vec')</v>
      </c>
      <c r="P4" s="1" t="str">
        <f t="shared" ca="1" si="2"/>
        <v>uj::is_prop(dx, 'cmp_num_vec')</v>
      </c>
      <c r="Q4" s="1" t="str">
        <f t="shared" ca="1" si="2"/>
        <v>uj::is_prop(dy, 'cmp_num_vec')</v>
      </c>
      <c r="R4" s="1" t="str">
        <f t="shared" ca="1" si="2"/>
        <v>uj::is_prop(parse, 'cmp_lgc_vec')</v>
      </c>
      <c r="S4" s="1" t="str">
        <f t="shared" ca="1" si="2"/>
        <v>uj::is_prop(a, 'cmp_num_vec')</v>
      </c>
      <c r="T4" s="1" t="str">
        <f t="shared" ca="1" si="2"/>
        <v>uj::is_prop(au, 'cmp_chr_vec', vals = pj::pj.$vals$au)</v>
      </c>
    </row>
    <row r="5" spans="1:20" x14ac:dyDescent="0.15">
      <c r="A5" s="2" t="s">
        <v>207</v>
      </c>
      <c r="B5" s="1" t="str">
        <f t="shared" ca="1" si="0"/>
        <v>uj::is_prop(text, 'cmp_chr_vec')</v>
      </c>
      <c r="C5" s="1" t="str">
        <f t="shared" ca="1" si="0"/>
        <v>uj::is_prop(font, 'cmp_chr_vec', vals = pj::pj.$vals$font)</v>
      </c>
      <c r="D5" s="1" t="str">
        <f t="shared" ca="1" si="0"/>
        <v>uj::is_prop(size, 'cmp_pos_vec')</v>
      </c>
      <c r="E5" s="1" t="str">
        <f t="shared" ca="1" si="0"/>
        <v>uj::is_prop(style, 'cmp_chr_vec', vals = pj::pj.$vals$style)</v>
      </c>
      <c r="F5" s="1" t="str">
        <f t="shared" ca="1" si="0"/>
        <v>uj::is_prop(hj, 'cmp_ppn_vec')</v>
      </c>
      <c r="G5" s="1" t="str">
        <f t="shared" ca="1" si="0"/>
        <v>uj::is_prop(vj, 'cmp_ppn_vec')</v>
      </c>
      <c r="H5" s="1" t="str">
        <f t="shared" ca="1" si="0"/>
        <v>uj::is_prop(tc, 'cmp_clr_vec')</v>
      </c>
      <c r="I5" s="1" t="str">
        <f t="shared" ca="1" si="0"/>
        <v>uj::is_prop(ta, 'cmp_ppn_vec')</v>
      </c>
      <c r="J5" s="1" t="str">
        <f ca="1">INDEX(prop_checks,MATCH(J$1,arg_names,0),MATCH($A5,element_names,0))</f>
        <v>uj::is_prop(fc, 'cmp_clr_vec')</v>
      </c>
      <c r="K5" s="1" t="str">
        <f ca="1">INDEX(prop_checks,MATCH(K$1,arg_names,0),MATCH($A5,element_names,0))</f>
        <v>uj::is_prop(fa, 'cmp_ppn_vec')</v>
      </c>
      <c r="L5" s="1" t="str">
        <f t="shared" ca="1" si="2"/>
        <v>uj::is_prop(lc, 'cmp_clr_vec')</v>
      </c>
      <c r="M5" s="1" t="str">
        <f t="shared" ca="1" si="2"/>
        <v>uj::is_prop(la, 'cmp_ppn_vec')</v>
      </c>
      <c r="N5" s="1" t="str">
        <f t="shared" ca="1" si="2"/>
        <v>uj::is_prop(lt, 'cmp_chr_vec', vals = pj::pj.$vals$lt)</v>
      </c>
      <c r="O5" s="1" t="str">
        <f t="shared" ca="1" si="2"/>
        <v>uj::is_prop(lw, 'cmp_pos_vec')</v>
      </c>
      <c r="P5" s="1" t="str">
        <f t="shared" ca="1" si="2"/>
        <v>uj::is_prop(dx, 'cmp_num_vec')</v>
      </c>
      <c r="Q5" s="1" t="str">
        <f t="shared" ca="1" si="2"/>
        <v>uj::is_prop(dy, 'cmp_num_vec')</v>
      </c>
      <c r="R5" s="1" t="str">
        <f t="shared" ca="1" si="2"/>
        <v>uj::is_prop(parse, 'cmp_lgc_vec')</v>
      </c>
      <c r="S5" s="1" t="str">
        <f t="shared" ca="1" si="2"/>
        <v>uj::is_prop(a, 'cmp_num_vec')</v>
      </c>
      <c r="T5" s="1" t="str">
        <f t="shared" ca="1" si="2"/>
        <v>uj::is_prop(au, 'cmp_chr_vec', vals = pj::pj.$vals$au)</v>
      </c>
    </row>
  </sheetData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B1D3-8BDC-E848-9AC1-71E7CAB249ED}">
  <sheetPr>
    <tabColor theme="9"/>
  </sheetPr>
  <dimension ref="A1:G2"/>
  <sheetViews>
    <sheetView zoomScaleNormal="100" workbookViewId="0">
      <selection activeCell="A3" sqref="A3"/>
    </sheetView>
  </sheetViews>
  <sheetFormatPr baseColWidth="10" defaultColWidth="66.83203125" defaultRowHeight="12" x14ac:dyDescent="0.15"/>
  <cols>
    <col min="1" max="1" width="4.1640625" style="2" bestFit="1" customWidth="1"/>
    <col min="2" max="2" width="18.6640625" style="2" bestFit="1" customWidth="1"/>
    <col min="3" max="3" width="19.6640625" style="2" bestFit="1" customWidth="1"/>
    <col min="4" max="4" width="28.6640625" style="2" bestFit="1" customWidth="1"/>
    <col min="5" max="5" width="19.83203125" style="2" bestFit="1" customWidth="1"/>
    <col min="6" max="6" width="173.6640625" style="1" bestFit="1" customWidth="1"/>
    <col min="7" max="7" width="173.1640625" style="1" bestFit="1" customWidth="1"/>
    <col min="8" max="16" width="66.83203125" style="2"/>
    <col min="17" max="17" width="2" style="2" bestFit="1" customWidth="1"/>
    <col min="18" max="16384" width="66.83203125" style="2"/>
  </cols>
  <sheetData>
    <row r="1" spans="1:5" x14ac:dyDescent="0.15">
      <c r="A1" s="2" t="s">
        <v>123</v>
      </c>
      <c r="B1" s="2" t="s">
        <v>40</v>
      </c>
      <c r="C1" s="2" t="s">
        <v>43</v>
      </c>
      <c r="D1" s="2" t="s">
        <v>44</v>
      </c>
      <c r="E1" s="2" t="s">
        <v>45</v>
      </c>
    </row>
    <row r="2" spans="1:5" x14ac:dyDescent="0.15">
      <c r="A2" s="2" t="s">
        <v>208</v>
      </c>
      <c r="B2" s="1" t="str">
        <f ca="1">INDEX(prop_checks,MATCH(B$1,arg_names,0),MATCH($A2,element_names,0))</f>
        <v>uj::is_prop(lc, 'cmp_clr_vec')</v>
      </c>
      <c r="C2" s="1" t="str">
        <f ca="1">INDEX(prop_checks,MATCH(C$1,arg_names,0),MATCH($A2,element_names,0))</f>
        <v>uj::is_prop(la, 'cmp_ppn_vec')</v>
      </c>
      <c r="D2" s="1" t="str">
        <f ca="1">INDEX(prop_checks,MATCH(D$1,arg_names,0),MATCH($A2,element_names,0))</f>
        <v>uj::is_prop(lt, 'cmp_chr_vec', vals = pj::pj.$vals$lt)</v>
      </c>
      <c r="E2" s="1" t="str">
        <f ca="1">INDEX(prop_checks,MATCH(E$1,arg_names,0),MATCH($A2,element_names,0))</f>
        <v>uj::is_prop(lw, 'cmp_pos_vec')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1557-5B95-544E-B5DC-92D0878FA9BA}">
  <sheetPr>
    <tabColor theme="9"/>
  </sheetPr>
  <dimension ref="A1:R12"/>
  <sheetViews>
    <sheetView zoomScaleNormal="100" workbookViewId="0">
      <selection activeCell="A2" sqref="A2:A7"/>
    </sheetView>
  </sheetViews>
  <sheetFormatPr baseColWidth="10" defaultColWidth="66.83203125" defaultRowHeight="12" x14ac:dyDescent="0.15"/>
  <cols>
    <col min="1" max="1" width="4.1640625" style="2" bestFit="1" customWidth="1"/>
    <col min="2" max="2" width="39.6640625" style="2" bestFit="1" customWidth="1"/>
    <col min="3" max="3" width="14.6640625" style="2" bestFit="1" customWidth="1"/>
    <col min="4" max="4" width="12.6640625" style="2" bestFit="1" customWidth="1"/>
    <col min="5" max="5" width="13.6640625" style="2" bestFit="1" customWidth="1"/>
    <col min="6" max="6" width="12.5" style="2" bestFit="1" customWidth="1"/>
    <col min="7" max="7" width="13.5" style="2" bestFit="1" customWidth="1"/>
    <col min="8" max="8" width="13.6640625" style="2" bestFit="1" customWidth="1"/>
    <col min="9" max="9" width="19" style="2" bestFit="1" customWidth="1"/>
    <col min="10" max="10" width="13.83203125" style="2" bestFit="1" customWidth="1"/>
    <col min="11" max="11" width="35.5" style="2" bestFit="1" customWidth="1"/>
    <col min="12" max="18" width="66.83203125" style="1"/>
    <col min="19" max="21" width="66.83203125" style="2"/>
    <col min="22" max="22" width="2" style="2" bestFit="1" customWidth="1"/>
    <col min="23" max="16384" width="66.83203125" style="2"/>
  </cols>
  <sheetData>
    <row r="1" spans="1:11" x14ac:dyDescent="0.15">
      <c r="A1" s="2" t="s">
        <v>123</v>
      </c>
      <c r="B1" s="2" t="s">
        <v>121</v>
      </c>
      <c r="C1" s="2" t="s">
        <v>27</v>
      </c>
      <c r="D1" s="2" t="s">
        <v>37</v>
      </c>
      <c r="E1" s="2" t="s">
        <v>42</v>
      </c>
      <c r="F1" s="2" t="s">
        <v>40</v>
      </c>
      <c r="G1" s="2" t="s">
        <v>43</v>
      </c>
      <c r="H1" s="2" t="s">
        <v>45</v>
      </c>
      <c r="I1" s="2" t="s">
        <v>145</v>
      </c>
      <c r="J1" s="2" t="s">
        <v>146</v>
      </c>
      <c r="K1" s="2" t="s">
        <v>147</v>
      </c>
    </row>
    <row r="2" spans="1:11" x14ac:dyDescent="0.15">
      <c r="A2" s="2" t="s">
        <v>209</v>
      </c>
      <c r="B2" s="1" t="str">
        <f t="shared" ref="B2:K2" ca="1" si="0">INDEX(prop_checks,MATCH(B$1,arg_names,0),MATCH($A2,element_names,0))</f>
        <v>uj::is_prop(mark, 'cmp_chr_vec', vals = pj::pj.$vals$mark)</v>
      </c>
      <c r="C2" s="1" t="str">
        <f t="shared" ca="1" si="0"/>
        <v>uj::is_prop(size, 'cmp_pos_vec')</v>
      </c>
      <c r="D2" s="1" t="str">
        <f t="shared" ca="1" si="0"/>
        <v>uj::is_prop(fc, 'cmp_clr_vec')</v>
      </c>
      <c r="E2" s="1" t="str">
        <f t="shared" ca="1" si="0"/>
        <v>uj::is_prop(fa, 'cmp_ppn_vec')</v>
      </c>
      <c r="F2" s="1" t="str">
        <f t="shared" ca="1" si="0"/>
        <v>uj::is_prop(lc, 'cmp_clr_vec')</v>
      </c>
      <c r="G2" s="1" t="str">
        <f t="shared" ca="1" si="0"/>
        <v>uj::is_prop(la, 'cmp_ppn_vec')</v>
      </c>
      <c r="H2" s="1" t="str">
        <f t="shared" ca="1" si="0"/>
        <v>uj::is_prop(lw, 'cmp_pos_vec')</v>
      </c>
      <c r="I2" s="1" t="str">
        <f t="shared" ca="1" si="0"/>
        <v>uj::is_prop(ec, 'cmp_clr_vec')</v>
      </c>
      <c r="J2" s="1" t="str">
        <f t="shared" ca="1" si="0"/>
        <v>uj::is_prop(ea, 'cmp_ppn_vec')</v>
      </c>
      <c r="K2" s="1" t="str">
        <f t="shared" ca="1" si="0"/>
        <v>uj::is_prop(et, 'cmp_chr_vec', vals = pj::pj.$vals$enc)</v>
      </c>
    </row>
    <row r="3" spans="1:11" x14ac:dyDescent="0.15">
      <c r="A3" s="2" t="s">
        <v>209</v>
      </c>
      <c r="B3" s="1" t="str">
        <f ca="1">INDEX(prop_checks,MATCH(B$1,arg_names,0),MATCH($A3,element_names,0))</f>
        <v>uj::is_prop(mark, 'cmp_chr_vec', vals = pj::pj.$vals$mark)</v>
      </c>
      <c r="C3" s="1" t="str">
        <f ca="1">INDEX(prop_checks,MATCH(C$1,arg_names,0),MATCH($A3,element_names,0))</f>
        <v>uj::is_prop(size, 'cmp_pos_vec')</v>
      </c>
      <c r="D3" s="1" t="str">
        <f ca="1">INDEX(prop_checks,MATCH(D$1,arg_names,0),MATCH($A3,element_names,0))</f>
        <v>uj::is_prop(fc, 'cmp_clr_vec')</v>
      </c>
      <c r="E3" s="1" t="str">
        <f ca="1">INDEX(prop_checks,MATCH(E$1,arg_names,0),MATCH($A3,element_names,0))</f>
        <v>uj::is_prop(fa, 'cmp_ppn_vec')</v>
      </c>
      <c r="F3" s="13" t="str">
        <f>"uj::isNa("&amp;F$1&amp;")"</f>
        <v>uj::isNa(lc)</v>
      </c>
      <c r="G3" s="13" t="str">
        <f>"uj::isNa("&amp;G$1&amp;")"</f>
        <v>uj::isNa(la)</v>
      </c>
      <c r="H3" s="13" t="str">
        <f>"uj::isNa("&amp;H$1&amp;")"</f>
        <v>uj::isNa(lw)</v>
      </c>
      <c r="I3" s="1" t="str">
        <f t="shared" ref="I3:K4" ca="1" si="1">INDEX(prop_checks,MATCH(I$1,arg_names,0),MATCH($A3,element_names,0))</f>
        <v>uj::is_prop(ec, 'cmp_clr_vec')</v>
      </c>
      <c r="J3" s="1" t="str">
        <f t="shared" ca="1" si="1"/>
        <v>uj::is_prop(ea, 'cmp_ppn_vec')</v>
      </c>
      <c r="K3" s="1" t="str">
        <f t="shared" ca="1" si="1"/>
        <v>uj::is_prop(et, 'cmp_chr_vec', vals = pj::pj.$vals$enc)</v>
      </c>
    </row>
    <row r="4" spans="1:11" x14ac:dyDescent="0.15">
      <c r="A4" s="2" t="s">
        <v>209</v>
      </c>
      <c r="B4" s="1" t="str">
        <f t="shared" ref="B4:C7" ca="1" si="2">INDEX(prop_checks,MATCH(B$1,arg_names,0),MATCH($A4,element_names,0))</f>
        <v>uj::is_prop(mark, 'cmp_chr_vec', vals = pj::pj.$vals$mark)</v>
      </c>
      <c r="C4" s="1" t="str">
        <f t="shared" ca="1" si="2"/>
        <v>uj::is_prop(size, 'cmp_pos_vec')</v>
      </c>
      <c r="D4" s="13" t="str">
        <f>"uj::isNa("&amp;D$1&amp;")"</f>
        <v>uj::isNa(fc)</v>
      </c>
      <c r="E4" s="13" t="str">
        <f>"uj::isNa("&amp;E$1&amp;")"</f>
        <v>uj::isNa(fa)</v>
      </c>
      <c r="F4" s="1" t="str">
        <f t="shared" ref="F4:H5" ca="1" si="3">INDEX(prop_checks,MATCH(F$1,arg_names,0),MATCH($A4,element_names,0))</f>
        <v>uj::is_prop(lc, 'cmp_clr_vec')</v>
      </c>
      <c r="G4" s="1" t="str">
        <f t="shared" ca="1" si="3"/>
        <v>uj::is_prop(la, 'cmp_ppn_vec')</v>
      </c>
      <c r="H4" s="1" t="str">
        <f t="shared" ca="1" si="3"/>
        <v>uj::is_prop(lw, 'cmp_pos_vec')</v>
      </c>
      <c r="I4" s="1" t="str">
        <f t="shared" ca="1" si="1"/>
        <v>uj::is_prop(ec, 'cmp_clr_vec')</v>
      </c>
      <c r="J4" s="1" t="str">
        <f t="shared" ca="1" si="1"/>
        <v>uj::is_prop(ea, 'cmp_ppn_vec')</v>
      </c>
      <c r="K4" s="1" t="str">
        <f t="shared" ca="1" si="1"/>
        <v>uj::is_prop(et, 'cmp_chr_vec', vals = pj::pj.$vals$enc)</v>
      </c>
    </row>
    <row r="5" spans="1:11" x14ac:dyDescent="0.15">
      <c r="A5" s="2" t="s">
        <v>209</v>
      </c>
      <c r="B5" s="1" t="str">
        <f t="shared" ca="1" si="2"/>
        <v>uj::is_prop(mark, 'cmp_chr_vec', vals = pj::pj.$vals$mark)</v>
      </c>
      <c r="C5" s="1" t="str">
        <f t="shared" ca="1" si="2"/>
        <v>uj::is_prop(size, 'cmp_pos_vec')</v>
      </c>
      <c r="D5" s="1" t="str">
        <f ca="1">INDEX(prop_checks,MATCH(D$1,arg_names,0),MATCH($A5,element_names,0))</f>
        <v>uj::is_prop(fc, 'cmp_clr_vec')</v>
      </c>
      <c r="E5" s="1" t="str">
        <f ca="1">INDEX(prop_checks,MATCH(E$1,arg_names,0),MATCH($A5,element_names,0))</f>
        <v>uj::is_prop(fa, 'cmp_ppn_vec')</v>
      </c>
      <c r="F5" s="1" t="str">
        <f t="shared" ca="1" si="3"/>
        <v>uj::is_prop(lc, 'cmp_clr_vec')</v>
      </c>
      <c r="G5" s="1" t="str">
        <f t="shared" ca="1" si="3"/>
        <v>uj::is_prop(la, 'cmp_ppn_vec')</v>
      </c>
      <c r="H5" s="1" t="str">
        <f t="shared" ca="1" si="3"/>
        <v>uj::is_prop(lw, 'cmp_pos_vec')</v>
      </c>
      <c r="I5" s="13" t="str">
        <f t="shared" ref="I5:K7" si="4">"uj::isNa("&amp;I$1&amp;")"</f>
        <v>uj::isNa(ec)</v>
      </c>
      <c r="J5" s="13" t="str">
        <f t="shared" si="4"/>
        <v>uj::isNa(ea)</v>
      </c>
      <c r="K5" s="13" t="str">
        <f t="shared" si="4"/>
        <v>uj::isNa(et)</v>
      </c>
    </row>
    <row r="6" spans="1:11" x14ac:dyDescent="0.15">
      <c r="A6" s="2" t="s">
        <v>209</v>
      </c>
      <c r="B6" s="1" t="str">
        <f t="shared" ca="1" si="2"/>
        <v>uj::is_prop(mark, 'cmp_chr_vec', vals = pj::pj.$vals$mark)</v>
      </c>
      <c r="C6" s="1" t="str">
        <f t="shared" ca="1" si="2"/>
        <v>uj::is_prop(size, 'cmp_pos_vec')</v>
      </c>
      <c r="D6" s="1" t="str">
        <f ca="1">INDEX(prop_checks,MATCH(D$1,arg_names,0),MATCH($A6,element_names,0))</f>
        <v>uj::is_prop(fc, 'cmp_clr_vec')</v>
      </c>
      <c r="E6" s="1" t="str">
        <f ca="1">INDEX(prop_checks,MATCH(E$1,arg_names,0),MATCH($A6,element_names,0))</f>
        <v>uj::is_prop(fa, 'cmp_ppn_vec')</v>
      </c>
      <c r="F6" s="13" t="str">
        <f>"uj::isNa("&amp;F$1&amp;")"</f>
        <v>uj::isNa(lc)</v>
      </c>
      <c r="G6" s="13" t="str">
        <f>"uj::isNa("&amp;G$1&amp;")"</f>
        <v>uj::isNa(la)</v>
      </c>
      <c r="H6" s="13" t="str">
        <f>"uj::isNa("&amp;H$1&amp;")"</f>
        <v>uj::isNa(lw)</v>
      </c>
      <c r="I6" s="13" t="str">
        <f t="shared" si="4"/>
        <v>uj::isNa(ec)</v>
      </c>
      <c r="J6" s="13" t="str">
        <f t="shared" si="4"/>
        <v>uj::isNa(ea)</v>
      </c>
      <c r="K6" s="13" t="str">
        <f t="shared" si="4"/>
        <v>uj::isNa(et)</v>
      </c>
    </row>
    <row r="7" spans="1:11" x14ac:dyDescent="0.15">
      <c r="A7" s="2" t="s">
        <v>209</v>
      </c>
      <c r="B7" s="1" t="str">
        <f t="shared" ca="1" si="2"/>
        <v>uj::is_prop(mark, 'cmp_chr_vec', vals = pj::pj.$vals$mark)</v>
      </c>
      <c r="C7" s="1" t="str">
        <f t="shared" ca="1" si="2"/>
        <v>uj::is_prop(size, 'cmp_pos_vec')</v>
      </c>
      <c r="D7" s="13" t="str">
        <f>"uj::isNa("&amp;D$1&amp;")"</f>
        <v>uj::isNa(fc)</v>
      </c>
      <c r="E7" s="13" t="str">
        <f>"uj::isNa("&amp;E$1&amp;")"</f>
        <v>uj::isNa(fa)</v>
      </c>
      <c r="F7" s="1" t="str">
        <f ca="1">INDEX(prop_checks,MATCH(F$1,arg_names,0),MATCH($A7,element_names,0))</f>
        <v>uj::is_prop(lc, 'cmp_clr_vec')</v>
      </c>
      <c r="G7" s="1" t="str">
        <f ca="1">INDEX(prop_checks,MATCH(G$1,arg_names,0),MATCH($A7,element_names,0))</f>
        <v>uj::is_prop(la, 'cmp_ppn_vec')</v>
      </c>
      <c r="H7" s="1" t="str">
        <f ca="1">INDEX(prop_checks,MATCH(H$1,arg_names,0),MATCH($A7,element_names,0))</f>
        <v>uj::is_prop(lw, 'cmp_pos_vec')</v>
      </c>
      <c r="I7" s="13" t="str">
        <f t="shared" si="4"/>
        <v>uj::isNa(ec)</v>
      </c>
      <c r="J7" s="13" t="str">
        <f t="shared" si="4"/>
        <v>uj::isNa(ea)</v>
      </c>
      <c r="K7" s="13" t="str">
        <f t="shared" si="4"/>
        <v>uj::isNa(et)</v>
      </c>
    </row>
    <row r="8" spans="1:11" x14ac:dyDescent="0.1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B11" s="1"/>
      <c r="C11" s="1"/>
      <c r="D11" s="1"/>
      <c r="E11" s="1"/>
      <c r="F11" s="1"/>
      <c r="G11" s="1"/>
      <c r="I11" s="1"/>
      <c r="J11" s="1"/>
    </row>
    <row r="12" spans="1:11" x14ac:dyDescent="0.15">
      <c r="B12" s="1"/>
      <c r="C12" s="1"/>
      <c r="D12" s="1"/>
      <c r="E12" s="1"/>
      <c r="F12" s="1"/>
      <c r="G12" s="1"/>
      <c r="I12" s="1"/>
      <c r="J12" s="1"/>
      <c r="K1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372C-497C-D44B-B02E-3A7DE6D91E46}">
  <sheetPr>
    <tabColor theme="8"/>
  </sheetPr>
  <dimension ref="A1:K33"/>
  <sheetViews>
    <sheetView zoomScaleNormal="100" workbookViewId="0">
      <selection activeCell="A3" sqref="A3"/>
    </sheetView>
  </sheetViews>
  <sheetFormatPr baseColWidth="10" defaultColWidth="66.83203125" defaultRowHeight="12" x14ac:dyDescent="0.15"/>
  <cols>
    <col min="1" max="1" width="4.5" style="2" bestFit="1" customWidth="1"/>
    <col min="2" max="3" width="19.6640625" style="2" bestFit="1" customWidth="1"/>
    <col min="4" max="5" width="20.33203125" style="2" bestFit="1" customWidth="1"/>
    <col min="6" max="11" width="66.83203125" style="1"/>
    <col min="12" max="19" width="66.83203125" style="2"/>
    <col min="20" max="20" width="2" style="2" bestFit="1" customWidth="1"/>
    <col min="21" max="40" width="66.83203125" style="2"/>
    <col min="41" max="41" width="2.83203125" style="2" bestFit="1" customWidth="1"/>
    <col min="42" max="16384" width="66.83203125" style="2"/>
  </cols>
  <sheetData>
    <row r="1" spans="1:5" s="1" customFormat="1" x14ac:dyDescent="0.2">
      <c r="A1" s="1" t="s">
        <v>123</v>
      </c>
      <c r="B1" s="1" t="s">
        <v>11</v>
      </c>
      <c r="C1" s="1" t="s">
        <v>12</v>
      </c>
      <c r="D1" s="1" t="s">
        <v>67</v>
      </c>
      <c r="E1" s="1" t="s">
        <v>68</v>
      </c>
    </row>
    <row r="2" spans="1:5" s="1" customFormat="1" x14ac:dyDescent="0.15">
      <c r="A2" s="2" t="s">
        <v>36</v>
      </c>
      <c r="B2" s="1" t="str">
        <f ca="1">INDEX(prop_checks,MATCH(B$1,arg_names,0),MATCH($A2,element_names,0))</f>
        <v>uj::is_prop(x, 'cmp_num_vec')</v>
      </c>
      <c r="C2" s="1" t="str">
        <f ca="1">INDEX(prop_checks,MATCH(C$1,arg_names,0),MATCH($A2,element_names,0))</f>
        <v>uj::is_prop(y, 'cmp_num_vec')</v>
      </c>
      <c r="D2" s="1" t="str">
        <f ca="1">INDEX(prop_checks,MATCH(D$1,arg_names,0),MATCH($A2,element_names,0))</f>
        <v>uj::is_prop(mx, 'cmp_pos_vec')</v>
      </c>
      <c r="E2" s="1" t="str">
        <f ca="1">INDEX(prop_checks,MATCH(E$1,arg_names,0),MATCH($A2,element_names,0))</f>
        <v>uj::is_prop(my, 'cmp_pos_vec')</v>
      </c>
    </row>
    <row r="3" spans="1:5" s="1" customFormat="1" x14ac:dyDescent="0.2"/>
    <row r="4" spans="1:5" s="1" customFormat="1" x14ac:dyDescent="0.2"/>
    <row r="5" spans="1:5" s="1" customFormat="1" x14ac:dyDescent="0.2"/>
    <row r="6" spans="1:5" s="1" customFormat="1" x14ac:dyDescent="0.2"/>
    <row r="7" spans="1:5" s="1" customFormat="1" x14ac:dyDescent="0.2"/>
    <row r="8" spans="1:5" s="1" customFormat="1" x14ac:dyDescent="0.2"/>
    <row r="9" spans="1:5" s="1" customFormat="1" x14ac:dyDescent="0.2"/>
    <row r="10" spans="1:5" s="1" customFormat="1" x14ac:dyDescent="0.2"/>
    <row r="11" spans="1:5" s="1" customFormat="1" x14ac:dyDescent="0.2"/>
    <row r="12" spans="1:5" s="1" customFormat="1" x14ac:dyDescent="0.2"/>
    <row r="13" spans="1:5" s="1" customFormat="1" x14ac:dyDescent="0.2"/>
    <row r="14" spans="1:5" s="1" customFormat="1" x14ac:dyDescent="0.2"/>
    <row r="15" spans="1:5" s="1" customFormat="1" x14ac:dyDescent="0.2"/>
    <row r="16" spans="1: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E57B-5C16-0643-81BB-D4AB20024CC5}">
  <sheetPr>
    <tabColor theme="8"/>
  </sheetPr>
  <dimension ref="A1:Q29"/>
  <sheetViews>
    <sheetView zoomScaleNormal="100" workbookViewId="0">
      <selection activeCell="A2" sqref="A2:A8"/>
    </sheetView>
  </sheetViews>
  <sheetFormatPr baseColWidth="10" defaultColWidth="66.83203125" defaultRowHeight="12" x14ac:dyDescent="0.15"/>
  <cols>
    <col min="1" max="1" width="5" style="2" bestFit="1" customWidth="1"/>
    <col min="2" max="2" width="30.5" style="2" bestFit="1" customWidth="1"/>
    <col min="3" max="6" width="20.1640625" style="2" bestFit="1" customWidth="1"/>
    <col min="7" max="7" width="19.33203125" style="2" bestFit="1" customWidth="1"/>
    <col min="8" max="8" width="19" style="2" bestFit="1" customWidth="1"/>
    <col min="9" max="9" width="19.33203125" style="2" bestFit="1" customWidth="1"/>
    <col min="10" max="10" width="29.6640625" style="2" bestFit="1" customWidth="1"/>
    <col min="11" max="17" width="66.83203125" style="1"/>
    <col min="18" max="20" width="66.83203125" style="2"/>
    <col min="21" max="21" width="2" style="2" bestFit="1" customWidth="1"/>
    <col min="22" max="16384" width="66.83203125" style="2"/>
  </cols>
  <sheetData>
    <row r="1" spans="1:10" s="1" customFormat="1" x14ac:dyDescent="0.2">
      <c r="A1" s="1" t="s">
        <v>123</v>
      </c>
      <c r="B1" s="1" t="s">
        <v>64</v>
      </c>
      <c r="C1" s="1" t="s">
        <v>13</v>
      </c>
      <c r="D1" s="1" t="s">
        <v>15</v>
      </c>
      <c r="E1" s="1" t="s">
        <v>14</v>
      </c>
      <c r="F1" s="1" t="s">
        <v>16</v>
      </c>
      <c r="G1" s="1" t="s">
        <v>20</v>
      </c>
      <c r="H1" s="1" t="s">
        <v>61</v>
      </c>
      <c r="I1" s="1" t="s">
        <v>50</v>
      </c>
      <c r="J1" s="1" t="s">
        <v>49</v>
      </c>
    </row>
    <row r="2" spans="1:10" s="1" customFormat="1" x14ac:dyDescent="0.15">
      <c r="A2" s="2" t="s">
        <v>1</v>
      </c>
      <c r="B2" s="13" t="str">
        <f t="shared" ref="B2:B7" si="0">"uj::isNa("&amp;B$1&amp;")"</f>
        <v>uj::isNa(ref)</v>
      </c>
      <c r="C2" s="1" t="str">
        <f ca="1">INDEX(prop_checks,MATCH(C$1,arg_names,0),MATCH($A2,element_names,0))</f>
        <v>uj::is_prop(x1, 'cmp_num_vec')</v>
      </c>
      <c r="D2" s="13" t="str">
        <f t="shared" ref="D2:J2" si="1">"uj::isNa("&amp;D$1&amp;")"</f>
        <v>uj::isNa(y1)</v>
      </c>
      <c r="E2" s="13" t="str">
        <f t="shared" si="1"/>
        <v>uj::isNa(x2)</v>
      </c>
      <c r="F2" s="13" t="str">
        <f t="shared" si="1"/>
        <v>uj::isNa(y2)</v>
      </c>
      <c r="G2" s="13" t="str">
        <f t="shared" si="1"/>
        <v>uj::isNa(s)</v>
      </c>
      <c r="H2" s="13" t="str">
        <f t="shared" si="1"/>
        <v>uj::isNa(i)</v>
      </c>
      <c r="I2" s="13" t="str">
        <f>"uj::isNa("&amp;I$1&amp;")"</f>
        <v>uj::isNa(a)</v>
      </c>
      <c r="J2" s="13" t="str">
        <f t="shared" si="1"/>
        <v>uj::isNa(au)</v>
      </c>
    </row>
    <row r="3" spans="1:10" s="1" customFormat="1" x14ac:dyDescent="0.15">
      <c r="A3" s="2" t="s">
        <v>1</v>
      </c>
      <c r="B3" s="13" t="str">
        <f t="shared" si="0"/>
        <v>uj::isNa(ref)</v>
      </c>
      <c r="C3" s="13" t="str">
        <f>"uj::isNa("&amp;C$1&amp;")"</f>
        <v>uj::isNa(x1)</v>
      </c>
      <c r="D3" s="1" t="str">
        <f ca="1">INDEX(prop_checks,MATCH(D$1,arg_names,0),MATCH($A3,element_names,0))</f>
        <v>uj::is_prop(y1, 'cmp_num_vec')</v>
      </c>
      <c r="E3" s="13" t="str">
        <f t="shared" ref="E3:J3" si="2">"uj::isNa("&amp;E$1&amp;")"</f>
        <v>uj::isNa(x2)</v>
      </c>
      <c r="F3" s="13" t="str">
        <f t="shared" si="2"/>
        <v>uj::isNa(y2)</v>
      </c>
      <c r="G3" s="13" t="str">
        <f t="shared" si="2"/>
        <v>uj::isNa(s)</v>
      </c>
      <c r="H3" s="13" t="str">
        <f t="shared" si="2"/>
        <v>uj::isNa(i)</v>
      </c>
      <c r="I3" s="13" t="str">
        <f>"uj::isNa("&amp;I$1&amp;")"</f>
        <v>uj::isNa(a)</v>
      </c>
      <c r="J3" s="13" t="str">
        <f t="shared" si="2"/>
        <v>uj::isNa(au)</v>
      </c>
    </row>
    <row r="4" spans="1:10" s="1" customFormat="1" x14ac:dyDescent="0.15">
      <c r="A4" s="2" t="s">
        <v>1</v>
      </c>
      <c r="B4" s="13" t="str">
        <f t="shared" si="0"/>
        <v>uj::isNa(ref)</v>
      </c>
      <c r="C4" s="1" t="str">
        <f ca="1">INDEX(prop_checks,MATCH(C$1,arg_names,0),MATCH($A4,element_names,0))</f>
        <v>uj::is_prop(x1, 'cmp_num_vec')</v>
      </c>
      <c r="D4" s="1" t="str">
        <f ca="1">INDEX(prop_checks,MATCH(D$1,arg_names,0),MATCH($A4,element_names,0))</f>
        <v>uj::is_prop(y1, 'cmp_num_vec')</v>
      </c>
      <c r="E4" s="1" t="str">
        <f ca="1">INDEX(prop_checks,MATCH(E$1,arg_names,0),MATCH($A4,element_names,0))</f>
        <v>uj::is_prop(x2, 'cmp_num_vec')</v>
      </c>
      <c r="F4" s="1" t="str">
        <f ca="1">INDEX(prop_checks,MATCH(F$1,arg_names,0),MATCH($A4,element_names,0))</f>
        <v>uj::is_prop(y2, 'cmp_num_vec')</v>
      </c>
      <c r="G4" s="13" t="str">
        <f>"uj::isNa("&amp;G$1&amp;")"</f>
        <v>uj::isNa(s)</v>
      </c>
      <c r="H4" s="13" t="str">
        <f>"uj::isNa("&amp;H$1&amp;")"</f>
        <v>uj::isNa(i)</v>
      </c>
      <c r="I4" s="13" t="str">
        <f>"uj::isNa("&amp;I$1&amp;")"</f>
        <v>uj::isNa(a)</v>
      </c>
      <c r="J4" s="13" t="str">
        <f>"uj::isNa("&amp;J$1&amp;")"</f>
        <v>uj::isNa(au)</v>
      </c>
    </row>
    <row r="5" spans="1:10" s="1" customFormat="1" x14ac:dyDescent="0.15">
      <c r="A5" s="2" t="s">
        <v>1</v>
      </c>
      <c r="B5" s="13" t="str">
        <f t="shared" si="0"/>
        <v>uj::isNa(ref)</v>
      </c>
      <c r="C5" s="1" t="str">
        <f ca="1">INDEX(prop_checks,MATCH(C$1,arg_names,0),MATCH($A5,element_names,0))</f>
        <v>uj::is_prop(x1, 'cmp_num_vec')</v>
      </c>
      <c r="D5" s="1" t="str">
        <f ca="1">INDEX(prop_checks,MATCH(D$1,arg_names,0),MATCH($A5,element_names,0))</f>
        <v>uj::is_prop(y1, 'cmp_num_vec')</v>
      </c>
      <c r="E5" s="13" t="str">
        <f t="shared" ref="E5:F8" si="3">"uj::isNa("&amp;E$1&amp;")"</f>
        <v>uj::isNa(x2)</v>
      </c>
      <c r="F5" s="13" t="str">
        <f t="shared" si="3"/>
        <v>uj::isNa(y2)</v>
      </c>
      <c r="G5" s="13" t="str">
        <f>"uj::isNa("&amp;G$1&amp;")"</f>
        <v>uj::isNa(s)</v>
      </c>
      <c r="H5" s="13" t="str">
        <f>"uj::isNa("&amp;H$1&amp;")"</f>
        <v>uj::isNa(i)</v>
      </c>
      <c r="I5" s="1" t="str">
        <f ca="1">INDEX(prop_checks,MATCH(I$1,arg_names,0),MATCH($A5,element_names,0))</f>
        <v>uj::is_prop(a, 'cmp_num_vec')</v>
      </c>
      <c r="J5" s="1" t="str">
        <f ca="1">INDEX(prop_checks,MATCH(J$1,arg_names,0),MATCH($A5,element_names,0))</f>
        <v>uj::is_prop(au, 'cmp_chr_vec', vals = pj::pj.$vals$au)</v>
      </c>
    </row>
    <row r="6" spans="1:10" s="1" customFormat="1" x14ac:dyDescent="0.15">
      <c r="A6" s="2" t="s">
        <v>1</v>
      </c>
      <c r="B6" s="13" t="str">
        <f t="shared" si="0"/>
        <v>uj::isNa(ref)</v>
      </c>
      <c r="C6" s="1" t="str">
        <f ca="1">INDEX(prop_checks,MATCH(C$1,arg_names,0),MATCH($A6,element_names,0))</f>
        <v>uj::is_prop(x1, 'cmp_num_vec')</v>
      </c>
      <c r="D6" s="1" t="str">
        <f ca="1">INDEX(prop_checks,MATCH(D$1,arg_names,0),MATCH($A6,element_names,0))</f>
        <v>uj::is_prop(y1, 'cmp_num_vec')</v>
      </c>
      <c r="E6" s="13" t="str">
        <f t="shared" si="3"/>
        <v>uj::isNa(x2)</v>
      </c>
      <c r="F6" s="13" t="str">
        <f t="shared" si="3"/>
        <v>uj::isNa(y2)</v>
      </c>
      <c r="G6" s="1" t="str">
        <f ca="1">INDEX(prop_checks,MATCH(G$1,arg_names,0),MATCH($A6,element_names,0))</f>
        <v>uj::is_prop(s, 'cmp_num_vec')</v>
      </c>
      <c r="H6" s="13" t="str">
        <f>"uj::isNa("&amp;H$1&amp;")"</f>
        <v>uj::isNa(i)</v>
      </c>
      <c r="I6" s="13" t="str">
        <f>"uj::isNa("&amp;I$1&amp;")"</f>
        <v>uj::isNa(a)</v>
      </c>
      <c r="J6" s="13" t="str">
        <f>"uj::isNa("&amp;J$1&amp;")"</f>
        <v>uj::isNa(au)</v>
      </c>
    </row>
    <row r="7" spans="1:10" s="1" customFormat="1" x14ac:dyDescent="0.15">
      <c r="A7" s="2" t="s">
        <v>1</v>
      </c>
      <c r="B7" s="13" t="str">
        <f t="shared" si="0"/>
        <v>uj::isNa(ref)</v>
      </c>
      <c r="C7" s="13" t="str">
        <f>"uj::isNa("&amp;C$1&amp;")"</f>
        <v>uj::isNa(x1)</v>
      </c>
      <c r="D7" s="13" t="str">
        <f>"uj::isNa("&amp;D$1&amp;")"</f>
        <v>uj::isNa(y1)</v>
      </c>
      <c r="E7" s="13" t="str">
        <f t="shared" si="3"/>
        <v>uj::isNa(x2)</v>
      </c>
      <c r="F7" s="13" t="str">
        <f t="shared" si="3"/>
        <v>uj::isNa(y2)</v>
      </c>
      <c r="G7" s="1" t="str">
        <f ca="1">INDEX(prop_checks,MATCH(G$1,arg_names,0),MATCH($A7,element_names,0))</f>
        <v>uj::is_prop(s, 'cmp_num_vec')</v>
      </c>
      <c r="H7" s="1" t="str">
        <f ca="1">INDEX(prop_checks,MATCH(H$1,arg_names,0),MATCH($A7,element_names,0))</f>
        <v>uj::is_prop(i, 'cmp_num_vec')</v>
      </c>
      <c r="I7" s="13" t="str">
        <f>"uj::isNa("&amp;I$1&amp;")"</f>
        <v>uj::isNa(a)</v>
      </c>
      <c r="J7" s="13" t="str">
        <f>"uj::isNa("&amp;J$1&amp;")"</f>
        <v>uj::isNa(au)</v>
      </c>
    </row>
    <row r="8" spans="1:10" s="1" customFormat="1" x14ac:dyDescent="0.15">
      <c r="A8" s="2" t="s">
        <v>1</v>
      </c>
      <c r="B8" s="1" t="str">
        <f ca="1">INDEX(prop_checks,MATCH(B$1,arg_names,0),MATCH($A8,element_names,0))</f>
        <v>uj::is_prop(ref, 'cmp_chr_vec', vals = pj::pj.$vals$ixy)</v>
      </c>
      <c r="C8" s="13" t="str">
        <f>"uj::isNa("&amp;C$1&amp;")"</f>
        <v>uj::isNa(x1)</v>
      </c>
      <c r="D8" s="13" t="str">
        <f>"uj::isNa("&amp;D$1&amp;")"</f>
        <v>uj::isNa(y1)</v>
      </c>
      <c r="E8" s="13" t="str">
        <f t="shared" si="3"/>
        <v>uj::isNa(x2)</v>
      </c>
      <c r="F8" s="13" t="str">
        <f t="shared" si="3"/>
        <v>uj::isNa(y2)</v>
      </c>
      <c r="G8" s="13" t="str">
        <f>"uj::isNa("&amp;G$1&amp;")"</f>
        <v>uj::isNa(s)</v>
      </c>
      <c r="H8" s="13" t="str">
        <f>"uj::isNa("&amp;H$1&amp;")"</f>
        <v>uj::isNa(i)</v>
      </c>
      <c r="I8" s="13" t="str">
        <f>"uj::isNa("&amp;I$1&amp;")"</f>
        <v>uj::isNa(a)</v>
      </c>
      <c r="J8" s="13" t="str">
        <f>"uj::isNa("&amp;J$1&amp;")"</f>
        <v>uj::isNa(au)</v>
      </c>
    </row>
    <row r="9" spans="1:10" s="1" customFormat="1" x14ac:dyDescent="0.2"/>
    <row r="10" spans="1:10" s="1" customFormat="1" x14ac:dyDescent="0.2"/>
    <row r="11" spans="1:10" s="1" customFormat="1" x14ac:dyDescent="0.2"/>
    <row r="12" spans="1:10" s="1" customFormat="1" x14ac:dyDescent="0.2"/>
    <row r="13" spans="1:10" s="1" customFormat="1" x14ac:dyDescent="0.2"/>
    <row r="14" spans="1:10" s="1" customFormat="1" x14ac:dyDescent="0.2"/>
    <row r="15" spans="1:10" s="1" customFormat="1" x14ac:dyDescent="0.2"/>
    <row r="16" spans="1:1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CA2F-3B36-B947-BDD4-7807F03E04A7}">
  <sheetPr>
    <tabColor theme="8"/>
  </sheetPr>
  <dimension ref="A1:M11"/>
  <sheetViews>
    <sheetView zoomScaleNormal="100" workbookViewId="0">
      <selection activeCell="A4" sqref="A4"/>
    </sheetView>
  </sheetViews>
  <sheetFormatPr baseColWidth="10" defaultColWidth="66.83203125" defaultRowHeight="12" x14ac:dyDescent="0.15"/>
  <cols>
    <col min="1" max="1" width="4.83203125" style="2" bestFit="1" customWidth="1"/>
    <col min="2" max="2" width="31.83203125" style="2" bestFit="1" customWidth="1"/>
    <col min="3" max="5" width="19.33203125" style="2" bestFit="1" customWidth="1"/>
    <col min="6" max="6" width="29.6640625" style="2" bestFit="1" customWidth="1"/>
    <col min="7" max="13" width="66.83203125" style="1"/>
    <col min="14" max="20" width="66.83203125" style="2"/>
    <col min="21" max="21" width="2" style="2" bestFit="1" customWidth="1"/>
    <col min="22" max="16384" width="66.83203125" style="2"/>
  </cols>
  <sheetData>
    <row r="1" spans="1:6" s="1" customFormat="1" x14ac:dyDescent="0.2">
      <c r="A1" s="1" t="s">
        <v>123</v>
      </c>
      <c r="B1" s="1" t="s">
        <v>64</v>
      </c>
      <c r="C1" s="1" t="s">
        <v>11</v>
      </c>
      <c r="D1" s="1" t="s">
        <v>12</v>
      </c>
      <c r="E1" s="1" t="s">
        <v>50</v>
      </c>
      <c r="F1" s="1" t="s">
        <v>49</v>
      </c>
    </row>
    <row r="2" spans="1:6" s="1" customFormat="1" x14ac:dyDescent="0.15">
      <c r="A2" s="2" t="s">
        <v>2</v>
      </c>
      <c r="B2" s="13" t="str">
        <f>"uj::isNa("&amp;B$1&amp;")"</f>
        <v>uj::isNa(ref)</v>
      </c>
      <c r="C2" s="1" t="str">
        <f ca="1">INDEX(prop_checks,MATCH(C$1,arg_names,0),MATCH($A2,element_names,0))</f>
        <v>uj::is_prop(x, 'cmp_num_vec')</v>
      </c>
      <c r="D2" s="1" t="str">
        <f ca="1">INDEX(prop_checks,MATCH(D$1,arg_names,0),MATCH($A2,element_names,0))</f>
        <v>uj::is_prop(y, 'cmp_num_vec')</v>
      </c>
      <c r="E2" s="1" t="str">
        <f ca="1">INDEX(prop_checks,MATCH(E$1,arg_names,0),MATCH($A2,element_names,0))</f>
        <v>uj::is_prop(a, 'cmp_num_vec')</v>
      </c>
      <c r="F2" s="1" t="str">
        <f ca="1">INDEX(prop_checks,MATCH(F$1,arg_names,0),MATCH($A2,element_names,0))</f>
        <v>uj::is_prop(au, 'cmp_chr_vec', vals = pj::pj.$vals$au)</v>
      </c>
    </row>
    <row r="3" spans="1:6" s="1" customFormat="1" x14ac:dyDescent="0.15">
      <c r="A3" s="2" t="s">
        <v>2</v>
      </c>
      <c r="B3" s="1" t="str">
        <f ca="1">INDEX(prop_checks,MATCH(B$1,arg_names,0),MATCH($A3,element_names,0))</f>
        <v>uj::is_prop(ref, 'cmp_chr_vec', vals = pj::pj.$vals$ixy)</v>
      </c>
      <c r="C3" s="13" t="str">
        <f>"uj::isNa("&amp;C$1&amp;")"</f>
        <v>uj::isNa(x)</v>
      </c>
      <c r="D3" s="13" t="str">
        <f>"uj::isNa("&amp;D$1&amp;")"</f>
        <v>uj::isNa(y)</v>
      </c>
      <c r="E3" s="1" t="str">
        <f ca="1">INDEX(prop_checks,MATCH(E$1,arg_names,0),MATCH($A3,element_names,0))</f>
        <v>uj::is_prop(a, 'cmp_num_vec')</v>
      </c>
      <c r="F3" s="1" t="str">
        <f ca="1">INDEX(prop_checks,MATCH(F$1,arg_names,0),MATCH($A3,element_names,0))</f>
        <v>uj::is_prop(au, 'cmp_chr_vec', vals = pj::pj.$vals$au)</v>
      </c>
    </row>
    <row r="4" spans="1:6" s="1" customFormat="1" x14ac:dyDescent="0.15">
      <c r="A4" s="2"/>
    </row>
    <row r="5" spans="1:6" s="1" customFormat="1" x14ac:dyDescent="0.15">
      <c r="A5" s="2"/>
    </row>
    <row r="6" spans="1:6" s="1" customFormat="1" x14ac:dyDescent="0.15">
      <c r="A6" s="2"/>
    </row>
    <row r="7" spans="1:6" x14ac:dyDescent="0.15">
      <c r="B7" s="1"/>
      <c r="C7" s="1"/>
      <c r="D7" s="1"/>
      <c r="E7" s="1"/>
      <c r="F7" s="1"/>
    </row>
    <row r="8" spans="1:6" x14ac:dyDescent="0.15">
      <c r="B8" s="1"/>
      <c r="C8" s="1"/>
      <c r="D8" s="1"/>
      <c r="E8" s="1"/>
      <c r="F8" s="1"/>
    </row>
    <row r="9" spans="1:6" x14ac:dyDescent="0.15">
      <c r="B9" s="1"/>
      <c r="C9" s="1"/>
      <c r="D9" s="1"/>
      <c r="E9" s="1"/>
      <c r="F9" s="1"/>
    </row>
    <row r="10" spans="1:6" x14ac:dyDescent="0.15">
      <c r="B10" s="1"/>
    </row>
    <row r="11" spans="1:6" x14ac:dyDescent="0.15">
      <c r="B11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6696-F550-244F-BE38-ADE2B0766326}">
  <sheetPr>
    <tabColor theme="8"/>
  </sheetPr>
  <dimension ref="A1:F6"/>
  <sheetViews>
    <sheetView zoomScaleNormal="100" workbookViewId="0">
      <selection activeCell="A3" sqref="A3"/>
    </sheetView>
  </sheetViews>
  <sheetFormatPr baseColWidth="10" defaultColWidth="66.83203125" defaultRowHeight="12" x14ac:dyDescent="0.15"/>
  <cols>
    <col min="1" max="1" width="6.5" style="2" bestFit="1" customWidth="1"/>
    <col min="2" max="3" width="20.5" style="2" bestFit="1" customWidth="1"/>
    <col min="4" max="6" width="66.83203125" style="1"/>
    <col min="7" max="16384" width="66.83203125" style="2"/>
  </cols>
  <sheetData>
    <row r="1" spans="1:3" s="1" customFormat="1" x14ac:dyDescent="0.2">
      <c r="A1" s="1" t="s">
        <v>123</v>
      </c>
      <c r="B1" s="1" t="s">
        <v>22</v>
      </c>
      <c r="C1" s="1" t="s">
        <v>23</v>
      </c>
    </row>
    <row r="2" spans="1:3" s="1" customFormat="1" x14ac:dyDescent="0.15">
      <c r="A2" s="2" t="s">
        <v>3</v>
      </c>
      <c r="B2" s="1" t="str">
        <f ca="1">INDEX(prop_checks,MATCH(B$1,arg_names,0),MATCH($A2,element_names,0))</f>
        <v>uj::is_prop(dx, 'cmp_num_vec')</v>
      </c>
      <c r="C2" s="1" t="str">
        <f ca="1">INDEX(prop_checks,MATCH(C$1,arg_names,0),MATCH($A2,element_names,0))</f>
        <v>uj::is_prop(dy, 'cmp_num_vec')</v>
      </c>
    </row>
    <row r="3" spans="1:3" s="1" customFormat="1" x14ac:dyDescent="0.15">
      <c r="A3" s="2"/>
    </row>
    <row r="4" spans="1:3" s="1" customFormat="1" x14ac:dyDescent="0.15">
      <c r="A4" s="2"/>
    </row>
    <row r="5" spans="1:3" s="1" customFormat="1" x14ac:dyDescent="0.15">
      <c r="A5" s="2"/>
    </row>
    <row r="6" spans="1:3" s="1" customFormat="1" x14ac:dyDescent="0.1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66</vt:i4>
      </vt:variant>
    </vt:vector>
  </HeadingPairs>
  <TitlesOfParts>
    <vt:vector size="100" baseType="lpstr">
      <vt:lpstr>main</vt:lpstr>
      <vt:lpstr>vals</vt:lpstr>
      <vt:lpstr>code</vt:lpstr>
      <vt:lpstr>region</vt:lpstr>
      <vt:lpstr>points</vt:lpstr>
      <vt:lpstr>segments</vt:lpstr>
      <vt:lpstr>reflines</vt:lpstr>
      <vt:lpstr>area</vt:lpstr>
      <vt:lpstr>ribbon</vt:lpstr>
      <vt:lpstr>triangles</vt:lpstr>
      <vt:lpstr>isosceles</vt:lpstr>
      <vt:lpstr>rights</vt:lpstr>
      <vt:lpstr>quads</vt:lpstr>
      <vt:lpstr>rects</vt:lpstr>
      <vt:lpstr>diamonds</vt:lpstr>
      <vt:lpstr>kites</vt:lpstr>
      <vt:lpstr>polys</vt:lpstr>
      <vt:lpstr>regulars</vt:lpstr>
      <vt:lpstr>stars</vt:lpstr>
      <vt:lpstr>free</vt:lpstr>
      <vt:lpstr>rounds</vt:lpstr>
      <vt:lpstr>circles</vt:lpstr>
      <vt:lpstr>ellipses</vt:lpstr>
      <vt:lpstr>ci</vt:lpstr>
      <vt:lpstr>ends</vt:lpstr>
      <vt:lpstr>fills</vt:lpstr>
      <vt:lpstr>glyphs</vt:lpstr>
      <vt:lpstr>labels</vt:lpstr>
      <vt:lpstr>lines</vt:lpstr>
      <vt:lpstr>marks</vt:lpstr>
      <vt:lpstr>dilate</vt:lpstr>
      <vt:lpstr>reflect</vt:lpstr>
      <vt:lpstr>rotate</vt:lpstr>
      <vt:lpstr>translate</vt:lpstr>
      <vt:lpstr>area_names</vt:lpstr>
      <vt:lpstr>args_base</vt:lpstr>
      <vt:lpstr>args_base2</vt:lpstr>
      <vt:lpstr>au</vt:lpstr>
      <vt:lpstr>braces</vt:lpstr>
      <vt:lpstr>bt</vt:lpstr>
      <vt:lpstr>ci</vt:lpstr>
      <vt:lpstr>ci_names</vt:lpstr>
      <vt:lpstr>circles_names</vt:lpstr>
      <vt:lpstr>corner</vt:lpstr>
      <vt:lpstr>diamonds_names</vt:lpstr>
      <vt:lpstr>dilate_names</vt:lpstr>
      <vt:lpstr>edge</vt:lpstr>
      <vt:lpstr>element_names</vt:lpstr>
      <vt:lpstr>element_types</vt:lpstr>
      <vt:lpstr>ellipses_names</vt:lpstr>
      <vt:lpstr>emark</vt:lpstr>
      <vt:lpstr>enc</vt:lpstr>
      <vt:lpstr>end</vt:lpstr>
      <vt:lpstr>ends_names</vt:lpstr>
      <vt:lpstr>fills_names</vt:lpstr>
      <vt:lpstr>font</vt:lpstr>
      <vt:lpstr>free_names</vt:lpstr>
      <vt:lpstr>glyphs_names</vt:lpstr>
      <vt:lpstr>hv</vt:lpstr>
      <vt:lpstr>isosceles_names</vt:lpstr>
      <vt:lpstr>ixy</vt:lpstr>
      <vt:lpstr>kites_names</vt:lpstr>
      <vt:lpstr>labels_names</vt:lpstr>
      <vt:lpstr>line</vt:lpstr>
      <vt:lpstr>lines_names</vt:lpstr>
      <vt:lpstr>look</vt:lpstr>
      <vt:lpstr>lp</vt:lpstr>
      <vt:lpstr>lr</vt:lpstr>
      <vt:lpstr>lt</vt:lpstr>
      <vt:lpstr>mark</vt:lpstr>
      <vt:lpstr>marks_names</vt:lpstr>
      <vt:lpstr>mod</vt:lpstr>
      <vt:lpstr>nargs</vt:lpstr>
      <vt:lpstr>nopts</vt:lpstr>
      <vt:lpstr>ntypes</vt:lpstr>
      <vt:lpstr>point</vt:lpstr>
      <vt:lpstr>points_names</vt:lpstr>
      <vt:lpstr>polys_names</vt:lpstr>
      <vt:lpstr>pu</vt:lpstr>
      <vt:lpstr>quads_names</vt:lpstr>
      <vt:lpstr>quote</vt:lpstr>
      <vt:lpstr>rects_names</vt:lpstr>
      <vt:lpstr>reflect_names</vt:lpstr>
      <vt:lpstr>reflines_names</vt:lpstr>
      <vt:lpstr>region_names</vt:lpstr>
      <vt:lpstr>regulars_names</vt:lpstr>
      <vt:lpstr>ribbon_names</vt:lpstr>
      <vt:lpstr>rights_names</vt:lpstr>
      <vt:lpstr>rotate_names</vt:lpstr>
      <vt:lpstr>rounds_names</vt:lpstr>
      <vt:lpstr>rp</vt:lpstr>
      <vt:lpstr>seg</vt:lpstr>
      <vt:lpstr>segments_names</vt:lpstr>
      <vt:lpstr>shape</vt:lpstr>
      <vt:lpstr>special_x2</vt:lpstr>
      <vt:lpstr>special_y2</vt:lpstr>
      <vt:lpstr>stars_names</vt:lpstr>
      <vt:lpstr>style</vt:lpstr>
      <vt:lpstr>translate_names</vt:lpstr>
      <vt:lpstr>triangles_names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Martineau, Joseph A</dc:creator>
  <cp:lastModifiedBy>Martineau, Joseph A</cp:lastModifiedBy>
  <dcterms:created xsi:type="dcterms:W3CDTF">2021-11-12T14:47:11Z</dcterms:created>
  <dcterms:modified xsi:type="dcterms:W3CDTF">2022-02-07T21:02:02Z</dcterms:modified>
</cp:coreProperties>
</file>