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nw\Documents\GitHub\Misc\MOS MidTerm Email Merge\"/>
    </mc:Choice>
  </mc:AlternateContent>
  <xr:revisionPtr revIDLastSave="0" documentId="13_ncr:1_{708A06EF-11C1-4BE5-8FB8-37E8F6D49C8A}" xr6:coauthVersionLast="47" xr6:coauthVersionMax="47" xr10:uidLastSave="{00000000-0000-0000-0000-000000000000}"/>
  <bookViews>
    <workbookView xWindow="-17835" yWindow="-21720" windowWidth="51840" windowHeight="21120" activeTab="2" xr2:uid="{00000000-000D-0000-FFFF-FFFF00000000}"/>
  </bookViews>
  <sheets>
    <sheet name="INSTRUCTIONS" sheetId="2" r:id="rId1"/>
    <sheet name="Paste Here" sheetId="1" r:id="rId2"/>
    <sheet name="Email Merge" sheetId="3" r:id="rId3"/>
    <sheet name="IDLOOKUPTABLE" sheetId="4" r:id="rId4"/>
  </sheets>
  <definedNames>
    <definedName name="LOOKUPTABLE">IDLOOKUPTABLE!$A$2:$F$32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2" i="3" l="1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J32" i="3"/>
  <c r="I31" i="3"/>
  <c r="I30" i="3"/>
  <c r="J29" i="3"/>
  <c r="I27" i="3"/>
  <c r="I25" i="3"/>
  <c r="I24" i="3"/>
  <c r="J23" i="3"/>
  <c r="I21" i="3"/>
  <c r="I19" i="3"/>
  <c r="I15" i="3"/>
  <c r="J14" i="3"/>
  <c r="I13" i="3"/>
  <c r="J11" i="3"/>
  <c r="I9" i="3"/>
  <c r="I6" i="3"/>
  <c r="J5" i="3"/>
  <c r="I3" i="3"/>
  <c r="I2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G32" i="3"/>
  <c r="H32" i="3" s="1"/>
  <c r="G31" i="3"/>
  <c r="H31" i="3" s="1"/>
  <c r="G30" i="3"/>
  <c r="J30" i="3" s="1"/>
  <c r="G29" i="3"/>
  <c r="H29" i="3" s="1"/>
  <c r="G28" i="3"/>
  <c r="H28" i="3" s="1"/>
  <c r="G27" i="3"/>
  <c r="H27" i="3" s="1"/>
  <c r="G26" i="3"/>
  <c r="I26" i="3" s="1"/>
  <c r="H25" i="3"/>
  <c r="G25" i="3"/>
  <c r="J25" i="3" s="1"/>
  <c r="G24" i="3"/>
  <c r="H24" i="3" s="1"/>
  <c r="G23" i="3"/>
  <c r="H23" i="3" s="1"/>
  <c r="G22" i="3"/>
  <c r="J22" i="3" s="1"/>
  <c r="G21" i="3"/>
  <c r="H21" i="3" s="1"/>
  <c r="G20" i="3"/>
  <c r="I20" i="3" s="1"/>
  <c r="G19" i="3"/>
  <c r="H19" i="3" s="1"/>
  <c r="G18" i="3"/>
  <c r="H18" i="3" s="1"/>
  <c r="G17" i="3"/>
  <c r="H17" i="3" s="1"/>
  <c r="G16" i="3"/>
  <c r="H16" i="3" s="1"/>
  <c r="G15" i="3"/>
  <c r="H15" i="3" s="1"/>
  <c r="G14" i="3"/>
  <c r="H14" i="3" s="1"/>
  <c r="G13" i="3"/>
  <c r="H13" i="3" s="1"/>
  <c r="G12" i="3"/>
  <c r="J12" i="3" s="1"/>
  <c r="G11" i="3"/>
  <c r="H11" i="3" s="1"/>
  <c r="G10" i="3"/>
  <c r="H10" i="3" s="1"/>
  <c r="G9" i="3"/>
  <c r="H9" i="3" s="1"/>
  <c r="G8" i="3"/>
  <c r="H8" i="3" s="1"/>
  <c r="G7" i="3"/>
  <c r="H7" i="3" s="1"/>
  <c r="G6" i="3"/>
  <c r="H6" i="3" s="1"/>
  <c r="G5" i="3"/>
  <c r="H5" i="3" s="1"/>
  <c r="G4" i="3"/>
  <c r="H4" i="3" s="1"/>
  <c r="G3" i="3"/>
  <c r="H3" i="3" s="1"/>
  <c r="G2" i="3"/>
  <c r="H2" i="3" s="1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D14" i="4"/>
  <c r="D7" i="4"/>
  <c r="D10" i="4"/>
  <c r="D5" i="4"/>
  <c r="D3" i="4"/>
  <c r="D20" i="4"/>
  <c r="D8" i="4"/>
  <c r="D31" i="4"/>
  <c r="D26" i="4"/>
  <c r="D2" i="4"/>
  <c r="D4" i="4"/>
  <c r="D30" i="4"/>
  <c r="D6" i="4"/>
  <c r="D29" i="4"/>
  <c r="D9" i="4"/>
  <c r="D18" i="4"/>
  <c r="D21" i="4"/>
  <c r="D16" i="4"/>
  <c r="D15" i="4"/>
  <c r="D23" i="4"/>
  <c r="D11" i="4"/>
  <c r="D32" i="4"/>
  <c r="D24" i="4"/>
  <c r="D17" i="4"/>
  <c r="D27" i="4"/>
  <c r="D12" i="4"/>
  <c r="D19" i="4"/>
  <c r="D25" i="4"/>
  <c r="D13" i="4"/>
  <c r="D22" i="4"/>
  <c r="D28" i="4"/>
  <c r="J20" i="3" l="1"/>
  <c r="J3" i="3"/>
  <c r="J9" i="3"/>
  <c r="J15" i="3"/>
  <c r="J21" i="3"/>
  <c r="J27" i="3"/>
  <c r="J26" i="3"/>
  <c r="H22" i="3"/>
  <c r="H30" i="3"/>
  <c r="I4" i="3"/>
  <c r="I10" i="3"/>
  <c r="I16" i="3"/>
  <c r="I22" i="3"/>
  <c r="I28" i="3"/>
  <c r="J8" i="3"/>
  <c r="H12" i="3"/>
  <c r="J4" i="3"/>
  <c r="J10" i="3"/>
  <c r="J16" i="3"/>
  <c r="J28" i="3"/>
  <c r="I5" i="3"/>
  <c r="I11" i="3"/>
  <c r="I17" i="3"/>
  <c r="I23" i="3"/>
  <c r="I29" i="3"/>
  <c r="I12" i="3"/>
  <c r="I18" i="3"/>
  <c r="J6" i="3"/>
  <c r="J18" i="3"/>
  <c r="J24" i="3"/>
  <c r="J17" i="3"/>
  <c r="H26" i="3"/>
  <c r="I7" i="3"/>
  <c r="H20" i="3"/>
  <c r="J7" i="3"/>
  <c r="J13" i="3"/>
  <c r="J19" i="3"/>
  <c r="J31" i="3"/>
  <c r="J2" i="3"/>
  <c r="I8" i="3"/>
  <c r="I14" i="3"/>
  <c r="I32" i="3"/>
</calcChain>
</file>

<file path=xl/sharedStrings.xml><?xml version="1.0" encoding="utf-8"?>
<sst xmlns="http://schemas.openxmlformats.org/spreadsheetml/2006/main" count="263" uniqueCount="171">
  <si>
    <t>T2</t>
  </si>
  <si>
    <t>D2PA Word 2019 Domain 2 Post Assessment</t>
  </si>
  <si>
    <t>D3PA Word 2019 Domain 3 Post Assessment</t>
  </si>
  <si>
    <t>D4PA Word 2019 Domain 4 Post Assessment</t>
  </si>
  <si>
    <t>D5PA Word 2019 Domain 5 Post Assessment</t>
  </si>
  <si>
    <t>D6PA Word 2019 Domain 6 Post Assessment</t>
  </si>
  <si>
    <t>D1PA Word 2019 Domain 1 Post Assessment</t>
  </si>
  <si>
    <t>Midterm: Word 2019 Practice Exam 1</t>
  </si>
  <si>
    <t>XC:  Extra Credit Word 2019 Practice Exam 2</t>
  </si>
  <si>
    <t>D1L1 PowerPoint 2019 Domain 1 Lesson 1</t>
  </si>
  <si>
    <t>D1L2 PowerPoint 2019 Domain 1 Lesson 2</t>
  </si>
  <si>
    <t>D1L3L4 PowerPoint 2019 Domain 1 Lesson 3-4</t>
  </si>
  <si>
    <t>D1L5 PowerPoint 2019 Domain 1 Lesson 5</t>
  </si>
  <si>
    <t>D1PA PowerPoint 2019 Domain 1 Post-Assessment</t>
  </si>
  <si>
    <t>D2L1 PowerPoint 2019 Domain 2 Lesson 1</t>
  </si>
  <si>
    <t>D2L2 PowerPoint 2019 Domain 2 Lesson 2</t>
  </si>
  <si>
    <t>D2PA PowerPoint 2019 Domain 2 Post-Assessment</t>
  </si>
  <si>
    <t>D3L1 PowerPoint 2019 Domain 3 Lesson 1</t>
  </si>
  <si>
    <t>D3L2 PowerPoint 2019 Domain 3 Lesson 2</t>
  </si>
  <si>
    <t>D3PA PowerPoint 2019 Domain 3 Post-Assessment</t>
  </si>
  <si>
    <t>D4L1 PowerPoint 2019 Domain 4 Lesson 1</t>
  </si>
  <si>
    <t>D4L2 PowerPoint 2019 Domain 4 Lesson 2</t>
  </si>
  <si>
    <t>D4PA PowerPoint 2019 Domain 4 Post-Assessment</t>
  </si>
  <si>
    <t>D5L1 D5L2 PowerPoint 2019 Domain 5 Lesson 1  &amp; 2</t>
  </si>
  <si>
    <t>D5L3 PowerPoint 2019 Domain 5 Lesson 3</t>
  </si>
  <si>
    <t>D5PA PowerPoint 2019 Domain 5 Post-Assessment</t>
  </si>
  <si>
    <t>Final:  PowerPoint 2019 Practice Exam 1</t>
  </si>
  <si>
    <t>XC:  ExtraCredit PowerPoint 2019 Practice Exam 2</t>
  </si>
  <si>
    <t>F 3%</t>
  </si>
  <si>
    <t>F 59%</t>
  </si>
  <si>
    <t>F 0%</t>
  </si>
  <si>
    <t>F 55%</t>
  </si>
  <si>
    <t>F 27%</t>
  </si>
  <si>
    <t>F 7%</t>
  </si>
  <si>
    <t>C 76%</t>
  </si>
  <si>
    <t>F 20%</t>
  </si>
  <si>
    <t>A 95%</t>
  </si>
  <si>
    <t>B 83%</t>
  </si>
  <si>
    <t>B- 82%</t>
  </si>
  <si>
    <t>F 45%</t>
  </si>
  <si>
    <t>D 66%</t>
  </si>
  <si>
    <t>F 5%</t>
  </si>
  <si>
    <t>F 40%</t>
  </si>
  <si>
    <t>B+ 87%</t>
  </si>
  <si>
    <t>F 51%</t>
  </si>
  <si>
    <t>B+ 88%</t>
  </si>
  <si>
    <t>C 73%</t>
  </si>
  <si>
    <t>F 32%</t>
  </si>
  <si>
    <t>F 9%</t>
  </si>
  <si>
    <t>D+ 69%</t>
  </si>
  <si>
    <t>B 84%</t>
  </si>
  <si>
    <t>F 30%</t>
  </si>
  <si>
    <t>F 12%</t>
  </si>
  <si>
    <t>C- 71%</t>
  </si>
  <si>
    <t>A- 91%</t>
  </si>
  <si>
    <t>F 54%</t>
  </si>
  <si>
    <t>B+ 89%</t>
  </si>
  <si>
    <t>Create a Scoresheet Report for your Class And Paste in the "Paste Here" tab. (NOTE:  you need to use student ID's in the Student Name field)</t>
  </si>
  <si>
    <t>FirstName</t>
  </si>
  <si>
    <t>jorge616</t>
  </si>
  <si>
    <t>darian530</t>
  </si>
  <si>
    <t>litzy414</t>
  </si>
  <si>
    <t>michael013</t>
  </si>
  <si>
    <t>juan434</t>
  </si>
  <si>
    <t>melanie286</t>
  </si>
  <si>
    <t>jose696</t>
  </si>
  <si>
    <t>jorge640</t>
  </si>
  <si>
    <t>carlos475</t>
  </si>
  <si>
    <t>dakota005</t>
  </si>
  <si>
    <t>pricila449</t>
  </si>
  <si>
    <t>sheila503</t>
  </si>
  <si>
    <t>nemecio118</t>
  </si>
  <si>
    <t>emmanuel923</t>
  </si>
  <si>
    <t>ezekiel016</t>
  </si>
  <si>
    <t>paul651</t>
  </si>
  <si>
    <t>gilbert530</t>
  </si>
  <si>
    <t>gannin602</t>
  </si>
  <si>
    <t>killian015</t>
  </si>
  <si>
    <t>yulisa495</t>
  </si>
  <si>
    <t>caleb170</t>
  </si>
  <si>
    <t>meidi256</t>
  </si>
  <si>
    <t>brandon659</t>
  </si>
  <si>
    <t>luis764</t>
  </si>
  <si>
    <t>alex222</t>
  </si>
  <si>
    <t>orlando980</t>
  </si>
  <si>
    <t>ulises697</t>
  </si>
  <si>
    <t>jasmine836</t>
  </si>
  <si>
    <t>alexa809</t>
  </si>
  <si>
    <t>anthony011</t>
  </si>
  <si>
    <t>yizel309</t>
  </si>
  <si>
    <t>Beiza II</t>
  </si>
  <si>
    <t xml:space="preserve"> Jorge</t>
  </si>
  <si>
    <t>Bazaldua</t>
  </si>
  <si>
    <t xml:space="preserve"> Darian J</t>
  </si>
  <si>
    <t>Barragan</t>
  </si>
  <si>
    <t xml:space="preserve"> Litzy</t>
  </si>
  <si>
    <t>Cardenas</t>
  </si>
  <si>
    <t xml:space="preserve"> Michael Javier</t>
  </si>
  <si>
    <t>Chavez Negrete</t>
  </si>
  <si>
    <t xml:space="preserve"> Juan</t>
  </si>
  <si>
    <t>Acosta Rangel</t>
  </si>
  <si>
    <t xml:space="preserve"> Melanie</t>
  </si>
  <si>
    <t>Contreras Carrillo</t>
  </si>
  <si>
    <t xml:space="preserve"> Jose Manuel</t>
  </si>
  <si>
    <t>Diaz</t>
  </si>
  <si>
    <t xml:space="preserve"> Jorge Elias</t>
  </si>
  <si>
    <t>Guerrero Castaneda</t>
  </si>
  <si>
    <t xml:space="preserve"> Carlos Uriel</t>
  </si>
  <si>
    <t>Hale</t>
  </si>
  <si>
    <t xml:space="preserve"> Dakota Reign</t>
  </si>
  <si>
    <t>Alcaraz</t>
  </si>
  <si>
    <t xml:space="preserve"> Pricila</t>
  </si>
  <si>
    <t>Heredia Ursua</t>
  </si>
  <si>
    <t xml:space="preserve"> Sheila Isabel</t>
  </si>
  <si>
    <t>Lopez</t>
  </si>
  <si>
    <t xml:space="preserve"> Nemecio J</t>
  </si>
  <si>
    <t>Luna</t>
  </si>
  <si>
    <t xml:space="preserve"> Emmanuel J</t>
  </si>
  <si>
    <t>Macduff</t>
  </si>
  <si>
    <t xml:space="preserve"> Ezekiel Z</t>
  </si>
  <si>
    <t>Maguigad</t>
  </si>
  <si>
    <t xml:space="preserve"> Paul N</t>
  </si>
  <si>
    <t>Mendoza</t>
  </si>
  <si>
    <t xml:space="preserve"> Gilbert</t>
  </si>
  <si>
    <t>Meyer</t>
  </si>
  <si>
    <t xml:space="preserve"> Gannin M</t>
  </si>
  <si>
    <t>Mitchell</t>
  </si>
  <si>
    <t xml:space="preserve"> Killian Archer</t>
  </si>
  <si>
    <t>Navarro</t>
  </si>
  <si>
    <t xml:space="preserve"> Yulisa</t>
  </si>
  <si>
    <t>Negron</t>
  </si>
  <si>
    <t xml:space="preserve"> Caleb A</t>
  </si>
  <si>
    <t>Ortega</t>
  </si>
  <si>
    <t xml:space="preserve"> Meidi</t>
  </si>
  <si>
    <t>Pedroza Valdez</t>
  </si>
  <si>
    <t xml:space="preserve"> Brandon Miguel</t>
  </si>
  <si>
    <t>Ramos Lopez</t>
  </si>
  <si>
    <t xml:space="preserve"> Luis Angel</t>
  </si>
  <si>
    <t>Reutov</t>
  </si>
  <si>
    <t xml:space="preserve"> Alex John</t>
  </si>
  <si>
    <t>Rogel</t>
  </si>
  <si>
    <t xml:space="preserve"> Orlando Ivan</t>
  </si>
  <si>
    <t>Salas</t>
  </si>
  <si>
    <t xml:space="preserve"> Ulises L</t>
  </si>
  <si>
    <t>Sanchez Magana</t>
  </si>
  <si>
    <t xml:space="preserve"> Jasmine A</t>
  </si>
  <si>
    <t>Trinidad Sanchez</t>
  </si>
  <si>
    <t xml:space="preserve"> Alexa</t>
  </si>
  <si>
    <t>Vega Aguilar</t>
  </si>
  <si>
    <t xml:space="preserve"> Anthony</t>
  </si>
  <si>
    <t>Zayas</t>
  </si>
  <si>
    <t xml:space="preserve"> Yizel Yzabella</t>
  </si>
  <si>
    <t>IDLOOKUP</t>
  </si>
  <si>
    <t>GRADE</t>
  </si>
  <si>
    <t>USERNAME</t>
  </si>
  <si>
    <t>EMAIL</t>
  </si>
  <si>
    <t>LASTNAME</t>
  </si>
  <si>
    <t>FIRSTNAME</t>
  </si>
  <si>
    <t>Spot Check Email Merge Spreadsheet</t>
  </si>
  <si>
    <t>YourGradeCouldBe</t>
  </si>
  <si>
    <t>IfYou</t>
  </si>
  <si>
    <t>"Concentrate on getting a perfect score, 1000/1000 on the Mid-Term"</t>
  </si>
  <si>
    <t>GradeToPass</t>
  </si>
  <si>
    <t>YouNeedAtLeast</t>
  </si>
  <si>
    <t>IfYouES</t>
  </si>
  <si>
    <t>IfYouRU</t>
  </si>
  <si>
    <t>"Concéntrate en obtener una puntuación perfecta, 1000/1000 en el semestre"</t>
  </si>
  <si>
    <t>«Сосредоточьтесь на получении идеального результата, 1000/1000 в среднесрочной перспективе»</t>
  </si>
  <si>
    <t>YouNeedAtLeastES</t>
  </si>
  <si>
    <t>YouNeedAtLeastRU</t>
  </si>
  <si>
    <t>EmailAddress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</si>
</sst>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1"/>
      <color indexed="8"/>
      <name val="Calibri"/>
      <family val="2"/>
      <scheme val="minor"/>
    </font>
    <font>
      <b/>
      <sz val="11"/>
      <name val="Calibri"/>
    </font>
    <font>
      <sz val="11"/>
      <color indexed="8"/>
      <name val="Calibri"/>
      <family val="2"/>
      <scheme val="minor"/>
    </font>
    <font>
      <sz val="11"/>
      <color rgb="FF444444"/>
      <name val="Arial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3" fillId="2" borderId="0" xfId="0" applyFont="1" applyFill="1" applyAlignment="1">
      <alignment vertical="top" wrapText="1"/>
    </xf>
    <xf numFmtId="0" fontId="4" fillId="2" borderId="0" xfId="2" applyFill="1" applyAlignment="1">
      <alignment vertical="top" wrapText="1"/>
    </xf>
    <xf numFmtId="164" fontId="0" fillId="0" borderId="0" xfId="1" applyNumberFormat="1" applyFont="1"/>
    <xf numFmtId="0" fontId="0" fillId="0" borderId="0" xfId="0" quotePrefix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D0B2B-E964-45E4-BCEE-47188B119C09}">
  <dimension ref="A1:B2"/>
  <sheetViews>
    <sheetView zoomScale="220" zoomScaleNormal="220" workbookViewId="0">
      <selection activeCell="B3" sqref="B3"/>
    </sheetView>
  </sheetViews>
  <sheetFormatPr defaultRowHeight="15" x14ac:dyDescent="0.25"/>
  <sheetData>
    <row r="1" spans="1:2" x14ac:dyDescent="0.25">
      <c r="A1">
        <v>1</v>
      </c>
      <c r="B1" t="s">
        <v>57</v>
      </c>
    </row>
    <row r="2" spans="1:2" x14ac:dyDescent="0.25">
      <c r="A2">
        <v>2</v>
      </c>
      <c r="B2" t="s">
        <v>158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32"/>
  <sheetViews>
    <sheetView topLeftCell="D1" workbookViewId="0">
      <selection activeCell="E18" sqref="E18"/>
    </sheetView>
  </sheetViews>
  <sheetFormatPr defaultRowHeight="15" x14ac:dyDescent="0.25"/>
  <cols>
    <col min="1" max="1" width="29.85546875" customWidth="1"/>
    <col min="2" max="2" width="7.7109375" customWidth="1"/>
    <col min="3" max="8" width="41.7109375" customWidth="1"/>
    <col min="9" max="9" width="35.140625" customWidth="1"/>
    <col min="10" max="10" width="41.28515625" customWidth="1"/>
    <col min="11" max="12" width="39.28515625" customWidth="1"/>
    <col min="13" max="13" width="43.140625" customWidth="1"/>
    <col min="14" max="14" width="39.28515625" customWidth="1"/>
    <col min="15" max="15" width="47.42578125" customWidth="1"/>
    <col min="16" max="17" width="39.28515625" customWidth="1"/>
    <col min="18" max="18" width="47.42578125" customWidth="1"/>
    <col min="19" max="20" width="39.28515625" customWidth="1"/>
    <col min="21" max="21" width="47.42578125" customWidth="1"/>
    <col min="22" max="23" width="39.28515625" customWidth="1"/>
    <col min="24" max="24" width="47.42578125" customWidth="1"/>
    <col min="25" max="25" width="48.5703125" customWidth="1"/>
    <col min="26" max="26" width="39.28515625" customWidth="1"/>
    <col min="27" max="27" width="47.42578125" customWidth="1"/>
    <col min="28" max="28" width="37.5703125" customWidth="1"/>
    <col min="29" max="29" width="46.28515625" customWidth="1"/>
  </cols>
  <sheetData>
    <row r="1" spans="1:29" x14ac:dyDescent="0.25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</row>
    <row r="2" spans="1:29" x14ac:dyDescent="0.25">
      <c r="A2">
        <v>27168</v>
      </c>
      <c r="B2" t="s">
        <v>28</v>
      </c>
      <c r="C2">
        <v>0</v>
      </c>
      <c r="D2">
        <v>15</v>
      </c>
      <c r="E2">
        <v>0</v>
      </c>
      <c r="F2">
        <v>0</v>
      </c>
      <c r="G2">
        <v>0</v>
      </c>
      <c r="H2">
        <v>0</v>
      </c>
    </row>
    <row r="3" spans="1:29" x14ac:dyDescent="0.25">
      <c r="A3">
        <v>28853</v>
      </c>
      <c r="B3" t="s">
        <v>29</v>
      </c>
      <c r="C3">
        <v>0</v>
      </c>
      <c r="D3">
        <v>80</v>
      </c>
      <c r="E3">
        <v>55</v>
      </c>
      <c r="F3">
        <v>80</v>
      </c>
      <c r="G3">
        <v>88</v>
      </c>
      <c r="H3">
        <v>50</v>
      </c>
    </row>
    <row r="4" spans="1:29" x14ac:dyDescent="0.25">
      <c r="A4">
        <v>26271</v>
      </c>
      <c r="B4" t="s">
        <v>30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</row>
    <row r="5" spans="1:29" x14ac:dyDescent="0.25">
      <c r="A5">
        <v>36300</v>
      </c>
      <c r="B5" t="s">
        <v>31</v>
      </c>
      <c r="C5">
        <v>95</v>
      </c>
      <c r="D5">
        <v>100</v>
      </c>
      <c r="E5">
        <v>60</v>
      </c>
      <c r="F5">
        <v>75</v>
      </c>
      <c r="G5">
        <v>0</v>
      </c>
      <c r="H5">
        <v>0</v>
      </c>
    </row>
    <row r="6" spans="1:29" x14ac:dyDescent="0.25">
      <c r="A6">
        <v>25772</v>
      </c>
      <c r="B6" t="s">
        <v>32</v>
      </c>
      <c r="C6">
        <v>0</v>
      </c>
      <c r="D6">
        <v>0</v>
      </c>
      <c r="E6">
        <v>0</v>
      </c>
      <c r="F6">
        <v>0</v>
      </c>
      <c r="G6">
        <v>100</v>
      </c>
      <c r="H6">
        <v>60</v>
      </c>
    </row>
    <row r="7" spans="1:29" x14ac:dyDescent="0.25">
      <c r="A7">
        <v>34547</v>
      </c>
      <c r="B7" t="s">
        <v>30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</row>
    <row r="8" spans="1:29" x14ac:dyDescent="0.25">
      <c r="A8">
        <v>59719</v>
      </c>
      <c r="B8" t="s">
        <v>33</v>
      </c>
      <c r="C8">
        <v>0</v>
      </c>
      <c r="D8">
        <v>35</v>
      </c>
      <c r="E8">
        <v>0</v>
      </c>
      <c r="F8">
        <v>0</v>
      </c>
      <c r="G8">
        <v>0</v>
      </c>
    </row>
    <row r="9" spans="1:29" x14ac:dyDescent="0.25">
      <c r="A9">
        <v>33893</v>
      </c>
      <c r="B9" t="s">
        <v>34</v>
      </c>
      <c r="C9">
        <v>95</v>
      </c>
      <c r="D9">
        <v>85</v>
      </c>
      <c r="E9">
        <v>85</v>
      </c>
      <c r="F9">
        <v>100</v>
      </c>
      <c r="G9">
        <v>0</v>
      </c>
      <c r="H9">
        <v>80</v>
      </c>
      <c r="X9">
        <v>85</v>
      </c>
    </row>
    <row r="10" spans="1:29" x14ac:dyDescent="0.25">
      <c r="A10">
        <v>31695</v>
      </c>
      <c r="B10" t="s">
        <v>35</v>
      </c>
      <c r="C10">
        <v>95</v>
      </c>
      <c r="D10">
        <v>25</v>
      </c>
      <c r="E10">
        <v>0</v>
      </c>
      <c r="F10">
        <v>0</v>
      </c>
      <c r="G10">
        <v>0</v>
      </c>
      <c r="H10">
        <v>0</v>
      </c>
    </row>
    <row r="11" spans="1:29" x14ac:dyDescent="0.25">
      <c r="A11">
        <v>33576</v>
      </c>
      <c r="B11" t="s">
        <v>36</v>
      </c>
      <c r="C11">
        <v>100</v>
      </c>
      <c r="D11">
        <v>95</v>
      </c>
      <c r="E11">
        <v>95</v>
      </c>
      <c r="F11">
        <v>100</v>
      </c>
      <c r="G11">
        <v>88</v>
      </c>
      <c r="H11">
        <v>90</v>
      </c>
    </row>
    <row r="12" spans="1:29" x14ac:dyDescent="0.25">
      <c r="A12">
        <v>41059</v>
      </c>
      <c r="B12" t="s">
        <v>37</v>
      </c>
      <c r="C12">
        <v>85</v>
      </c>
      <c r="D12">
        <v>75</v>
      </c>
      <c r="E12">
        <v>80</v>
      </c>
      <c r="F12">
        <v>90</v>
      </c>
      <c r="G12">
        <v>75</v>
      </c>
      <c r="H12">
        <v>90</v>
      </c>
    </row>
    <row r="13" spans="1:29" x14ac:dyDescent="0.25">
      <c r="A13">
        <v>28485</v>
      </c>
      <c r="B13" t="s">
        <v>38</v>
      </c>
      <c r="C13">
        <v>75</v>
      </c>
      <c r="D13">
        <v>75</v>
      </c>
      <c r="E13">
        <v>80</v>
      </c>
      <c r="F13">
        <v>95</v>
      </c>
      <c r="G13">
        <v>75</v>
      </c>
      <c r="H13">
        <v>95</v>
      </c>
      <c r="X13">
        <v>80</v>
      </c>
    </row>
    <row r="14" spans="1:29" x14ac:dyDescent="0.25">
      <c r="A14">
        <v>25923</v>
      </c>
      <c r="B14" t="s">
        <v>39</v>
      </c>
      <c r="C14">
        <v>75</v>
      </c>
      <c r="D14">
        <v>95</v>
      </c>
      <c r="E14">
        <v>0</v>
      </c>
      <c r="F14">
        <v>100</v>
      </c>
      <c r="G14">
        <v>0</v>
      </c>
      <c r="H14">
        <v>0</v>
      </c>
    </row>
    <row r="15" spans="1:29" x14ac:dyDescent="0.25">
      <c r="A15">
        <v>40986</v>
      </c>
      <c r="B15" t="s">
        <v>40</v>
      </c>
      <c r="C15">
        <v>80</v>
      </c>
      <c r="D15">
        <v>85</v>
      </c>
      <c r="E15">
        <v>75</v>
      </c>
      <c r="F15">
        <v>0</v>
      </c>
      <c r="G15">
        <v>88</v>
      </c>
    </row>
    <row r="16" spans="1:29" x14ac:dyDescent="0.25">
      <c r="A16">
        <v>31720</v>
      </c>
      <c r="B16" t="s">
        <v>41</v>
      </c>
      <c r="C16">
        <v>0</v>
      </c>
      <c r="D16">
        <v>0</v>
      </c>
      <c r="E16">
        <v>30</v>
      </c>
      <c r="F16">
        <v>0</v>
      </c>
      <c r="G16">
        <v>0</v>
      </c>
      <c r="H16">
        <v>0</v>
      </c>
    </row>
    <row r="17" spans="1:24" x14ac:dyDescent="0.25">
      <c r="A17">
        <v>38721</v>
      </c>
      <c r="B17" t="s">
        <v>42</v>
      </c>
      <c r="C17">
        <v>90</v>
      </c>
      <c r="D17">
        <v>55</v>
      </c>
      <c r="E17">
        <v>20</v>
      </c>
      <c r="F17">
        <v>0</v>
      </c>
      <c r="G17">
        <v>75</v>
      </c>
      <c r="H17">
        <v>0</v>
      </c>
    </row>
    <row r="18" spans="1:24" x14ac:dyDescent="0.25">
      <c r="A18">
        <v>32040</v>
      </c>
      <c r="B18" t="s">
        <v>43</v>
      </c>
      <c r="C18">
        <v>90</v>
      </c>
      <c r="D18">
        <v>90</v>
      </c>
      <c r="E18">
        <v>80</v>
      </c>
      <c r="F18">
        <v>100</v>
      </c>
      <c r="G18">
        <v>88</v>
      </c>
      <c r="H18">
        <v>75</v>
      </c>
    </row>
    <row r="19" spans="1:24" x14ac:dyDescent="0.25">
      <c r="A19">
        <v>26062</v>
      </c>
      <c r="B19" t="s">
        <v>44</v>
      </c>
      <c r="C19">
        <v>85</v>
      </c>
      <c r="D19">
        <v>85</v>
      </c>
      <c r="E19">
        <v>60</v>
      </c>
      <c r="F19">
        <v>0</v>
      </c>
      <c r="G19">
        <v>0</v>
      </c>
      <c r="H19">
        <v>70</v>
      </c>
      <c r="X19">
        <v>60</v>
      </c>
    </row>
    <row r="20" spans="1:24" x14ac:dyDescent="0.25">
      <c r="A20">
        <v>31304</v>
      </c>
      <c r="B20" t="s">
        <v>45</v>
      </c>
      <c r="C20">
        <v>90</v>
      </c>
      <c r="D20">
        <v>90</v>
      </c>
      <c r="E20">
        <v>85</v>
      </c>
      <c r="F20">
        <v>100</v>
      </c>
      <c r="G20">
        <v>88</v>
      </c>
      <c r="H20">
        <v>75</v>
      </c>
      <c r="X20">
        <v>85</v>
      </c>
    </row>
    <row r="21" spans="1:24" x14ac:dyDescent="0.25">
      <c r="A21">
        <v>42054</v>
      </c>
      <c r="B21" t="s">
        <v>46</v>
      </c>
      <c r="C21">
        <v>90</v>
      </c>
      <c r="D21">
        <v>85</v>
      </c>
      <c r="E21">
        <v>15</v>
      </c>
      <c r="F21">
        <v>100</v>
      </c>
      <c r="G21">
        <v>88</v>
      </c>
      <c r="H21">
        <v>60</v>
      </c>
    </row>
    <row r="22" spans="1:24" x14ac:dyDescent="0.25">
      <c r="A22">
        <v>16460</v>
      </c>
      <c r="B22" t="s">
        <v>47</v>
      </c>
      <c r="C22">
        <v>100</v>
      </c>
      <c r="D22">
        <v>55</v>
      </c>
      <c r="E22">
        <v>5</v>
      </c>
      <c r="F22">
        <v>0</v>
      </c>
      <c r="G22">
        <v>0</v>
      </c>
    </row>
    <row r="23" spans="1:24" x14ac:dyDescent="0.25">
      <c r="A23">
        <v>29765</v>
      </c>
      <c r="B23" t="s">
        <v>48</v>
      </c>
      <c r="C23">
        <v>40</v>
      </c>
      <c r="D23">
        <v>15</v>
      </c>
      <c r="E23">
        <v>0</v>
      </c>
      <c r="F23">
        <v>0</v>
      </c>
      <c r="G23">
        <v>0</v>
      </c>
      <c r="H23">
        <v>0</v>
      </c>
    </row>
    <row r="24" spans="1:24" x14ac:dyDescent="0.25">
      <c r="A24">
        <v>34964</v>
      </c>
      <c r="B24" t="s">
        <v>49</v>
      </c>
      <c r="C24">
        <v>80</v>
      </c>
      <c r="D24">
        <v>85</v>
      </c>
      <c r="E24">
        <v>65</v>
      </c>
      <c r="F24">
        <v>85</v>
      </c>
      <c r="G24">
        <v>100</v>
      </c>
      <c r="H24">
        <v>0</v>
      </c>
    </row>
    <row r="25" spans="1:24" x14ac:dyDescent="0.25">
      <c r="A25">
        <v>31615</v>
      </c>
      <c r="B25" t="s">
        <v>50</v>
      </c>
      <c r="C25">
        <v>95</v>
      </c>
      <c r="D25">
        <v>80</v>
      </c>
      <c r="E25">
        <v>65</v>
      </c>
      <c r="F25">
        <v>90</v>
      </c>
      <c r="G25">
        <v>88</v>
      </c>
    </row>
    <row r="26" spans="1:24" x14ac:dyDescent="0.25">
      <c r="A26">
        <v>32410</v>
      </c>
      <c r="B26" t="s">
        <v>51</v>
      </c>
      <c r="C26">
        <v>0</v>
      </c>
      <c r="D26">
        <v>65</v>
      </c>
      <c r="E26">
        <v>65</v>
      </c>
      <c r="F26">
        <v>0</v>
      </c>
      <c r="G26">
        <v>50</v>
      </c>
      <c r="H26">
        <v>0</v>
      </c>
    </row>
    <row r="27" spans="1:24" x14ac:dyDescent="0.25">
      <c r="A27">
        <v>31790</v>
      </c>
      <c r="B27" t="s">
        <v>52</v>
      </c>
      <c r="C27">
        <v>0</v>
      </c>
      <c r="D27">
        <v>70</v>
      </c>
      <c r="E27">
        <v>0</v>
      </c>
      <c r="F27">
        <v>0</v>
      </c>
      <c r="G27">
        <v>0</v>
      </c>
      <c r="H27">
        <v>0</v>
      </c>
    </row>
    <row r="28" spans="1:24" x14ac:dyDescent="0.25">
      <c r="A28">
        <v>29030</v>
      </c>
      <c r="B28" t="s">
        <v>53</v>
      </c>
      <c r="C28">
        <v>90</v>
      </c>
      <c r="D28">
        <v>60</v>
      </c>
      <c r="E28">
        <v>90</v>
      </c>
      <c r="F28">
        <v>100</v>
      </c>
      <c r="G28">
        <v>88</v>
      </c>
      <c r="H28">
        <v>0</v>
      </c>
    </row>
    <row r="29" spans="1:24" x14ac:dyDescent="0.25">
      <c r="A29">
        <v>34477</v>
      </c>
      <c r="B29" t="s">
        <v>30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24" x14ac:dyDescent="0.25">
      <c r="A30">
        <v>24736</v>
      </c>
      <c r="B30" t="s">
        <v>54</v>
      </c>
      <c r="C30">
        <v>100</v>
      </c>
      <c r="D30">
        <v>80</v>
      </c>
      <c r="E30">
        <v>80</v>
      </c>
      <c r="F30">
        <v>100</v>
      </c>
      <c r="G30">
        <v>88</v>
      </c>
      <c r="H30">
        <v>95</v>
      </c>
    </row>
    <row r="31" spans="1:24" x14ac:dyDescent="0.25">
      <c r="A31">
        <v>31307</v>
      </c>
      <c r="B31" t="s">
        <v>55</v>
      </c>
      <c r="C31">
        <v>95</v>
      </c>
      <c r="D31">
        <v>95</v>
      </c>
      <c r="E31">
        <v>95</v>
      </c>
      <c r="F31">
        <v>0</v>
      </c>
      <c r="G31">
        <v>0</v>
      </c>
      <c r="H31">
        <v>0</v>
      </c>
      <c r="X31">
        <v>95</v>
      </c>
    </row>
    <row r="32" spans="1:24" x14ac:dyDescent="0.25">
      <c r="A32">
        <v>41105</v>
      </c>
      <c r="B32" t="s">
        <v>56</v>
      </c>
      <c r="C32">
        <v>100</v>
      </c>
      <c r="D32">
        <v>95</v>
      </c>
      <c r="E32">
        <v>80</v>
      </c>
      <c r="F32">
        <v>90</v>
      </c>
      <c r="G32">
        <v>75</v>
      </c>
      <c r="H32">
        <v>95</v>
      </c>
    </row>
  </sheetData>
  <pageMargins left="0.7" right="0.7" top="0.75" bottom="0.75" header="0.3" footer="0.3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99AA2-19D6-4190-80AA-DBD75E5C32A0}">
  <dimension ref="A1:J32"/>
  <sheetViews>
    <sheetView tabSelected="1" zoomScale="190" zoomScaleNormal="190" workbookViewId="0">
      <selection activeCell="C1" sqref="C1"/>
    </sheetView>
  </sheetViews>
  <sheetFormatPr defaultRowHeight="15" x14ac:dyDescent="0.25"/>
  <cols>
    <col min="1" max="1" width="15.5703125" bestFit="1" customWidth="1"/>
    <col min="2" max="2" width="18" style="4" bestFit="1" customWidth="1"/>
    <col min="3" max="3" width="18" style="4" customWidth="1"/>
    <col min="7" max="7" width="12.7109375" customWidth="1"/>
  </cols>
  <sheetData>
    <row r="1" spans="1:10" x14ac:dyDescent="0.25">
      <c r="A1" t="s">
        <v>58</v>
      </c>
      <c r="B1" s="4" t="s">
        <v>159</v>
      </c>
      <c r="C1" s="4" t="s">
        <v>170</v>
      </c>
      <c r="D1" t="s">
        <v>160</v>
      </c>
      <c r="E1" t="s">
        <v>164</v>
      </c>
      <c r="F1" t="s">
        <v>165</v>
      </c>
      <c r="G1" t="s">
        <v>162</v>
      </c>
      <c r="H1" t="s">
        <v>163</v>
      </c>
      <c r="I1" t="s">
        <v>168</v>
      </c>
      <c r="J1" t="s">
        <v>169</v>
      </c>
    </row>
    <row r="2" spans="1:10" x14ac:dyDescent="0.25">
      <c r="A2" t="str">
        <f>IF(NOT(ISBLANK('Paste Here'!A2)),VLOOKUP('Paste Here'!A2,LOOKUPTABLE,6),"")</f>
        <v xml:space="preserve"> Alex John</v>
      </c>
      <c r="B2" s="4" t="str">
        <f>TEXT((SUM('Paste Here'!C2:H2)+1000)/(100*6+1000),"0.0%")</f>
        <v>63.4%</v>
      </c>
      <c r="C2" t="str">
        <f>IF(NOT(ISBLANK('Paste Here'!A2)),VLOOKUP('Paste Here'!A2,LOOKUPTABLE,4),"")</f>
        <v>alex222@students.psd1.org</v>
      </c>
      <c r="D2" t="s">
        <v>161</v>
      </c>
      <c r="E2" s="5" t="s">
        <v>166</v>
      </c>
      <c r="F2" s="5" t="s">
        <v>167</v>
      </c>
      <c r="G2">
        <f>0.6*(100*6+1000)-SUM('Paste Here'!C2:H2)</f>
        <v>945</v>
      </c>
      <c r="H2" t="str">
        <f>_xlfn.CONCAT("You need at least a ",G2," / 1000 on the Mid-Term to be passing.")</f>
        <v>You need at least a 945 / 1000 on the Mid-Term to be passing.</v>
      </c>
      <c r="I2" t="str">
        <f>_xlfn.CONCAT("Necesita al menos un ",G2,"/1000 en el término medio para aprobar.")</f>
        <v>Necesita al menos un 945/1000 en el término medio para aprobar.</v>
      </c>
      <c r="J2" t="str">
        <f>_xlfn.CONCAT("Вам нужно как минимум ",G2," / 1000 в среднесрочной перспективе, чтобы пройти.")</f>
        <v>Вам нужно как минимум 945 / 1000 в среднесрочной перспективе, чтобы пройти.</v>
      </c>
    </row>
    <row r="3" spans="1:10" x14ac:dyDescent="0.25">
      <c r="A3" t="str">
        <f>IF(NOT(ISBLANK('Paste Here'!A3)),VLOOKUP('Paste Here'!A3,LOOKUPTABLE,6),"")</f>
        <v xml:space="preserve"> Alexa</v>
      </c>
      <c r="B3" s="4" t="str">
        <f>TEXT((SUM('Paste Here'!C3:H3)+1000)/(100*6+1000),"0.0%")</f>
        <v>84.6%</v>
      </c>
      <c r="C3" t="str">
        <f>IF(NOT(ISBLANK('Paste Here'!A3)),VLOOKUP('Paste Here'!A3,LOOKUPTABLE,4),"")</f>
        <v>alexa809@students.psd1.org</v>
      </c>
      <c r="D3" t="s">
        <v>161</v>
      </c>
      <c r="E3" s="5" t="s">
        <v>166</v>
      </c>
      <c r="F3" s="5" t="s">
        <v>167</v>
      </c>
      <c r="G3">
        <f>0.6*(100*6+1000)-SUM('Paste Here'!C3:H3)</f>
        <v>607</v>
      </c>
      <c r="H3" t="str">
        <f t="shared" ref="H3:H32" si="0">_xlfn.CONCAT("You need at least a ",G3," / 1000 on the Mid-Term to be passing.")</f>
        <v>You need at least a 607 / 1000 on the Mid-Term to be passing.</v>
      </c>
      <c r="I3" t="str">
        <f t="shared" ref="I3:I32" si="1">_xlfn.CONCAT("Necesita al menos un ",G3,"/1000 en el término medio para aprobar.")</f>
        <v>Necesita al menos un 607/1000 en el término medio para aprobar.</v>
      </c>
      <c r="J3" t="str">
        <f t="shared" ref="J3:J32" si="2">_xlfn.CONCAT("Вам нужно как минимум ",G3," / 1000 в среднесрочной перспективе, чтобы пройти.")</f>
        <v>Вам нужно как минимум 607 / 1000 в среднесрочной перспективе, чтобы пройти.</v>
      </c>
    </row>
    <row r="4" spans="1:10" x14ac:dyDescent="0.25">
      <c r="A4" t="str">
        <f>IF(NOT(ISBLANK('Paste Here'!A4)),VLOOKUP('Paste Here'!A4,LOOKUPTABLE,6),"")</f>
        <v xml:space="preserve"> Anthony</v>
      </c>
      <c r="B4" s="4" t="str">
        <f>TEXT((SUM('Paste Here'!C4:H4)+1000)/(100*6+1000),"0.0%")</f>
        <v>62.5%</v>
      </c>
      <c r="C4" t="str">
        <f>IF(NOT(ISBLANK('Paste Here'!A4)),VLOOKUP('Paste Here'!A4,LOOKUPTABLE,4),"")</f>
        <v>anthony011@students.psd1.org</v>
      </c>
      <c r="D4" t="s">
        <v>161</v>
      </c>
      <c r="E4" s="5" t="s">
        <v>166</v>
      </c>
      <c r="F4" s="5" t="s">
        <v>167</v>
      </c>
      <c r="G4">
        <f>0.6*(100*6+1000)-SUM('Paste Here'!C4:H4)</f>
        <v>960</v>
      </c>
      <c r="H4" t="str">
        <f t="shared" si="0"/>
        <v>You need at least a 960 / 1000 on the Mid-Term to be passing.</v>
      </c>
      <c r="I4" t="str">
        <f t="shared" si="1"/>
        <v>Necesita al menos un 960/1000 en el término medio para aprobar.</v>
      </c>
      <c r="J4" t="str">
        <f t="shared" si="2"/>
        <v>Вам нужно как минимум 960 / 1000 в среднесрочной перспективе, чтобы пройти.</v>
      </c>
    </row>
    <row r="5" spans="1:10" x14ac:dyDescent="0.25">
      <c r="A5" t="str">
        <f>IF(NOT(ISBLANK('Paste Here'!A5)),VLOOKUP('Paste Here'!A5,LOOKUPTABLE,6),"")</f>
        <v xml:space="preserve"> Brandon Miguel</v>
      </c>
      <c r="B5" s="4" t="str">
        <f>TEXT((SUM('Paste Here'!C5:H5)+1000)/(100*6+1000),"0.0%")</f>
        <v>83.1%</v>
      </c>
      <c r="C5" t="str">
        <f>IF(NOT(ISBLANK('Paste Here'!A5)),VLOOKUP('Paste Here'!A5,LOOKUPTABLE,4),"")</f>
        <v>brandon659@students.psd1.org</v>
      </c>
      <c r="D5" t="s">
        <v>161</v>
      </c>
      <c r="E5" s="5" t="s">
        <v>166</v>
      </c>
      <c r="F5" s="5" t="s">
        <v>167</v>
      </c>
      <c r="G5">
        <f>0.6*(100*6+1000)-SUM('Paste Here'!C5:H5)</f>
        <v>630</v>
      </c>
      <c r="H5" t="str">
        <f t="shared" si="0"/>
        <v>You need at least a 630 / 1000 on the Mid-Term to be passing.</v>
      </c>
      <c r="I5" t="str">
        <f t="shared" si="1"/>
        <v>Necesita al menos un 630/1000 en el término medio para aprobar.</v>
      </c>
      <c r="J5" t="str">
        <f t="shared" si="2"/>
        <v>Вам нужно как минимум 630 / 1000 в среднесрочной перспективе, чтобы пройти.</v>
      </c>
    </row>
    <row r="6" spans="1:10" x14ac:dyDescent="0.25">
      <c r="A6" t="str">
        <f>IF(NOT(ISBLANK('Paste Here'!A6)),VLOOKUP('Paste Here'!A6,LOOKUPTABLE,6),"")</f>
        <v xml:space="preserve"> Caleb A</v>
      </c>
      <c r="B6" s="4" t="str">
        <f>TEXT((SUM('Paste Here'!C6:H6)+1000)/(100*6+1000),"0.0%")</f>
        <v>72.5%</v>
      </c>
      <c r="C6" t="str">
        <f>IF(NOT(ISBLANK('Paste Here'!A6)),VLOOKUP('Paste Here'!A6,LOOKUPTABLE,4),"")</f>
        <v>caleb170@students.psd1.org</v>
      </c>
      <c r="D6" t="s">
        <v>161</v>
      </c>
      <c r="E6" s="5" t="s">
        <v>166</v>
      </c>
      <c r="F6" s="5" t="s">
        <v>167</v>
      </c>
      <c r="G6">
        <f>0.6*(100*6+1000)-SUM('Paste Here'!C6:H6)</f>
        <v>800</v>
      </c>
      <c r="H6" t="str">
        <f t="shared" si="0"/>
        <v>You need at least a 800 / 1000 on the Mid-Term to be passing.</v>
      </c>
      <c r="I6" t="str">
        <f t="shared" si="1"/>
        <v>Necesita al menos un 800/1000 en el término medio para aprobar.</v>
      </c>
      <c r="J6" t="str">
        <f t="shared" si="2"/>
        <v>Вам нужно как минимум 800 / 1000 в среднесрочной перспективе, чтобы пройти.</v>
      </c>
    </row>
    <row r="7" spans="1:10" x14ac:dyDescent="0.25">
      <c r="A7" t="str">
        <f>IF(NOT(ISBLANK('Paste Here'!A7)),VLOOKUP('Paste Here'!A7,LOOKUPTABLE,6),"")</f>
        <v xml:space="preserve"> Carlos Uriel</v>
      </c>
      <c r="B7" s="4" t="str">
        <f>TEXT((SUM('Paste Here'!C7:H7)+1000)/(100*6+1000),"0.0%")</f>
        <v>62.5%</v>
      </c>
      <c r="C7" t="str">
        <f>IF(NOT(ISBLANK('Paste Here'!A7)),VLOOKUP('Paste Here'!A7,LOOKUPTABLE,4),"")</f>
        <v>carlos475@students.psd1.org</v>
      </c>
      <c r="D7" t="s">
        <v>161</v>
      </c>
      <c r="E7" s="5" t="s">
        <v>166</v>
      </c>
      <c r="F7" s="5" t="s">
        <v>167</v>
      </c>
      <c r="G7">
        <f>0.6*(100*6+1000)-SUM('Paste Here'!C7:H7)</f>
        <v>960</v>
      </c>
      <c r="H7" t="str">
        <f t="shared" si="0"/>
        <v>You need at least a 960 / 1000 on the Mid-Term to be passing.</v>
      </c>
      <c r="I7" t="str">
        <f t="shared" si="1"/>
        <v>Necesita al menos un 960/1000 en el término medio para aprobar.</v>
      </c>
      <c r="J7" t="str">
        <f t="shared" si="2"/>
        <v>Вам нужно как минимум 960 / 1000 в среднесрочной перспективе, чтобы пройти.</v>
      </c>
    </row>
    <row r="8" spans="1:10" x14ac:dyDescent="0.25">
      <c r="A8" t="str">
        <f>IF(NOT(ISBLANK('Paste Here'!A8)),VLOOKUP('Paste Here'!A8,LOOKUPTABLE,6),"")</f>
        <v xml:space="preserve"> Dakota Reign</v>
      </c>
      <c r="B8" s="4" t="str">
        <f>TEXT((SUM('Paste Here'!C8:H8)+1000)/(100*6+1000),"0.0%")</f>
        <v>64.7%</v>
      </c>
      <c r="C8" t="str">
        <f>IF(NOT(ISBLANK('Paste Here'!A8)),VLOOKUP('Paste Here'!A8,LOOKUPTABLE,4),"")</f>
        <v>dakota005@students.psd1.org</v>
      </c>
      <c r="D8" t="s">
        <v>161</v>
      </c>
      <c r="E8" s="5" t="s">
        <v>166</v>
      </c>
      <c r="F8" s="5" t="s">
        <v>167</v>
      </c>
      <c r="G8">
        <f>0.6*(100*6+1000)-SUM('Paste Here'!C8:H8)</f>
        <v>925</v>
      </c>
      <c r="H8" t="str">
        <f t="shared" si="0"/>
        <v>You need at least a 925 / 1000 on the Mid-Term to be passing.</v>
      </c>
      <c r="I8" t="str">
        <f t="shared" si="1"/>
        <v>Necesita al menos un 925/1000 en el término medio para aprobar.</v>
      </c>
      <c r="J8" t="str">
        <f t="shared" si="2"/>
        <v>Вам нужно как минимум 925 / 1000 в среднесрочной перспективе, чтобы пройти.</v>
      </c>
    </row>
    <row r="9" spans="1:10" x14ac:dyDescent="0.25">
      <c r="A9" t="str">
        <f>IF(NOT(ISBLANK('Paste Here'!A9)),VLOOKUP('Paste Here'!A9,LOOKUPTABLE,6),"")</f>
        <v xml:space="preserve"> Darian J</v>
      </c>
      <c r="B9" s="4" t="str">
        <f>TEXT((SUM('Paste Here'!C9:H9)+1000)/(100*6+1000),"0.0%")</f>
        <v>90.3%</v>
      </c>
      <c r="C9" t="str">
        <f>IF(NOT(ISBLANK('Paste Here'!A9)),VLOOKUP('Paste Here'!A9,LOOKUPTABLE,4),"")</f>
        <v>darian530@students.psd1.org</v>
      </c>
      <c r="D9" t="s">
        <v>161</v>
      </c>
      <c r="E9" s="5" t="s">
        <v>166</v>
      </c>
      <c r="F9" s="5" t="s">
        <v>167</v>
      </c>
      <c r="G9">
        <f>0.6*(100*6+1000)-SUM('Paste Here'!C9:H9)</f>
        <v>515</v>
      </c>
      <c r="H9" t="str">
        <f t="shared" si="0"/>
        <v>You need at least a 515 / 1000 on the Mid-Term to be passing.</v>
      </c>
      <c r="I9" t="str">
        <f t="shared" si="1"/>
        <v>Necesita al menos un 515/1000 en el término medio para aprobar.</v>
      </c>
      <c r="J9" t="str">
        <f t="shared" si="2"/>
        <v>Вам нужно как минимум 515 / 1000 в среднесрочной перспективе, чтобы пройти.</v>
      </c>
    </row>
    <row r="10" spans="1:10" x14ac:dyDescent="0.25">
      <c r="A10" t="str">
        <f>IF(NOT(ISBLANK('Paste Here'!A10)),VLOOKUP('Paste Here'!A10,LOOKUPTABLE,6),"")</f>
        <v xml:space="preserve"> Emmanuel J</v>
      </c>
      <c r="B10" s="4" t="str">
        <f>TEXT((SUM('Paste Here'!C10:H10)+1000)/(100*6+1000),"0.0%")</f>
        <v>70.0%</v>
      </c>
      <c r="C10" t="str">
        <f>IF(NOT(ISBLANK('Paste Here'!A10)),VLOOKUP('Paste Here'!A10,LOOKUPTABLE,4),"")</f>
        <v>emmanuel923@students.psd1.org</v>
      </c>
      <c r="D10" t="s">
        <v>161</v>
      </c>
      <c r="E10" s="5" t="s">
        <v>166</v>
      </c>
      <c r="F10" s="5" t="s">
        <v>167</v>
      </c>
      <c r="G10">
        <f>0.6*(100*6+1000)-SUM('Paste Here'!C10:H10)</f>
        <v>840</v>
      </c>
      <c r="H10" t="str">
        <f t="shared" si="0"/>
        <v>You need at least a 840 / 1000 on the Mid-Term to be passing.</v>
      </c>
      <c r="I10" t="str">
        <f t="shared" si="1"/>
        <v>Necesita al menos un 840/1000 en el término medio para aprobar.</v>
      </c>
      <c r="J10" t="str">
        <f t="shared" si="2"/>
        <v>Вам нужно как минимум 840 / 1000 в среднесрочной перспективе, чтобы пройти.</v>
      </c>
    </row>
    <row r="11" spans="1:10" x14ac:dyDescent="0.25">
      <c r="A11" t="str">
        <f>IF(NOT(ISBLANK('Paste Here'!A11)),VLOOKUP('Paste Here'!A11,LOOKUPTABLE,6),"")</f>
        <v xml:space="preserve"> Ezekiel Z</v>
      </c>
      <c r="B11" s="4" t="str">
        <f>TEXT((SUM('Paste Here'!C11:H11)+1000)/(100*6+1000),"0.0%")</f>
        <v>98.0%</v>
      </c>
      <c r="C11" t="str">
        <f>IF(NOT(ISBLANK('Paste Here'!A11)),VLOOKUP('Paste Here'!A11,LOOKUPTABLE,4),"")</f>
        <v>ezekiel016@students.psd1.org</v>
      </c>
      <c r="D11" t="s">
        <v>161</v>
      </c>
      <c r="E11" s="5" t="s">
        <v>166</v>
      </c>
      <c r="F11" s="5" t="s">
        <v>167</v>
      </c>
      <c r="G11">
        <f>0.6*(100*6+1000)-SUM('Paste Here'!C11:H11)</f>
        <v>392</v>
      </c>
      <c r="H11" t="str">
        <f t="shared" si="0"/>
        <v>You need at least a 392 / 1000 on the Mid-Term to be passing.</v>
      </c>
      <c r="I11" t="str">
        <f t="shared" si="1"/>
        <v>Necesita al menos un 392/1000 en el término medio para aprobar.</v>
      </c>
      <c r="J11" t="str">
        <f t="shared" si="2"/>
        <v>Вам нужно как минимум 392 / 1000 в среднесрочной перспективе, чтобы пройти.</v>
      </c>
    </row>
    <row r="12" spans="1:10" x14ac:dyDescent="0.25">
      <c r="A12" t="str">
        <f>IF(NOT(ISBLANK('Paste Here'!A12)),VLOOKUP('Paste Here'!A12,LOOKUPTABLE,6),"")</f>
        <v xml:space="preserve"> Gannin M</v>
      </c>
      <c r="B12" s="4" t="str">
        <f>TEXT((SUM('Paste Here'!C12:H12)+1000)/(100*6+1000),"0.0%")</f>
        <v>93.4%</v>
      </c>
      <c r="C12" t="str">
        <f>IF(NOT(ISBLANK('Paste Here'!A12)),VLOOKUP('Paste Here'!A12,LOOKUPTABLE,4),"")</f>
        <v>gannin602@students.psd1.org</v>
      </c>
      <c r="D12" t="s">
        <v>161</v>
      </c>
      <c r="E12" s="5" t="s">
        <v>166</v>
      </c>
      <c r="F12" s="5" t="s">
        <v>167</v>
      </c>
      <c r="G12">
        <f>0.6*(100*6+1000)-SUM('Paste Here'!C12:H12)</f>
        <v>465</v>
      </c>
      <c r="H12" t="str">
        <f t="shared" si="0"/>
        <v>You need at least a 465 / 1000 on the Mid-Term to be passing.</v>
      </c>
      <c r="I12" t="str">
        <f t="shared" si="1"/>
        <v>Necesita al menos un 465/1000 en el término medio para aprobar.</v>
      </c>
      <c r="J12" t="str">
        <f t="shared" si="2"/>
        <v>Вам нужно как минимум 465 / 1000 в среднесрочной перспективе, чтобы пройти.</v>
      </c>
    </row>
    <row r="13" spans="1:10" x14ac:dyDescent="0.25">
      <c r="A13" t="str">
        <f>IF(NOT(ISBLANK('Paste Here'!A13)),VLOOKUP('Paste Here'!A13,LOOKUPTABLE,6),"")</f>
        <v xml:space="preserve"> Gilbert</v>
      </c>
      <c r="B13" s="4" t="str">
        <f>TEXT((SUM('Paste Here'!C13:H13)+1000)/(100*6+1000),"0.0%")</f>
        <v>93.4%</v>
      </c>
      <c r="C13" t="str">
        <f>IF(NOT(ISBLANK('Paste Here'!A13)),VLOOKUP('Paste Here'!A13,LOOKUPTABLE,4),"")</f>
        <v>gilbert530@students.psd1.org</v>
      </c>
      <c r="D13" t="s">
        <v>161</v>
      </c>
      <c r="E13" s="5" t="s">
        <v>166</v>
      </c>
      <c r="F13" s="5" t="s">
        <v>167</v>
      </c>
      <c r="G13">
        <f>0.6*(100*6+1000)-SUM('Paste Here'!C13:H13)</f>
        <v>465</v>
      </c>
      <c r="H13" t="str">
        <f t="shared" si="0"/>
        <v>You need at least a 465 / 1000 on the Mid-Term to be passing.</v>
      </c>
      <c r="I13" t="str">
        <f t="shared" si="1"/>
        <v>Necesita al menos un 465/1000 en el término medio para aprobar.</v>
      </c>
      <c r="J13" t="str">
        <f t="shared" si="2"/>
        <v>Вам нужно как минимум 465 / 1000 в среднесрочной перспективе, чтобы пройти.</v>
      </c>
    </row>
    <row r="14" spans="1:10" x14ac:dyDescent="0.25">
      <c r="A14" t="str">
        <f>IF(NOT(ISBLANK('Paste Here'!A14)),VLOOKUP('Paste Here'!A14,LOOKUPTABLE,6),"")</f>
        <v xml:space="preserve"> Jasmine A</v>
      </c>
      <c r="B14" s="4" t="str">
        <f>TEXT((SUM('Paste Here'!C14:H14)+1000)/(100*6+1000),"0.0%")</f>
        <v>79.4%</v>
      </c>
      <c r="C14" t="str">
        <f>IF(NOT(ISBLANK('Paste Here'!A14)),VLOOKUP('Paste Here'!A14,LOOKUPTABLE,4),"")</f>
        <v>jasmine836@students.psd1.org</v>
      </c>
      <c r="D14" t="s">
        <v>161</v>
      </c>
      <c r="E14" s="5" t="s">
        <v>166</v>
      </c>
      <c r="F14" s="5" t="s">
        <v>167</v>
      </c>
      <c r="G14">
        <f>0.6*(100*6+1000)-SUM('Paste Here'!C14:H14)</f>
        <v>690</v>
      </c>
      <c r="H14" t="str">
        <f t="shared" si="0"/>
        <v>You need at least a 690 / 1000 on the Mid-Term to be passing.</v>
      </c>
      <c r="I14" t="str">
        <f t="shared" si="1"/>
        <v>Necesita al menos un 690/1000 en el término medio para aprobar.</v>
      </c>
      <c r="J14" t="str">
        <f t="shared" si="2"/>
        <v>Вам нужно как минимум 690 / 1000 в среднесрочной перспективе, чтобы пройти.</v>
      </c>
    </row>
    <row r="15" spans="1:10" x14ac:dyDescent="0.25">
      <c r="A15" t="str">
        <f>IF(NOT(ISBLANK('Paste Here'!A15)),VLOOKUP('Paste Here'!A15,LOOKUPTABLE,6),"")</f>
        <v xml:space="preserve"> Jorge</v>
      </c>
      <c r="B15" s="4" t="str">
        <f>TEXT((SUM('Paste Here'!C15:H15)+1000)/(100*6+1000),"0.0%")</f>
        <v>83.0%</v>
      </c>
      <c r="C15" t="str">
        <f>IF(NOT(ISBLANK('Paste Here'!A15)),VLOOKUP('Paste Here'!A15,LOOKUPTABLE,4),"")</f>
        <v>jorge616@students.psd1.org</v>
      </c>
      <c r="D15" t="s">
        <v>161</v>
      </c>
      <c r="E15" s="5" t="s">
        <v>166</v>
      </c>
      <c r="F15" s="5" t="s">
        <v>167</v>
      </c>
      <c r="G15">
        <f>0.6*(100*6+1000)-SUM('Paste Here'!C15:H15)</f>
        <v>632</v>
      </c>
      <c r="H15" t="str">
        <f t="shared" si="0"/>
        <v>You need at least a 632 / 1000 on the Mid-Term to be passing.</v>
      </c>
      <c r="I15" t="str">
        <f t="shared" si="1"/>
        <v>Necesita al menos un 632/1000 en el término medio para aprobar.</v>
      </c>
      <c r="J15" t="str">
        <f t="shared" si="2"/>
        <v>Вам нужно как минимум 632 / 1000 в среднесрочной перспективе, чтобы пройти.</v>
      </c>
    </row>
    <row r="16" spans="1:10" x14ac:dyDescent="0.25">
      <c r="A16" t="str">
        <f>IF(NOT(ISBLANK('Paste Here'!A16)),VLOOKUP('Paste Here'!A16,LOOKUPTABLE,6),"")</f>
        <v xml:space="preserve"> Jorge Elias</v>
      </c>
      <c r="B16" s="4" t="str">
        <f>TEXT((SUM('Paste Here'!C16:H16)+1000)/(100*6+1000),"0.0%")</f>
        <v>64.4%</v>
      </c>
      <c r="C16" t="str">
        <f>IF(NOT(ISBLANK('Paste Here'!A16)),VLOOKUP('Paste Here'!A16,LOOKUPTABLE,4),"")</f>
        <v>jorge640@students.psd1.org</v>
      </c>
      <c r="D16" t="s">
        <v>161</v>
      </c>
      <c r="E16" s="5" t="s">
        <v>166</v>
      </c>
      <c r="F16" s="5" t="s">
        <v>167</v>
      </c>
      <c r="G16">
        <f>0.6*(100*6+1000)-SUM('Paste Here'!C16:H16)</f>
        <v>930</v>
      </c>
      <c r="H16" t="str">
        <f t="shared" si="0"/>
        <v>You need at least a 930 / 1000 on the Mid-Term to be passing.</v>
      </c>
      <c r="I16" t="str">
        <f t="shared" si="1"/>
        <v>Necesita al menos un 930/1000 en el término medio para aprobar.</v>
      </c>
      <c r="J16" t="str">
        <f t="shared" si="2"/>
        <v>Вам нужно как минимум 930 / 1000 в среднесрочной перспективе, чтобы пройти.</v>
      </c>
    </row>
    <row r="17" spans="1:10" x14ac:dyDescent="0.25">
      <c r="A17" t="str">
        <f>IF(NOT(ISBLANK('Paste Here'!A17)),VLOOKUP('Paste Here'!A17,LOOKUPTABLE,6),"")</f>
        <v xml:space="preserve"> Jose Manuel</v>
      </c>
      <c r="B17" s="4" t="str">
        <f>TEXT((SUM('Paste Here'!C17:H17)+1000)/(100*6+1000),"0.0%")</f>
        <v>77.5%</v>
      </c>
      <c r="C17" t="str">
        <f>IF(NOT(ISBLANK('Paste Here'!A17)),VLOOKUP('Paste Here'!A17,LOOKUPTABLE,4),"")</f>
        <v>jose696@students.psd1.org</v>
      </c>
      <c r="D17" t="s">
        <v>161</v>
      </c>
      <c r="E17" s="5" t="s">
        <v>166</v>
      </c>
      <c r="F17" s="5" t="s">
        <v>167</v>
      </c>
      <c r="G17">
        <f>0.6*(100*6+1000)-SUM('Paste Here'!C17:H17)</f>
        <v>720</v>
      </c>
      <c r="H17" t="str">
        <f t="shared" si="0"/>
        <v>You need at least a 720 / 1000 on the Mid-Term to be passing.</v>
      </c>
      <c r="I17" t="str">
        <f t="shared" si="1"/>
        <v>Necesita al menos un 720/1000 en el término medio para aprobar.</v>
      </c>
      <c r="J17" t="str">
        <f t="shared" si="2"/>
        <v>Вам нужно как минимум 720 / 1000 в среднесрочной перспективе, чтобы пройти.</v>
      </c>
    </row>
    <row r="18" spans="1:10" x14ac:dyDescent="0.25">
      <c r="A18" t="str">
        <f>IF(NOT(ISBLANK('Paste Here'!A18)),VLOOKUP('Paste Here'!A18,LOOKUPTABLE,6),"")</f>
        <v xml:space="preserve"> Juan</v>
      </c>
      <c r="B18" s="4" t="str">
        <f>TEXT((SUM('Paste Here'!C18:H18)+1000)/(100*6+1000),"0.0%")</f>
        <v>95.2%</v>
      </c>
      <c r="C18" t="str">
        <f>IF(NOT(ISBLANK('Paste Here'!A18)),VLOOKUP('Paste Here'!A18,LOOKUPTABLE,4),"")</f>
        <v>juan434@students.psd1.org</v>
      </c>
      <c r="D18" t="s">
        <v>161</v>
      </c>
      <c r="E18" s="5" t="s">
        <v>166</v>
      </c>
      <c r="F18" s="5" t="s">
        <v>167</v>
      </c>
      <c r="G18">
        <f>0.6*(100*6+1000)-SUM('Paste Here'!C18:H18)</f>
        <v>437</v>
      </c>
      <c r="H18" t="str">
        <f t="shared" si="0"/>
        <v>You need at least a 437 / 1000 on the Mid-Term to be passing.</v>
      </c>
      <c r="I18" t="str">
        <f t="shared" si="1"/>
        <v>Necesita al menos un 437/1000 en el término medio para aprobar.</v>
      </c>
      <c r="J18" t="str">
        <f t="shared" si="2"/>
        <v>Вам нужно как минимум 437 / 1000 в среднесрочной перспективе, чтобы пройти.</v>
      </c>
    </row>
    <row r="19" spans="1:10" x14ac:dyDescent="0.25">
      <c r="A19" t="str">
        <f>IF(NOT(ISBLANK('Paste Here'!A19)),VLOOKUP('Paste Here'!A19,LOOKUPTABLE,6),"")</f>
        <v xml:space="preserve"> Killian Archer</v>
      </c>
      <c r="B19" s="4" t="str">
        <f>TEXT((SUM('Paste Here'!C19:H19)+1000)/(100*6+1000),"0.0%")</f>
        <v>81.3%</v>
      </c>
      <c r="C19" t="str">
        <f>IF(NOT(ISBLANK('Paste Here'!A19)),VLOOKUP('Paste Here'!A19,LOOKUPTABLE,4),"")</f>
        <v>killian015@students.psd1.org</v>
      </c>
      <c r="D19" t="s">
        <v>161</v>
      </c>
      <c r="E19" s="5" t="s">
        <v>166</v>
      </c>
      <c r="F19" s="5" t="s">
        <v>167</v>
      </c>
      <c r="G19">
        <f>0.6*(100*6+1000)-SUM('Paste Here'!C19:H19)</f>
        <v>660</v>
      </c>
      <c r="H19" t="str">
        <f t="shared" si="0"/>
        <v>You need at least a 660 / 1000 on the Mid-Term to be passing.</v>
      </c>
      <c r="I19" t="str">
        <f t="shared" si="1"/>
        <v>Necesita al menos un 660/1000 en el término medio para aprobar.</v>
      </c>
      <c r="J19" t="str">
        <f t="shared" si="2"/>
        <v>Вам нужно как минимум 660 / 1000 в среднесрочной перспективе, чтобы пройти.</v>
      </c>
    </row>
    <row r="20" spans="1:10" x14ac:dyDescent="0.25">
      <c r="A20" t="str">
        <f>IF(NOT(ISBLANK('Paste Here'!A20)),VLOOKUP('Paste Here'!A20,LOOKUPTABLE,6),"")</f>
        <v xml:space="preserve"> Litzy</v>
      </c>
      <c r="B20" s="4" t="str">
        <f>TEXT((SUM('Paste Here'!C20:H20)+1000)/(100*6+1000),"0.0%")</f>
        <v>95.5%</v>
      </c>
      <c r="C20" t="str">
        <f>IF(NOT(ISBLANK('Paste Here'!A20)),VLOOKUP('Paste Here'!A20,LOOKUPTABLE,4),"")</f>
        <v>litzy414@students.psd1.org</v>
      </c>
      <c r="D20" t="s">
        <v>161</v>
      </c>
      <c r="E20" s="5" t="s">
        <v>166</v>
      </c>
      <c r="F20" s="5" t="s">
        <v>167</v>
      </c>
      <c r="G20">
        <f>0.6*(100*6+1000)-SUM('Paste Here'!C20:H20)</f>
        <v>432</v>
      </c>
      <c r="H20" t="str">
        <f t="shared" si="0"/>
        <v>You need at least a 432 / 1000 on the Mid-Term to be passing.</v>
      </c>
      <c r="I20" t="str">
        <f t="shared" si="1"/>
        <v>Necesita al menos un 432/1000 en el término medio para aprobar.</v>
      </c>
      <c r="J20" t="str">
        <f t="shared" si="2"/>
        <v>Вам нужно как минимум 432 / 1000 в среднесрочной перспективе, чтобы пройти.</v>
      </c>
    </row>
    <row r="21" spans="1:10" x14ac:dyDescent="0.25">
      <c r="A21" t="str">
        <f>IF(NOT(ISBLANK('Paste Here'!A21)),VLOOKUP('Paste Here'!A21,LOOKUPTABLE,6),"")</f>
        <v xml:space="preserve"> Luis Angel</v>
      </c>
      <c r="B21" s="4" t="str">
        <f>TEXT((SUM('Paste Here'!C21:H21)+1000)/(100*6+1000),"0.0%")</f>
        <v>89.9%</v>
      </c>
      <c r="C21" t="str">
        <f>IF(NOT(ISBLANK('Paste Here'!A21)),VLOOKUP('Paste Here'!A21,LOOKUPTABLE,4),"")</f>
        <v>luis764@students.psd1.org</v>
      </c>
      <c r="D21" t="s">
        <v>161</v>
      </c>
      <c r="E21" s="5" t="s">
        <v>166</v>
      </c>
      <c r="F21" s="5" t="s">
        <v>167</v>
      </c>
      <c r="G21">
        <f>0.6*(100*6+1000)-SUM('Paste Here'!C21:H21)</f>
        <v>522</v>
      </c>
      <c r="H21" t="str">
        <f t="shared" si="0"/>
        <v>You need at least a 522 / 1000 on the Mid-Term to be passing.</v>
      </c>
      <c r="I21" t="str">
        <f t="shared" si="1"/>
        <v>Necesita al menos un 522/1000 en el término medio para aprobar.</v>
      </c>
      <c r="J21" t="str">
        <f t="shared" si="2"/>
        <v>Вам нужно как минимум 522 / 1000 в среднесрочной перспективе, чтобы пройти.</v>
      </c>
    </row>
    <row r="22" spans="1:10" x14ac:dyDescent="0.25">
      <c r="A22" t="str">
        <f>IF(NOT(ISBLANK('Paste Here'!A22)),VLOOKUP('Paste Here'!A22,LOOKUPTABLE,6),"")</f>
        <v xml:space="preserve"> Meidi</v>
      </c>
      <c r="B22" s="4" t="str">
        <f>TEXT((SUM('Paste Here'!C22:H22)+1000)/(100*6+1000),"0.0%")</f>
        <v>72.5%</v>
      </c>
      <c r="C22" t="str">
        <f>IF(NOT(ISBLANK('Paste Here'!A22)),VLOOKUP('Paste Here'!A22,LOOKUPTABLE,4),"")</f>
        <v>meidi256@students.psd1.org</v>
      </c>
      <c r="D22" t="s">
        <v>161</v>
      </c>
      <c r="E22" s="5" t="s">
        <v>166</v>
      </c>
      <c r="F22" s="5" t="s">
        <v>167</v>
      </c>
      <c r="G22">
        <f>0.6*(100*6+1000)-SUM('Paste Here'!C22:H22)</f>
        <v>800</v>
      </c>
      <c r="H22" t="str">
        <f t="shared" si="0"/>
        <v>You need at least a 800 / 1000 on the Mid-Term to be passing.</v>
      </c>
      <c r="I22" t="str">
        <f t="shared" si="1"/>
        <v>Necesita al menos un 800/1000 en el término medio para aprobar.</v>
      </c>
      <c r="J22" t="str">
        <f t="shared" si="2"/>
        <v>Вам нужно как минимум 800 / 1000 в среднесрочной перспективе, чтобы пройти.</v>
      </c>
    </row>
    <row r="23" spans="1:10" x14ac:dyDescent="0.25">
      <c r="A23" t="str">
        <f>IF(NOT(ISBLANK('Paste Here'!A23)),VLOOKUP('Paste Here'!A23,LOOKUPTABLE,6),"")</f>
        <v xml:space="preserve"> Melanie</v>
      </c>
      <c r="B23" s="4" t="str">
        <f>TEXT((SUM('Paste Here'!C23:H23)+1000)/(100*6+1000),"0.0%")</f>
        <v>65.9%</v>
      </c>
      <c r="C23" t="str">
        <f>IF(NOT(ISBLANK('Paste Here'!A23)),VLOOKUP('Paste Here'!A23,LOOKUPTABLE,4),"")</f>
        <v>melanie286@students.psd1.org</v>
      </c>
      <c r="D23" t="s">
        <v>161</v>
      </c>
      <c r="E23" s="5" t="s">
        <v>166</v>
      </c>
      <c r="F23" s="5" t="s">
        <v>167</v>
      </c>
      <c r="G23">
        <f>0.6*(100*6+1000)-SUM('Paste Here'!C23:H23)</f>
        <v>905</v>
      </c>
      <c r="H23" t="str">
        <f t="shared" si="0"/>
        <v>You need at least a 905 / 1000 on the Mid-Term to be passing.</v>
      </c>
      <c r="I23" t="str">
        <f t="shared" si="1"/>
        <v>Necesita al menos un 905/1000 en el término medio para aprobar.</v>
      </c>
      <c r="J23" t="str">
        <f t="shared" si="2"/>
        <v>Вам нужно как минимум 905 / 1000 в среднесрочной перспективе, чтобы пройти.</v>
      </c>
    </row>
    <row r="24" spans="1:10" x14ac:dyDescent="0.25">
      <c r="A24" t="str">
        <f>IF(NOT(ISBLANK('Paste Here'!A24)),VLOOKUP('Paste Here'!A24,LOOKUPTABLE,6),"")</f>
        <v xml:space="preserve"> Michael Javier</v>
      </c>
      <c r="B24" s="4" t="str">
        <f>TEXT((SUM('Paste Here'!C24:H24)+1000)/(100*6+1000),"0.0%")</f>
        <v>88.4%</v>
      </c>
      <c r="C24" t="str">
        <f>IF(NOT(ISBLANK('Paste Here'!A24)),VLOOKUP('Paste Here'!A24,LOOKUPTABLE,4),"")</f>
        <v>michael013@students.psd1.org</v>
      </c>
      <c r="D24" t="s">
        <v>161</v>
      </c>
      <c r="E24" s="5" t="s">
        <v>166</v>
      </c>
      <c r="F24" s="5" t="s">
        <v>167</v>
      </c>
      <c r="G24">
        <f>0.6*(100*6+1000)-SUM('Paste Here'!C24:H24)</f>
        <v>545</v>
      </c>
      <c r="H24" t="str">
        <f t="shared" si="0"/>
        <v>You need at least a 545 / 1000 on the Mid-Term to be passing.</v>
      </c>
      <c r="I24" t="str">
        <f t="shared" si="1"/>
        <v>Necesita al menos un 545/1000 en el término medio para aprobar.</v>
      </c>
      <c r="J24" t="str">
        <f t="shared" si="2"/>
        <v>Вам нужно как минимум 545 / 1000 в среднесрочной перспективе, чтобы пройти.</v>
      </c>
    </row>
    <row r="25" spans="1:10" x14ac:dyDescent="0.25">
      <c r="A25" t="str">
        <f>IF(NOT(ISBLANK('Paste Here'!A25)),VLOOKUP('Paste Here'!A25,LOOKUPTABLE,6),"")</f>
        <v xml:space="preserve"> Nemecio J</v>
      </c>
      <c r="B25" s="4" t="str">
        <f>TEXT((SUM('Paste Here'!C25:H25)+1000)/(100*6+1000),"0.0%")</f>
        <v>88.6%</v>
      </c>
      <c r="C25" t="str">
        <f>IF(NOT(ISBLANK('Paste Here'!A25)),VLOOKUP('Paste Here'!A25,LOOKUPTABLE,4),"")</f>
        <v>nemecio118@students.psd1.org</v>
      </c>
      <c r="D25" t="s">
        <v>161</v>
      </c>
      <c r="E25" s="5" t="s">
        <v>166</v>
      </c>
      <c r="F25" s="5" t="s">
        <v>167</v>
      </c>
      <c r="G25">
        <f>0.6*(100*6+1000)-SUM('Paste Here'!C25:H25)</f>
        <v>542</v>
      </c>
      <c r="H25" t="str">
        <f t="shared" si="0"/>
        <v>You need at least a 542 / 1000 on the Mid-Term to be passing.</v>
      </c>
      <c r="I25" t="str">
        <f t="shared" si="1"/>
        <v>Necesita al menos un 542/1000 en el término medio para aprobar.</v>
      </c>
      <c r="J25" t="str">
        <f t="shared" si="2"/>
        <v>Вам нужно как минимум 542 / 1000 в среднесрочной перспективе, чтобы пройти.</v>
      </c>
    </row>
    <row r="26" spans="1:10" x14ac:dyDescent="0.25">
      <c r="A26" t="str">
        <f>IF(NOT(ISBLANK('Paste Here'!A26)),VLOOKUP('Paste Here'!A26,LOOKUPTABLE,6),"")</f>
        <v xml:space="preserve"> Orlando Ivan</v>
      </c>
      <c r="B26" s="4" t="str">
        <f>TEXT((SUM('Paste Here'!C26:H26)+1000)/(100*6+1000),"0.0%")</f>
        <v>73.8%</v>
      </c>
      <c r="C26" t="str">
        <f>IF(NOT(ISBLANK('Paste Here'!A26)),VLOOKUP('Paste Here'!A26,LOOKUPTABLE,4),"")</f>
        <v>orlando980@students.psd1.org</v>
      </c>
      <c r="D26" t="s">
        <v>161</v>
      </c>
      <c r="E26" s="5" t="s">
        <v>166</v>
      </c>
      <c r="F26" s="5" t="s">
        <v>167</v>
      </c>
      <c r="G26">
        <f>0.6*(100*6+1000)-SUM('Paste Here'!C26:H26)</f>
        <v>780</v>
      </c>
      <c r="H26" t="str">
        <f t="shared" si="0"/>
        <v>You need at least a 780 / 1000 on the Mid-Term to be passing.</v>
      </c>
      <c r="I26" t="str">
        <f t="shared" si="1"/>
        <v>Necesita al menos un 780/1000 en el término medio para aprobar.</v>
      </c>
      <c r="J26" t="str">
        <f t="shared" si="2"/>
        <v>Вам нужно как минимум 780 / 1000 в среднесрочной перспективе, чтобы пройти.</v>
      </c>
    </row>
    <row r="27" spans="1:10" x14ac:dyDescent="0.25">
      <c r="A27" t="str">
        <f>IF(NOT(ISBLANK('Paste Here'!A27)),VLOOKUP('Paste Here'!A27,LOOKUPTABLE,6),"")</f>
        <v xml:space="preserve"> Paul N</v>
      </c>
      <c r="B27" s="4" t="str">
        <f>TEXT((SUM('Paste Here'!C27:H27)+1000)/(100*6+1000),"0.0%")</f>
        <v>66.9%</v>
      </c>
      <c r="C27" t="str">
        <f>IF(NOT(ISBLANK('Paste Here'!A27)),VLOOKUP('Paste Here'!A27,LOOKUPTABLE,4),"")</f>
        <v>paul651@students.psd1.org</v>
      </c>
      <c r="D27" t="s">
        <v>161</v>
      </c>
      <c r="E27" s="5" t="s">
        <v>166</v>
      </c>
      <c r="F27" s="5" t="s">
        <v>167</v>
      </c>
      <c r="G27">
        <f>0.6*(100*6+1000)-SUM('Paste Here'!C27:H27)</f>
        <v>890</v>
      </c>
      <c r="H27" t="str">
        <f t="shared" si="0"/>
        <v>You need at least a 890 / 1000 on the Mid-Term to be passing.</v>
      </c>
      <c r="I27" t="str">
        <f t="shared" si="1"/>
        <v>Necesita al menos un 890/1000 en el término medio para aprobar.</v>
      </c>
      <c r="J27" t="str">
        <f t="shared" si="2"/>
        <v>Вам нужно как минимум 890 / 1000 в среднесрочной перспективе, чтобы пройти.</v>
      </c>
    </row>
    <row r="28" spans="1:10" x14ac:dyDescent="0.25">
      <c r="A28" t="str">
        <f>IF(NOT(ISBLANK('Paste Here'!A28)),VLOOKUP('Paste Here'!A28,LOOKUPTABLE,6),"")</f>
        <v xml:space="preserve"> Pricila</v>
      </c>
      <c r="B28" s="4" t="str">
        <f>TEXT((SUM('Paste Here'!C28:H28)+1000)/(100*6+1000),"0.0%")</f>
        <v>89.3%</v>
      </c>
      <c r="C28" t="str">
        <f>IF(NOT(ISBLANK('Paste Here'!A28)),VLOOKUP('Paste Here'!A28,LOOKUPTABLE,4),"")</f>
        <v>pricila449@students.psd1.org</v>
      </c>
      <c r="D28" t="s">
        <v>161</v>
      </c>
      <c r="E28" s="5" t="s">
        <v>166</v>
      </c>
      <c r="F28" s="5" t="s">
        <v>167</v>
      </c>
      <c r="G28">
        <f>0.6*(100*6+1000)-SUM('Paste Here'!C28:H28)</f>
        <v>532</v>
      </c>
      <c r="H28" t="str">
        <f t="shared" si="0"/>
        <v>You need at least a 532 / 1000 on the Mid-Term to be passing.</v>
      </c>
      <c r="I28" t="str">
        <f t="shared" si="1"/>
        <v>Necesita al menos un 532/1000 en el término medio para aprobar.</v>
      </c>
      <c r="J28" t="str">
        <f t="shared" si="2"/>
        <v>Вам нужно как минимум 532 / 1000 в среднесрочной перспективе, чтобы пройти.</v>
      </c>
    </row>
    <row r="29" spans="1:10" x14ac:dyDescent="0.25">
      <c r="A29" t="str">
        <f>IF(NOT(ISBLANK('Paste Here'!A29)),VLOOKUP('Paste Here'!A29,LOOKUPTABLE,6),"")</f>
        <v xml:space="preserve"> Sheila Isabel</v>
      </c>
      <c r="B29" s="4" t="str">
        <f>TEXT((SUM('Paste Here'!C29:H29)+1000)/(100*6+1000),"0.0%")</f>
        <v>62.5%</v>
      </c>
      <c r="C29" t="str">
        <f>IF(NOT(ISBLANK('Paste Here'!A29)),VLOOKUP('Paste Here'!A29,LOOKUPTABLE,4),"")</f>
        <v>sheila503@students.psd1.org</v>
      </c>
      <c r="D29" t="s">
        <v>161</v>
      </c>
      <c r="E29" s="5" t="s">
        <v>166</v>
      </c>
      <c r="F29" s="5" t="s">
        <v>167</v>
      </c>
      <c r="G29">
        <f>0.6*(100*6+1000)-SUM('Paste Here'!C29:H29)</f>
        <v>960</v>
      </c>
      <c r="H29" t="str">
        <f t="shared" si="0"/>
        <v>You need at least a 960 / 1000 on the Mid-Term to be passing.</v>
      </c>
      <c r="I29" t="str">
        <f t="shared" si="1"/>
        <v>Necesita al menos un 960/1000 en el término medio para aprobar.</v>
      </c>
      <c r="J29" t="str">
        <f t="shared" si="2"/>
        <v>Вам нужно как минимум 960 / 1000 в среднесрочной перспективе, чтобы пройти.</v>
      </c>
    </row>
    <row r="30" spans="1:10" x14ac:dyDescent="0.25">
      <c r="A30" t="str">
        <f>IF(NOT(ISBLANK('Paste Here'!A30)),VLOOKUP('Paste Here'!A30,LOOKUPTABLE,6),"")</f>
        <v xml:space="preserve"> Ulises L</v>
      </c>
      <c r="B30" s="4" t="str">
        <f>TEXT((SUM('Paste Here'!C30:H30)+1000)/(100*6+1000),"0.0%")</f>
        <v>96.4%</v>
      </c>
      <c r="C30" t="str">
        <f>IF(NOT(ISBLANK('Paste Here'!A30)),VLOOKUP('Paste Here'!A30,LOOKUPTABLE,4),"")</f>
        <v>ulises697@students.psd1.org</v>
      </c>
      <c r="D30" t="s">
        <v>161</v>
      </c>
      <c r="E30" s="5" t="s">
        <v>166</v>
      </c>
      <c r="F30" s="5" t="s">
        <v>167</v>
      </c>
      <c r="G30">
        <f>0.6*(100*6+1000)-SUM('Paste Here'!C30:H30)</f>
        <v>417</v>
      </c>
      <c r="H30" t="str">
        <f t="shared" si="0"/>
        <v>You need at least a 417 / 1000 on the Mid-Term to be passing.</v>
      </c>
      <c r="I30" t="str">
        <f t="shared" si="1"/>
        <v>Necesita al menos un 417/1000 en el término medio para aprobar.</v>
      </c>
      <c r="J30" t="str">
        <f t="shared" si="2"/>
        <v>Вам нужно как минимум 417 / 1000 в среднесрочной перспективе, чтобы пройти.</v>
      </c>
    </row>
    <row r="31" spans="1:10" x14ac:dyDescent="0.25">
      <c r="A31" t="str">
        <f>IF(NOT(ISBLANK('Paste Here'!A31)),VLOOKUP('Paste Here'!A31,LOOKUPTABLE,6),"")</f>
        <v xml:space="preserve"> Yizel Yzabella</v>
      </c>
      <c r="B31" s="4" t="str">
        <f>TEXT((SUM('Paste Here'!C31:H31)+1000)/(100*6+1000),"0.0%")</f>
        <v>80.3%</v>
      </c>
      <c r="C31" t="str">
        <f>IF(NOT(ISBLANK('Paste Here'!A31)),VLOOKUP('Paste Here'!A31,LOOKUPTABLE,4),"")</f>
        <v>yizel309@students.psd1.org</v>
      </c>
      <c r="D31" t="s">
        <v>161</v>
      </c>
      <c r="E31" s="5" t="s">
        <v>166</v>
      </c>
      <c r="F31" s="5" t="s">
        <v>167</v>
      </c>
      <c r="G31">
        <f>0.6*(100*6+1000)-SUM('Paste Here'!C31:H31)</f>
        <v>675</v>
      </c>
      <c r="H31" t="str">
        <f t="shared" si="0"/>
        <v>You need at least a 675 / 1000 on the Mid-Term to be passing.</v>
      </c>
      <c r="I31" t="str">
        <f t="shared" si="1"/>
        <v>Necesita al menos un 675/1000 en el término medio para aprobar.</v>
      </c>
      <c r="J31" t="str">
        <f t="shared" si="2"/>
        <v>Вам нужно как минимум 675 / 1000 в среднесрочной перспективе, чтобы пройти.</v>
      </c>
    </row>
    <row r="32" spans="1:10" x14ac:dyDescent="0.25">
      <c r="A32" t="str">
        <f>IF(NOT(ISBLANK('Paste Here'!A32)),VLOOKUP('Paste Here'!A32,LOOKUPTABLE,6),"")</f>
        <v xml:space="preserve"> Yulisa</v>
      </c>
      <c r="B32" s="4" t="str">
        <f>TEXT((SUM('Paste Here'!C32:H32)+1000)/(100*6+1000),"0.0%")</f>
        <v>95.9%</v>
      </c>
      <c r="C32" t="str">
        <f>IF(NOT(ISBLANK('Paste Here'!A32)),VLOOKUP('Paste Here'!A32,LOOKUPTABLE,4),"")</f>
        <v>yulisa495@students.psd1.org</v>
      </c>
      <c r="D32" t="s">
        <v>161</v>
      </c>
      <c r="E32" s="5" t="s">
        <v>166</v>
      </c>
      <c r="F32" s="5" t="s">
        <v>167</v>
      </c>
      <c r="G32">
        <f>0.6*(100*6+1000)-SUM('Paste Here'!C32:H32)</f>
        <v>425</v>
      </c>
      <c r="H32" t="str">
        <f t="shared" si="0"/>
        <v>You need at least a 425 / 1000 on the Mid-Term to be passing.</v>
      </c>
      <c r="I32" t="str">
        <f t="shared" si="1"/>
        <v>Necesita al menos un 425/1000 en el término medio para aprobar.</v>
      </c>
      <c r="J32" t="str">
        <f t="shared" si="2"/>
        <v>Вам нужно как минимум 425 / 1000 в среднесрочной перспективе, чтобы пройти.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859ED-CABD-44BD-82AC-93EEBB237C98}">
  <dimension ref="A1:F33"/>
  <sheetViews>
    <sheetView workbookViewId="0">
      <selection activeCell="A2" sqref="A2:F32"/>
    </sheetView>
  </sheetViews>
  <sheetFormatPr defaultColWidth="19" defaultRowHeight="15" x14ac:dyDescent="0.25"/>
  <cols>
    <col min="4" max="4" width="34.42578125" customWidth="1"/>
    <col min="5" max="5" width="33.28515625" customWidth="1"/>
  </cols>
  <sheetData>
    <row r="1" spans="1:6" x14ac:dyDescent="0.25">
      <c r="A1" t="s">
        <v>152</v>
      </c>
      <c r="B1" t="s">
        <v>153</v>
      </c>
      <c r="C1" t="s">
        <v>154</v>
      </c>
      <c r="D1" t="s">
        <v>155</v>
      </c>
      <c r="E1" t="s">
        <v>156</v>
      </c>
      <c r="F1" t="s">
        <v>157</v>
      </c>
    </row>
    <row r="2" spans="1:6" x14ac:dyDescent="0.25">
      <c r="A2" s="2">
        <v>16460</v>
      </c>
      <c r="B2" s="2">
        <v>11</v>
      </c>
      <c r="C2" s="2" t="s">
        <v>80</v>
      </c>
      <c r="D2" s="3" t="str">
        <f t="shared" ref="D2:D32" si="0">_xlfn.CONCAT(C2,"@students.psd1.org")</f>
        <v>meidi256@students.psd1.org</v>
      </c>
      <c r="E2" s="2" t="s">
        <v>132</v>
      </c>
      <c r="F2" t="s">
        <v>133</v>
      </c>
    </row>
    <row r="3" spans="1:6" x14ac:dyDescent="0.25">
      <c r="A3" s="2">
        <v>24736</v>
      </c>
      <c r="B3" s="2">
        <v>10</v>
      </c>
      <c r="C3" s="2" t="s">
        <v>85</v>
      </c>
      <c r="D3" s="3" t="str">
        <f t="shared" si="0"/>
        <v>ulises697@students.psd1.org</v>
      </c>
      <c r="E3" s="2" t="s">
        <v>142</v>
      </c>
      <c r="F3" t="s">
        <v>143</v>
      </c>
    </row>
    <row r="4" spans="1:6" x14ac:dyDescent="0.25">
      <c r="A4" s="2">
        <v>25772</v>
      </c>
      <c r="B4" s="2">
        <v>12</v>
      </c>
      <c r="C4" s="2" t="s">
        <v>79</v>
      </c>
      <c r="D4" s="3" t="str">
        <f t="shared" si="0"/>
        <v>caleb170@students.psd1.org</v>
      </c>
      <c r="E4" s="2" t="s">
        <v>130</v>
      </c>
      <c r="F4" t="s">
        <v>131</v>
      </c>
    </row>
    <row r="5" spans="1:6" x14ac:dyDescent="0.25">
      <c r="A5" s="2">
        <v>25923</v>
      </c>
      <c r="B5" s="2">
        <v>12</v>
      </c>
      <c r="C5" s="2" t="s">
        <v>86</v>
      </c>
      <c r="D5" s="3" t="str">
        <f t="shared" si="0"/>
        <v>jasmine836@students.psd1.org</v>
      </c>
      <c r="E5" s="2" t="s">
        <v>144</v>
      </c>
      <c r="F5" t="s">
        <v>145</v>
      </c>
    </row>
    <row r="6" spans="1:6" x14ac:dyDescent="0.25">
      <c r="A6" s="2">
        <v>26062</v>
      </c>
      <c r="B6" s="2">
        <v>11</v>
      </c>
      <c r="C6" s="2" t="s">
        <v>77</v>
      </c>
      <c r="D6" s="3" t="str">
        <f t="shared" si="0"/>
        <v>killian015@students.psd1.org</v>
      </c>
      <c r="E6" s="2" t="s">
        <v>126</v>
      </c>
      <c r="F6" t="s">
        <v>127</v>
      </c>
    </row>
    <row r="7" spans="1:6" x14ac:dyDescent="0.25">
      <c r="A7" s="2">
        <v>26271</v>
      </c>
      <c r="B7" s="2">
        <v>12</v>
      </c>
      <c r="C7" s="2" t="s">
        <v>88</v>
      </c>
      <c r="D7" s="3" t="str">
        <f t="shared" si="0"/>
        <v>anthony011@students.psd1.org</v>
      </c>
      <c r="E7" s="2" t="s">
        <v>148</v>
      </c>
      <c r="F7" t="s">
        <v>149</v>
      </c>
    </row>
    <row r="8" spans="1:6" x14ac:dyDescent="0.25">
      <c r="A8" s="2">
        <v>27168</v>
      </c>
      <c r="B8" s="2">
        <v>12</v>
      </c>
      <c r="C8" s="2" t="s">
        <v>83</v>
      </c>
      <c r="D8" s="3" t="str">
        <f t="shared" si="0"/>
        <v>alex222@students.psd1.org</v>
      </c>
      <c r="E8" s="2" t="s">
        <v>138</v>
      </c>
      <c r="F8" t="s">
        <v>139</v>
      </c>
    </row>
    <row r="9" spans="1:6" x14ac:dyDescent="0.25">
      <c r="A9" s="2">
        <v>28485</v>
      </c>
      <c r="B9" s="2">
        <v>10</v>
      </c>
      <c r="C9" s="2" t="s">
        <v>75</v>
      </c>
      <c r="D9" s="3" t="str">
        <f t="shared" si="0"/>
        <v>gilbert530@students.psd1.org</v>
      </c>
      <c r="E9" s="2" t="s">
        <v>122</v>
      </c>
      <c r="F9" t="s">
        <v>123</v>
      </c>
    </row>
    <row r="10" spans="1:6" x14ac:dyDescent="0.25">
      <c r="A10" s="2">
        <v>28853</v>
      </c>
      <c r="B10" s="2">
        <v>11</v>
      </c>
      <c r="C10" s="2" t="s">
        <v>87</v>
      </c>
      <c r="D10" s="3" t="str">
        <f t="shared" si="0"/>
        <v>alexa809@students.psd1.org</v>
      </c>
      <c r="E10" s="2" t="s">
        <v>146</v>
      </c>
      <c r="F10" t="s">
        <v>147</v>
      </c>
    </row>
    <row r="11" spans="1:6" x14ac:dyDescent="0.25">
      <c r="A11" s="2">
        <v>29030</v>
      </c>
      <c r="B11" s="2">
        <v>11</v>
      </c>
      <c r="C11" s="2" t="s">
        <v>69</v>
      </c>
      <c r="D11" s="3" t="str">
        <f t="shared" si="0"/>
        <v>pricila449@students.psd1.org</v>
      </c>
      <c r="E11" s="2" t="s">
        <v>110</v>
      </c>
      <c r="F11" t="s">
        <v>111</v>
      </c>
    </row>
    <row r="12" spans="1:6" x14ac:dyDescent="0.25">
      <c r="A12" s="2">
        <v>29765</v>
      </c>
      <c r="B12" s="2">
        <v>11</v>
      </c>
      <c r="C12" s="2" t="s">
        <v>64</v>
      </c>
      <c r="D12" s="3" t="str">
        <f t="shared" si="0"/>
        <v>melanie286@students.psd1.org</v>
      </c>
      <c r="E12" s="2" t="s">
        <v>100</v>
      </c>
      <c r="F12" t="s">
        <v>101</v>
      </c>
    </row>
    <row r="13" spans="1:6" x14ac:dyDescent="0.25">
      <c r="A13" s="2">
        <v>31304</v>
      </c>
      <c r="B13" s="2">
        <v>10</v>
      </c>
      <c r="C13" s="2" t="s">
        <v>61</v>
      </c>
      <c r="D13" s="3" t="str">
        <f t="shared" si="0"/>
        <v>litzy414@students.psd1.org</v>
      </c>
      <c r="E13" s="2" t="s">
        <v>94</v>
      </c>
      <c r="F13" t="s">
        <v>95</v>
      </c>
    </row>
    <row r="14" spans="1:6" x14ac:dyDescent="0.25">
      <c r="A14" s="2">
        <v>31307</v>
      </c>
      <c r="B14" s="2">
        <v>10</v>
      </c>
      <c r="C14" s="2" t="s">
        <v>89</v>
      </c>
      <c r="D14" s="3" t="str">
        <f t="shared" si="0"/>
        <v>yizel309@students.psd1.org</v>
      </c>
      <c r="E14" s="2" t="s">
        <v>150</v>
      </c>
      <c r="F14" t="s">
        <v>151</v>
      </c>
    </row>
    <row r="15" spans="1:6" x14ac:dyDescent="0.25">
      <c r="A15" s="2">
        <v>31615</v>
      </c>
      <c r="B15" s="2">
        <v>10</v>
      </c>
      <c r="C15" s="2" t="s">
        <v>71</v>
      </c>
      <c r="D15" s="3" t="str">
        <f t="shared" si="0"/>
        <v>nemecio118@students.psd1.org</v>
      </c>
      <c r="E15" s="2" t="s">
        <v>114</v>
      </c>
      <c r="F15" t="s">
        <v>115</v>
      </c>
    </row>
    <row r="16" spans="1:6" x14ac:dyDescent="0.25">
      <c r="A16" s="2">
        <v>31695</v>
      </c>
      <c r="B16" s="2">
        <v>10</v>
      </c>
      <c r="C16" s="2" t="s">
        <v>72</v>
      </c>
      <c r="D16" s="3" t="str">
        <f t="shared" si="0"/>
        <v>emmanuel923@students.psd1.org</v>
      </c>
      <c r="E16" s="2" t="s">
        <v>116</v>
      </c>
      <c r="F16" t="s">
        <v>117</v>
      </c>
    </row>
    <row r="17" spans="1:6" x14ac:dyDescent="0.25">
      <c r="A17" s="2">
        <v>31720</v>
      </c>
      <c r="B17" s="2">
        <v>10</v>
      </c>
      <c r="C17" s="2" t="s">
        <v>66</v>
      </c>
      <c r="D17" s="3" t="str">
        <f t="shared" si="0"/>
        <v>jorge640@students.psd1.org</v>
      </c>
      <c r="E17" s="2" t="s">
        <v>104</v>
      </c>
      <c r="F17" t="s">
        <v>105</v>
      </c>
    </row>
    <row r="18" spans="1:6" x14ac:dyDescent="0.25">
      <c r="A18" s="2">
        <v>31790</v>
      </c>
      <c r="B18" s="2">
        <v>10</v>
      </c>
      <c r="C18" s="2" t="s">
        <v>74</v>
      </c>
      <c r="D18" s="3" t="str">
        <f t="shared" si="0"/>
        <v>paul651@students.psd1.org</v>
      </c>
      <c r="E18" s="2" t="s">
        <v>120</v>
      </c>
      <c r="F18" t="s">
        <v>121</v>
      </c>
    </row>
    <row r="19" spans="1:6" x14ac:dyDescent="0.25">
      <c r="A19" s="2">
        <v>32040</v>
      </c>
      <c r="B19" s="2">
        <v>10</v>
      </c>
      <c r="C19" s="2" t="s">
        <v>63</v>
      </c>
      <c r="D19" s="3" t="str">
        <f t="shared" si="0"/>
        <v>juan434@students.psd1.org</v>
      </c>
      <c r="E19" s="2" t="s">
        <v>98</v>
      </c>
      <c r="F19" t="s">
        <v>99</v>
      </c>
    </row>
    <row r="20" spans="1:6" x14ac:dyDescent="0.25">
      <c r="A20" s="2">
        <v>32410</v>
      </c>
      <c r="B20" s="2">
        <v>11</v>
      </c>
      <c r="C20" s="2" t="s">
        <v>84</v>
      </c>
      <c r="D20" s="3" t="str">
        <f t="shared" si="0"/>
        <v>orlando980@students.psd1.org</v>
      </c>
      <c r="E20" s="2" t="s">
        <v>140</v>
      </c>
      <c r="F20" t="s">
        <v>141</v>
      </c>
    </row>
    <row r="21" spans="1:6" x14ac:dyDescent="0.25">
      <c r="A21" s="2">
        <v>33576</v>
      </c>
      <c r="B21" s="2">
        <v>12</v>
      </c>
      <c r="C21" s="2" t="s">
        <v>73</v>
      </c>
      <c r="D21" s="3" t="str">
        <f t="shared" si="0"/>
        <v>ezekiel016@students.psd1.org</v>
      </c>
      <c r="E21" s="2" t="s">
        <v>118</v>
      </c>
      <c r="F21" t="s">
        <v>119</v>
      </c>
    </row>
    <row r="22" spans="1:6" x14ac:dyDescent="0.25">
      <c r="A22" s="2">
        <v>33893</v>
      </c>
      <c r="B22" s="2">
        <v>9</v>
      </c>
      <c r="C22" s="2" t="s">
        <v>60</v>
      </c>
      <c r="D22" s="3" t="str">
        <f t="shared" si="0"/>
        <v>darian530@students.psd1.org</v>
      </c>
      <c r="E22" s="2" t="s">
        <v>92</v>
      </c>
      <c r="F22" t="s">
        <v>93</v>
      </c>
    </row>
    <row r="23" spans="1:6" x14ac:dyDescent="0.25">
      <c r="A23" s="2">
        <v>34477</v>
      </c>
      <c r="B23" s="2">
        <v>9</v>
      </c>
      <c r="C23" s="2" t="s">
        <v>70</v>
      </c>
      <c r="D23" s="3" t="str">
        <f t="shared" si="0"/>
        <v>sheila503@students.psd1.org</v>
      </c>
      <c r="E23" s="2" t="s">
        <v>112</v>
      </c>
      <c r="F23" t="s">
        <v>113</v>
      </c>
    </row>
    <row r="24" spans="1:6" x14ac:dyDescent="0.25">
      <c r="A24" s="2">
        <v>34547</v>
      </c>
      <c r="B24" s="2">
        <v>9</v>
      </c>
      <c r="C24" s="2" t="s">
        <v>67</v>
      </c>
      <c r="D24" s="3" t="str">
        <f t="shared" si="0"/>
        <v>carlos475@students.psd1.org</v>
      </c>
      <c r="E24" s="2" t="s">
        <v>106</v>
      </c>
      <c r="F24" t="s">
        <v>107</v>
      </c>
    </row>
    <row r="25" spans="1:6" x14ac:dyDescent="0.25">
      <c r="A25" s="2">
        <v>34964</v>
      </c>
      <c r="B25" s="2">
        <v>9</v>
      </c>
      <c r="C25" s="2" t="s">
        <v>62</v>
      </c>
      <c r="D25" s="3" t="str">
        <f t="shared" si="0"/>
        <v>michael013@students.psd1.org</v>
      </c>
      <c r="E25" s="2" t="s">
        <v>96</v>
      </c>
      <c r="F25" t="s">
        <v>97</v>
      </c>
    </row>
    <row r="26" spans="1:6" x14ac:dyDescent="0.25">
      <c r="A26" s="2">
        <v>36300</v>
      </c>
      <c r="B26" s="2">
        <v>12</v>
      </c>
      <c r="C26" s="2" t="s">
        <v>81</v>
      </c>
      <c r="D26" s="3" t="str">
        <f t="shared" si="0"/>
        <v>brandon659@students.psd1.org</v>
      </c>
      <c r="E26" s="2" t="s">
        <v>134</v>
      </c>
      <c r="F26" t="s">
        <v>135</v>
      </c>
    </row>
    <row r="27" spans="1:6" x14ac:dyDescent="0.25">
      <c r="A27" s="2">
        <v>38721</v>
      </c>
      <c r="B27" s="2">
        <v>12</v>
      </c>
      <c r="C27" s="2" t="s">
        <v>65</v>
      </c>
      <c r="D27" s="3" t="str">
        <f t="shared" si="0"/>
        <v>jose696@students.psd1.org</v>
      </c>
      <c r="E27" s="2" t="s">
        <v>102</v>
      </c>
      <c r="F27" t="s">
        <v>103</v>
      </c>
    </row>
    <row r="28" spans="1:6" x14ac:dyDescent="0.25">
      <c r="A28" s="2">
        <v>40986</v>
      </c>
      <c r="B28" s="2">
        <v>10</v>
      </c>
      <c r="C28" s="2" t="s">
        <v>59</v>
      </c>
      <c r="D28" s="3" t="str">
        <f t="shared" si="0"/>
        <v>jorge616@students.psd1.org</v>
      </c>
      <c r="E28" s="2" t="s">
        <v>90</v>
      </c>
      <c r="F28" t="s">
        <v>91</v>
      </c>
    </row>
    <row r="29" spans="1:6" x14ac:dyDescent="0.25">
      <c r="A29" s="2">
        <v>41059</v>
      </c>
      <c r="B29" s="2">
        <v>10</v>
      </c>
      <c r="C29" s="2" t="s">
        <v>76</v>
      </c>
      <c r="D29" s="3" t="str">
        <f t="shared" si="0"/>
        <v>gannin602@students.psd1.org</v>
      </c>
      <c r="E29" s="2" t="s">
        <v>124</v>
      </c>
      <c r="F29" t="s">
        <v>125</v>
      </c>
    </row>
    <row r="30" spans="1:6" x14ac:dyDescent="0.25">
      <c r="A30" s="2">
        <v>41105</v>
      </c>
      <c r="B30" s="2">
        <v>11</v>
      </c>
      <c r="C30" s="2" t="s">
        <v>78</v>
      </c>
      <c r="D30" s="3" t="str">
        <f t="shared" si="0"/>
        <v>yulisa495@students.psd1.org</v>
      </c>
      <c r="E30" s="2" t="s">
        <v>128</v>
      </c>
      <c r="F30" t="s">
        <v>129</v>
      </c>
    </row>
    <row r="31" spans="1:6" x14ac:dyDescent="0.25">
      <c r="A31" s="2">
        <v>42054</v>
      </c>
      <c r="B31" s="2">
        <v>11</v>
      </c>
      <c r="C31" s="2" t="s">
        <v>82</v>
      </c>
      <c r="D31" s="3" t="str">
        <f t="shared" si="0"/>
        <v>luis764@students.psd1.org</v>
      </c>
      <c r="E31" s="2" t="s">
        <v>136</v>
      </c>
      <c r="F31" t="s">
        <v>137</v>
      </c>
    </row>
    <row r="32" spans="1:6" x14ac:dyDescent="0.25">
      <c r="A32" s="2">
        <v>59719</v>
      </c>
      <c r="B32" s="2">
        <v>12</v>
      </c>
      <c r="C32" s="2" t="s">
        <v>68</v>
      </c>
      <c r="D32" s="3" t="str">
        <f t="shared" si="0"/>
        <v>dakota005@students.psd1.org</v>
      </c>
      <c r="E32" s="2" t="s">
        <v>108</v>
      </c>
      <c r="F32" t="s">
        <v>109</v>
      </c>
    </row>
    <row r="33" spans="4:4" x14ac:dyDescent="0.25">
      <c r="D33" s="3"/>
    </row>
  </sheetData>
  <sortState xmlns:xlrd2="http://schemas.microsoft.com/office/spreadsheetml/2017/richdata2" ref="A2:F33">
    <sortCondition ref="A2:A33"/>
  </sortState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INSTRUCTIONS</vt:lpstr>
      <vt:lpstr>Paste Here</vt:lpstr>
      <vt:lpstr>Email Merge</vt:lpstr>
      <vt:lpstr>IDLOOKUPTABLE</vt:lpstr>
      <vt:lpstr>LOOKUPTABLE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John Weisenfeld johnweisatlivedotcom</cp:lastModifiedBy>
  <dcterms:created xsi:type="dcterms:W3CDTF">2022-01-29T21:10:34Z</dcterms:created>
  <dcterms:modified xsi:type="dcterms:W3CDTF">2022-01-29T23:21:21Z</dcterms:modified>
</cp:coreProperties>
</file>