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Astronomy MidTerm Email Merge\"/>
    </mc:Choice>
  </mc:AlternateContent>
  <xr:revisionPtr revIDLastSave="0" documentId="13_ncr:1_{EC4C6556-9260-49E8-AFF8-9017898521E1}" xr6:coauthVersionLast="47" xr6:coauthVersionMax="47" xr10:uidLastSave="{00000000-0000-0000-0000-000000000000}"/>
  <bookViews>
    <workbookView xWindow="-17835" yWindow="-21720" windowWidth="51840" windowHeight="21120" xr2:uid="{00000000-000D-0000-FFFF-FFFF00000000}"/>
  </bookViews>
  <sheets>
    <sheet name="INSTRUCTIONS" sheetId="2" r:id="rId1"/>
    <sheet name="Paste Here" sheetId="1" r:id="rId2"/>
    <sheet name="Email Merge" sheetId="3" r:id="rId3"/>
    <sheet name="IDLOOKUPTABLE" sheetId="4" r:id="rId4"/>
  </sheets>
  <definedNames>
    <definedName name="LOOKUPTABLE">IDLOOKUPTABLE!$A$2:$G$77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3" l="1"/>
  <c r="A51" i="3"/>
  <c r="B50" i="3"/>
  <c r="A50" i="3"/>
  <c r="B49" i="3"/>
  <c r="A49" i="3"/>
  <c r="B48" i="3"/>
  <c r="A48" i="3"/>
  <c r="B47" i="3"/>
  <c r="A47" i="3"/>
  <c r="AL46" i="3"/>
  <c r="AK46" i="3"/>
  <c r="AJ46" i="3"/>
  <c r="AI46" i="3"/>
  <c r="AH46" i="3"/>
  <c r="AG46" i="3"/>
  <c r="X46" i="3"/>
  <c r="W46" i="3"/>
  <c r="V46" i="3"/>
  <c r="U46" i="3"/>
  <c r="L46" i="3"/>
  <c r="I46" i="3"/>
  <c r="H46" i="3"/>
  <c r="G46" i="3"/>
  <c r="F46" i="3"/>
  <c r="E46" i="3"/>
  <c r="T46" i="3" s="1"/>
  <c r="D46" i="3"/>
  <c r="S46" i="3" s="1"/>
  <c r="C46" i="3"/>
  <c r="B46" i="3"/>
  <c r="A46" i="3"/>
  <c r="AL45" i="3"/>
  <c r="AK45" i="3"/>
  <c r="AJ45" i="3"/>
  <c r="AI45" i="3"/>
  <c r="AH45" i="3"/>
  <c r="AG45" i="3"/>
  <c r="S45" i="3"/>
  <c r="L45" i="3"/>
  <c r="I45" i="3"/>
  <c r="X45" i="3" s="1"/>
  <c r="H45" i="3"/>
  <c r="K45" i="3" s="1"/>
  <c r="G45" i="3"/>
  <c r="V45" i="3" s="1"/>
  <c r="AC45" i="3" s="1"/>
  <c r="F45" i="3"/>
  <c r="U45" i="3" s="1"/>
  <c r="AB45" i="3" s="1"/>
  <c r="E45" i="3"/>
  <c r="T45" i="3" s="1"/>
  <c r="D45" i="3"/>
  <c r="C45" i="3"/>
  <c r="B45" i="3"/>
  <c r="A45" i="3"/>
  <c r="AL44" i="3"/>
  <c r="AK44" i="3"/>
  <c r="AJ44" i="3"/>
  <c r="AI44" i="3"/>
  <c r="AH44" i="3"/>
  <c r="AG44" i="3"/>
  <c r="X44" i="3"/>
  <c r="AE44" i="3" s="1"/>
  <c r="V44" i="3"/>
  <c r="U44" i="3"/>
  <c r="T44" i="3"/>
  <c r="S44" i="3"/>
  <c r="L44" i="3"/>
  <c r="I44" i="3"/>
  <c r="H44" i="3"/>
  <c r="W44" i="3" s="1"/>
  <c r="G44" i="3"/>
  <c r="F44" i="3"/>
  <c r="E44" i="3"/>
  <c r="K44" i="3" s="1"/>
  <c r="D44" i="3"/>
  <c r="C44" i="3"/>
  <c r="B44" i="3"/>
  <c r="A44" i="3"/>
  <c r="AL43" i="3"/>
  <c r="AK43" i="3"/>
  <c r="AJ43" i="3"/>
  <c r="AI43" i="3"/>
  <c r="AH43" i="3"/>
  <c r="AG43" i="3"/>
  <c r="X43" i="3"/>
  <c r="L43" i="3"/>
  <c r="I43" i="3"/>
  <c r="H43" i="3"/>
  <c r="W43" i="3" s="1"/>
  <c r="G43" i="3"/>
  <c r="V43" i="3" s="1"/>
  <c r="F43" i="3"/>
  <c r="U43" i="3" s="1"/>
  <c r="E43" i="3"/>
  <c r="T43" i="3" s="1"/>
  <c r="D43" i="3"/>
  <c r="S43" i="3" s="1"/>
  <c r="C43" i="3"/>
  <c r="B43" i="3"/>
  <c r="A43" i="3"/>
  <c r="AL42" i="3"/>
  <c r="AK42" i="3"/>
  <c r="AJ42" i="3"/>
  <c r="AI42" i="3"/>
  <c r="AH42" i="3"/>
  <c r="AG42" i="3"/>
  <c r="W42" i="3"/>
  <c r="V42" i="3"/>
  <c r="AC42" i="3" s="1"/>
  <c r="T42" i="3"/>
  <c r="AA42" i="3" s="1"/>
  <c r="S42" i="3"/>
  <c r="Z42" i="3" s="1"/>
  <c r="L42" i="3"/>
  <c r="K42" i="3"/>
  <c r="AD42" i="3" s="1"/>
  <c r="I42" i="3"/>
  <c r="X42" i="3" s="1"/>
  <c r="AE42" i="3" s="1"/>
  <c r="H42" i="3"/>
  <c r="G42" i="3"/>
  <c r="F42" i="3"/>
  <c r="U42" i="3" s="1"/>
  <c r="AB42" i="3" s="1"/>
  <c r="E42" i="3"/>
  <c r="D42" i="3"/>
  <c r="C42" i="3"/>
  <c r="B42" i="3"/>
  <c r="A42" i="3"/>
  <c r="AL41" i="3"/>
  <c r="AK41" i="3"/>
  <c r="AJ41" i="3"/>
  <c r="AI41" i="3"/>
  <c r="AH41" i="3"/>
  <c r="AG41" i="3"/>
  <c r="X41" i="3"/>
  <c r="W41" i="3"/>
  <c r="V41" i="3"/>
  <c r="L41" i="3"/>
  <c r="I41" i="3"/>
  <c r="H41" i="3"/>
  <c r="G41" i="3"/>
  <c r="F41" i="3"/>
  <c r="U41" i="3" s="1"/>
  <c r="E41" i="3"/>
  <c r="T41" i="3" s="1"/>
  <c r="D41" i="3"/>
  <c r="S41" i="3" s="1"/>
  <c r="C41" i="3"/>
  <c r="B41" i="3"/>
  <c r="A41" i="3"/>
  <c r="AL40" i="3"/>
  <c r="AK40" i="3"/>
  <c r="AJ40" i="3"/>
  <c r="AI40" i="3"/>
  <c r="AH40" i="3"/>
  <c r="AG40" i="3"/>
  <c r="U40" i="3"/>
  <c r="T40" i="3"/>
  <c r="L40" i="3"/>
  <c r="I40" i="3"/>
  <c r="X40" i="3" s="1"/>
  <c r="H40" i="3"/>
  <c r="W40" i="3" s="1"/>
  <c r="G40" i="3"/>
  <c r="V40" i="3" s="1"/>
  <c r="F40" i="3"/>
  <c r="E40" i="3"/>
  <c r="D40" i="3"/>
  <c r="S40" i="3" s="1"/>
  <c r="C40" i="3"/>
  <c r="B40" i="3"/>
  <c r="A40" i="3"/>
  <c r="AL39" i="3"/>
  <c r="AK39" i="3"/>
  <c r="AJ39" i="3"/>
  <c r="AI39" i="3"/>
  <c r="AH39" i="3"/>
  <c r="AG39" i="3"/>
  <c r="W39" i="3"/>
  <c r="V39" i="3"/>
  <c r="U39" i="3"/>
  <c r="T39" i="3"/>
  <c r="L39" i="3"/>
  <c r="I39" i="3"/>
  <c r="X39" i="3" s="1"/>
  <c r="H39" i="3"/>
  <c r="G39" i="3"/>
  <c r="F39" i="3"/>
  <c r="E39" i="3"/>
  <c r="D39" i="3"/>
  <c r="S39" i="3" s="1"/>
  <c r="C39" i="3"/>
  <c r="B39" i="3"/>
  <c r="A39" i="3"/>
  <c r="AL38" i="3"/>
  <c r="AK38" i="3"/>
  <c r="AJ38" i="3"/>
  <c r="AI38" i="3"/>
  <c r="AH38" i="3"/>
  <c r="AG38" i="3"/>
  <c r="L38" i="3"/>
  <c r="S38" i="3" s="1"/>
  <c r="Z38" i="3" s="1"/>
  <c r="I38" i="3"/>
  <c r="X38" i="3" s="1"/>
  <c r="AE38" i="3" s="1"/>
  <c r="H38" i="3"/>
  <c r="W38" i="3" s="1"/>
  <c r="AD38" i="3" s="1"/>
  <c r="G38" i="3"/>
  <c r="V38" i="3" s="1"/>
  <c r="AC38" i="3" s="1"/>
  <c r="F38" i="3"/>
  <c r="U38" i="3" s="1"/>
  <c r="AB38" i="3" s="1"/>
  <c r="E38" i="3"/>
  <c r="T38" i="3" s="1"/>
  <c r="D38" i="3"/>
  <c r="K38" i="3" s="1"/>
  <c r="C38" i="3"/>
  <c r="B38" i="3"/>
  <c r="A38" i="3"/>
  <c r="AL37" i="3"/>
  <c r="AK37" i="3"/>
  <c r="AJ37" i="3"/>
  <c r="AI37" i="3"/>
  <c r="AH37" i="3"/>
  <c r="AG37" i="3"/>
  <c r="X37" i="3"/>
  <c r="W37" i="3"/>
  <c r="U37" i="3"/>
  <c r="T37" i="3"/>
  <c r="L37" i="3"/>
  <c r="S37" i="3" s="1"/>
  <c r="I37" i="3"/>
  <c r="H37" i="3"/>
  <c r="G37" i="3"/>
  <c r="V37" i="3" s="1"/>
  <c r="F37" i="3"/>
  <c r="E37" i="3"/>
  <c r="D37" i="3"/>
  <c r="K37" i="3" s="1"/>
  <c r="AE37" i="3" s="1"/>
  <c r="C37" i="3"/>
  <c r="B37" i="3"/>
  <c r="A37" i="3"/>
  <c r="AL36" i="3"/>
  <c r="AK36" i="3"/>
  <c r="AJ36" i="3"/>
  <c r="AI36" i="3"/>
  <c r="AH36" i="3"/>
  <c r="AG36" i="3"/>
  <c r="X36" i="3"/>
  <c r="W36" i="3"/>
  <c r="L36" i="3"/>
  <c r="I36" i="3"/>
  <c r="H36" i="3"/>
  <c r="G36" i="3"/>
  <c r="V36" i="3" s="1"/>
  <c r="F36" i="3"/>
  <c r="U36" i="3" s="1"/>
  <c r="E36" i="3"/>
  <c r="T36" i="3" s="1"/>
  <c r="D36" i="3"/>
  <c r="S36" i="3" s="1"/>
  <c r="C36" i="3"/>
  <c r="B36" i="3"/>
  <c r="A36" i="3"/>
  <c r="AL35" i="3"/>
  <c r="AK35" i="3"/>
  <c r="AJ35" i="3"/>
  <c r="AI35" i="3"/>
  <c r="AH35" i="3"/>
  <c r="AG35" i="3"/>
  <c r="W35" i="3"/>
  <c r="U35" i="3"/>
  <c r="L35" i="3"/>
  <c r="S35" i="3" s="1"/>
  <c r="Z35" i="3" s="1"/>
  <c r="I35" i="3"/>
  <c r="K35" i="3" s="1"/>
  <c r="AD35" i="3" s="1"/>
  <c r="H35" i="3"/>
  <c r="G35" i="3"/>
  <c r="V35" i="3" s="1"/>
  <c r="F35" i="3"/>
  <c r="E35" i="3"/>
  <c r="T35" i="3" s="1"/>
  <c r="AA35" i="3" s="1"/>
  <c r="D35" i="3"/>
  <c r="C35" i="3"/>
  <c r="B35" i="3"/>
  <c r="A35" i="3"/>
  <c r="AL34" i="3"/>
  <c r="AK34" i="3"/>
  <c r="AJ34" i="3"/>
  <c r="AI34" i="3"/>
  <c r="AH34" i="3"/>
  <c r="AG34" i="3"/>
  <c r="X34" i="3"/>
  <c r="W34" i="3"/>
  <c r="V34" i="3"/>
  <c r="U34" i="3"/>
  <c r="L34" i="3"/>
  <c r="I34" i="3"/>
  <c r="H34" i="3"/>
  <c r="G34" i="3"/>
  <c r="F34" i="3"/>
  <c r="E34" i="3"/>
  <c r="T34" i="3" s="1"/>
  <c r="D34" i="3"/>
  <c r="S34" i="3" s="1"/>
  <c r="C34" i="3"/>
  <c r="B34" i="3"/>
  <c r="A34" i="3"/>
  <c r="AL33" i="3"/>
  <c r="AK33" i="3"/>
  <c r="AJ33" i="3"/>
  <c r="AI33" i="3"/>
  <c r="AH33" i="3"/>
  <c r="AG33" i="3"/>
  <c r="W33" i="3"/>
  <c r="V33" i="3"/>
  <c r="U33" i="3"/>
  <c r="T33" i="3"/>
  <c r="S33" i="3"/>
  <c r="Z33" i="3" s="1"/>
  <c r="L33" i="3"/>
  <c r="I33" i="3"/>
  <c r="X33" i="3" s="1"/>
  <c r="H33" i="3"/>
  <c r="G33" i="3"/>
  <c r="F33" i="3"/>
  <c r="E33" i="3"/>
  <c r="D33" i="3"/>
  <c r="K33" i="3" s="1"/>
  <c r="C33" i="3"/>
  <c r="B33" i="3"/>
  <c r="A33" i="3"/>
  <c r="D3" i="4"/>
  <c r="AL32" i="3"/>
  <c r="AK32" i="3"/>
  <c r="AJ32" i="3"/>
  <c r="AI32" i="3"/>
  <c r="AH32" i="3"/>
  <c r="AG32" i="3"/>
  <c r="AL31" i="3"/>
  <c r="AK31" i="3"/>
  <c r="AJ31" i="3"/>
  <c r="AI31" i="3"/>
  <c r="AH31" i="3"/>
  <c r="AG31" i="3"/>
  <c r="AL30" i="3"/>
  <c r="AK30" i="3"/>
  <c r="AJ30" i="3"/>
  <c r="AI30" i="3"/>
  <c r="AH30" i="3"/>
  <c r="AG30" i="3"/>
  <c r="AL29" i="3"/>
  <c r="AK29" i="3"/>
  <c r="AJ29" i="3"/>
  <c r="AI29" i="3"/>
  <c r="AH29" i="3"/>
  <c r="AG29" i="3"/>
  <c r="AL28" i="3"/>
  <c r="AK28" i="3"/>
  <c r="AJ28" i="3"/>
  <c r="AI28" i="3"/>
  <c r="AH28" i="3"/>
  <c r="AG28" i="3"/>
  <c r="AL27" i="3"/>
  <c r="AK27" i="3"/>
  <c r="AJ27" i="3"/>
  <c r="AI27" i="3"/>
  <c r="AH27" i="3"/>
  <c r="AG27" i="3"/>
  <c r="AL26" i="3"/>
  <c r="AK26" i="3"/>
  <c r="AJ26" i="3"/>
  <c r="AI26" i="3"/>
  <c r="AH26" i="3"/>
  <c r="AG26" i="3"/>
  <c r="AL25" i="3"/>
  <c r="AK25" i="3"/>
  <c r="AJ25" i="3"/>
  <c r="AI25" i="3"/>
  <c r="AH25" i="3"/>
  <c r="AG25" i="3"/>
  <c r="AL24" i="3"/>
  <c r="AK24" i="3"/>
  <c r="AJ24" i="3"/>
  <c r="AI24" i="3"/>
  <c r="AH24" i="3"/>
  <c r="AG24" i="3"/>
  <c r="AL23" i="3"/>
  <c r="AK23" i="3"/>
  <c r="AJ23" i="3"/>
  <c r="AI23" i="3"/>
  <c r="AH23" i="3"/>
  <c r="AG23" i="3"/>
  <c r="AL22" i="3"/>
  <c r="AK22" i="3"/>
  <c r="AJ22" i="3"/>
  <c r="AI22" i="3"/>
  <c r="AH22" i="3"/>
  <c r="AG22" i="3"/>
  <c r="AL21" i="3"/>
  <c r="AK21" i="3"/>
  <c r="AJ21" i="3"/>
  <c r="AI21" i="3"/>
  <c r="AH21" i="3"/>
  <c r="AG21" i="3"/>
  <c r="AL20" i="3"/>
  <c r="AK20" i="3"/>
  <c r="AJ20" i="3"/>
  <c r="AI20" i="3"/>
  <c r="AH20" i="3"/>
  <c r="AG20" i="3"/>
  <c r="AL19" i="3"/>
  <c r="AK19" i="3"/>
  <c r="AJ19" i="3"/>
  <c r="AI19" i="3"/>
  <c r="AH19" i="3"/>
  <c r="AG19" i="3"/>
  <c r="AL18" i="3"/>
  <c r="AK18" i="3"/>
  <c r="AJ18" i="3"/>
  <c r="AI18" i="3"/>
  <c r="AH18" i="3"/>
  <c r="AG18" i="3"/>
  <c r="AL17" i="3"/>
  <c r="AK17" i="3"/>
  <c r="AJ17" i="3"/>
  <c r="AI17" i="3"/>
  <c r="AH17" i="3"/>
  <c r="AG17" i="3"/>
  <c r="AL16" i="3"/>
  <c r="AK16" i="3"/>
  <c r="AJ16" i="3"/>
  <c r="AI16" i="3"/>
  <c r="AH16" i="3"/>
  <c r="AG16" i="3"/>
  <c r="AL15" i="3"/>
  <c r="AK15" i="3"/>
  <c r="AJ15" i="3"/>
  <c r="AI15" i="3"/>
  <c r="AH15" i="3"/>
  <c r="AG15" i="3"/>
  <c r="AL14" i="3"/>
  <c r="AK14" i="3"/>
  <c r="AJ14" i="3"/>
  <c r="AI14" i="3"/>
  <c r="AH14" i="3"/>
  <c r="AG14" i="3"/>
  <c r="AL13" i="3"/>
  <c r="AK13" i="3"/>
  <c r="AJ13" i="3"/>
  <c r="AI13" i="3"/>
  <c r="AH13" i="3"/>
  <c r="AG13" i="3"/>
  <c r="AL12" i="3"/>
  <c r="AK12" i="3"/>
  <c r="AJ12" i="3"/>
  <c r="AI12" i="3"/>
  <c r="AH12" i="3"/>
  <c r="AG12" i="3"/>
  <c r="AL11" i="3"/>
  <c r="AK11" i="3"/>
  <c r="AJ11" i="3"/>
  <c r="AI11" i="3"/>
  <c r="AH11" i="3"/>
  <c r="AG11" i="3"/>
  <c r="AL10" i="3"/>
  <c r="AK10" i="3"/>
  <c r="AJ10" i="3"/>
  <c r="AI10" i="3"/>
  <c r="AH10" i="3"/>
  <c r="AG10" i="3"/>
  <c r="AL9" i="3"/>
  <c r="AK9" i="3"/>
  <c r="AJ9" i="3"/>
  <c r="AI9" i="3"/>
  <c r="AH9" i="3"/>
  <c r="AG9" i="3"/>
  <c r="AL8" i="3"/>
  <c r="AK8" i="3"/>
  <c r="AJ8" i="3"/>
  <c r="AI8" i="3"/>
  <c r="AH8" i="3"/>
  <c r="AG8" i="3"/>
  <c r="AL7" i="3"/>
  <c r="AK7" i="3"/>
  <c r="AJ7" i="3"/>
  <c r="AI7" i="3"/>
  <c r="AH7" i="3"/>
  <c r="AG7" i="3"/>
  <c r="AL6" i="3"/>
  <c r="AK6" i="3"/>
  <c r="AJ6" i="3"/>
  <c r="AI6" i="3"/>
  <c r="AH6" i="3"/>
  <c r="AG6" i="3"/>
  <c r="AL5" i="3"/>
  <c r="AK5" i="3"/>
  <c r="AJ5" i="3"/>
  <c r="AI5" i="3"/>
  <c r="AH5" i="3"/>
  <c r="AG5" i="3"/>
  <c r="AL4" i="3"/>
  <c r="AK4" i="3"/>
  <c r="AJ4" i="3"/>
  <c r="AI4" i="3"/>
  <c r="AH4" i="3"/>
  <c r="AG4" i="3"/>
  <c r="AL3" i="3"/>
  <c r="AK3" i="3"/>
  <c r="AJ3" i="3"/>
  <c r="AI3" i="3"/>
  <c r="AH3" i="3"/>
  <c r="AG3" i="3"/>
  <c r="AL2" i="3"/>
  <c r="AK2" i="3"/>
  <c r="AJ2" i="3"/>
  <c r="AI2" i="3"/>
  <c r="AH2" i="3"/>
  <c r="AG2" i="3"/>
  <c r="AD41" i="3" l="1"/>
  <c r="AC40" i="3"/>
  <c r="AE41" i="3"/>
  <c r="AC34" i="3"/>
  <c r="AD43" i="3"/>
  <c r="AB41" i="3"/>
  <c r="Z36" i="3"/>
  <c r="Z44" i="3"/>
  <c r="AB35" i="3"/>
  <c r="AA37" i="3"/>
  <c r="AA43" i="3"/>
  <c r="AA44" i="3"/>
  <c r="AD36" i="3"/>
  <c r="Z37" i="3"/>
  <c r="AB36" i="3"/>
  <c r="Z40" i="3"/>
  <c r="AB43" i="3"/>
  <c r="AB44" i="3"/>
  <c r="AB37" i="3"/>
  <c r="AC36" i="3"/>
  <c r="AD37" i="3"/>
  <c r="AA38" i="3"/>
  <c r="AC41" i="3"/>
  <c r="AC44" i="3"/>
  <c r="AA45" i="3"/>
  <c r="AE43" i="3"/>
  <c r="AE45" i="3"/>
  <c r="AE36" i="3"/>
  <c r="AC35" i="3"/>
  <c r="AC37" i="3"/>
  <c r="AA40" i="3"/>
  <c r="AA41" i="3"/>
  <c r="AD44" i="3"/>
  <c r="Z45" i="3"/>
  <c r="K43" i="3"/>
  <c r="Z43" i="3" s="1"/>
  <c r="K36" i="3"/>
  <c r="AA36" i="3" s="1"/>
  <c r="K41" i="3"/>
  <c r="Z41" i="3" s="1"/>
  <c r="K40" i="3"/>
  <c r="AB40" i="3" s="1"/>
  <c r="K34" i="3"/>
  <c r="AB34" i="3" s="1"/>
  <c r="X35" i="3"/>
  <c r="AE35" i="3" s="1"/>
  <c r="K46" i="3"/>
  <c r="Z46" i="3" s="1"/>
  <c r="K39" i="3"/>
  <c r="AC39" i="3" s="1"/>
  <c r="W45" i="3"/>
  <c r="AD45" i="3" s="1"/>
  <c r="AA33" i="3"/>
  <c r="AB33" i="3"/>
  <c r="AC33" i="3"/>
  <c r="AD33" i="3"/>
  <c r="AE33" i="3"/>
  <c r="L32" i="3"/>
  <c r="I32" i="3"/>
  <c r="X32" i="3" s="1"/>
  <c r="H32" i="3"/>
  <c r="W32" i="3" s="1"/>
  <c r="G32" i="3"/>
  <c r="V32" i="3" s="1"/>
  <c r="F32" i="3"/>
  <c r="U32" i="3" s="1"/>
  <c r="E32" i="3"/>
  <c r="T32" i="3" s="1"/>
  <c r="D32" i="3"/>
  <c r="C32" i="3"/>
  <c r="L31" i="3"/>
  <c r="I31" i="3"/>
  <c r="X31" i="3" s="1"/>
  <c r="H31" i="3"/>
  <c r="W31" i="3" s="1"/>
  <c r="G31" i="3"/>
  <c r="V31" i="3" s="1"/>
  <c r="F31" i="3"/>
  <c r="U31" i="3" s="1"/>
  <c r="E31" i="3"/>
  <c r="T31" i="3" s="1"/>
  <c r="D31" i="3"/>
  <c r="C31" i="3"/>
  <c r="L30" i="3"/>
  <c r="I30" i="3"/>
  <c r="X30" i="3" s="1"/>
  <c r="H30" i="3"/>
  <c r="W30" i="3" s="1"/>
  <c r="G30" i="3"/>
  <c r="V30" i="3" s="1"/>
  <c r="F30" i="3"/>
  <c r="U30" i="3" s="1"/>
  <c r="E30" i="3"/>
  <c r="T30" i="3" s="1"/>
  <c r="D30" i="3"/>
  <c r="C30" i="3"/>
  <c r="L29" i="3"/>
  <c r="S29" i="3" s="1"/>
  <c r="I29" i="3"/>
  <c r="X29" i="3" s="1"/>
  <c r="H29" i="3"/>
  <c r="W29" i="3" s="1"/>
  <c r="G29" i="3"/>
  <c r="V29" i="3" s="1"/>
  <c r="F29" i="3"/>
  <c r="U29" i="3" s="1"/>
  <c r="E29" i="3"/>
  <c r="T29" i="3" s="1"/>
  <c r="D29" i="3"/>
  <c r="C29" i="3"/>
  <c r="L28" i="3"/>
  <c r="I28" i="3"/>
  <c r="X28" i="3" s="1"/>
  <c r="H28" i="3"/>
  <c r="W28" i="3" s="1"/>
  <c r="G28" i="3"/>
  <c r="V28" i="3" s="1"/>
  <c r="F28" i="3"/>
  <c r="U28" i="3" s="1"/>
  <c r="E28" i="3"/>
  <c r="T28" i="3" s="1"/>
  <c r="D28" i="3"/>
  <c r="C28" i="3"/>
  <c r="L27" i="3"/>
  <c r="I27" i="3"/>
  <c r="X27" i="3" s="1"/>
  <c r="H27" i="3"/>
  <c r="W27" i="3" s="1"/>
  <c r="G27" i="3"/>
  <c r="V27" i="3" s="1"/>
  <c r="F27" i="3"/>
  <c r="U27" i="3" s="1"/>
  <c r="E27" i="3"/>
  <c r="T27" i="3" s="1"/>
  <c r="D27" i="3"/>
  <c r="C27" i="3"/>
  <c r="L26" i="3"/>
  <c r="S26" i="3" s="1"/>
  <c r="I26" i="3"/>
  <c r="X26" i="3" s="1"/>
  <c r="H26" i="3"/>
  <c r="W26" i="3" s="1"/>
  <c r="G26" i="3"/>
  <c r="V26" i="3" s="1"/>
  <c r="F26" i="3"/>
  <c r="U26" i="3" s="1"/>
  <c r="E26" i="3"/>
  <c r="T26" i="3" s="1"/>
  <c r="D26" i="3"/>
  <c r="C26" i="3"/>
  <c r="L25" i="3"/>
  <c r="I25" i="3"/>
  <c r="X25" i="3" s="1"/>
  <c r="H25" i="3"/>
  <c r="W25" i="3" s="1"/>
  <c r="G25" i="3"/>
  <c r="V25" i="3" s="1"/>
  <c r="F25" i="3"/>
  <c r="U25" i="3" s="1"/>
  <c r="E25" i="3"/>
  <c r="T25" i="3" s="1"/>
  <c r="D25" i="3"/>
  <c r="C25" i="3"/>
  <c r="L24" i="3"/>
  <c r="I24" i="3"/>
  <c r="X24" i="3" s="1"/>
  <c r="H24" i="3"/>
  <c r="W24" i="3" s="1"/>
  <c r="G24" i="3"/>
  <c r="V24" i="3" s="1"/>
  <c r="F24" i="3"/>
  <c r="U24" i="3" s="1"/>
  <c r="E24" i="3"/>
  <c r="T24" i="3" s="1"/>
  <c r="D24" i="3"/>
  <c r="C24" i="3"/>
  <c r="L23" i="3"/>
  <c r="S23" i="3" s="1"/>
  <c r="I23" i="3"/>
  <c r="X23" i="3" s="1"/>
  <c r="H23" i="3"/>
  <c r="W23" i="3" s="1"/>
  <c r="G23" i="3"/>
  <c r="V23" i="3" s="1"/>
  <c r="F23" i="3"/>
  <c r="U23" i="3" s="1"/>
  <c r="E23" i="3"/>
  <c r="T23" i="3" s="1"/>
  <c r="D23" i="3"/>
  <c r="C23" i="3"/>
  <c r="L22" i="3"/>
  <c r="I22" i="3"/>
  <c r="X22" i="3" s="1"/>
  <c r="H22" i="3"/>
  <c r="W22" i="3" s="1"/>
  <c r="G22" i="3"/>
  <c r="V22" i="3" s="1"/>
  <c r="F22" i="3"/>
  <c r="U22" i="3" s="1"/>
  <c r="E22" i="3"/>
  <c r="T22" i="3" s="1"/>
  <c r="D22" i="3"/>
  <c r="C22" i="3"/>
  <c r="L21" i="3"/>
  <c r="I21" i="3"/>
  <c r="X21" i="3" s="1"/>
  <c r="H21" i="3"/>
  <c r="W21" i="3" s="1"/>
  <c r="G21" i="3"/>
  <c r="V21" i="3" s="1"/>
  <c r="F21" i="3"/>
  <c r="U21" i="3" s="1"/>
  <c r="E21" i="3"/>
  <c r="T21" i="3" s="1"/>
  <c r="D21" i="3"/>
  <c r="C21" i="3"/>
  <c r="L20" i="3"/>
  <c r="I20" i="3"/>
  <c r="X20" i="3" s="1"/>
  <c r="H20" i="3"/>
  <c r="W20" i="3" s="1"/>
  <c r="G20" i="3"/>
  <c r="V20" i="3" s="1"/>
  <c r="F20" i="3"/>
  <c r="U20" i="3" s="1"/>
  <c r="E20" i="3"/>
  <c r="T20" i="3" s="1"/>
  <c r="D20" i="3"/>
  <c r="C20" i="3"/>
  <c r="L19" i="3"/>
  <c r="I19" i="3"/>
  <c r="X19" i="3" s="1"/>
  <c r="H19" i="3"/>
  <c r="W19" i="3" s="1"/>
  <c r="G19" i="3"/>
  <c r="V19" i="3" s="1"/>
  <c r="F19" i="3"/>
  <c r="U19" i="3" s="1"/>
  <c r="E19" i="3"/>
  <c r="T19" i="3" s="1"/>
  <c r="D19" i="3"/>
  <c r="C19" i="3"/>
  <c r="L18" i="3"/>
  <c r="I18" i="3"/>
  <c r="X18" i="3" s="1"/>
  <c r="H18" i="3"/>
  <c r="W18" i="3" s="1"/>
  <c r="G18" i="3"/>
  <c r="V18" i="3" s="1"/>
  <c r="F18" i="3"/>
  <c r="U18" i="3" s="1"/>
  <c r="E18" i="3"/>
  <c r="T18" i="3" s="1"/>
  <c r="D18" i="3"/>
  <c r="C18" i="3"/>
  <c r="L17" i="3"/>
  <c r="S17" i="3" s="1"/>
  <c r="I17" i="3"/>
  <c r="X17" i="3" s="1"/>
  <c r="H17" i="3"/>
  <c r="W17" i="3" s="1"/>
  <c r="G17" i="3"/>
  <c r="V17" i="3" s="1"/>
  <c r="F17" i="3"/>
  <c r="U17" i="3" s="1"/>
  <c r="E17" i="3"/>
  <c r="T17" i="3" s="1"/>
  <c r="D17" i="3"/>
  <c r="C17" i="3"/>
  <c r="L16" i="3"/>
  <c r="I16" i="3"/>
  <c r="X16" i="3" s="1"/>
  <c r="H16" i="3"/>
  <c r="W16" i="3" s="1"/>
  <c r="G16" i="3"/>
  <c r="V16" i="3" s="1"/>
  <c r="F16" i="3"/>
  <c r="U16" i="3" s="1"/>
  <c r="E16" i="3"/>
  <c r="T16" i="3" s="1"/>
  <c r="D16" i="3"/>
  <c r="C16" i="3"/>
  <c r="L15" i="3"/>
  <c r="I15" i="3"/>
  <c r="X15" i="3" s="1"/>
  <c r="H15" i="3"/>
  <c r="W15" i="3" s="1"/>
  <c r="G15" i="3"/>
  <c r="V15" i="3" s="1"/>
  <c r="F15" i="3"/>
  <c r="U15" i="3" s="1"/>
  <c r="E15" i="3"/>
  <c r="T15" i="3" s="1"/>
  <c r="D15" i="3"/>
  <c r="C15" i="3"/>
  <c r="L14" i="3"/>
  <c r="S14" i="3" s="1"/>
  <c r="I14" i="3"/>
  <c r="X14" i="3" s="1"/>
  <c r="H14" i="3"/>
  <c r="W14" i="3" s="1"/>
  <c r="G14" i="3"/>
  <c r="V14" i="3" s="1"/>
  <c r="F14" i="3"/>
  <c r="U14" i="3" s="1"/>
  <c r="E14" i="3"/>
  <c r="T14" i="3" s="1"/>
  <c r="D14" i="3"/>
  <c r="C14" i="3"/>
  <c r="L13" i="3"/>
  <c r="I13" i="3"/>
  <c r="X13" i="3" s="1"/>
  <c r="H13" i="3"/>
  <c r="W13" i="3" s="1"/>
  <c r="G13" i="3"/>
  <c r="V13" i="3" s="1"/>
  <c r="F13" i="3"/>
  <c r="U13" i="3" s="1"/>
  <c r="E13" i="3"/>
  <c r="T13" i="3" s="1"/>
  <c r="D13" i="3"/>
  <c r="C13" i="3"/>
  <c r="L12" i="3"/>
  <c r="I12" i="3"/>
  <c r="X12" i="3" s="1"/>
  <c r="H12" i="3"/>
  <c r="W12" i="3" s="1"/>
  <c r="G12" i="3"/>
  <c r="V12" i="3" s="1"/>
  <c r="F12" i="3"/>
  <c r="U12" i="3" s="1"/>
  <c r="E12" i="3"/>
  <c r="T12" i="3" s="1"/>
  <c r="D12" i="3"/>
  <c r="C12" i="3"/>
  <c r="L11" i="3"/>
  <c r="S11" i="3" s="1"/>
  <c r="I11" i="3"/>
  <c r="X11" i="3" s="1"/>
  <c r="H11" i="3"/>
  <c r="W11" i="3" s="1"/>
  <c r="G11" i="3"/>
  <c r="V11" i="3" s="1"/>
  <c r="F11" i="3"/>
  <c r="U11" i="3" s="1"/>
  <c r="E11" i="3"/>
  <c r="T11" i="3" s="1"/>
  <c r="D11" i="3"/>
  <c r="C11" i="3"/>
  <c r="L10" i="3"/>
  <c r="I10" i="3"/>
  <c r="X10" i="3" s="1"/>
  <c r="H10" i="3"/>
  <c r="W10" i="3" s="1"/>
  <c r="G10" i="3"/>
  <c r="V10" i="3" s="1"/>
  <c r="F10" i="3"/>
  <c r="U10" i="3" s="1"/>
  <c r="E10" i="3"/>
  <c r="T10" i="3" s="1"/>
  <c r="D10" i="3"/>
  <c r="C10" i="3"/>
  <c r="L9" i="3"/>
  <c r="I9" i="3"/>
  <c r="X9" i="3" s="1"/>
  <c r="H9" i="3"/>
  <c r="W9" i="3" s="1"/>
  <c r="G9" i="3"/>
  <c r="V9" i="3" s="1"/>
  <c r="F9" i="3"/>
  <c r="U9" i="3" s="1"/>
  <c r="E9" i="3"/>
  <c r="T9" i="3" s="1"/>
  <c r="D9" i="3"/>
  <c r="C9" i="3"/>
  <c r="L8" i="3"/>
  <c r="I8" i="3"/>
  <c r="X8" i="3" s="1"/>
  <c r="H8" i="3"/>
  <c r="W8" i="3" s="1"/>
  <c r="G8" i="3"/>
  <c r="V8" i="3" s="1"/>
  <c r="F8" i="3"/>
  <c r="U8" i="3" s="1"/>
  <c r="E8" i="3"/>
  <c r="T8" i="3" s="1"/>
  <c r="D8" i="3"/>
  <c r="C8" i="3"/>
  <c r="L7" i="3"/>
  <c r="I7" i="3"/>
  <c r="X7" i="3" s="1"/>
  <c r="H7" i="3"/>
  <c r="W7" i="3" s="1"/>
  <c r="G7" i="3"/>
  <c r="V7" i="3" s="1"/>
  <c r="F7" i="3"/>
  <c r="U7" i="3" s="1"/>
  <c r="E7" i="3"/>
  <c r="T7" i="3" s="1"/>
  <c r="D7" i="3"/>
  <c r="C7" i="3"/>
  <c r="L6" i="3"/>
  <c r="I6" i="3"/>
  <c r="X6" i="3" s="1"/>
  <c r="H6" i="3"/>
  <c r="W6" i="3" s="1"/>
  <c r="G6" i="3"/>
  <c r="V6" i="3" s="1"/>
  <c r="F6" i="3"/>
  <c r="U6" i="3" s="1"/>
  <c r="E6" i="3"/>
  <c r="T6" i="3" s="1"/>
  <c r="D6" i="3"/>
  <c r="C6" i="3"/>
  <c r="L5" i="3"/>
  <c r="S5" i="3" s="1"/>
  <c r="I5" i="3"/>
  <c r="X5" i="3" s="1"/>
  <c r="H5" i="3"/>
  <c r="W5" i="3" s="1"/>
  <c r="G5" i="3"/>
  <c r="V5" i="3" s="1"/>
  <c r="F5" i="3"/>
  <c r="U5" i="3" s="1"/>
  <c r="E5" i="3"/>
  <c r="T5" i="3" s="1"/>
  <c r="D5" i="3"/>
  <c r="C5" i="3"/>
  <c r="L4" i="3"/>
  <c r="I4" i="3"/>
  <c r="X4" i="3" s="1"/>
  <c r="H4" i="3"/>
  <c r="W4" i="3" s="1"/>
  <c r="G4" i="3"/>
  <c r="V4" i="3" s="1"/>
  <c r="F4" i="3"/>
  <c r="U4" i="3" s="1"/>
  <c r="E4" i="3"/>
  <c r="T4" i="3" s="1"/>
  <c r="D4" i="3"/>
  <c r="C4" i="3"/>
  <c r="L3" i="3"/>
  <c r="I3" i="3"/>
  <c r="X3" i="3" s="1"/>
  <c r="H3" i="3"/>
  <c r="W3" i="3" s="1"/>
  <c r="G3" i="3"/>
  <c r="V3" i="3" s="1"/>
  <c r="F3" i="3"/>
  <c r="U3" i="3" s="1"/>
  <c r="E3" i="3"/>
  <c r="T3" i="3" s="1"/>
  <c r="D3" i="3"/>
  <c r="C3" i="3"/>
  <c r="L2" i="3"/>
  <c r="I2" i="3"/>
  <c r="X2" i="3" s="1"/>
  <c r="H2" i="3"/>
  <c r="W2" i="3" s="1"/>
  <c r="G2" i="3"/>
  <c r="V2" i="3" s="1"/>
  <c r="F2" i="3"/>
  <c r="U2" i="3" s="1"/>
  <c r="E2" i="3"/>
  <c r="D2" i="3"/>
  <c r="C2" i="3"/>
  <c r="A24" i="3"/>
  <c r="A25" i="3"/>
  <c r="A26" i="3"/>
  <c r="A27" i="3"/>
  <c r="A28" i="3"/>
  <c r="A29" i="3"/>
  <c r="A30" i="3"/>
  <c r="A31" i="3"/>
  <c r="A32" i="3"/>
  <c r="D26" i="4"/>
  <c r="B28" i="3" s="1"/>
  <c r="D25" i="4"/>
  <c r="B31" i="3" s="1"/>
  <c r="D45" i="4"/>
  <c r="D72" i="4"/>
  <c r="D71" i="4"/>
  <c r="D12" i="4"/>
  <c r="D55" i="4"/>
  <c r="D18" i="4"/>
  <c r="B30" i="3" s="1"/>
  <c r="D53" i="4"/>
  <c r="B26" i="3" s="1"/>
  <c r="D34" i="4"/>
  <c r="D47" i="4"/>
  <c r="D59" i="4"/>
  <c r="B25" i="3" s="1"/>
  <c r="D6" i="4"/>
  <c r="D61" i="4"/>
  <c r="D20" i="4"/>
  <c r="B27" i="3" s="1"/>
  <c r="D23" i="4"/>
  <c r="D30" i="4"/>
  <c r="B32" i="3" s="1"/>
  <c r="D56" i="4"/>
  <c r="D38" i="4"/>
  <c r="D17" i="4"/>
  <c r="B29" i="3" s="1"/>
  <c r="D77" i="4"/>
  <c r="B24" i="3" s="1"/>
  <c r="D29" i="4"/>
  <c r="D70" i="4"/>
  <c r="B8" i="3" s="1"/>
  <c r="D57" i="4"/>
  <c r="B7" i="3" s="1"/>
  <c r="D15" i="4"/>
  <c r="B22" i="3" s="1"/>
  <c r="D51" i="4"/>
  <c r="B5" i="3" s="1"/>
  <c r="D22" i="4"/>
  <c r="B9" i="3" s="1"/>
  <c r="D21" i="4"/>
  <c r="B23" i="3" s="1"/>
  <c r="D41" i="4"/>
  <c r="B2" i="3" s="1"/>
  <c r="D49" i="4"/>
  <c r="B16" i="3" s="1"/>
  <c r="D68" i="4"/>
  <c r="B20" i="3" s="1"/>
  <c r="D73" i="4"/>
  <c r="B15" i="3" s="1"/>
  <c r="D4" i="4"/>
  <c r="B14" i="3" s="1"/>
  <c r="D74" i="4"/>
  <c r="B13" i="3" s="1"/>
  <c r="D33" i="4"/>
  <c r="B6" i="3" s="1"/>
  <c r="D76" i="4"/>
  <c r="B3" i="3" s="1"/>
  <c r="D63" i="4"/>
  <c r="B12" i="3" s="1"/>
  <c r="D48" i="4"/>
  <c r="B4" i="3" s="1"/>
  <c r="D43" i="4"/>
  <c r="B21" i="3" s="1"/>
  <c r="D14" i="4"/>
  <c r="B17" i="3" s="1"/>
  <c r="D50" i="4"/>
  <c r="B10" i="3" s="1"/>
  <c r="D13" i="4"/>
  <c r="B18" i="3" s="1"/>
  <c r="D69" i="4"/>
  <c r="B19" i="3" s="1"/>
  <c r="D8" i="4"/>
  <c r="B11" i="3" s="1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32" i="4"/>
  <c r="D11" i="4"/>
  <c r="D24" i="4"/>
  <c r="D9" i="4"/>
  <c r="D5" i="4"/>
  <c r="D42" i="4"/>
  <c r="D16" i="4"/>
  <c r="D67" i="4"/>
  <c r="D60" i="4"/>
  <c r="D2" i="4"/>
  <c r="D7" i="4"/>
  <c r="D66" i="4"/>
  <c r="D10" i="4"/>
  <c r="D65" i="4"/>
  <c r="D19" i="4"/>
  <c r="D39" i="4"/>
  <c r="D44" i="4"/>
  <c r="D36" i="4"/>
  <c r="D35" i="4"/>
  <c r="D52" i="4"/>
  <c r="D27" i="4"/>
  <c r="D75" i="4"/>
  <c r="D54" i="4"/>
  <c r="D37" i="4"/>
  <c r="D62" i="4"/>
  <c r="D28" i="4"/>
  <c r="D40" i="4"/>
  <c r="D58" i="4"/>
  <c r="D31" i="4"/>
  <c r="D46" i="4"/>
  <c r="D64" i="4"/>
  <c r="AB39" i="3" l="1"/>
  <c r="AD39" i="3"/>
  <c r="AD46" i="3"/>
  <c r="Z34" i="3"/>
  <c r="AE39" i="3"/>
  <c r="AE46" i="3"/>
  <c r="AA39" i="3"/>
  <c r="AA46" i="3"/>
  <c r="AC46" i="3"/>
  <c r="Z39" i="3"/>
  <c r="AA34" i="3"/>
  <c r="AD34" i="3"/>
  <c r="AE40" i="3"/>
  <c r="AE34" i="3"/>
  <c r="AC43" i="3"/>
  <c r="AB46" i="3"/>
  <c r="AD40" i="3"/>
  <c r="S28" i="3"/>
  <c r="S3" i="3"/>
  <c r="S6" i="3"/>
  <c r="S15" i="3"/>
  <c r="S18" i="3"/>
  <c r="S27" i="3"/>
  <c r="S30" i="3"/>
  <c r="S4" i="3"/>
  <c r="S7" i="3"/>
  <c r="S10" i="3"/>
  <c r="S13" i="3"/>
  <c r="S16" i="3"/>
  <c r="S19" i="3"/>
  <c r="S22" i="3"/>
  <c r="S25" i="3"/>
  <c r="S31" i="3"/>
  <c r="S9" i="3"/>
  <c r="S12" i="3"/>
  <c r="S21" i="3"/>
  <c r="S24" i="3"/>
  <c r="S8" i="3"/>
  <c r="S20" i="3"/>
  <c r="Z20" i="3" s="1"/>
  <c r="S32" i="3"/>
  <c r="AD17" i="3"/>
  <c r="S2" i="3"/>
  <c r="K2" i="3"/>
  <c r="AC2" i="3" s="1"/>
  <c r="K10" i="3"/>
  <c r="AA10" i="3" s="1"/>
  <c r="K27" i="3"/>
  <c r="AB27" i="3" s="1"/>
  <c r="K31" i="3"/>
  <c r="Z31" i="3" s="1"/>
  <c r="T2" i="3"/>
  <c r="AA2" i="3" s="1"/>
  <c r="K19" i="3"/>
  <c r="AA19" i="3" s="1"/>
  <c r="K6" i="3"/>
  <c r="AD6" i="3" s="1"/>
  <c r="K8" i="3"/>
  <c r="AD8" i="3" s="1"/>
  <c r="K15" i="3"/>
  <c r="AA15" i="3" s="1"/>
  <c r="K17" i="3"/>
  <c r="Z17" i="3" s="1"/>
  <c r="K23" i="3"/>
  <c r="Z23" i="3" s="1"/>
  <c r="K14" i="3"/>
  <c r="AB14" i="3" s="1"/>
  <c r="K20" i="3"/>
  <c r="AA20" i="3" s="1"/>
  <c r="K30" i="3"/>
  <c r="Z30" i="3" s="1"/>
  <c r="K4" i="3"/>
  <c r="AB4" i="3" s="1"/>
  <c r="K7" i="3"/>
  <c r="AE7" i="3" s="1"/>
  <c r="K13" i="3"/>
  <c r="AC13" i="3" s="1"/>
  <c r="K29" i="3"/>
  <c r="AD29" i="3" s="1"/>
  <c r="K11" i="3"/>
  <c r="AD11" i="3" s="1"/>
  <c r="K16" i="3"/>
  <c r="AE16" i="3" s="1"/>
  <c r="K26" i="3"/>
  <c r="AB26" i="3" s="1"/>
  <c r="K32" i="3"/>
  <c r="AC32" i="3" s="1"/>
  <c r="K3" i="3"/>
  <c r="AA3" i="3" s="1"/>
  <c r="K25" i="3"/>
  <c r="AB25" i="3" s="1"/>
  <c r="K9" i="3"/>
  <c r="AD9" i="3" s="1"/>
  <c r="K12" i="3"/>
  <c r="AC12" i="3" s="1"/>
  <c r="K22" i="3"/>
  <c r="AC22" i="3" s="1"/>
  <c r="K28" i="3"/>
  <c r="K21" i="3"/>
  <c r="AE21" i="3" s="1"/>
  <c r="K5" i="3"/>
  <c r="AB5" i="3" s="1"/>
  <c r="K18" i="3"/>
  <c r="AC18" i="3" s="1"/>
  <c r="K24" i="3"/>
  <c r="AB24" i="3" s="1"/>
  <c r="Z28" i="3" l="1"/>
  <c r="AB12" i="3"/>
  <c r="AD15" i="3"/>
  <c r="AC14" i="3"/>
  <c r="AC17" i="3"/>
  <c r="AE23" i="3"/>
  <c r="AB22" i="3"/>
  <c r="AD20" i="3"/>
  <c r="Z22" i="3"/>
  <c r="AE30" i="3"/>
  <c r="AD2" i="3"/>
  <c r="AA22" i="3"/>
  <c r="AB2" i="3"/>
  <c r="AC20" i="3"/>
  <c r="Z9" i="3"/>
  <c r="Z2" i="3"/>
  <c r="AA26" i="3"/>
  <c r="AA23" i="3"/>
  <c r="AA17" i="3"/>
  <c r="AC26" i="3"/>
  <c r="AA14" i="3"/>
  <c r="AB15" i="3"/>
  <c r="AD25" i="3"/>
  <c r="AC7" i="3"/>
  <c r="Z7" i="3"/>
  <c r="AA9" i="3"/>
  <c r="Z21" i="3"/>
  <c r="AB16" i="3"/>
  <c r="AA8" i="3"/>
  <c r="AA25" i="3"/>
  <c r="Z16" i="3"/>
  <c r="Z32" i="3"/>
  <c r="AE26" i="3"/>
  <c r="AA16" i="3"/>
  <c r="Z24" i="3"/>
  <c r="AD30" i="3"/>
  <c r="AE17" i="3"/>
  <c r="AE14" i="3"/>
  <c r="AB29" i="3"/>
  <c r="AE15" i="3"/>
  <c r="AD26" i="3"/>
  <c r="AB23" i="3"/>
  <c r="AE2" i="3"/>
  <c r="AD10" i="3"/>
  <c r="AE24" i="3"/>
  <c r="Z25" i="3"/>
  <c r="AB20" i="3"/>
  <c r="AC9" i="3"/>
  <c r="AE3" i="3"/>
  <c r="AE5" i="3"/>
  <c r="AD23" i="3"/>
  <c r="AB17" i="3"/>
  <c r="AC3" i="3"/>
  <c r="AE32" i="3"/>
  <c r="Z15" i="3"/>
  <c r="AB21" i="3"/>
  <c r="AC6" i="3"/>
  <c r="AD5" i="3"/>
  <c r="Z27" i="3"/>
  <c r="AA29" i="3"/>
  <c r="AC10" i="3"/>
  <c r="AA12" i="3"/>
  <c r="AB18" i="3"/>
  <c r="AE4" i="3"/>
  <c r="AB19" i="3"/>
  <c r="AA11" i="3"/>
  <c r="AC5" i="3"/>
  <c r="AA6" i="3"/>
  <c r="AA30" i="3"/>
  <c r="Z12" i="3"/>
  <c r="AA21" i="3"/>
  <c r="AE18" i="3"/>
  <c r="Z18" i="3"/>
  <c r="AD21" i="3"/>
  <c r="AD4" i="3"/>
  <c r="AE13" i="3"/>
  <c r="AB9" i="3"/>
  <c r="AC4" i="3"/>
  <c r="Z14" i="3"/>
  <c r="AA7" i="3"/>
  <c r="AE20" i="3"/>
  <c r="AE9" i="3"/>
  <c r="AD18" i="3"/>
  <c r="AC16" i="3"/>
  <c r="AD16" i="3"/>
  <c r="AB3" i="3"/>
  <c r="AB31" i="3"/>
  <c r="Z11" i="3"/>
  <c r="AC28" i="3"/>
  <c r="AE6" i="3"/>
  <c r="AE12" i="3"/>
  <c r="AD7" i="3"/>
  <c r="AA13" i="3"/>
  <c r="AD14" i="3"/>
  <c r="AC23" i="3"/>
  <c r="AB11" i="3"/>
  <c r="AA5" i="3"/>
  <c r="AC27" i="3"/>
  <c r="AC25" i="3"/>
  <c r="AE31" i="3"/>
  <c r="Z29" i="3"/>
  <c r="AB10" i="3"/>
  <c r="AD13" i="3"/>
  <c r="AC29" i="3"/>
  <c r="AE8" i="3"/>
  <c r="AA32" i="3"/>
  <c r="AA4" i="3"/>
  <c r="AC31" i="3"/>
  <c r="AE11" i="3"/>
  <c r="Z13" i="3"/>
  <c r="AC11" i="3"/>
  <c r="AB8" i="3"/>
  <c r="AA24" i="3"/>
  <c r="Z8" i="3"/>
  <c r="AC24" i="3"/>
  <c r="Z4" i="3"/>
  <c r="AE28" i="3"/>
  <c r="AB28" i="3"/>
  <c r="AB7" i="3"/>
  <c r="AD28" i="3"/>
  <c r="AB6" i="3"/>
  <c r="AE27" i="3"/>
  <c r="AD3" i="3"/>
  <c r="AC30" i="3"/>
  <c r="AE29" i="3"/>
  <c r="AD24" i="3"/>
  <c r="AD32" i="3"/>
  <c r="Z6" i="3"/>
  <c r="AC21" i="3"/>
  <c r="AB30" i="3"/>
  <c r="AE25" i="3"/>
  <c r="Z26" i="3"/>
  <c r="Z5" i="3"/>
  <c r="AA18" i="3"/>
  <c r="AA28" i="3"/>
  <c r="AD27" i="3"/>
  <c r="AD31" i="3"/>
  <c r="AD19" i="3"/>
  <c r="Z19" i="3"/>
  <c r="AA31" i="3"/>
  <c r="AD22" i="3"/>
  <c r="AC8" i="3"/>
  <c r="AC19" i="3"/>
  <c r="Z10" i="3"/>
  <c r="AB32" i="3"/>
  <c r="AE10" i="3"/>
  <c r="AA27" i="3"/>
  <c r="AC15" i="3"/>
  <c r="AE19" i="3"/>
  <c r="AB13" i="3"/>
  <c r="AD12" i="3"/>
  <c r="Z3" i="3"/>
  <c r="AE22" i="3"/>
</calcChain>
</file>

<file path=xl/sharedStrings.xml><?xml version="1.0" encoding="utf-8"?>
<sst xmlns="http://schemas.openxmlformats.org/spreadsheetml/2006/main" count="473" uniqueCount="323">
  <si>
    <t>T2</t>
  </si>
  <si>
    <t>F 55%</t>
  </si>
  <si>
    <t>F 20%</t>
  </si>
  <si>
    <t>B 83%</t>
  </si>
  <si>
    <t>F 5%</t>
  </si>
  <si>
    <t>B+ 87%</t>
  </si>
  <si>
    <t>B+ 88%</t>
  </si>
  <si>
    <t>D+ 69%</t>
  </si>
  <si>
    <t>B 84%</t>
  </si>
  <si>
    <t>F 30%</t>
  </si>
  <si>
    <t>C- 71%</t>
  </si>
  <si>
    <t>B+ 89%</t>
  </si>
  <si>
    <t>FirstName</t>
  </si>
  <si>
    <t>jorge616</t>
  </si>
  <si>
    <t>darian530</t>
  </si>
  <si>
    <t>litzy414</t>
  </si>
  <si>
    <t>michael013</t>
  </si>
  <si>
    <t>juan434</t>
  </si>
  <si>
    <t>melanie286</t>
  </si>
  <si>
    <t>jose696</t>
  </si>
  <si>
    <t>jorge640</t>
  </si>
  <si>
    <t>carlos475</t>
  </si>
  <si>
    <t>dakota005</t>
  </si>
  <si>
    <t>pricila449</t>
  </si>
  <si>
    <t>sheila503</t>
  </si>
  <si>
    <t>nemecio118</t>
  </si>
  <si>
    <t>emmanuel923</t>
  </si>
  <si>
    <t>ezekiel016</t>
  </si>
  <si>
    <t>paul651</t>
  </si>
  <si>
    <t>gilbert530</t>
  </si>
  <si>
    <t>gannin602</t>
  </si>
  <si>
    <t>killian015</t>
  </si>
  <si>
    <t>yulisa495</t>
  </si>
  <si>
    <t>caleb170</t>
  </si>
  <si>
    <t>meidi256</t>
  </si>
  <si>
    <t>brandon659</t>
  </si>
  <si>
    <t>luis764</t>
  </si>
  <si>
    <t>alex222</t>
  </si>
  <si>
    <t>orlando980</t>
  </si>
  <si>
    <t>ulises697</t>
  </si>
  <si>
    <t>jasmine836</t>
  </si>
  <si>
    <t>alexa809</t>
  </si>
  <si>
    <t>anthony011</t>
  </si>
  <si>
    <t>yizel309</t>
  </si>
  <si>
    <t>Beiza II</t>
  </si>
  <si>
    <t xml:space="preserve"> Jorge</t>
  </si>
  <si>
    <t>Bazaldua</t>
  </si>
  <si>
    <t xml:space="preserve"> Darian J</t>
  </si>
  <si>
    <t>Barragan</t>
  </si>
  <si>
    <t xml:space="preserve"> Litzy</t>
  </si>
  <si>
    <t>Cardenas</t>
  </si>
  <si>
    <t xml:space="preserve"> Michael Javier</t>
  </si>
  <si>
    <t>Chavez Negrete</t>
  </si>
  <si>
    <t xml:space="preserve"> Juan</t>
  </si>
  <si>
    <t>Acosta Rangel</t>
  </si>
  <si>
    <t xml:space="preserve"> Melanie</t>
  </si>
  <si>
    <t>Contreras Carrillo</t>
  </si>
  <si>
    <t xml:space="preserve"> Jose Manuel</t>
  </si>
  <si>
    <t>Diaz</t>
  </si>
  <si>
    <t xml:space="preserve"> Jorge Elias</t>
  </si>
  <si>
    <t>Guerrero Castaneda</t>
  </si>
  <si>
    <t xml:space="preserve"> Carlos Uriel</t>
  </si>
  <si>
    <t>Hale</t>
  </si>
  <si>
    <t xml:space="preserve"> Dakota Reign</t>
  </si>
  <si>
    <t>Alcaraz</t>
  </si>
  <si>
    <t xml:space="preserve"> Pricila</t>
  </si>
  <si>
    <t>Heredia Ursua</t>
  </si>
  <si>
    <t xml:space="preserve"> Sheila Isabel</t>
  </si>
  <si>
    <t>Lopez</t>
  </si>
  <si>
    <t xml:space="preserve"> Nemecio J</t>
  </si>
  <si>
    <t>Luna</t>
  </si>
  <si>
    <t xml:space="preserve"> Emmanuel J</t>
  </si>
  <si>
    <t>Macduff</t>
  </si>
  <si>
    <t xml:space="preserve"> Ezekiel Z</t>
  </si>
  <si>
    <t>Maguigad</t>
  </si>
  <si>
    <t xml:space="preserve"> Paul N</t>
  </si>
  <si>
    <t>Mendoza</t>
  </si>
  <si>
    <t xml:space="preserve"> Gilbert</t>
  </si>
  <si>
    <t>Meyer</t>
  </si>
  <si>
    <t xml:space="preserve"> Gannin M</t>
  </si>
  <si>
    <t>Mitchell</t>
  </si>
  <si>
    <t xml:space="preserve"> Killian Archer</t>
  </si>
  <si>
    <t>Navarro</t>
  </si>
  <si>
    <t xml:space="preserve"> Yulisa</t>
  </si>
  <si>
    <t>Negron</t>
  </si>
  <si>
    <t xml:space="preserve"> Caleb A</t>
  </si>
  <si>
    <t>Ortega</t>
  </si>
  <si>
    <t xml:space="preserve"> Meidi</t>
  </si>
  <si>
    <t>Pedroza Valdez</t>
  </si>
  <si>
    <t xml:space="preserve"> Brandon Miguel</t>
  </si>
  <si>
    <t>Ramos Lopez</t>
  </si>
  <si>
    <t xml:space="preserve"> Luis Angel</t>
  </si>
  <si>
    <t>Reutov</t>
  </si>
  <si>
    <t xml:space="preserve"> Alex John</t>
  </si>
  <si>
    <t>Rogel</t>
  </si>
  <si>
    <t xml:space="preserve"> Orlando Ivan</t>
  </si>
  <si>
    <t>Salas</t>
  </si>
  <si>
    <t xml:space="preserve"> Ulises L</t>
  </si>
  <si>
    <t>Sanchez Magana</t>
  </si>
  <si>
    <t xml:space="preserve"> Jasmine A</t>
  </si>
  <si>
    <t>Trinidad Sanchez</t>
  </si>
  <si>
    <t xml:space="preserve"> Alexa</t>
  </si>
  <si>
    <t>Vega Aguilar</t>
  </si>
  <si>
    <t xml:space="preserve"> Anthony</t>
  </si>
  <si>
    <t>Zayas</t>
  </si>
  <si>
    <t xml:space="preserve"> Yizel Yzabella</t>
  </si>
  <si>
    <t>IDLOOKUP</t>
  </si>
  <si>
    <t>GRADE</t>
  </si>
  <si>
    <t>USERNAME</t>
  </si>
  <si>
    <t>EMAIL</t>
  </si>
  <si>
    <t>LASTNAME</t>
  </si>
  <si>
    <t>FIRSTNAME</t>
  </si>
  <si>
    <t>dhamar719</t>
  </si>
  <si>
    <t>josiah392</t>
  </si>
  <si>
    <t>jose866</t>
  </si>
  <si>
    <t>daniel142</t>
  </si>
  <si>
    <t>jonathan161</t>
  </si>
  <si>
    <t>tania910</t>
  </si>
  <si>
    <t>bianca099</t>
  </si>
  <si>
    <t>diego062</t>
  </si>
  <si>
    <t>ariana021</t>
  </si>
  <si>
    <t>brianna089</t>
  </si>
  <si>
    <t>emely001</t>
  </si>
  <si>
    <t>ivan234</t>
  </si>
  <si>
    <t>jesse002</t>
  </si>
  <si>
    <t>melisssa263</t>
  </si>
  <si>
    <t>joanna800</t>
  </si>
  <si>
    <t>alex835</t>
  </si>
  <si>
    <t>yair568</t>
  </si>
  <si>
    <t>cresencio740</t>
  </si>
  <si>
    <t>brandon617</t>
  </si>
  <si>
    <t>viviana285</t>
  </si>
  <si>
    <t>cherish037</t>
  </si>
  <si>
    <t>cristian491</t>
  </si>
  <si>
    <t>Chavez Martinez</t>
  </si>
  <si>
    <t xml:space="preserve"> Dhamar</t>
  </si>
  <si>
    <t>Garcia</t>
  </si>
  <si>
    <t xml:space="preserve"> Josiah A</t>
  </si>
  <si>
    <t>Esquivel</t>
  </si>
  <si>
    <t xml:space="preserve"> Jose Jr A</t>
  </si>
  <si>
    <t>Chavez</t>
  </si>
  <si>
    <t xml:space="preserve"> Daniel</t>
  </si>
  <si>
    <t>Davila</t>
  </si>
  <si>
    <t xml:space="preserve"> Jonathan</t>
  </si>
  <si>
    <t xml:space="preserve"> Tania S</t>
  </si>
  <si>
    <t>Garza</t>
  </si>
  <si>
    <t xml:space="preserve"> Bianca Iliana I</t>
  </si>
  <si>
    <t>Godinez</t>
  </si>
  <si>
    <t xml:space="preserve"> Diego Alexis</t>
  </si>
  <si>
    <t>Gomez</t>
  </si>
  <si>
    <t xml:space="preserve"> Ariana Lynnette</t>
  </si>
  <si>
    <t>Gonzales Becerril</t>
  </si>
  <si>
    <t xml:space="preserve"> Brianna M</t>
  </si>
  <si>
    <t>Hernandez</t>
  </si>
  <si>
    <t xml:space="preserve"> Emely Abigael</t>
  </si>
  <si>
    <t>Muniz Gonzalez</t>
  </si>
  <si>
    <t xml:space="preserve"> Ivan</t>
  </si>
  <si>
    <t xml:space="preserve"> Jesse Alberto</t>
  </si>
  <si>
    <t>Ovalle Ramirez</t>
  </si>
  <si>
    <t xml:space="preserve"> Melissa Elizabeth</t>
  </si>
  <si>
    <t>Paredes</t>
  </si>
  <si>
    <t xml:space="preserve"> Joanna</t>
  </si>
  <si>
    <t>Ramirez</t>
  </si>
  <si>
    <t xml:space="preserve"> Alex</t>
  </si>
  <si>
    <t>Rivera Molina</t>
  </si>
  <si>
    <t xml:space="preserve"> Yair M</t>
  </si>
  <si>
    <t>Salazar Consuelo</t>
  </si>
  <si>
    <t xml:space="preserve"> Cresencio</t>
  </si>
  <si>
    <t>Solorio Suarez</t>
  </si>
  <si>
    <t xml:space="preserve"> Brandon</t>
  </si>
  <si>
    <t>Valencia</t>
  </si>
  <si>
    <t xml:space="preserve"> Viviana A</t>
  </si>
  <si>
    <t>Song</t>
  </si>
  <si>
    <t xml:space="preserve"> Cherish Paige</t>
  </si>
  <si>
    <t>Parra Barragan</t>
  </si>
  <si>
    <t xml:space="preserve"> Christian Alexis</t>
  </si>
  <si>
    <t>javier797</t>
  </si>
  <si>
    <t>Aguilar</t>
  </si>
  <si>
    <t xml:space="preserve"> Javier</t>
  </si>
  <si>
    <t>aldo008</t>
  </si>
  <si>
    <t>Aranda Jaime</t>
  </si>
  <si>
    <t xml:space="preserve"> Aldo</t>
  </si>
  <si>
    <t>bryan834</t>
  </si>
  <si>
    <t>De Los Santos</t>
  </si>
  <si>
    <t xml:space="preserve"> Bryan Jesus</t>
  </si>
  <si>
    <t>matthew564</t>
  </si>
  <si>
    <t>Del Campo</t>
  </si>
  <si>
    <t xml:space="preserve"> Matthew</t>
  </si>
  <si>
    <t>sarai898</t>
  </si>
  <si>
    <t>Gomez Hernandez</t>
  </si>
  <si>
    <t xml:space="preserve"> Sarai Paulina</t>
  </si>
  <si>
    <t>gissel962</t>
  </si>
  <si>
    <t>Garcia Ramos</t>
  </si>
  <si>
    <t xml:space="preserve"> Gissel</t>
  </si>
  <si>
    <t>leslie008</t>
  </si>
  <si>
    <t xml:space="preserve"> Leslie Giselle</t>
  </si>
  <si>
    <t>america945</t>
  </si>
  <si>
    <t>Ferrales</t>
  </si>
  <si>
    <t xml:space="preserve"> America Yaritza</t>
  </si>
  <si>
    <t>zammira771</t>
  </si>
  <si>
    <t xml:space="preserve"> Zammira Y</t>
  </si>
  <si>
    <t>sebastian400</t>
  </si>
  <si>
    <t>Guadarrama</t>
  </si>
  <si>
    <t xml:space="preserve"> Sebastian</t>
  </si>
  <si>
    <t>alina757</t>
  </si>
  <si>
    <t>Hernandez Ortega</t>
  </si>
  <si>
    <t xml:space="preserve"> Alina</t>
  </si>
  <si>
    <t>mariah656</t>
  </si>
  <si>
    <t>Guzman Macias</t>
  </si>
  <si>
    <t xml:space="preserve"> Mariah C</t>
  </si>
  <si>
    <t>pablo257</t>
  </si>
  <si>
    <t>Gutierrez Brambila</t>
  </si>
  <si>
    <t xml:space="preserve"> Pablo</t>
  </si>
  <si>
    <t>alvaro637</t>
  </si>
  <si>
    <t>Herrera Plascencia</t>
  </si>
  <si>
    <t xml:space="preserve"> Alvaro</t>
  </si>
  <si>
    <t>david401</t>
  </si>
  <si>
    <t>Marin</t>
  </si>
  <si>
    <t xml:space="preserve"> David</t>
  </si>
  <si>
    <t>jared246</t>
  </si>
  <si>
    <t>Nolasco Ortega</t>
  </si>
  <si>
    <t xml:space="preserve"> Jared</t>
  </si>
  <si>
    <t>jose381</t>
  </si>
  <si>
    <t xml:space="preserve"> Jose Trinidad</t>
  </si>
  <si>
    <t>noe106</t>
  </si>
  <si>
    <t>Romero</t>
  </si>
  <si>
    <t xml:space="preserve"> Noe Arturo</t>
  </si>
  <si>
    <t>rubi441</t>
  </si>
  <si>
    <t>Vasquez Anguiano</t>
  </si>
  <si>
    <t xml:space="preserve"> Rubi</t>
  </si>
  <si>
    <t>miguel755</t>
  </si>
  <si>
    <t>Villanueva</t>
  </si>
  <si>
    <t xml:space="preserve"> Miguel Angel</t>
  </si>
  <si>
    <t>eliana532</t>
  </si>
  <si>
    <t>Verduzco</t>
  </si>
  <si>
    <t xml:space="preserve"> Eliana D</t>
  </si>
  <si>
    <t>benjamin409</t>
  </si>
  <si>
    <t>Vejar Orta</t>
  </si>
  <si>
    <t xml:space="preserve"> Benjamin</t>
  </si>
  <si>
    <t>EMAILPG</t>
  </si>
  <si>
    <t>Kepler 1 Assessment</t>
  </si>
  <si>
    <t>Kepler's Laws Assessment</t>
  </si>
  <si>
    <t>Sun and Stars Quiz v2</t>
  </si>
  <si>
    <t>Life Cycle of Stars Handout Model 1 and 2</t>
  </si>
  <si>
    <t>Life Cycle of Stars Summary Quiz</t>
  </si>
  <si>
    <t>HR Diagram Quiz</t>
  </si>
  <si>
    <t>A 93%</t>
  </si>
  <si>
    <t>F 19%</t>
  </si>
  <si>
    <t>D 62%</t>
  </si>
  <si>
    <t>F 17%</t>
  </si>
  <si>
    <t>F 13%</t>
  </si>
  <si>
    <t>F 47%</t>
  </si>
  <si>
    <t>B 86%</t>
  </si>
  <si>
    <t>C- 72%</t>
  </si>
  <si>
    <t>C+ 78%</t>
  </si>
  <si>
    <t>F 58%</t>
  </si>
  <si>
    <t>F 53%</t>
  </si>
  <si>
    <t>D 61%</t>
  </si>
  <si>
    <t>NOTE:  use student ID</t>
  </si>
  <si>
    <t>NOTE:  Excel format</t>
  </si>
  <si>
    <t>NOTE:  No page break between classes</t>
  </si>
  <si>
    <t>A 100%</t>
  </si>
  <si>
    <t>A 99%</t>
  </si>
  <si>
    <t>A 96%</t>
  </si>
  <si>
    <t>F 31%</t>
  </si>
  <si>
    <t>F 49%</t>
  </si>
  <si>
    <t>C- 70%</t>
  </si>
  <si>
    <t>F 33%</t>
  </si>
  <si>
    <t>A 98%</t>
  </si>
  <si>
    <t>F 46%</t>
  </si>
  <si>
    <t>Copy from the Scoresheet report, Paste into "Paste Here" tab.</t>
  </si>
  <si>
    <t>Create a Scoresheet Report for your Class in PowerSchool</t>
  </si>
  <si>
    <t>You may have to "Convert to Numbers"</t>
  </si>
  <si>
    <t>Weighted1</t>
  </si>
  <si>
    <t>Weighted2</t>
  </si>
  <si>
    <t>GradeFromPS</t>
  </si>
  <si>
    <t>Weighted3</t>
  </si>
  <si>
    <t>Weighted4</t>
  </si>
  <si>
    <t>Weighted5</t>
  </si>
  <si>
    <t>Weighted6</t>
  </si>
  <si>
    <t>GradeConfirm</t>
  </si>
  <si>
    <t>Total1</t>
  </si>
  <si>
    <t>Total2</t>
  </si>
  <si>
    <t>Total3</t>
  </si>
  <si>
    <t>Total4</t>
  </si>
  <si>
    <t>Total5</t>
  </si>
  <si>
    <t>Total6</t>
  </si>
  <si>
    <t>Percent1</t>
  </si>
  <si>
    <t>Percent2</t>
  </si>
  <si>
    <t>Percent3</t>
  </si>
  <si>
    <t>Percent4</t>
  </si>
  <si>
    <t>Percent5</t>
  </si>
  <si>
    <t>Percent6</t>
  </si>
  <si>
    <t>Analysis1</t>
  </si>
  <si>
    <t>Analysis2</t>
  </si>
  <si>
    <t>Analysis3</t>
  </si>
  <si>
    <t>Analysis4</t>
  </si>
  <si>
    <t>Analysis5</t>
  </si>
  <si>
    <t>Analysis6</t>
  </si>
  <si>
    <t>EmailAddress</t>
  </si>
  <si>
    <t>AssName1</t>
  </si>
  <si>
    <t>AssName2</t>
  </si>
  <si>
    <t>AssName3</t>
  </si>
  <si>
    <t>AssName4</t>
  </si>
  <si>
    <t>AssName5</t>
  </si>
  <si>
    <t>AssName6</t>
  </si>
  <si>
    <t>ClickHere1</t>
  </si>
  <si>
    <t>ClickHere2</t>
  </si>
  <si>
    <t>ClickHere3</t>
  </si>
  <si>
    <t>ClickHere4</t>
  </si>
  <si>
    <t>ClickHere5</t>
  </si>
  <si>
    <t>ClickHere6</t>
  </si>
  <si>
    <t>http://tiny.cc/mrw20210507</t>
  </si>
  <si>
    <t>http://tiny.cc/lcossq</t>
  </si>
  <si>
    <t>http://tiny.cc/mrwastrohr</t>
  </si>
  <si>
    <t>Email Merge Calculates Student Grade, Just to Confirm</t>
  </si>
  <si>
    <t>Email Merge has embedded that points possible and weights for each assignment</t>
  </si>
  <si>
    <t>Email Merge compares grade on assignment to overall grade (that it re-calculated)</t>
  </si>
  <si>
    <t>Email Merge recommends a take or re-take and gives a link or text on how to do that.</t>
  </si>
  <si>
    <t>jweisenfeldtest</t>
  </si>
  <si>
    <t>Weisstudent</t>
  </si>
  <si>
    <t>JohnTest</t>
  </si>
  <si>
    <t>Make sure you have all the records from Paste Here in the Email Merge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</si>
</sst>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4" fillId="0" borderId="0" xfId="0" applyFont="1"/>
    <xf numFmtId="0" fontId="0" fillId="0" borderId="0" xfId="0"/>
    <xf numFmtId="0" fontId="5" fillId="0" borderId="0" xfId="0" applyFont="1"/>
    <xf numFmtId="0" fontId="0" fillId="0" borderId="0" xfId="0" applyNumberFormat="1"/>
    <xf numFmtId="0" fontId="0" fillId="0" borderId="0" xfId="0"/>
    <xf numFmtId="43" fontId="0" fillId="0" borderId="0" xfId="2" applyFont="1"/>
    <xf numFmtId="164" fontId="0" fillId="0" borderId="0" xfId="3" applyNumberFormat="1" applyFont="1"/>
    <xf numFmtId="0" fontId="3" fillId="0" borderId="0" xfId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tiny.cc/mrw20210507" TargetMode="External"/><Relationship Id="rId18" Type="http://schemas.openxmlformats.org/officeDocument/2006/relationships/hyperlink" Target="http://tiny.cc/mrw20210507" TargetMode="External"/><Relationship Id="rId26" Type="http://schemas.openxmlformats.org/officeDocument/2006/relationships/hyperlink" Target="http://tiny.cc/lcossq" TargetMode="External"/><Relationship Id="rId39" Type="http://schemas.openxmlformats.org/officeDocument/2006/relationships/hyperlink" Target="http://tiny.cc/mrwastrohr" TargetMode="External"/><Relationship Id="rId21" Type="http://schemas.openxmlformats.org/officeDocument/2006/relationships/hyperlink" Target="http://tiny.cc/mrw20210507" TargetMode="External"/><Relationship Id="rId34" Type="http://schemas.openxmlformats.org/officeDocument/2006/relationships/hyperlink" Target="http://tiny.cc/lcossq" TargetMode="External"/><Relationship Id="rId42" Type="http://schemas.openxmlformats.org/officeDocument/2006/relationships/hyperlink" Target="http://tiny.cc/mrwastrohr" TargetMode="External"/><Relationship Id="rId47" Type="http://schemas.openxmlformats.org/officeDocument/2006/relationships/hyperlink" Target="http://tiny.cc/mrwastrohr" TargetMode="External"/><Relationship Id="rId7" Type="http://schemas.openxmlformats.org/officeDocument/2006/relationships/hyperlink" Target="http://tiny.cc/mrw20210507" TargetMode="External"/><Relationship Id="rId2" Type="http://schemas.openxmlformats.org/officeDocument/2006/relationships/hyperlink" Target="http://tiny.cc/mrw20210507" TargetMode="External"/><Relationship Id="rId16" Type="http://schemas.openxmlformats.org/officeDocument/2006/relationships/hyperlink" Target="http://tiny.cc/mrw20210507" TargetMode="External"/><Relationship Id="rId29" Type="http://schemas.openxmlformats.org/officeDocument/2006/relationships/hyperlink" Target="http://tiny.cc/lcossq" TargetMode="External"/><Relationship Id="rId1" Type="http://schemas.openxmlformats.org/officeDocument/2006/relationships/hyperlink" Target="http://tiny.cc/mrw20210507" TargetMode="External"/><Relationship Id="rId6" Type="http://schemas.openxmlformats.org/officeDocument/2006/relationships/hyperlink" Target="http://tiny.cc/mrwastrohr" TargetMode="External"/><Relationship Id="rId11" Type="http://schemas.openxmlformats.org/officeDocument/2006/relationships/hyperlink" Target="http://tiny.cc/mrw20210507" TargetMode="External"/><Relationship Id="rId24" Type="http://schemas.openxmlformats.org/officeDocument/2006/relationships/hyperlink" Target="http://tiny.cc/lcossq" TargetMode="External"/><Relationship Id="rId32" Type="http://schemas.openxmlformats.org/officeDocument/2006/relationships/hyperlink" Target="http://tiny.cc/lcossq" TargetMode="External"/><Relationship Id="rId37" Type="http://schemas.openxmlformats.org/officeDocument/2006/relationships/hyperlink" Target="http://tiny.cc/mrwastrohr" TargetMode="External"/><Relationship Id="rId40" Type="http://schemas.openxmlformats.org/officeDocument/2006/relationships/hyperlink" Target="http://tiny.cc/mrwastrohr" TargetMode="External"/><Relationship Id="rId45" Type="http://schemas.openxmlformats.org/officeDocument/2006/relationships/hyperlink" Target="http://tiny.cc/mrwastrohr" TargetMode="External"/><Relationship Id="rId5" Type="http://schemas.openxmlformats.org/officeDocument/2006/relationships/hyperlink" Target="http://tiny.cc/mrwastrohr" TargetMode="External"/><Relationship Id="rId15" Type="http://schemas.openxmlformats.org/officeDocument/2006/relationships/hyperlink" Target="http://tiny.cc/mrw20210507" TargetMode="External"/><Relationship Id="rId23" Type="http://schemas.openxmlformats.org/officeDocument/2006/relationships/hyperlink" Target="http://tiny.cc/lcossq" TargetMode="External"/><Relationship Id="rId28" Type="http://schemas.openxmlformats.org/officeDocument/2006/relationships/hyperlink" Target="http://tiny.cc/lcossq" TargetMode="External"/><Relationship Id="rId36" Type="http://schemas.openxmlformats.org/officeDocument/2006/relationships/hyperlink" Target="http://tiny.cc/mrwastrohr" TargetMode="External"/><Relationship Id="rId10" Type="http://schemas.openxmlformats.org/officeDocument/2006/relationships/hyperlink" Target="http://tiny.cc/mrw20210507" TargetMode="External"/><Relationship Id="rId19" Type="http://schemas.openxmlformats.org/officeDocument/2006/relationships/hyperlink" Target="http://tiny.cc/mrw20210507" TargetMode="External"/><Relationship Id="rId31" Type="http://schemas.openxmlformats.org/officeDocument/2006/relationships/hyperlink" Target="http://tiny.cc/lcossq" TargetMode="External"/><Relationship Id="rId44" Type="http://schemas.openxmlformats.org/officeDocument/2006/relationships/hyperlink" Target="http://tiny.cc/mrwastrohr" TargetMode="External"/><Relationship Id="rId4" Type="http://schemas.openxmlformats.org/officeDocument/2006/relationships/hyperlink" Target="http://tiny.cc/lcossq" TargetMode="External"/><Relationship Id="rId9" Type="http://schemas.openxmlformats.org/officeDocument/2006/relationships/hyperlink" Target="http://tiny.cc/mrwastrohr" TargetMode="External"/><Relationship Id="rId14" Type="http://schemas.openxmlformats.org/officeDocument/2006/relationships/hyperlink" Target="http://tiny.cc/mrw20210507" TargetMode="External"/><Relationship Id="rId22" Type="http://schemas.openxmlformats.org/officeDocument/2006/relationships/hyperlink" Target="http://tiny.cc/mrw20210507" TargetMode="External"/><Relationship Id="rId27" Type="http://schemas.openxmlformats.org/officeDocument/2006/relationships/hyperlink" Target="http://tiny.cc/lcossq" TargetMode="External"/><Relationship Id="rId30" Type="http://schemas.openxmlformats.org/officeDocument/2006/relationships/hyperlink" Target="http://tiny.cc/lcossq" TargetMode="External"/><Relationship Id="rId35" Type="http://schemas.openxmlformats.org/officeDocument/2006/relationships/hyperlink" Target="http://tiny.cc/lcossq" TargetMode="External"/><Relationship Id="rId43" Type="http://schemas.openxmlformats.org/officeDocument/2006/relationships/hyperlink" Target="http://tiny.cc/mrwastrohr" TargetMode="External"/><Relationship Id="rId48" Type="http://schemas.openxmlformats.org/officeDocument/2006/relationships/hyperlink" Target="http://tiny.cc/mrwastrohr" TargetMode="External"/><Relationship Id="rId8" Type="http://schemas.openxmlformats.org/officeDocument/2006/relationships/hyperlink" Target="http://tiny.cc/lcossq" TargetMode="External"/><Relationship Id="rId3" Type="http://schemas.openxmlformats.org/officeDocument/2006/relationships/hyperlink" Target="http://tiny.cc/lcossq" TargetMode="External"/><Relationship Id="rId12" Type="http://schemas.openxmlformats.org/officeDocument/2006/relationships/hyperlink" Target="http://tiny.cc/mrw20210507" TargetMode="External"/><Relationship Id="rId17" Type="http://schemas.openxmlformats.org/officeDocument/2006/relationships/hyperlink" Target="http://tiny.cc/mrw20210507" TargetMode="External"/><Relationship Id="rId25" Type="http://schemas.openxmlformats.org/officeDocument/2006/relationships/hyperlink" Target="http://tiny.cc/lcossq" TargetMode="External"/><Relationship Id="rId33" Type="http://schemas.openxmlformats.org/officeDocument/2006/relationships/hyperlink" Target="http://tiny.cc/lcossq" TargetMode="External"/><Relationship Id="rId38" Type="http://schemas.openxmlformats.org/officeDocument/2006/relationships/hyperlink" Target="http://tiny.cc/mrwastrohr" TargetMode="External"/><Relationship Id="rId46" Type="http://schemas.openxmlformats.org/officeDocument/2006/relationships/hyperlink" Target="http://tiny.cc/mrwastrohr" TargetMode="External"/><Relationship Id="rId20" Type="http://schemas.openxmlformats.org/officeDocument/2006/relationships/hyperlink" Target="http://tiny.cc/mrw20210507" TargetMode="External"/><Relationship Id="rId41" Type="http://schemas.openxmlformats.org/officeDocument/2006/relationships/hyperlink" Target="http://tiny.cc/mrwastroh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0B2B-E964-45E4-BCEE-47188B119C09}">
  <dimension ref="A1:B11"/>
  <sheetViews>
    <sheetView tabSelected="1" zoomScale="220" zoomScaleNormal="220" workbookViewId="0">
      <selection activeCell="E20" sqref="E20"/>
    </sheetView>
  </sheetViews>
  <sheetFormatPr defaultRowHeight="15" x14ac:dyDescent="0.25"/>
  <sheetData>
    <row r="1" spans="1:2" x14ac:dyDescent="0.25">
      <c r="A1">
        <v>1</v>
      </c>
      <c r="B1" t="s">
        <v>271</v>
      </c>
    </row>
    <row r="2" spans="1:2" s="4" customFormat="1" x14ac:dyDescent="0.25">
      <c r="B2" s="4" t="s">
        <v>258</v>
      </c>
    </row>
    <row r="3" spans="1:2" s="4" customFormat="1" x14ac:dyDescent="0.25">
      <c r="B3" s="4" t="s">
        <v>259</v>
      </c>
    </row>
    <row r="4" spans="1:2" s="4" customFormat="1" x14ac:dyDescent="0.25">
      <c r="B4" s="4" t="s">
        <v>260</v>
      </c>
    </row>
    <row r="5" spans="1:2" s="7" customFormat="1" x14ac:dyDescent="0.25">
      <c r="A5" s="7">
        <v>2</v>
      </c>
      <c r="B5" s="7" t="s">
        <v>270</v>
      </c>
    </row>
    <row r="6" spans="1:2" s="7" customFormat="1" x14ac:dyDescent="0.25">
      <c r="A6" s="7">
        <v>3</v>
      </c>
      <c r="B6" s="7" t="s">
        <v>272</v>
      </c>
    </row>
    <row r="7" spans="1:2" x14ac:dyDescent="0.25">
      <c r="A7">
        <v>4</v>
      </c>
      <c r="B7" t="s">
        <v>315</v>
      </c>
    </row>
    <row r="8" spans="1:2" x14ac:dyDescent="0.25">
      <c r="A8">
        <v>5</v>
      </c>
      <c r="B8" t="s">
        <v>316</v>
      </c>
    </row>
    <row r="9" spans="1:2" x14ac:dyDescent="0.25">
      <c r="A9">
        <v>6</v>
      </c>
      <c r="B9" t="s">
        <v>317</v>
      </c>
    </row>
    <row r="10" spans="1:2" x14ac:dyDescent="0.25">
      <c r="A10">
        <v>7</v>
      </c>
      <c r="B10" t="s">
        <v>318</v>
      </c>
    </row>
    <row r="11" spans="1:2" x14ac:dyDescent="0.25">
      <c r="A11">
        <v>8</v>
      </c>
      <c r="B1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C46" sqref="C46:H46"/>
    </sheetView>
  </sheetViews>
  <sheetFormatPr defaultRowHeight="15" x14ac:dyDescent="0.25"/>
  <cols>
    <col min="1" max="1" width="29.85546875" customWidth="1"/>
    <col min="2" max="2" width="7.7109375" customWidth="1"/>
    <col min="3" max="3" width="19.5703125" bestFit="1" customWidth="1"/>
    <col min="4" max="4" width="24.42578125" bestFit="1" customWidth="1"/>
    <col min="5" max="5" width="19.85546875" bestFit="1" customWidth="1"/>
    <col min="6" max="6" width="38.28515625" bestFit="1" customWidth="1"/>
    <col min="7" max="7" width="30.28515625" bestFit="1" customWidth="1"/>
    <col min="8" max="8" width="15.7109375" bestFit="1" customWidth="1"/>
  </cols>
  <sheetData>
    <row r="1" spans="1:8" x14ac:dyDescent="0.25">
      <c r="A1" s="3"/>
      <c r="B1" s="3" t="s">
        <v>0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</row>
    <row r="2" spans="1:8" x14ac:dyDescent="0.25">
      <c r="A2" s="5">
        <v>32126</v>
      </c>
      <c r="B2" s="5" t="s">
        <v>246</v>
      </c>
      <c r="C2" s="5">
        <v>9.1999999999999993</v>
      </c>
      <c r="D2" s="5">
        <v>9.3000000000000007</v>
      </c>
      <c r="E2" s="5">
        <v>20</v>
      </c>
      <c r="F2" s="5">
        <v>40</v>
      </c>
      <c r="G2" s="5">
        <v>10</v>
      </c>
      <c r="H2" s="5">
        <v>11</v>
      </c>
    </row>
    <row r="3" spans="1:8" x14ac:dyDescent="0.25">
      <c r="A3" s="5">
        <v>61537</v>
      </c>
      <c r="B3" s="5" t="s">
        <v>247</v>
      </c>
      <c r="C3" s="5">
        <v>9.6</v>
      </c>
      <c r="D3" s="5">
        <v>0</v>
      </c>
      <c r="E3" s="5">
        <v>0</v>
      </c>
      <c r="F3" s="5">
        <v>40</v>
      </c>
      <c r="G3" s="5">
        <v>0</v>
      </c>
      <c r="H3" s="5">
        <v>0</v>
      </c>
    </row>
    <row r="4" spans="1:8" x14ac:dyDescent="0.25">
      <c r="A4" s="5">
        <v>34359</v>
      </c>
      <c r="B4" s="5" t="s">
        <v>248</v>
      </c>
      <c r="C4" s="5">
        <v>9.1999999999999993</v>
      </c>
      <c r="D4" s="5">
        <v>8.3000000000000007</v>
      </c>
      <c r="E4" s="5">
        <v>21</v>
      </c>
      <c r="F4" s="5">
        <v>40</v>
      </c>
      <c r="G4" s="5">
        <v>0</v>
      </c>
      <c r="H4" s="5">
        <v>0</v>
      </c>
    </row>
    <row r="5" spans="1:8" x14ac:dyDescent="0.25">
      <c r="A5" s="5">
        <v>34470</v>
      </c>
      <c r="B5" s="5" t="s">
        <v>8</v>
      </c>
      <c r="C5" s="5">
        <v>9.1999999999999993</v>
      </c>
      <c r="D5" s="5">
        <v>7.8</v>
      </c>
      <c r="E5" s="5">
        <v>17</v>
      </c>
      <c r="F5" s="5">
        <v>40</v>
      </c>
      <c r="G5" s="5">
        <v>8</v>
      </c>
      <c r="H5" s="5">
        <v>11</v>
      </c>
    </row>
    <row r="6" spans="1:8" x14ac:dyDescent="0.25">
      <c r="A6" s="5">
        <v>31480</v>
      </c>
      <c r="B6" s="5" t="s">
        <v>249</v>
      </c>
      <c r="C6" s="5">
        <v>7.8</v>
      </c>
      <c r="D6" s="5">
        <v>0</v>
      </c>
      <c r="E6" s="5">
        <v>0</v>
      </c>
      <c r="F6" s="5">
        <v>40</v>
      </c>
      <c r="G6" s="5">
        <v>0</v>
      </c>
      <c r="H6" s="5">
        <v>0</v>
      </c>
    </row>
    <row r="7" spans="1:8" x14ac:dyDescent="0.25">
      <c r="A7" s="5">
        <v>34733</v>
      </c>
      <c r="B7" s="5" t="s">
        <v>250</v>
      </c>
      <c r="C7" s="5">
        <v>0</v>
      </c>
      <c r="D7" s="5">
        <v>5.5</v>
      </c>
      <c r="E7" s="5">
        <v>0</v>
      </c>
      <c r="F7" s="5">
        <v>40</v>
      </c>
      <c r="G7" s="5">
        <v>0</v>
      </c>
      <c r="H7" s="5">
        <v>0</v>
      </c>
    </row>
    <row r="8" spans="1:8" x14ac:dyDescent="0.25">
      <c r="A8" s="5">
        <v>44475</v>
      </c>
      <c r="B8" s="5" t="s">
        <v>251</v>
      </c>
      <c r="C8" s="5">
        <v>9.1999999999999993</v>
      </c>
      <c r="D8" s="5">
        <v>7.8</v>
      </c>
      <c r="E8" s="5">
        <v>0</v>
      </c>
      <c r="F8" s="5">
        <v>40</v>
      </c>
      <c r="G8" s="5">
        <v>0</v>
      </c>
      <c r="H8" s="5">
        <v>11</v>
      </c>
    </row>
    <row r="9" spans="1:8" x14ac:dyDescent="0.25">
      <c r="A9" s="5">
        <v>28771</v>
      </c>
      <c r="B9" s="5" t="s">
        <v>251</v>
      </c>
      <c r="C9" s="5">
        <v>7.8</v>
      </c>
      <c r="D9" s="5">
        <v>6.5</v>
      </c>
      <c r="E9" s="5">
        <v>3</v>
      </c>
      <c r="F9" s="5">
        <v>40</v>
      </c>
      <c r="G9" s="5">
        <v>0</v>
      </c>
      <c r="H9" s="5">
        <v>11</v>
      </c>
    </row>
    <row r="10" spans="1:8" x14ac:dyDescent="0.25">
      <c r="A10" s="5">
        <v>34439</v>
      </c>
      <c r="B10" s="5" t="s">
        <v>252</v>
      </c>
      <c r="C10" s="5">
        <v>9.36</v>
      </c>
      <c r="D10" s="5">
        <v>9.1999999999999993</v>
      </c>
      <c r="E10" s="5">
        <v>18</v>
      </c>
      <c r="F10" s="5">
        <v>40</v>
      </c>
      <c r="G10" s="5">
        <v>7</v>
      </c>
      <c r="H10" s="5">
        <v>11</v>
      </c>
    </row>
    <row r="11" spans="1:8" x14ac:dyDescent="0.25">
      <c r="A11" s="5">
        <v>25820</v>
      </c>
      <c r="B11" s="5" t="s">
        <v>10</v>
      </c>
      <c r="C11" s="5">
        <v>9.1999999999999993</v>
      </c>
      <c r="D11" s="5">
        <v>9.3000000000000007</v>
      </c>
      <c r="E11" s="5">
        <v>15</v>
      </c>
      <c r="F11" s="5">
        <v>40</v>
      </c>
      <c r="G11" s="5">
        <v>0</v>
      </c>
      <c r="H11" s="5">
        <v>11</v>
      </c>
    </row>
    <row r="12" spans="1:8" x14ac:dyDescent="0.25">
      <c r="A12" s="5">
        <v>39223</v>
      </c>
      <c r="B12" s="5" t="s">
        <v>253</v>
      </c>
      <c r="C12" s="5">
        <v>7.8</v>
      </c>
      <c r="D12" s="5">
        <v>9.1999999999999993</v>
      </c>
      <c r="E12" s="5">
        <v>11</v>
      </c>
      <c r="F12" s="5">
        <v>40</v>
      </c>
      <c r="G12" s="5">
        <v>6</v>
      </c>
      <c r="H12" s="5">
        <v>11</v>
      </c>
    </row>
    <row r="13" spans="1:8" x14ac:dyDescent="0.25">
      <c r="A13" s="5">
        <v>57159</v>
      </c>
      <c r="B13" s="5" t="s">
        <v>254</v>
      </c>
      <c r="C13" s="5">
        <v>0</v>
      </c>
      <c r="D13" s="5">
        <v>9.3000000000000007</v>
      </c>
      <c r="E13" s="5">
        <v>20</v>
      </c>
      <c r="F13" s="5">
        <v>40</v>
      </c>
      <c r="G13" s="5">
        <v>9</v>
      </c>
      <c r="H13" s="5">
        <v>11</v>
      </c>
    </row>
    <row r="14" spans="1:8" x14ac:dyDescent="0.25">
      <c r="A14" s="5">
        <v>20889</v>
      </c>
      <c r="B14" s="5" t="s">
        <v>255</v>
      </c>
      <c r="C14" s="5">
        <v>9.1999999999999993</v>
      </c>
      <c r="D14" s="5">
        <v>6.5</v>
      </c>
      <c r="E14" s="5">
        <v>9</v>
      </c>
      <c r="F14" s="5">
        <v>40</v>
      </c>
      <c r="G14" s="5">
        <v>0</v>
      </c>
      <c r="H14" s="5">
        <v>11</v>
      </c>
    </row>
    <row r="15" spans="1:8" x14ac:dyDescent="0.25">
      <c r="A15" s="5">
        <v>56605</v>
      </c>
      <c r="B15" s="5" t="s">
        <v>3</v>
      </c>
      <c r="C15" s="5">
        <v>9.2799999999999994</v>
      </c>
      <c r="D15" s="5">
        <v>9.3000000000000007</v>
      </c>
      <c r="E15" s="5">
        <v>23</v>
      </c>
      <c r="F15" s="5">
        <v>40</v>
      </c>
      <c r="G15" s="5">
        <v>0</v>
      </c>
      <c r="H15" s="5">
        <v>11</v>
      </c>
    </row>
    <row r="16" spans="1:8" x14ac:dyDescent="0.25">
      <c r="A16" s="5">
        <v>34412</v>
      </c>
      <c r="B16" s="5" t="s">
        <v>246</v>
      </c>
      <c r="C16" s="5">
        <v>9.1999999999999993</v>
      </c>
      <c r="D16" s="5">
        <v>8.3000000000000007</v>
      </c>
      <c r="E16" s="5">
        <v>23</v>
      </c>
      <c r="F16" s="5">
        <v>40</v>
      </c>
      <c r="G16" s="5">
        <v>8</v>
      </c>
      <c r="H16" s="5">
        <v>11</v>
      </c>
    </row>
    <row r="17" spans="1:8" x14ac:dyDescent="0.25">
      <c r="A17" s="5">
        <v>27064</v>
      </c>
      <c r="B17" s="5" t="s">
        <v>6</v>
      </c>
      <c r="C17" s="5">
        <v>7.8</v>
      </c>
      <c r="D17" s="5">
        <v>9</v>
      </c>
      <c r="E17" s="5">
        <v>21</v>
      </c>
      <c r="F17" s="5">
        <v>40</v>
      </c>
      <c r="G17" s="5">
        <v>7</v>
      </c>
      <c r="H17" s="5">
        <v>11</v>
      </c>
    </row>
    <row r="18" spans="1:8" x14ac:dyDescent="0.25">
      <c r="A18" s="5">
        <v>26966</v>
      </c>
      <c r="B18" s="5" t="s">
        <v>6</v>
      </c>
      <c r="C18" s="5">
        <v>9.1999999999999993</v>
      </c>
      <c r="D18" s="5">
        <v>7.8</v>
      </c>
      <c r="E18" s="5">
        <v>21</v>
      </c>
      <c r="F18" s="5">
        <v>40</v>
      </c>
      <c r="G18" s="5">
        <v>7</v>
      </c>
      <c r="H18" s="5">
        <v>11</v>
      </c>
    </row>
    <row r="19" spans="1:8" x14ac:dyDescent="0.25">
      <c r="A19" s="5">
        <v>44070</v>
      </c>
      <c r="B19" s="5" t="s">
        <v>7</v>
      </c>
      <c r="C19" s="5">
        <v>7.8</v>
      </c>
      <c r="D19" s="5">
        <v>0</v>
      </c>
      <c r="E19" s="5">
        <v>17</v>
      </c>
      <c r="F19" s="5">
        <v>40</v>
      </c>
      <c r="G19" s="5">
        <v>7.5</v>
      </c>
      <c r="H19" s="5">
        <v>11</v>
      </c>
    </row>
    <row r="20" spans="1:8" x14ac:dyDescent="0.25">
      <c r="A20" s="5">
        <v>43653</v>
      </c>
      <c r="B20" s="5" t="s">
        <v>1</v>
      </c>
      <c r="C20" s="5">
        <v>7.8</v>
      </c>
      <c r="D20" s="5">
        <v>9.1999999999999993</v>
      </c>
      <c r="E20" s="5">
        <v>17</v>
      </c>
      <c r="F20" s="5">
        <v>40</v>
      </c>
      <c r="G20" s="5">
        <v>0</v>
      </c>
      <c r="H20" s="5">
        <v>0</v>
      </c>
    </row>
    <row r="21" spans="1:8" x14ac:dyDescent="0.25">
      <c r="A21" s="5">
        <v>32777</v>
      </c>
      <c r="B21" s="5" t="s">
        <v>2</v>
      </c>
      <c r="C21" s="5">
        <v>0</v>
      </c>
      <c r="D21" s="5">
        <v>0</v>
      </c>
      <c r="E21" s="5">
        <v>10</v>
      </c>
      <c r="F21" s="5">
        <v>40</v>
      </c>
      <c r="G21" s="5">
        <v>0</v>
      </c>
      <c r="H21" s="5">
        <v>0</v>
      </c>
    </row>
    <row r="22" spans="1:8" x14ac:dyDescent="0.25">
      <c r="A22" s="5">
        <v>27068</v>
      </c>
      <c r="B22" s="5" t="s">
        <v>256</v>
      </c>
      <c r="C22" s="5">
        <v>9.1999999999999993</v>
      </c>
      <c r="D22" s="5">
        <v>7.8</v>
      </c>
      <c r="E22" s="5">
        <v>0</v>
      </c>
      <c r="F22" s="5">
        <v>40</v>
      </c>
      <c r="G22" s="5">
        <v>4</v>
      </c>
      <c r="H22" s="5">
        <v>11</v>
      </c>
    </row>
    <row r="23" spans="1:8" x14ac:dyDescent="0.25">
      <c r="A23" s="5">
        <v>28755</v>
      </c>
      <c r="B23" s="5" t="s">
        <v>257</v>
      </c>
      <c r="C23" s="5">
        <v>9.36</v>
      </c>
      <c r="D23" s="5">
        <v>9.3000000000000007</v>
      </c>
      <c r="E23" s="5">
        <v>0</v>
      </c>
      <c r="F23" s="5">
        <v>40</v>
      </c>
      <c r="G23" s="5">
        <v>8</v>
      </c>
      <c r="H23" s="5">
        <v>11</v>
      </c>
    </row>
    <row r="24" spans="1:8" x14ac:dyDescent="0.25">
      <c r="A24" s="6">
        <v>62290</v>
      </c>
      <c r="B24" t="s">
        <v>261</v>
      </c>
      <c r="C24" s="6">
        <v>9.6</v>
      </c>
      <c r="D24" s="6">
        <v>9.5</v>
      </c>
      <c r="E24" s="6">
        <v>23</v>
      </c>
      <c r="F24" s="6">
        <v>40</v>
      </c>
      <c r="G24" s="6">
        <v>11</v>
      </c>
      <c r="H24" s="6">
        <v>11</v>
      </c>
    </row>
    <row r="25" spans="1:8" x14ac:dyDescent="0.25">
      <c r="A25" s="6">
        <v>35449</v>
      </c>
      <c r="B25" t="s">
        <v>11</v>
      </c>
      <c r="C25" s="6">
        <v>7.8</v>
      </c>
      <c r="D25" s="6">
        <v>8.3000000000000007</v>
      </c>
      <c r="E25" s="6">
        <v>21</v>
      </c>
      <c r="F25" s="6">
        <v>40</v>
      </c>
      <c r="G25" s="6">
        <v>9.5</v>
      </c>
      <c r="H25" s="6">
        <v>10</v>
      </c>
    </row>
    <row r="26" spans="1:8" x14ac:dyDescent="0.25">
      <c r="A26" s="6">
        <v>34518</v>
      </c>
      <c r="B26" t="s">
        <v>262</v>
      </c>
      <c r="C26" s="6">
        <v>9.36</v>
      </c>
      <c r="D26" s="6">
        <v>9.3000000000000007</v>
      </c>
      <c r="E26" s="6">
        <v>23</v>
      </c>
      <c r="F26" s="6">
        <v>40</v>
      </c>
      <c r="G26" s="6">
        <v>11</v>
      </c>
      <c r="H26" s="6">
        <v>11</v>
      </c>
    </row>
    <row r="27" spans="1:8" x14ac:dyDescent="0.25">
      <c r="A27" s="6">
        <v>28647</v>
      </c>
      <c r="B27" t="s">
        <v>263</v>
      </c>
      <c r="C27" s="6">
        <v>9.6</v>
      </c>
      <c r="D27" s="6">
        <v>9.3000000000000007</v>
      </c>
      <c r="E27" s="6">
        <v>23</v>
      </c>
      <c r="F27" s="6">
        <v>40</v>
      </c>
      <c r="G27" s="6">
        <v>9.5</v>
      </c>
      <c r="H27" s="6">
        <v>10</v>
      </c>
    </row>
    <row r="28" spans="1:8" x14ac:dyDescent="0.25">
      <c r="A28" s="6">
        <v>28871</v>
      </c>
      <c r="B28" t="s">
        <v>251</v>
      </c>
      <c r="C28" s="6">
        <v>9.1999999999999993</v>
      </c>
      <c r="D28" s="6">
        <v>9.1999999999999993</v>
      </c>
      <c r="E28" s="6">
        <v>0</v>
      </c>
      <c r="F28" s="6">
        <v>40</v>
      </c>
      <c r="G28" s="6">
        <v>0</v>
      </c>
      <c r="H28" s="6">
        <v>10</v>
      </c>
    </row>
    <row r="29" spans="1:8" x14ac:dyDescent="0.25">
      <c r="A29" s="6">
        <v>27182</v>
      </c>
      <c r="B29" t="s">
        <v>264</v>
      </c>
      <c r="C29" s="6">
        <v>9.1999999999999993</v>
      </c>
      <c r="D29" s="6">
        <v>0</v>
      </c>
      <c r="E29" s="6">
        <v>0</v>
      </c>
      <c r="F29" s="6">
        <v>40</v>
      </c>
      <c r="G29" s="6">
        <v>8</v>
      </c>
      <c r="H29" s="6">
        <v>0</v>
      </c>
    </row>
    <row r="30" spans="1:8" x14ac:dyDescent="0.25">
      <c r="A30" s="6">
        <v>28115</v>
      </c>
      <c r="B30" t="s">
        <v>5</v>
      </c>
      <c r="C30" s="6">
        <v>9.1999999999999993</v>
      </c>
      <c r="D30" s="6">
        <v>9.1999999999999993</v>
      </c>
      <c r="E30" s="6">
        <v>18</v>
      </c>
      <c r="F30" s="6">
        <v>40</v>
      </c>
      <c r="G30" s="6">
        <v>10</v>
      </c>
      <c r="H30" s="6">
        <v>9</v>
      </c>
    </row>
    <row r="31" spans="1:8" x14ac:dyDescent="0.25">
      <c r="A31" s="6">
        <v>28867</v>
      </c>
      <c r="B31" t="s">
        <v>265</v>
      </c>
      <c r="C31" s="6">
        <v>9.1999999999999993</v>
      </c>
      <c r="D31" s="6">
        <v>9.1999999999999993</v>
      </c>
      <c r="E31" s="6">
        <v>0</v>
      </c>
      <c r="F31" s="6">
        <v>40</v>
      </c>
      <c r="G31" s="6">
        <v>0</v>
      </c>
      <c r="H31" s="6">
        <v>11</v>
      </c>
    </row>
    <row r="32" spans="1:8" x14ac:dyDescent="0.25">
      <c r="A32" s="6">
        <v>30727</v>
      </c>
      <c r="B32" t="s">
        <v>9</v>
      </c>
      <c r="C32" s="6">
        <v>9.1999999999999993</v>
      </c>
      <c r="D32" s="6">
        <v>7.8</v>
      </c>
      <c r="E32" s="6">
        <v>0</v>
      </c>
      <c r="F32" s="6">
        <v>40</v>
      </c>
      <c r="G32" s="6">
        <v>0</v>
      </c>
      <c r="H32" s="6">
        <v>0</v>
      </c>
    </row>
    <row r="33" spans="1:8" x14ac:dyDescent="0.25">
      <c r="A33" s="6">
        <v>34574</v>
      </c>
      <c r="B33" t="s">
        <v>4</v>
      </c>
      <c r="C33" s="6">
        <v>0</v>
      </c>
      <c r="D33" s="6">
        <v>0</v>
      </c>
      <c r="E33" s="6">
        <v>0</v>
      </c>
      <c r="F33" s="6">
        <v>40</v>
      </c>
      <c r="G33" s="6">
        <v>0</v>
      </c>
      <c r="H33" s="6">
        <v>0</v>
      </c>
    </row>
    <row r="34" spans="1:8" x14ac:dyDescent="0.25">
      <c r="A34" s="6">
        <v>30164</v>
      </c>
      <c r="B34" t="s">
        <v>246</v>
      </c>
      <c r="C34" s="6">
        <v>9.1999999999999993</v>
      </c>
      <c r="D34" s="6">
        <v>9.3000000000000007</v>
      </c>
      <c r="E34" s="6">
        <v>20</v>
      </c>
      <c r="F34" s="6">
        <v>40</v>
      </c>
      <c r="G34" s="6">
        <v>11</v>
      </c>
      <c r="H34" s="6">
        <v>9.5</v>
      </c>
    </row>
    <row r="35" spans="1:8" x14ac:dyDescent="0.25">
      <c r="A35" s="6">
        <v>26353</v>
      </c>
      <c r="B35" t="s">
        <v>266</v>
      </c>
      <c r="C35" s="6">
        <v>7.8</v>
      </c>
      <c r="D35" s="6">
        <v>8.3000000000000007</v>
      </c>
      <c r="E35" s="6">
        <v>17</v>
      </c>
      <c r="F35" s="6">
        <v>40</v>
      </c>
      <c r="G35" s="6">
        <v>11</v>
      </c>
      <c r="H35" s="6">
        <v>0</v>
      </c>
    </row>
    <row r="36" spans="1:8" x14ac:dyDescent="0.25">
      <c r="A36" s="6">
        <v>28803</v>
      </c>
      <c r="B36" t="s">
        <v>267</v>
      </c>
      <c r="C36" s="6">
        <v>9.2799999999999994</v>
      </c>
      <c r="D36" s="6">
        <v>9.3000000000000007</v>
      </c>
      <c r="E36" s="6">
        <v>0</v>
      </c>
      <c r="F36" s="6">
        <v>40</v>
      </c>
      <c r="G36" s="6">
        <v>0</v>
      </c>
      <c r="H36" s="6">
        <v>0</v>
      </c>
    </row>
    <row r="37" spans="1:8" x14ac:dyDescent="0.25">
      <c r="A37" s="6">
        <v>34134</v>
      </c>
      <c r="B37" t="s">
        <v>11</v>
      </c>
      <c r="C37" s="6">
        <v>9.36</v>
      </c>
      <c r="D37" s="6">
        <v>9.3000000000000007</v>
      </c>
      <c r="E37" s="6">
        <v>17</v>
      </c>
      <c r="F37" s="6">
        <v>40</v>
      </c>
      <c r="G37" s="6">
        <v>10</v>
      </c>
      <c r="H37" s="6">
        <v>11</v>
      </c>
    </row>
    <row r="38" spans="1:8" x14ac:dyDescent="0.25">
      <c r="A38" s="6">
        <v>31766</v>
      </c>
      <c r="B38" t="s">
        <v>266</v>
      </c>
      <c r="C38" s="6">
        <v>9.36</v>
      </c>
      <c r="D38" s="6">
        <v>9.1999999999999993</v>
      </c>
      <c r="E38" s="6">
        <v>14</v>
      </c>
      <c r="F38" s="6">
        <v>40</v>
      </c>
      <c r="G38" s="6">
        <v>0</v>
      </c>
      <c r="H38" s="6">
        <v>11</v>
      </c>
    </row>
    <row r="39" spans="1:8" x14ac:dyDescent="0.25">
      <c r="A39" s="6">
        <v>33637</v>
      </c>
      <c r="B39" t="s">
        <v>247</v>
      </c>
      <c r="C39" s="6">
        <v>9.1999999999999993</v>
      </c>
      <c r="D39" s="6">
        <v>0</v>
      </c>
      <c r="E39" s="6">
        <v>0</v>
      </c>
      <c r="F39" s="6">
        <v>40</v>
      </c>
      <c r="G39" s="6">
        <v>0</v>
      </c>
      <c r="H39" s="6">
        <v>0</v>
      </c>
    </row>
    <row r="40" spans="1:8" x14ac:dyDescent="0.25">
      <c r="A40" s="6">
        <v>44760</v>
      </c>
      <c r="B40" t="s">
        <v>268</v>
      </c>
      <c r="C40" s="6">
        <v>9.2799999999999994</v>
      </c>
      <c r="D40" s="6">
        <v>9.5</v>
      </c>
      <c r="E40" s="6">
        <v>23</v>
      </c>
      <c r="F40" s="6">
        <v>40</v>
      </c>
      <c r="G40" s="6">
        <v>11</v>
      </c>
      <c r="H40" s="6">
        <v>10</v>
      </c>
    </row>
    <row r="41" spans="1:8" x14ac:dyDescent="0.25">
      <c r="A41" s="6">
        <v>31515</v>
      </c>
      <c r="B41" t="s">
        <v>263</v>
      </c>
      <c r="C41" s="6">
        <v>9.1999999999999993</v>
      </c>
      <c r="D41" s="6">
        <v>9.1999999999999993</v>
      </c>
      <c r="E41" s="6">
        <v>21</v>
      </c>
      <c r="F41" s="6">
        <v>40</v>
      </c>
      <c r="G41" s="6">
        <v>11</v>
      </c>
      <c r="H41" s="6">
        <v>11</v>
      </c>
    </row>
    <row r="42" spans="1:8" x14ac:dyDescent="0.25">
      <c r="A42" s="6">
        <v>50295</v>
      </c>
      <c r="B42" t="s">
        <v>4</v>
      </c>
      <c r="C42" s="6">
        <v>0</v>
      </c>
      <c r="D42" s="6">
        <v>0</v>
      </c>
      <c r="E42" s="6">
        <v>0</v>
      </c>
      <c r="F42" s="6">
        <v>40</v>
      </c>
      <c r="G42" s="6">
        <v>0</v>
      </c>
      <c r="H42" s="6">
        <v>0</v>
      </c>
    </row>
    <row r="43" spans="1:8" x14ac:dyDescent="0.25">
      <c r="A43" s="6">
        <v>34720</v>
      </c>
      <c r="B43" t="s">
        <v>246</v>
      </c>
      <c r="C43" s="6">
        <v>7.8</v>
      </c>
      <c r="D43" s="6">
        <v>8.3000000000000007</v>
      </c>
      <c r="E43" s="6">
        <v>22</v>
      </c>
      <c r="F43" s="6">
        <v>40</v>
      </c>
      <c r="G43" s="6">
        <v>10.5</v>
      </c>
      <c r="H43" s="6">
        <v>11</v>
      </c>
    </row>
    <row r="44" spans="1:8" x14ac:dyDescent="0.25">
      <c r="A44" s="6">
        <v>24789</v>
      </c>
      <c r="B44" t="s">
        <v>269</v>
      </c>
      <c r="C44" s="6">
        <v>9.1999999999999993</v>
      </c>
      <c r="D44" s="6">
        <v>9.1999999999999993</v>
      </c>
      <c r="E44" s="6">
        <v>0</v>
      </c>
      <c r="F44" s="6">
        <v>40</v>
      </c>
      <c r="G44" s="6">
        <v>0</v>
      </c>
      <c r="H44" s="6">
        <v>9</v>
      </c>
    </row>
    <row r="45" spans="1:8" x14ac:dyDescent="0.25">
      <c r="A45" s="6">
        <v>38178</v>
      </c>
      <c r="B45" t="s">
        <v>5</v>
      </c>
      <c r="C45" s="6">
        <v>9.1999999999999993</v>
      </c>
      <c r="D45" s="6">
        <v>9.1999999999999993</v>
      </c>
      <c r="E45" s="6">
        <v>17</v>
      </c>
      <c r="F45" s="6">
        <v>40</v>
      </c>
      <c r="G45" s="6">
        <v>9</v>
      </c>
      <c r="H45" s="6">
        <v>11</v>
      </c>
    </row>
    <row r="46" spans="1:8" x14ac:dyDescent="0.25">
      <c r="A46" s="6">
        <v>12345</v>
      </c>
      <c r="B46" t="s">
        <v>10</v>
      </c>
      <c r="C46" s="6">
        <v>9.1999999999999993</v>
      </c>
      <c r="D46" s="6">
        <v>9.1999999999999993</v>
      </c>
      <c r="E46" s="6">
        <v>17</v>
      </c>
      <c r="F46" s="6">
        <v>40</v>
      </c>
      <c r="G46" s="6">
        <v>9</v>
      </c>
      <c r="H46" s="6">
        <v>11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AA2-19D6-4190-80AA-DBD75E5C32A0}">
  <dimension ref="A1:AS51"/>
  <sheetViews>
    <sheetView topLeftCell="A24" zoomScale="190" zoomScaleNormal="190" workbookViewId="0">
      <selection activeCell="C46" sqref="C46"/>
    </sheetView>
  </sheetViews>
  <sheetFormatPr defaultRowHeight="15" x14ac:dyDescent="0.25"/>
  <cols>
    <col min="1" max="1" width="15.5703125" bestFit="1" customWidth="1"/>
    <col min="2" max="2" width="26" style="9" bestFit="1" customWidth="1"/>
    <col min="3" max="3" width="15.5703125" style="7" customWidth="1"/>
    <col min="4" max="4" width="12.140625" style="8" bestFit="1" customWidth="1"/>
    <col min="5" max="10" width="12.140625" style="8" customWidth="1"/>
    <col min="11" max="11" width="15" style="8" bestFit="1" customWidth="1"/>
    <col min="12" max="17" width="7.85546875" style="8" bestFit="1" customWidth="1"/>
    <col min="18" max="31" width="7.85546875" style="8" customWidth="1"/>
  </cols>
  <sheetData>
    <row r="1" spans="1:45" x14ac:dyDescent="0.25">
      <c r="A1" t="s">
        <v>12</v>
      </c>
      <c r="B1" s="9" t="s">
        <v>299</v>
      </c>
      <c r="C1" s="7" t="s">
        <v>275</v>
      </c>
      <c r="D1" s="8" t="s">
        <v>273</v>
      </c>
      <c r="E1" s="8" t="s">
        <v>274</v>
      </c>
      <c r="F1" s="8" t="s">
        <v>276</v>
      </c>
      <c r="G1" s="8" t="s">
        <v>277</v>
      </c>
      <c r="H1" s="8" t="s">
        <v>278</v>
      </c>
      <c r="I1" s="8" t="s">
        <v>279</v>
      </c>
      <c r="K1" s="8" t="s">
        <v>280</v>
      </c>
      <c r="L1" s="8" t="s">
        <v>281</v>
      </c>
      <c r="M1" s="8" t="s">
        <v>282</v>
      </c>
      <c r="N1" s="8" t="s">
        <v>283</v>
      </c>
      <c r="O1" s="8" t="s">
        <v>284</v>
      </c>
      <c r="P1" s="8" t="s">
        <v>285</v>
      </c>
      <c r="Q1" s="8" t="s">
        <v>286</v>
      </c>
      <c r="S1" s="8" t="s">
        <v>287</v>
      </c>
      <c r="T1" s="8" t="s">
        <v>288</v>
      </c>
      <c r="U1" s="8" t="s">
        <v>289</v>
      </c>
      <c r="V1" s="8" t="s">
        <v>290</v>
      </c>
      <c r="W1" s="8" t="s">
        <v>291</v>
      </c>
      <c r="X1" s="8" t="s">
        <v>292</v>
      </c>
      <c r="Z1" s="8" t="s">
        <v>293</v>
      </c>
      <c r="AA1" s="8" t="s">
        <v>294</v>
      </c>
      <c r="AB1" s="8" t="s">
        <v>295</v>
      </c>
      <c r="AC1" s="8" t="s">
        <v>296</v>
      </c>
      <c r="AD1" s="8" t="s">
        <v>297</v>
      </c>
      <c r="AE1" s="8" t="s">
        <v>298</v>
      </c>
      <c r="AG1" s="8" t="s">
        <v>300</v>
      </c>
      <c r="AH1" s="8" t="s">
        <v>301</v>
      </c>
      <c r="AI1" s="8" t="s">
        <v>302</v>
      </c>
      <c r="AJ1" s="8" t="s">
        <v>303</v>
      </c>
      <c r="AK1" s="8" t="s">
        <v>304</v>
      </c>
      <c r="AL1" s="8" t="s">
        <v>305</v>
      </c>
      <c r="AN1" s="8" t="s">
        <v>306</v>
      </c>
      <c r="AO1" s="8" t="s">
        <v>307</v>
      </c>
      <c r="AP1" s="8" t="s">
        <v>308</v>
      </c>
      <c r="AQ1" s="8" t="s">
        <v>309</v>
      </c>
      <c r="AR1" s="8" t="s">
        <v>310</v>
      </c>
      <c r="AS1" s="8" t="s">
        <v>311</v>
      </c>
    </row>
    <row r="2" spans="1:45" x14ac:dyDescent="0.25">
      <c r="A2" t="str">
        <f>IF(NOT(ISBLANK('Paste Here'!A2)),VLOOKUP('Paste Here'!A2,LOOKUPTABLE,6),"")</f>
        <v xml:space="preserve"> Alex</v>
      </c>
      <c r="B2" s="7" t="str">
        <f>IF(NOT(ISBLANK('Paste Here'!A2)),VLOOKUP('Paste Here'!A2,LOOKUPTABLE,4),"")</f>
        <v>alex835@students.psd1.org</v>
      </c>
      <c r="C2" s="7" t="str">
        <f>'Paste Here'!B2</f>
        <v>A 93%</v>
      </c>
      <c r="D2" s="8">
        <f>'Paste Here'!C2</f>
        <v>9.1999999999999993</v>
      </c>
      <c r="E2" s="8">
        <f>'Paste Here'!D2</f>
        <v>9.3000000000000007</v>
      </c>
      <c r="F2" s="8">
        <f>'Paste Here'!E2</f>
        <v>20</v>
      </c>
      <c r="G2" s="8">
        <f>'Paste Here'!F2</f>
        <v>40</v>
      </c>
      <c r="H2" s="8">
        <f>'Paste Here'!G2</f>
        <v>10</v>
      </c>
      <c r="I2" s="8">
        <f>'Paste Here'!H2</f>
        <v>11</v>
      </c>
      <c r="K2" s="8">
        <f t="shared" ref="K2:K7" si="0">SUM(D2+E2+F2+H2+I2)/SUM(L2,M2,N2,P2,Q2)*0.95+0.05*(G2/O2)</f>
        <v>0.93320312500000002</v>
      </c>
      <c r="L2" s="8">
        <f>10</f>
        <v>10</v>
      </c>
      <c r="M2" s="8">
        <v>10</v>
      </c>
      <c r="N2" s="8">
        <v>23</v>
      </c>
      <c r="O2" s="8">
        <v>40</v>
      </c>
      <c r="P2" s="8">
        <v>11</v>
      </c>
      <c r="Q2" s="8">
        <v>10</v>
      </c>
      <c r="S2" s="8">
        <f t="shared" ref="S2:X2" si="1">D2/L2</f>
        <v>0.91999999999999993</v>
      </c>
      <c r="T2" s="8">
        <f t="shared" si="1"/>
        <v>0.93</v>
      </c>
      <c r="U2" s="8">
        <f t="shared" si="1"/>
        <v>0.86956521739130432</v>
      </c>
      <c r="V2" s="8">
        <f t="shared" si="1"/>
        <v>1</v>
      </c>
      <c r="W2" s="8">
        <f t="shared" si="1"/>
        <v>0.90909090909090906</v>
      </c>
      <c r="X2" s="8">
        <f t="shared" si="1"/>
        <v>1.1000000000000001</v>
      </c>
      <c r="Z2" s="8" t="str">
        <f>IF(S2&lt;$K2,_xlfn.CONCAT("Your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" s="8" t="str">
        <f>IF(T2&lt;$K2,_xlfn.CONCAT("Your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" s="8" t="str">
        <f>IF(U2&lt;$K2,_xlfn.CONCAT("Your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" s="8" t="str">
        <f>IF(V2&lt;$K2,_xlfn.CONCAT("Your grade on ",'Paste Here'!F$1," is lowering your total grade.  You should take/re-take it.  Talk to Mr. Weisenfeld to arrange taking or retaking ",'Paste Here'!F$1),"")</f>
        <v/>
      </c>
      <c r="AD2" s="8" t="str">
        <f>IF(W2&lt;$K2,_xlfn.CONCAT("Your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" s="8" t="str">
        <f>IF(X2&lt;$K2,_xlfn.CONCAT("Your grade on ",'Paste Here'!H$1," is lowering your total grade.  You can still re-do this assignment.  Click here http://tiny.cc/mrwastrohr to take or re-take ",'Paste Here'!H$1),"")</f>
        <v/>
      </c>
      <c r="AG2" t="str">
        <f>'Paste Here'!C$1</f>
        <v>Kepler 1 Assessment</v>
      </c>
      <c r="AH2" s="7" t="str">
        <f>'Paste Here'!D$1</f>
        <v>Kepler's Laws Assessment</v>
      </c>
      <c r="AI2" s="7" t="str">
        <f>'Paste Here'!E$1</f>
        <v>Sun and Stars Quiz v2</v>
      </c>
      <c r="AJ2" s="7" t="str">
        <f>'Paste Here'!F$1</f>
        <v>Life Cycle of Stars Handout Model 1 and 2</v>
      </c>
      <c r="AK2" s="7" t="str">
        <f>'Paste Here'!G$1</f>
        <v>Life Cycle of Stars Summary Quiz</v>
      </c>
      <c r="AL2" s="7" t="str">
        <f>'Paste Here'!H$1</f>
        <v>HR Diagram Quiz</v>
      </c>
      <c r="AP2" s="10" t="s">
        <v>312</v>
      </c>
      <c r="AR2" s="10" t="s">
        <v>313</v>
      </c>
      <c r="AS2" s="10" t="s">
        <v>314</v>
      </c>
    </row>
    <row r="3" spans="1:45" x14ac:dyDescent="0.25">
      <c r="A3" t="str">
        <f>IF(NOT(ISBLANK('Paste Here'!A3)),VLOOKUP('Paste Here'!A3,LOOKUPTABLE,6),"")</f>
        <v xml:space="preserve"> Ariana Lynnette</v>
      </c>
      <c r="B3" s="7" t="str">
        <f>IF(NOT(ISBLANK('Paste Here'!A3)),VLOOKUP('Paste Here'!A3,LOOKUPTABLE,4),"")</f>
        <v>ariana021@students.psd1.org</v>
      </c>
      <c r="C3" s="7" t="str">
        <f>'Paste Here'!B3</f>
        <v>F 19%</v>
      </c>
      <c r="D3" s="8">
        <f>'Paste Here'!C3</f>
        <v>9.6</v>
      </c>
      <c r="E3" s="8">
        <f>'Paste Here'!D3</f>
        <v>0</v>
      </c>
      <c r="F3" s="8">
        <f>'Paste Here'!E3</f>
        <v>0</v>
      </c>
      <c r="G3" s="8">
        <f>'Paste Here'!F3</f>
        <v>40</v>
      </c>
      <c r="H3" s="8">
        <f>'Paste Here'!G3</f>
        <v>0</v>
      </c>
      <c r="I3" s="8">
        <f>'Paste Here'!H3</f>
        <v>0</v>
      </c>
      <c r="K3" s="8">
        <f t="shared" si="0"/>
        <v>0.1925</v>
      </c>
      <c r="L3" s="8">
        <f>10</f>
        <v>10</v>
      </c>
      <c r="M3" s="8">
        <v>10</v>
      </c>
      <c r="N3" s="8">
        <v>23</v>
      </c>
      <c r="O3" s="8">
        <v>40</v>
      </c>
      <c r="P3" s="8">
        <v>11</v>
      </c>
      <c r="Q3" s="8">
        <v>10</v>
      </c>
      <c r="S3" s="8">
        <f t="shared" ref="S3:S32" si="2">D3/L3</f>
        <v>0.96</v>
      </c>
      <c r="T3" s="8">
        <f t="shared" ref="T3:T32" si="3">E3/M3</f>
        <v>0</v>
      </c>
      <c r="U3" s="8">
        <f t="shared" ref="U3:U32" si="4">F3/N3</f>
        <v>0</v>
      </c>
      <c r="V3" s="8">
        <f t="shared" ref="V3:V32" si="5">G3/O3</f>
        <v>1</v>
      </c>
      <c r="W3" s="8">
        <f t="shared" ref="W3:W32" si="6">H3/P3</f>
        <v>0</v>
      </c>
      <c r="X3" s="8">
        <f t="shared" ref="X3:X32" si="7">I3/Q3</f>
        <v>0</v>
      </c>
      <c r="Z3" s="8" t="str">
        <f>IF(S3&lt;$K3,_xlfn.CONCAT("Your grade on ",'Paste Here'!C$1," is lowering your total grade.  You can still do or re-do this assignment.  See Teams to re-take ",'Paste Here'!C$1),"")</f>
        <v/>
      </c>
      <c r="AA3" s="8" t="str">
        <f>IF(T3&lt;$K3,_xlfn.CONCAT("Your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3" s="8" t="str">
        <f>IF(U3&lt;$K3,_xlfn.CONCAT("Your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" s="8" t="str">
        <f>IF(V3&lt;$K3,_xlfn.CONCAT("Your grade on ",'Paste Here'!F$1," is lowering your total grade.  You should take/re-take it.  Talk to Mr. Weisenfeld to arrange taking or retaking ",'Paste Here'!F$1),"")</f>
        <v/>
      </c>
      <c r="AD3" s="8" t="str">
        <f>IF(W3&lt;$K3,_xlfn.CONCAT("Your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" s="8" t="str">
        <f>IF(X3&lt;$K3,_xlfn.CONCAT("Your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" s="7" t="str">
        <f>'Paste Here'!C$1</f>
        <v>Kepler 1 Assessment</v>
      </c>
      <c r="AH3" s="7" t="str">
        <f>'Paste Here'!D$1</f>
        <v>Kepler's Laws Assessment</v>
      </c>
      <c r="AI3" s="7" t="str">
        <f>'Paste Here'!E$1</f>
        <v>Sun and Stars Quiz v2</v>
      </c>
      <c r="AJ3" s="7" t="str">
        <f>'Paste Here'!F$1</f>
        <v>Life Cycle of Stars Handout Model 1 and 2</v>
      </c>
      <c r="AK3" s="7" t="str">
        <f>'Paste Here'!G$1</f>
        <v>Life Cycle of Stars Summary Quiz</v>
      </c>
      <c r="AL3" s="7" t="str">
        <f>'Paste Here'!H$1</f>
        <v>HR Diagram Quiz</v>
      </c>
      <c r="AP3" s="10" t="s">
        <v>312</v>
      </c>
      <c r="AR3" s="10" t="s">
        <v>313</v>
      </c>
      <c r="AS3" s="10" t="s">
        <v>314</v>
      </c>
    </row>
    <row r="4" spans="1:45" x14ac:dyDescent="0.25">
      <c r="A4" t="str">
        <f>IF(NOT(ISBLANK('Paste Here'!A4)),VLOOKUP('Paste Here'!A4,LOOKUPTABLE,6),"")</f>
        <v xml:space="preserve"> Bianca Iliana I</v>
      </c>
      <c r="B4" s="7" t="str">
        <f>IF(NOT(ISBLANK('Paste Here'!A4)),VLOOKUP('Paste Here'!A4,LOOKUPTABLE,4),"")</f>
        <v>bianca099@students.psd1.org</v>
      </c>
      <c r="C4" s="7" t="str">
        <f>'Paste Here'!B4</f>
        <v>D 62%</v>
      </c>
      <c r="D4" s="8">
        <f>'Paste Here'!C4</f>
        <v>9.1999999999999993</v>
      </c>
      <c r="E4" s="8">
        <f>'Paste Here'!D4</f>
        <v>8.3000000000000007</v>
      </c>
      <c r="F4" s="8">
        <f>'Paste Here'!E4</f>
        <v>21</v>
      </c>
      <c r="G4" s="8">
        <f>'Paste Here'!F4</f>
        <v>40</v>
      </c>
      <c r="H4" s="8">
        <f>'Paste Here'!G4</f>
        <v>0</v>
      </c>
      <c r="I4" s="8">
        <f>'Paste Here'!H4</f>
        <v>0</v>
      </c>
      <c r="K4" s="8">
        <f t="shared" si="0"/>
        <v>0.62148437499999998</v>
      </c>
      <c r="L4" s="8">
        <f>10</f>
        <v>10</v>
      </c>
      <c r="M4" s="8">
        <v>10</v>
      </c>
      <c r="N4" s="8">
        <v>23</v>
      </c>
      <c r="O4" s="8">
        <v>40</v>
      </c>
      <c r="P4" s="8">
        <v>11</v>
      </c>
      <c r="Q4" s="8">
        <v>10</v>
      </c>
      <c r="S4" s="8">
        <f t="shared" si="2"/>
        <v>0.91999999999999993</v>
      </c>
      <c r="T4" s="8">
        <f t="shared" si="3"/>
        <v>0.83000000000000007</v>
      </c>
      <c r="U4" s="8">
        <f t="shared" si="4"/>
        <v>0.91304347826086951</v>
      </c>
      <c r="V4" s="8">
        <f t="shared" si="5"/>
        <v>1</v>
      </c>
      <c r="W4" s="8">
        <f t="shared" si="6"/>
        <v>0</v>
      </c>
      <c r="X4" s="8">
        <f t="shared" si="7"/>
        <v>0</v>
      </c>
      <c r="Z4" s="8" t="str">
        <f>IF(S4&lt;$K4,_xlfn.CONCAT("Your grade on ",'Paste Here'!C$1," is lowering your total grade.  You can still do or re-do this assignment.  See Teams to re-take ",'Paste Here'!C$1),"")</f>
        <v/>
      </c>
      <c r="AA4" s="8" t="str">
        <f>IF(T4&lt;$K4,_xlfn.CONCAT("Your grade on ",'Paste Here'!D$1," is lowering your total grade.  You can still do or re-do this assignment.  See Teams to re-take ",'Paste Here'!D$1),"")</f>
        <v/>
      </c>
      <c r="AB4" s="8" t="str">
        <f>IF(U4&lt;$K4,_xlfn.CONCAT("Your grade on ",'Paste Here'!E$1," is lowering your total grade.  You can still do or re-do this assignment. Click here http://tiny.cc/mrw20210507 to take or re-take ",'Paste Here'!E$1),"")</f>
        <v/>
      </c>
      <c r="AC4" s="8" t="str">
        <f>IF(V4&lt;$K4,_xlfn.CONCAT("Your grade on ",'Paste Here'!F$1," is lowering your total grade.  You should take/re-take it.  Talk to Mr. Weisenfeld to arrange taking or retaking ",'Paste Here'!F$1),"")</f>
        <v/>
      </c>
      <c r="AD4" s="8" t="str">
        <f>IF(W4&lt;$K4,_xlfn.CONCAT("Your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4" s="8" t="str">
        <f>IF(X4&lt;$K4,_xlfn.CONCAT("Your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4" s="7" t="str">
        <f>'Paste Here'!C$1</f>
        <v>Kepler 1 Assessment</v>
      </c>
      <c r="AH4" s="7" t="str">
        <f>'Paste Here'!D$1</f>
        <v>Kepler's Laws Assessment</v>
      </c>
      <c r="AI4" s="7" t="str">
        <f>'Paste Here'!E$1</f>
        <v>Sun and Stars Quiz v2</v>
      </c>
      <c r="AJ4" s="7" t="str">
        <f>'Paste Here'!F$1</f>
        <v>Life Cycle of Stars Handout Model 1 and 2</v>
      </c>
      <c r="AK4" s="7" t="str">
        <f>'Paste Here'!G$1</f>
        <v>Life Cycle of Stars Summary Quiz</v>
      </c>
      <c r="AL4" s="7" t="str">
        <f>'Paste Here'!H$1</f>
        <v>HR Diagram Quiz</v>
      </c>
      <c r="AP4" s="10" t="s">
        <v>312</v>
      </c>
      <c r="AR4" s="10" t="s">
        <v>313</v>
      </c>
      <c r="AS4" s="10" t="s">
        <v>314</v>
      </c>
    </row>
    <row r="5" spans="1:45" x14ac:dyDescent="0.25">
      <c r="A5" t="str">
        <f>IF(NOT(ISBLANK('Paste Here'!A5)),VLOOKUP('Paste Here'!A5,LOOKUPTABLE,6),"")</f>
        <v xml:space="preserve"> Brandon</v>
      </c>
      <c r="B5" s="7" t="str">
        <f>IF(NOT(ISBLANK('Paste Here'!A5)),VLOOKUP('Paste Here'!A5,LOOKUPTABLE,4),"")</f>
        <v>brandon617@students.psd1.org</v>
      </c>
      <c r="C5" s="7" t="str">
        <f>'Paste Here'!B5</f>
        <v>B 84%</v>
      </c>
      <c r="D5" s="8">
        <f>'Paste Here'!C5</f>
        <v>9.1999999999999993</v>
      </c>
      <c r="E5" s="8">
        <f>'Paste Here'!D5</f>
        <v>7.8</v>
      </c>
      <c r="F5" s="8">
        <f>'Paste Here'!E5</f>
        <v>17</v>
      </c>
      <c r="G5" s="8">
        <f>'Paste Here'!F5</f>
        <v>40</v>
      </c>
      <c r="H5" s="8">
        <f>'Paste Here'!G5</f>
        <v>8</v>
      </c>
      <c r="I5" s="8">
        <f>'Paste Here'!H5</f>
        <v>11</v>
      </c>
      <c r="K5" s="8">
        <f t="shared" si="0"/>
        <v>0.83671874999999996</v>
      </c>
      <c r="L5" s="8">
        <f>10</f>
        <v>10</v>
      </c>
      <c r="M5" s="8">
        <v>10</v>
      </c>
      <c r="N5" s="8">
        <v>23</v>
      </c>
      <c r="O5" s="8">
        <v>40</v>
      </c>
      <c r="P5" s="8">
        <v>11</v>
      </c>
      <c r="Q5" s="8">
        <v>10</v>
      </c>
      <c r="S5" s="8">
        <f t="shared" si="2"/>
        <v>0.91999999999999993</v>
      </c>
      <c r="T5" s="8">
        <f t="shared" si="3"/>
        <v>0.78</v>
      </c>
      <c r="U5" s="8">
        <f t="shared" si="4"/>
        <v>0.73913043478260865</v>
      </c>
      <c r="V5" s="8">
        <f t="shared" si="5"/>
        <v>1</v>
      </c>
      <c r="W5" s="8">
        <f t="shared" si="6"/>
        <v>0.72727272727272729</v>
      </c>
      <c r="X5" s="8">
        <f t="shared" si="7"/>
        <v>1.1000000000000001</v>
      </c>
      <c r="Z5" s="8" t="str">
        <f>IF(S5&lt;$K5,_xlfn.CONCAT("Your grade on ",'Paste Here'!C$1," is lowering your total grade.  You can still do or re-do this assignment.  See Teams to re-take ",'Paste Here'!C$1),"")</f>
        <v/>
      </c>
      <c r="AA5" s="8" t="str">
        <f>IF(T5&lt;$K5,_xlfn.CONCAT("Your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5" s="8" t="str">
        <f>IF(U5&lt;$K5,_xlfn.CONCAT("Your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5" s="8" t="str">
        <f>IF(V5&lt;$K5,_xlfn.CONCAT("Your grade on ",'Paste Here'!F$1," is lowering your total grade.  You should take/re-take it.  Talk to Mr. Weisenfeld to arrange taking or retaking ",'Paste Here'!F$1),"")</f>
        <v/>
      </c>
      <c r="AD5" s="8" t="str">
        <f>IF(W5&lt;$K5,_xlfn.CONCAT("Your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5" s="8" t="str">
        <f>IF(X5&lt;$K5,_xlfn.CONCAT("Your grade on ",'Paste Here'!H$1," is lowering your total grade.  You can still re-do this assignment.  Click here http://tiny.cc/mrwastrohr to take or re-take ",'Paste Here'!H$1),"")</f>
        <v/>
      </c>
      <c r="AG5" s="7" t="str">
        <f>'Paste Here'!C$1</f>
        <v>Kepler 1 Assessment</v>
      </c>
      <c r="AH5" s="7" t="str">
        <f>'Paste Here'!D$1</f>
        <v>Kepler's Laws Assessment</v>
      </c>
      <c r="AI5" s="7" t="str">
        <f>'Paste Here'!E$1</f>
        <v>Sun and Stars Quiz v2</v>
      </c>
      <c r="AJ5" s="7" t="str">
        <f>'Paste Here'!F$1</f>
        <v>Life Cycle of Stars Handout Model 1 and 2</v>
      </c>
      <c r="AK5" s="7" t="str">
        <f>'Paste Here'!G$1</f>
        <v>Life Cycle of Stars Summary Quiz</v>
      </c>
      <c r="AL5" s="7" t="str">
        <f>'Paste Here'!H$1</f>
        <v>HR Diagram Quiz</v>
      </c>
      <c r="AP5" s="10" t="s">
        <v>312</v>
      </c>
      <c r="AR5" s="10" t="s">
        <v>313</v>
      </c>
      <c r="AS5" s="10" t="s">
        <v>314</v>
      </c>
    </row>
    <row r="6" spans="1:45" x14ac:dyDescent="0.25">
      <c r="A6" t="str">
        <f>IF(NOT(ISBLANK('Paste Here'!A6)),VLOOKUP('Paste Here'!A6,LOOKUPTABLE,6),"")</f>
        <v xml:space="preserve"> Brianna M</v>
      </c>
      <c r="B6" s="7" t="str">
        <f>IF(NOT(ISBLANK('Paste Here'!A6)),VLOOKUP('Paste Here'!A6,LOOKUPTABLE,4),"")</f>
        <v>brianna089@students.psd1.org</v>
      </c>
      <c r="C6" s="7" t="str">
        <f>'Paste Here'!B6</f>
        <v>F 17%</v>
      </c>
      <c r="D6" s="8">
        <f>'Paste Here'!C6</f>
        <v>7.8</v>
      </c>
      <c r="E6" s="8">
        <f>'Paste Here'!D6</f>
        <v>0</v>
      </c>
      <c r="F6" s="8">
        <f>'Paste Here'!E6</f>
        <v>0</v>
      </c>
      <c r="G6" s="8">
        <f>'Paste Here'!F6</f>
        <v>40</v>
      </c>
      <c r="H6" s="8">
        <f>'Paste Here'!G6</f>
        <v>0</v>
      </c>
      <c r="I6" s="8">
        <f>'Paste Here'!H6</f>
        <v>0</v>
      </c>
      <c r="K6" s="8">
        <f t="shared" si="0"/>
        <v>0.16578124999999999</v>
      </c>
      <c r="L6" s="8">
        <f>10</f>
        <v>10</v>
      </c>
      <c r="M6" s="8">
        <v>10</v>
      </c>
      <c r="N6" s="8">
        <v>23</v>
      </c>
      <c r="O6" s="8">
        <v>40</v>
      </c>
      <c r="P6" s="8">
        <v>11</v>
      </c>
      <c r="Q6" s="8">
        <v>10</v>
      </c>
      <c r="S6" s="8">
        <f t="shared" si="2"/>
        <v>0.78</v>
      </c>
      <c r="T6" s="8">
        <f t="shared" si="3"/>
        <v>0</v>
      </c>
      <c r="U6" s="8">
        <f t="shared" si="4"/>
        <v>0</v>
      </c>
      <c r="V6" s="8">
        <f t="shared" si="5"/>
        <v>1</v>
      </c>
      <c r="W6" s="8">
        <f t="shared" si="6"/>
        <v>0</v>
      </c>
      <c r="X6" s="8">
        <f t="shared" si="7"/>
        <v>0</v>
      </c>
      <c r="Z6" s="8" t="str">
        <f>IF(S6&lt;$K6,_xlfn.CONCAT("Your grade on ",'Paste Here'!C$1," is lowering your total grade.  You can still do or re-do this assignment.  See Teams to re-take ",'Paste Here'!C$1),"")</f>
        <v/>
      </c>
      <c r="AA6" s="8" t="str">
        <f>IF(T6&lt;$K6,_xlfn.CONCAT("Your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6" s="8" t="str">
        <f>IF(U6&lt;$K6,_xlfn.CONCAT("Your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6" s="8" t="str">
        <f>IF(V6&lt;$K6,_xlfn.CONCAT("Your grade on ",'Paste Here'!F$1," is lowering your total grade.  You should take/re-take it.  Talk to Mr. Weisenfeld to arrange taking or retaking ",'Paste Here'!F$1),"")</f>
        <v/>
      </c>
      <c r="AD6" s="8" t="str">
        <f>IF(W6&lt;$K6,_xlfn.CONCAT("Your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6" s="8" t="str">
        <f>IF(X6&lt;$K6,_xlfn.CONCAT("Your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6" s="7" t="str">
        <f>'Paste Here'!C$1</f>
        <v>Kepler 1 Assessment</v>
      </c>
      <c r="AH6" s="7" t="str">
        <f>'Paste Here'!D$1</f>
        <v>Kepler's Laws Assessment</v>
      </c>
      <c r="AI6" s="7" t="str">
        <f>'Paste Here'!E$1</f>
        <v>Sun and Stars Quiz v2</v>
      </c>
      <c r="AJ6" s="7" t="str">
        <f>'Paste Here'!F$1</f>
        <v>Life Cycle of Stars Handout Model 1 and 2</v>
      </c>
      <c r="AK6" s="7" t="str">
        <f>'Paste Here'!G$1</f>
        <v>Life Cycle of Stars Summary Quiz</v>
      </c>
      <c r="AL6" s="7" t="str">
        <f>'Paste Here'!H$1</f>
        <v>HR Diagram Quiz</v>
      </c>
      <c r="AP6" s="10" t="s">
        <v>312</v>
      </c>
      <c r="AR6" s="10" t="s">
        <v>313</v>
      </c>
      <c r="AS6" s="10" t="s">
        <v>314</v>
      </c>
    </row>
    <row r="7" spans="1:45" x14ac:dyDescent="0.25">
      <c r="A7" t="str">
        <f>IF(NOT(ISBLANK('Paste Here'!A7)),VLOOKUP('Paste Here'!A7,LOOKUPTABLE,6),"")</f>
        <v xml:space="preserve"> Cherish Paige</v>
      </c>
      <c r="B7" s="7" t="str">
        <f>IF(NOT(ISBLANK('Paste Here'!A7)),VLOOKUP('Paste Here'!A7,LOOKUPTABLE,4),"")</f>
        <v>cherish037@students.psd1.org</v>
      </c>
      <c r="C7" s="7" t="str">
        <f>'Paste Here'!B7</f>
        <v>F 13%</v>
      </c>
      <c r="D7" s="8">
        <f>'Paste Here'!C7</f>
        <v>0</v>
      </c>
      <c r="E7" s="8">
        <f>'Paste Here'!D7</f>
        <v>5.5</v>
      </c>
      <c r="F7" s="8">
        <f>'Paste Here'!E7</f>
        <v>0</v>
      </c>
      <c r="G7" s="8">
        <f>'Paste Here'!F7</f>
        <v>40</v>
      </c>
      <c r="H7" s="8">
        <f>'Paste Here'!G7</f>
        <v>0</v>
      </c>
      <c r="I7" s="8">
        <f>'Paste Here'!H7</f>
        <v>0</v>
      </c>
      <c r="K7" s="8">
        <f t="shared" si="0"/>
        <v>0.13164062500000001</v>
      </c>
      <c r="L7" s="8">
        <f>10</f>
        <v>10</v>
      </c>
      <c r="M7" s="8">
        <v>10</v>
      </c>
      <c r="N7" s="8">
        <v>23</v>
      </c>
      <c r="O7" s="8">
        <v>40</v>
      </c>
      <c r="P7" s="8">
        <v>11</v>
      </c>
      <c r="Q7" s="8">
        <v>10</v>
      </c>
      <c r="S7" s="8">
        <f t="shared" si="2"/>
        <v>0</v>
      </c>
      <c r="T7" s="8">
        <f t="shared" si="3"/>
        <v>0.55000000000000004</v>
      </c>
      <c r="U7" s="8">
        <f t="shared" si="4"/>
        <v>0</v>
      </c>
      <c r="V7" s="8">
        <f t="shared" si="5"/>
        <v>1</v>
      </c>
      <c r="W7" s="8">
        <f t="shared" si="6"/>
        <v>0</v>
      </c>
      <c r="X7" s="8">
        <f t="shared" si="7"/>
        <v>0</v>
      </c>
      <c r="Z7" s="8" t="str">
        <f>IF(S7&lt;$K7,_xlfn.CONCAT("Your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7" s="8" t="str">
        <f>IF(T7&lt;$K7,_xlfn.CONCAT("Your grade on ",'Paste Here'!D$1," is lowering your total grade.  You can still do or re-do this assignment.  See Teams to re-take ",'Paste Here'!D$1),"")</f>
        <v/>
      </c>
      <c r="AB7" s="8" t="str">
        <f>IF(U7&lt;$K7,_xlfn.CONCAT("Your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7" s="8" t="str">
        <f>IF(V7&lt;$K7,_xlfn.CONCAT("Your grade on ",'Paste Here'!F$1," is lowering your total grade.  You should take/re-take it.  Talk to Mr. Weisenfeld to arrange taking or retaking ",'Paste Here'!F$1),"")</f>
        <v/>
      </c>
      <c r="AD7" s="8" t="str">
        <f>IF(W7&lt;$K7,_xlfn.CONCAT("Your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7" s="8" t="str">
        <f>IF(X7&lt;$K7,_xlfn.CONCAT("Your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7" s="7" t="str">
        <f>'Paste Here'!C$1</f>
        <v>Kepler 1 Assessment</v>
      </c>
      <c r="AH7" s="7" t="str">
        <f>'Paste Here'!D$1</f>
        <v>Kepler's Laws Assessment</v>
      </c>
      <c r="AI7" s="7" t="str">
        <f>'Paste Here'!E$1</f>
        <v>Sun and Stars Quiz v2</v>
      </c>
      <c r="AJ7" s="7" t="str">
        <f>'Paste Here'!F$1</f>
        <v>Life Cycle of Stars Handout Model 1 and 2</v>
      </c>
      <c r="AK7" s="7" t="str">
        <f>'Paste Here'!G$1</f>
        <v>Life Cycle of Stars Summary Quiz</v>
      </c>
      <c r="AL7" s="7" t="str">
        <f>'Paste Here'!H$1</f>
        <v>HR Diagram Quiz</v>
      </c>
      <c r="AP7" s="10" t="s">
        <v>312</v>
      </c>
      <c r="AR7" s="10" t="s">
        <v>313</v>
      </c>
      <c r="AS7" s="10" t="s">
        <v>314</v>
      </c>
    </row>
    <row r="8" spans="1:45" x14ac:dyDescent="0.25">
      <c r="A8" t="str">
        <f>IF(NOT(ISBLANK('Paste Here'!A8)),VLOOKUP('Paste Here'!A8,LOOKUPTABLE,6),"")</f>
        <v xml:space="preserve"> Christian Alexis</v>
      </c>
      <c r="B8" s="7" t="str">
        <f>IF(NOT(ISBLANK('Paste Here'!A8)),VLOOKUP('Paste Here'!A8,LOOKUPTABLE,4),"")</f>
        <v>cristian491@students.psd1.org</v>
      </c>
      <c r="C8" s="7" t="str">
        <f>'Paste Here'!B8</f>
        <v>F 47%</v>
      </c>
      <c r="D8" s="8">
        <f>'Paste Here'!C8</f>
        <v>9.1999999999999993</v>
      </c>
      <c r="E8" s="8">
        <f>'Paste Here'!D8</f>
        <v>7.8</v>
      </c>
      <c r="F8" s="8">
        <f>'Paste Here'!E8</f>
        <v>0</v>
      </c>
      <c r="G8" s="8">
        <f>'Paste Here'!F8</f>
        <v>40</v>
      </c>
      <c r="H8" s="8">
        <f>'Paste Here'!G8</f>
        <v>0</v>
      </c>
      <c r="I8" s="8">
        <f>'Paste Here'!H8</f>
        <v>11</v>
      </c>
      <c r="K8" s="8">
        <f t="shared" ref="K8:K32" si="8">SUM(D8+E8+F8+H8+I8)/SUM(L8,M8,N8,P8,Q8)*0.95+0.05*(G8/O8)</f>
        <v>0.46562499999999996</v>
      </c>
      <c r="L8" s="8">
        <f>10</f>
        <v>10</v>
      </c>
      <c r="M8" s="8">
        <v>10</v>
      </c>
      <c r="N8" s="8">
        <v>23</v>
      </c>
      <c r="O8" s="8">
        <v>40</v>
      </c>
      <c r="P8" s="8">
        <v>11</v>
      </c>
      <c r="Q8" s="8">
        <v>10</v>
      </c>
      <c r="S8" s="8">
        <f t="shared" si="2"/>
        <v>0.91999999999999993</v>
      </c>
      <c r="T8" s="8">
        <f t="shared" si="3"/>
        <v>0.78</v>
      </c>
      <c r="U8" s="8">
        <f t="shared" si="4"/>
        <v>0</v>
      </c>
      <c r="V8" s="8">
        <f t="shared" si="5"/>
        <v>1</v>
      </c>
      <c r="W8" s="8">
        <f t="shared" si="6"/>
        <v>0</v>
      </c>
      <c r="X8" s="8">
        <f t="shared" si="7"/>
        <v>1.1000000000000001</v>
      </c>
      <c r="Z8" s="8" t="str">
        <f>IF(S8&lt;$K8,_xlfn.CONCAT("Your grade on ",'Paste Here'!C$1," is lowering your total grade.  You can still do or re-do this assignment.  See Teams to re-take ",'Paste Here'!C$1),"")</f>
        <v/>
      </c>
      <c r="AA8" s="8" t="str">
        <f>IF(T8&lt;$K8,_xlfn.CONCAT("Your grade on ",'Paste Here'!D$1," is lowering your total grade.  You can still do or re-do this assignment.  See Teams to re-take ",'Paste Here'!D$1),"")</f>
        <v/>
      </c>
      <c r="AB8" s="8" t="str">
        <f>IF(U8&lt;$K8,_xlfn.CONCAT("Your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8" s="8" t="str">
        <f>IF(V8&lt;$K8,_xlfn.CONCAT("Your grade on ",'Paste Here'!F$1," is lowering your total grade.  You should take/re-take it.  Talk to Mr. Weisenfeld to arrange taking or retaking ",'Paste Here'!F$1),"")</f>
        <v/>
      </c>
      <c r="AD8" s="8" t="str">
        <f>IF(W8&lt;$K8,_xlfn.CONCAT("Your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8" s="8" t="str">
        <f>IF(X8&lt;$K8,_xlfn.CONCAT("Your grade on ",'Paste Here'!H$1," is lowering your total grade.  You can still re-do this assignment.  Click here http://tiny.cc/mrwastrohr to take or re-take ",'Paste Here'!H$1),"")</f>
        <v/>
      </c>
      <c r="AG8" s="7" t="str">
        <f>'Paste Here'!C$1</f>
        <v>Kepler 1 Assessment</v>
      </c>
      <c r="AH8" s="7" t="str">
        <f>'Paste Here'!D$1</f>
        <v>Kepler's Laws Assessment</v>
      </c>
      <c r="AI8" s="7" t="str">
        <f>'Paste Here'!E$1</f>
        <v>Sun and Stars Quiz v2</v>
      </c>
      <c r="AJ8" s="7" t="str">
        <f>'Paste Here'!F$1</f>
        <v>Life Cycle of Stars Handout Model 1 and 2</v>
      </c>
      <c r="AK8" s="7" t="str">
        <f>'Paste Here'!G$1</f>
        <v>Life Cycle of Stars Summary Quiz</v>
      </c>
      <c r="AL8" s="7" t="str">
        <f>'Paste Here'!H$1</f>
        <v>HR Diagram Quiz</v>
      </c>
      <c r="AP8" s="10" t="s">
        <v>312</v>
      </c>
      <c r="AR8" s="10" t="s">
        <v>313</v>
      </c>
      <c r="AS8" s="10" t="s">
        <v>314</v>
      </c>
    </row>
    <row r="9" spans="1:45" x14ac:dyDescent="0.25">
      <c r="A9" t="str">
        <f>IF(NOT(ISBLANK('Paste Here'!A9)),VLOOKUP('Paste Here'!A9,LOOKUPTABLE,6),"")</f>
        <v xml:space="preserve"> Cresencio</v>
      </c>
      <c r="B9" s="7" t="str">
        <f>IF(NOT(ISBLANK('Paste Here'!A9)),VLOOKUP('Paste Here'!A9,LOOKUPTABLE,4),"")</f>
        <v>cresencio740@students.psd1.org</v>
      </c>
      <c r="C9" s="7" t="str">
        <f>'Paste Here'!B9</f>
        <v>F 47%</v>
      </c>
      <c r="D9" s="8">
        <f>'Paste Here'!C9</f>
        <v>7.8</v>
      </c>
      <c r="E9" s="8">
        <f>'Paste Here'!D9</f>
        <v>6.5</v>
      </c>
      <c r="F9" s="8">
        <f>'Paste Here'!E9</f>
        <v>3</v>
      </c>
      <c r="G9" s="8">
        <f>'Paste Here'!F9</f>
        <v>40</v>
      </c>
      <c r="H9" s="8">
        <f>'Paste Here'!G9</f>
        <v>0</v>
      </c>
      <c r="I9" s="8">
        <f>'Paste Here'!H9</f>
        <v>11</v>
      </c>
      <c r="K9" s="8">
        <f t="shared" si="8"/>
        <v>0.47007812499999996</v>
      </c>
      <c r="L9" s="8">
        <f>10</f>
        <v>10</v>
      </c>
      <c r="M9" s="8">
        <v>10</v>
      </c>
      <c r="N9" s="8">
        <v>23</v>
      </c>
      <c r="O9" s="8">
        <v>40</v>
      </c>
      <c r="P9" s="8">
        <v>11</v>
      </c>
      <c r="Q9" s="8">
        <v>10</v>
      </c>
      <c r="S9" s="8">
        <f t="shared" si="2"/>
        <v>0.78</v>
      </c>
      <c r="T9" s="8">
        <f t="shared" si="3"/>
        <v>0.65</v>
      </c>
      <c r="U9" s="8">
        <f t="shared" si="4"/>
        <v>0.13043478260869565</v>
      </c>
      <c r="V9" s="8">
        <f t="shared" si="5"/>
        <v>1</v>
      </c>
      <c r="W9" s="8">
        <f t="shared" si="6"/>
        <v>0</v>
      </c>
      <c r="X9" s="8">
        <f t="shared" si="7"/>
        <v>1.1000000000000001</v>
      </c>
      <c r="Z9" s="8" t="str">
        <f>IF(S9&lt;$K9,_xlfn.CONCAT("Your grade on ",'Paste Here'!C$1," is lowering your total grade.  You can still do or re-do this assignment.  See Teams to re-take ",'Paste Here'!C$1),"")</f>
        <v/>
      </c>
      <c r="AA9" s="8" t="str">
        <f>IF(T9&lt;$K9,_xlfn.CONCAT("Your grade on ",'Paste Here'!D$1," is lowering your total grade.  You can still do or re-do this assignment.  See Teams to re-take ",'Paste Here'!D$1),"")</f>
        <v/>
      </c>
      <c r="AB9" s="8" t="str">
        <f>IF(U9&lt;$K9,_xlfn.CONCAT("Your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9" s="8" t="str">
        <f>IF(V9&lt;$K9,_xlfn.CONCAT("Your grade on ",'Paste Here'!F$1," is lowering your total grade.  You should take/re-take it.  Talk to Mr. Weisenfeld to arrange taking or retaking ",'Paste Here'!F$1),"")</f>
        <v/>
      </c>
      <c r="AD9" s="8" t="str">
        <f>IF(W9&lt;$K9,_xlfn.CONCAT("Your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9" s="8" t="str">
        <f>IF(X9&lt;$K9,_xlfn.CONCAT("Your grade on ",'Paste Here'!H$1," is lowering your total grade.  You can still re-do this assignment.  Click here http://tiny.cc/mrwastrohr to take or re-take ",'Paste Here'!H$1),"")</f>
        <v/>
      </c>
      <c r="AG9" s="7" t="str">
        <f>'Paste Here'!C$1</f>
        <v>Kepler 1 Assessment</v>
      </c>
      <c r="AH9" s="7" t="str">
        <f>'Paste Here'!D$1</f>
        <v>Kepler's Laws Assessment</v>
      </c>
      <c r="AI9" s="7" t="str">
        <f>'Paste Here'!E$1</f>
        <v>Sun and Stars Quiz v2</v>
      </c>
      <c r="AJ9" s="7" t="str">
        <f>'Paste Here'!F$1</f>
        <v>Life Cycle of Stars Handout Model 1 and 2</v>
      </c>
      <c r="AK9" s="7" t="str">
        <f>'Paste Here'!G$1</f>
        <v>Life Cycle of Stars Summary Quiz</v>
      </c>
      <c r="AL9" s="7" t="str">
        <f>'Paste Here'!H$1</f>
        <v>HR Diagram Quiz</v>
      </c>
      <c r="AP9" s="10" t="s">
        <v>312</v>
      </c>
      <c r="AR9" s="10" t="s">
        <v>313</v>
      </c>
      <c r="AS9" s="10" t="s">
        <v>314</v>
      </c>
    </row>
    <row r="10" spans="1:45" x14ac:dyDescent="0.25">
      <c r="A10" t="str">
        <f>IF(NOT(ISBLANK('Paste Here'!A10)),VLOOKUP('Paste Here'!A10,LOOKUPTABLE,6),"")</f>
        <v xml:space="preserve"> Daniel</v>
      </c>
      <c r="B10" s="7" t="str">
        <f>IF(NOT(ISBLANK('Paste Here'!A10)),VLOOKUP('Paste Here'!A10,LOOKUPTABLE,4),"")</f>
        <v>daniel142@students.psd1.org</v>
      </c>
      <c r="C10" s="7" t="str">
        <f>'Paste Here'!B10</f>
        <v>B 86%</v>
      </c>
      <c r="D10" s="8">
        <f>'Paste Here'!C10</f>
        <v>9.36</v>
      </c>
      <c r="E10" s="8">
        <f>'Paste Here'!D10</f>
        <v>9.1999999999999993</v>
      </c>
      <c r="F10" s="8">
        <f>'Paste Here'!E10</f>
        <v>18</v>
      </c>
      <c r="G10" s="8">
        <f>'Paste Here'!F10</f>
        <v>40</v>
      </c>
      <c r="H10" s="8">
        <f>'Paste Here'!G10</f>
        <v>7</v>
      </c>
      <c r="I10" s="8">
        <f>'Paste Here'!H10</f>
        <v>11</v>
      </c>
      <c r="K10" s="8">
        <f t="shared" si="8"/>
        <v>0.85987500000000006</v>
      </c>
      <c r="L10" s="8">
        <f>10</f>
        <v>10</v>
      </c>
      <c r="M10" s="8">
        <v>10</v>
      </c>
      <c r="N10" s="8">
        <v>23</v>
      </c>
      <c r="O10" s="8">
        <v>40</v>
      </c>
      <c r="P10" s="8">
        <v>11</v>
      </c>
      <c r="Q10" s="8">
        <v>10</v>
      </c>
      <c r="S10" s="8">
        <f t="shared" si="2"/>
        <v>0.93599999999999994</v>
      </c>
      <c r="T10" s="8">
        <f t="shared" si="3"/>
        <v>0.91999999999999993</v>
      </c>
      <c r="U10" s="8">
        <f t="shared" si="4"/>
        <v>0.78260869565217395</v>
      </c>
      <c r="V10" s="8">
        <f t="shared" si="5"/>
        <v>1</v>
      </c>
      <c r="W10" s="8">
        <f t="shared" si="6"/>
        <v>0.63636363636363635</v>
      </c>
      <c r="X10" s="8">
        <f t="shared" si="7"/>
        <v>1.1000000000000001</v>
      </c>
      <c r="Z10" s="8" t="str">
        <f>IF(S10&lt;$K10,_xlfn.CONCAT("Your grade on ",'Paste Here'!C$1," is lowering your total grade.  You can still do or re-do this assignment.  See Teams to re-take ",'Paste Here'!C$1),"")</f>
        <v/>
      </c>
      <c r="AA10" s="8" t="str">
        <f>IF(T10&lt;$K10,_xlfn.CONCAT("Your grade on ",'Paste Here'!D$1," is lowering your total grade.  You can still do or re-do this assignment.  See Teams to re-take ",'Paste Here'!D$1),"")</f>
        <v/>
      </c>
      <c r="AB10" s="8" t="str">
        <f>IF(U10&lt;$K10,_xlfn.CONCAT("Your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10" s="8" t="str">
        <f>IF(V10&lt;$K10,_xlfn.CONCAT("Your grade on ",'Paste Here'!F$1," is lowering your total grade.  You should take/re-take it.  Talk to Mr. Weisenfeld to arrange taking or retaking ",'Paste Here'!F$1),"")</f>
        <v/>
      </c>
      <c r="AD10" s="8" t="str">
        <f>IF(W10&lt;$K10,_xlfn.CONCAT("Your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0" s="8" t="str">
        <f>IF(X10&lt;$K10,_xlfn.CONCAT("Your grade on ",'Paste Here'!H$1," is lowering your total grade.  You can still re-do this assignment.  Click here http://tiny.cc/mrwastrohr to take or re-take ",'Paste Here'!H$1),"")</f>
        <v/>
      </c>
      <c r="AG10" s="7" t="str">
        <f>'Paste Here'!C$1</f>
        <v>Kepler 1 Assessment</v>
      </c>
      <c r="AH10" s="7" t="str">
        <f>'Paste Here'!D$1</f>
        <v>Kepler's Laws Assessment</v>
      </c>
      <c r="AI10" s="7" t="str">
        <f>'Paste Here'!E$1</f>
        <v>Sun and Stars Quiz v2</v>
      </c>
      <c r="AJ10" s="7" t="str">
        <f>'Paste Here'!F$1</f>
        <v>Life Cycle of Stars Handout Model 1 and 2</v>
      </c>
      <c r="AK10" s="7" t="str">
        <f>'Paste Here'!G$1</f>
        <v>Life Cycle of Stars Summary Quiz</v>
      </c>
      <c r="AL10" s="7" t="str">
        <f>'Paste Here'!H$1</f>
        <v>HR Diagram Quiz</v>
      </c>
      <c r="AP10" s="10" t="s">
        <v>312</v>
      </c>
      <c r="AR10" s="10" t="s">
        <v>313</v>
      </c>
      <c r="AS10" s="10" t="s">
        <v>314</v>
      </c>
    </row>
    <row r="11" spans="1:45" x14ac:dyDescent="0.25">
      <c r="A11" t="str">
        <f>IF(NOT(ISBLANK('Paste Here'!A11)),VLOOKUP('Paste Here'!A11,LOOKUPTABLE,6),"")</f>
        <v xml:space="preserve"> Dhamar</v>
      </c>
      <c r="B11" s="7" t="str">
        <f>IF(NOT(ISBLANK('Paste Here'!A11)),VLOOKUP('Paste Here'!A11,LOOKUPTABLE,4),"")</f>
        <v>dhamar719@students.psd1.org</v>
      </c>
      <c r="C11" s="7" t="str">
        <f>'Paste Here'!B11</f>
        <v>C- 71%</v>
      </c>
      <c r="D11" s="8">
        <f>'Paste Here'!C11</f>
        <v>9.1999999999999993</v>
      </c>
      <c r="E11" s="8">
        <f>'Paste Here'!D11</f>
        <v>9.3000000000000007</v>
      </c>
      <c r="F11" s="8">
        <f>'Paste Here'!E11</f>
        <v>15</v>
      </c>
      <c r="G11" s="8">
        <f>'Paste Here'!F11</f>
        <v>40</v>
      </c>
      <c r="H11" s="8">
        <f>'Paste Here'!G11</f>
        <v>0</v>
      </c>
      <c r="I11" s="8">
        <f>'Paste Here'!H11</f>
        <v>11</v>
      </c>
      <c r="K11" s="8">
        <f t="shared" si="8"/>
        <v>0.71054687500000002</v>
      </c>
      <c r="L11" s="8">
        <f>10</f>
        <v>10</v>
      </c>
      <c r="M11" s="8">
        <v>10</v>
      </c>
      <c r="N11" s="8">
        <v>23</v>
      </c>
      <c r="O11" s="8">
        <v>40</v>
      </c>
      <c r="P11" s="8">
        <v>11</v>
      </c>
      <c r="Q11" s="8">
        <v>10</v>
      </c>
      <c r="S11" s="8">
        <f t="shared" si="2"/>
        <v>0.91999999999999993</v>
      </c>
      <c r="T11" s="8">
        <f t="shared" si="3"/>
        <v>0.93</v>
      </c>
      <c r="U11" s="8">
        <f t="shared" si="4"/>
        <v>0.65217391304347827</v>
      </c>
      <c r="V11" s="8">
        <f t="shared" si="5"/>
        <v>1</v>
      </c>
      <c r="W11" s="8">
        <f t="shared" si="6"/>
        <v>0</v>
      </c>
      <c r="X11" s="8">
        <f t="shared" si="7"/>
        <v>1.1000000000000001</v>
      </c>
      <c r="Z11" s="8" t="str">
        <f>IF(S11&lt;$K11,_xlfn.CONCAT("Your grade on ",'Paste Here'!C$1," is lowering your total grade.  You can still do or re-do this assignment.  See Teams to re-take ",'Paste Here'!C$1),"")</f>
        <v/>
      </c>
      <c r="AA11" s="8" t="str">
        <f>IF(T11&lt;$K11,_xlfn.CONCAT("Your grade on ",'Paste Here'!D$1," is lowering your total grade.  You can still do or re-do this assignment.  See Teams to re-take ",'Paste Here'!D$1),"")</f>
        <v/>
      </c>
      <c r="AB11" s="8" t="str">
        <f>IF(U11&lt;$K11,_xlfn.CONCAT("Your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11" s="8" t="str">
        <f>IF(V11&lt;$K11,_xlfn.CONCAT("Your grade on ",'Paste Here'!F$1," is lowering your total grade.  You should take/re-take it.  Talk to Mr. Weisenfeld to arrange taking or retaking ",'Paste Here'!F$1),"")</f>
        <v/>
      </c>
      <c r="AD11" s="8" t="str">
        <f>IF(W11&lt;$K11,_xlfn.CONCAT("Your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1" s="8" t="str">
        <f>IF(X11&lt;$K11,_xlfn.CONCAT("Your grade on ",'Paste Here'!H$1," is lowering your total grade.  You can still re-do this assignment.  Click here http://tiny.cc/mrwastrohr to take or re-take ",'Paste Here'!H$1),"")</f>
        <v/>
      </c>
      <c r="AG11" s="7" t="str">
        <f>'Paste Here'!C$1</f>
        <v>Kepler 1 Assessment</v>
      </c>
      <c r="AH11" s="7" t="str">
        <f>'Paste Here'!D$1</f>
        <v>Kepler's Laws Assessment</v>
      </c>
      <c r="AI11" s="7" t="str">
        <f>'Paste Here'!E$1</f>
        <v>Sun and Stars Quiz v2</v>
      </c>
      <c r="AJ11" s="7" t="str">
        <f>'Paste Here'!F$1</f>
        <v>Life Cycle of Stars Handout Model 1 and 2</v>
      </c>
      <c r="AK11" s="7" t="str">
        <f>'Paste Here'!G$1</f>
        <v>Life Cycle of Stars Summary Quiz</v>
      </c>
      <c r="AL11" s="7" t="str">
        <f>'Paste Here'!H$1</f>
        <v>HR Diagram Quiz</v>
      </c>
      <c r="AP11" s="10" t="s">
        <v>312</v>
      </c>
      <c r="AR11" s="10" t="s">
        <v>313</v>
      </c>
      <c r="AS11" s="10" t="s">
        <v>314</v>
      </c>
    </row>
    <row r="12" spans="1:45" x14ac:dyDescent="0.25">
      <c r="A12" t="str">
        <f>IF(NOT(ISBLANK('Paste Here'!A12)),VLOOKUP('Paste Here'!A12,LOOKUPTABLE,6),"")</f>
        <v xml:space="preserve"> Diego Alexis</v>
      </c>
      <c r="B12" s="7" t="str">
        <f>IF(NOT(ISBLANK('Paste Here'!A12)),VLOOKUP('Paste Here'!A12,LOOKUPTABLE,4),"")</f>
        <v>diego062@students.psd1.org</v>
      </c>
      <c r="C12" s="7" t="str">
        <f>'Paste Here'!B12</f>
        <v>C- 72%</v>
      </c>
      <c r="D12" s="8">
        <f>'Paste Here'!C12</f>
        <v>7.8</v>
      </c>
      <c r="E12" s="8">
        <f>'Paste Here'!D12</f>
        <v>9.1999999999999993</v>
      </c>
      <c r="F12" s="8">
        <f>'Paste Here'!E12</f>
        <v>11</v>
      </c>
      <c r="G12" s="8">
        <f>'Paste Here'!F12</f>
        <v>40</v>
      </c>
      <c r="H12" s="8">
        <f>'Paste Here'!G12</f>
        <v>6</v>
      </c>
      <c r="I12" s="8">
        <f>'Paste Here'!H12</f>
        <v>11</v>
      </c>
      <c r="K12" s="8">
        <f t="shared" si="8"/>
        <v>0.71796875000000004</v>
      </c>
      <c r="L12" s="8">
        <f>10</f>
        <v>10</v>
      </c>
      <c r="M12" s="8">
        <v>10</v>
      </c>
      <c r="N12" s="8">
        <v>23</v>
      </c>
      <c r="O12" s="8">
        <v>40</v>
      </c>
      <c r="P12" s="8">
        <v>11</v>
      </c>
      <c r="Q12" s="8">
        <v>10</v>
      </c>
      <c r="S12" s="8">
        <f t="shared" si="2"/>
        <v>0.78</v>
      </c>
      <c r="T12" s="8">
        <f t="shared" si="3"/>
        <v>0.91999999999999993</v>
      </c>
      <c r="U12" s="8">
        <f t="shared" si="4"/>
        <v>0.47826086956521741</v>
      </c>
      <c r="V12" s="8">
        <f t="shared" si="5"/>
        <v>1</v>
      </c>
      <c r="W12" s="8">
        <f t="shared" si="6"/>
        <v>0.54545454545454541</v>
      </c>
      <c r="X12" s="8">
        <f t="shared" si="7"/>
        <v>1.1000000000000001</v>
      </c>
      <c r="Z12" s="8" t="str">
        <f>IF(S12&lt;$K12,_xlfn.CONCAT("Your grade on ",'Paste Here'!C$1," is lowering your total grade.  You can still do or re-do this assignment.  See Teams to re-take ",'Paste Here'!C$1),"")</f>
        <v/>
      </c>
      <c r="AA12" s="8" t="str">
        <f>IF(T12&lt;$K12,_xlfn.CONCAT("Your grade on ",'Paste Here'!D$1," is lowering your total grade.  You can still do or re-do this assignment.  See Teams to re-take ",'Paste Here'!D$1),"")</f>
        <v/>
      </c>
      <c r="AB12" s="8" t="str">
        <f>IF(U12&lt;$K12,_xlfn.CONCAT("Your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12" s="8" t="str">
        <f>IF(V12&lt;$K12,_xlfn.CONCAT("Your grade on ",'Paste Here'!F$1," is lowering your total grade.  You should take/re-take it.  Talk to Mr. Weisenfeld to arrange taking or retaking ",'Paste Here'!F$1),"")</f>
        <v/>
      </c>
      <c r="AD12" s="8" t="str">
        <f>IF(W12&lt;$K12,_xlfn.CONCAT("Your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2" s="8" t="str">
        <f>IF(X12&lt;$K12,_xlfn.CONCAT("Your grade on ",'Paste Here'!H$1," is lowering your total grade.  You can still re-do this assignment.  Click here http://tiny.cc/mrwastrohr to take or re-take ",'Paste Here'!H$1),"")</f>
        <v/>
      </c>
      <c r="AG12" s="7" t="str">
        <f>'Paste Here'!C$1</f>
        <v>Kepler 1 Assessment</v>
      </c>
      <c r="AH12" s="7" t="str">
        <f>'Paste Here'!D$1</f>
        <v>Kepler's Laws Assessment</v>
      </c>
      <c r="AI12" s="7" t="str">
        <f>'Paste Here'!E$1</f>
        <v>Sun and Stars Quiz v2</v>
      </c>
      <c r="AJ12" s="7" t="str">
        <f>'Paste Here'!F$1</f>
        <v>Life Cycle of Stars Handout Model 1 and 2</v>
      </c>
      <c r="AK12" s="7" t="str">
        <f>'Paste Here'!G$1</f>
        <v>Life Cycle of Stars Summary Quiz</v>
      </c>
      <c r="AL12" s="7" t="str">
        <f>'Paste Here'!H$1</f>
        <v>HR Diagram Quiz</v>
      </c>
      <c r="AP12" s="10" t="s">
        <v>312</v>
      </c>
      <c r="AR12" s="10" t="s">
        <v>313</v>
      </c>
      <c r="AS12" s="10" t="s">
        <v>314</v>
      </c>
    </row>
    <row r="13" spans="1:45" x14ac:dyDescent="0.25">
      <c r="A13" t="str">
        <f>IF(NOT(ISBLANK('Paste Here'!A13)),VLOOKUP('Paste Here'!A13,LOOKUPTABLE,6),"")</f>
        <v xml:space="preserve"> Emely Abigael</v>
      </c>
      <c r="B13" s="7" t="str">
        <f>IF(NOT(ISBLANK('Paste Here'!A13)),VLOOKUP('Paste Here'!A13,LOOKUPTABLE,4),"")</f>
        <v>emely001@students.psd1.org</v>
      </c>
      <c r="C13" s="7" t="str">
        <f>'Paste Here'!B13</f>
        <v>C+ 78%</v>
      </c>
      <c r="D13" s="8">
        <f>'Paste Here'!C13</f>
        <v>0</v>
      </c>
      <c r="E13" s="8">
        <f>'Paste Here'!D13</f>
        <v>9.3000000000000007</v>
      </c>
      <c r="F13" s="8">
        <f>'Paste Here'!E13</f>
        <v>20</v>
      </c>
      <c r="G13" s="8">
        <f>'Paste Here'!F13</f>
        <v>40</v>
      </c>
      <c r="H13" s="8">
        <f>'Paste Here'!G13</f>
        <v>9</v>
      </c>
      <c r="I13" s="8">
        <f>'Paste Here'!H13</f>
        <v>11</v>
      </c>
      <c r="K13" s="8">
        <f t="shared" si="8"/>
        <v>0.78179687499999995</v>
      </c>
      <c r="L13" s="8">
        <f>10</f>
        <v>10</v>
      </c>
      <c r="M13" s="8">
        <v>10</v>
      </c>
      <c r="N13" s="8">
        <v>23</v>
      </c>
      <c r="O13" s="8">
        <v>40</v>
      </c>
      <c r="P13" s="8">
        <v>11</v>
      </c>
      <c r="Q13" s="8">
        <v>10</v>
      </c>
      <c r="S13" s="8">
        <f t="shared" si="2"/>
        <v>0</v>
      </c>
      <c r="T13" s="8">
        <f t="shared" si="3"/>
        <v>0.93</v>
      </c>
      <c r="U13" s="8">
        <f t="shared" si="4"/>
        <v>0.86956521739130432</v>
      </c>
      <c r="V13" s="8">
        <f t="shared" si="5"/>
        <v>1</v>
      </c>
      <c r="W13" s="8">
        <f t="shared" si="6"/>
        <v>0.81818181818181823</v>
      </c>
      <c r="X13" s="8">
        <f t="shared" si="7"/>
        <v>1.1000000000000001</v>
      </c>
      <c r="Z13" s="8" t="str">
        <f>IF(S13&lt;$K13,_xlfn.CONCAT("Your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13" s="8" t="str">
        <f>IF(T13&lt;$K13,_xlfn.CONCAT("Your grade on ",'Paste Here'!D$1," is lowering your total grade.  You can still do or re-do this assignment.  See Teams to re-take ",'Paste Here'!D$1),"")</f>
        <v/>
      </c>
      <c r="AB13" s="8" t="str">
        <f>IF(U13&lt;$K13,_xlfn.CONCAT("Your grade on ",'Paste Here'!E$1," is lowering your total grade.  You can still do or re-do this assignment. Click here http://tiny.cc/mrw20210507 to take or re-take ",'Paste Here'!E$1),"")</f>
        <v/>
      </c>
      <c r="AC13" s="8" t="str">
        <f>IF(V13&lt;$K13,_xlfn.CONCAT("Your grade on ",'Paste Here'!F$1," is lowering your total grade.  You should take/re-take it.  Talk to Mr. Weisenfeld to arrange taking or retaking ",'Paste Here'!F$1),"")</f>
        <v/>
      </c>
      <c r="AD13" s="8" t="str">
        <f>IF(W13&lt;$K13,_xlfn.CONCAT("Your grade on ",'Paste Here'!G$1," is lowering your total grade.  You can still do or re-do this assignment.  Click here http://tiny.cc/lcossq to take or re-take ",'Paste Here'!G$1),"")</f>
        <v/>
      </c>
      <c r="AE13" s="8" t="str">
        <f>IF(X13&lt;$K13,_xlfn.CONCAT("Your grade on ",'Paste Here'!H$1," is lowering your total grade.  You can still re-do this assignment.  Click here http://tiny.cc/mrwastrohr to take or re-take ",'Paste Here'!H$1),"")</f>
        <v/>
      </c>
      <c r="AG13" s="7" t="str">
        <f>'Paste Here'!C$1</f>
        <v>Kepler 1 Assessment</v>
      </c>
      <c r="AH13" s="7" t="str">
        <f>'Paste Here'!D$1</f>
        <v>Kepler's Laws Assessment</v>
      </c>
      <c r="AI13" s="7" t="str">
        <f>'Paste Here'!E$1</f>
        <v>Sun and Stars Quiz v2</v>
      </c>
      <c r="AJ13" s="7" t="str">
        <f>'Paste Here'!F$1</f>
        <v>Life Cycle of Stars Handout Model 1 and 2</v>
      </c>
      <c r="AK13" s="7" t="str">
        <f>'Paste Here'!G$1</f>
        <v>Life Cycle of Stars Summary Quiz</v>
      </c>
      <c r="AL13" s="7" t="str">
        <f>'Paste Here'!H$1</f>
        <v>HR Diagram Quiz</v>
      </c>
      <c r="AP13" s="10" t="s">
        <v>312</v>
      </c>
      <c r="AR13" s="10" t="s">
        <v>313</v>
      </c>
      <c r="AS13" s="10" t="s">
        <v>314</v>
      </c>
    </row>
    <row r="14" spans="1:45" x14ac:dyDescent="0.25">
      <c r="A14" t="str">
        <f>IF(NOT(ISBLANK('Paste Here'!A14)),VLOOKUP('Paste Here'!A14,LOOKUPTABLE,6),"")</f>
        <v xml:space="preserve"> Ivan</v>
      </c>
      <c r="B14" s="7" t="str">
        <f>IF(NOT(ISBLANK('Paste Here'!A14)),VLOOKUP('Paste Here'!A14,LOOKUPTABLE,4),"")</f>
        <v>ivan234@students.psd1.org</v>
      </c>
      <c r="C14" s="7" t="str">
        <f>'Paste Here'!B14</f>
        <v>F 58%</v>
      </c>
      <c r="D14" s="8">
        <f>'Paste Here'!C14</f>
        <v>9.1999999999999993</v>
      </c>
      <c r="E14" s="8">
        <f>'Paste Here'!D14</f>
        <v>6.5</v>
      </c>
      <c r="F14" s="8">
        <f>'Paste Here'!E14</f>
        <v>9</v>
      </c>
      <c r="G14" s="8">
        <f>'Paste Here'!F14</f>
        <v>40</v>
      </c>
      <c r="H14" s="8">
        <f>'Paste Here'!G14</f>
        <v>0</v>
      </c>
      <c r="I14" s="8">
        <f>'Paste Here'!H14</f>
        <v>11</v>
      </c>
      <c r="K14" s="8">
        <f t="shared" si="8"/>
        <v>0.57992187500000003</v>
      </c>
      <c r="L14" s="8">
        <f>10</f>
        <v>10</v>
      </c>
      <c r="M14" s="8">
        <v>10</v>
      </c>
      <c r="N14" s="8">
        <v>23</v>
      </c>
      <c r="O14" s="8">
        <v>40</v>
      </c>
      <c r="P14" s="8">
        <v>11</v>
      </c>
      <c r="Q14" s="8">
        <v>10</v>
      </c>
      <c r="S14" s="8">
        <f t="shared" si="2"/>
        <v>0.91999999999999993</v>
      </c>
      <c r="T14" s="8">
        <f t="shared" si="3"/>
        <v>0.65</v>
      </c>
      <c r="U14" s="8">
        <f t="shared" si="4"/>
        <v>0.39130434782608697</v>
      </c>
      <c r="V14" s="8">
        <f t="shared" si="5"/>
        <v>1</v>
      </c>
      <c r="W14" s="8">
        <f t="shared" si="6"/>
        <v>0</v>
      </c>
      <c r="X14" s="8">
        <f t="shared" si="7"/>
        <v>1.1000000000000001</v>
      </c>
      <c r="Z14" s="8" t="str">
        <f>IF(S14&lt;$K14,_xlfn.CONCAT("Your grade on ",'Paste Here'!C$1," is lowering your total grade.  You can still do or re-do this assignment.  See Teams to re-take ",'Paste Here'!C$1),"")</f>
        <v/>
      </c>
      <c r="AA14" s="8" t="str">
        <f>IF(T14&lt;$K14,_xlfn.CONCAT("Your grade on ",'Paste Here'!D$1," is lowering your total grade.  You can still do or re-do this assignment.  See Teams to re-take ",'Paste Here'!D$1),"")</f>
        <v/>
      </c>
      <c r="AB14" s="8" t="str">
        <f>IF(U14&lt;$K14,_xlfn.CONCAT("Your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14" s="8" t="str">
        <f>IF(V14&lt;$K14,_xlfn.CONCAT("Your grade on ",'Paste Here'!F$1," is lowering your total grade.  You should take/re-take it.  Talk to Mr. Weisenfeld to arrange taking or retaking ",'Paste Here'!F$1),"")</f>
        <v/>
      </c>
      <c r="AD14" s="8" t="str">
        <f>IF(W14&lt;$K14,_xlfn.CONCAT("Your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4" s="8" t="str">
        <f>IF(X14&lt;$K14,_xlfn.CONCAT("Your grade on ",'Paste Here'!H$1," is lowering your total grade.  You can still re-do this assignment.  Click here http://tiny.cc/mrwastrohr to take or re-take ",'Paste Here'!H$1),"")</f>
        <v/>
      </c>
      <c r="AG14" s="7" t="str">
        <f>'Paste Here'!C$1</f>
        <v>Kepler 1 Assessment</v>
      </c>
      <c r="AH14" s="7" t="str">
        <f>'Paste Here'!D$1</f>
        <v>Kepler's Laws Assessment</v>
      </c>
      <c r="AI14" s="7" t="str">
        <f>'Paste Here'!E$1</f>
        <v>Sun and Stars Quiz v2</v>
      </c>
      <c r="AJ14" s="7" t="str">
        <f>'Paste Here'!F$1</f>
        <v>Life Cycle of Stars Handout Model 1 and 2</v>
      </c>
      <c r="AK14" s="7" t="str">
        <f>'Paste Here'!G$1</f>
        <v>Life Cycle of Stars Summary Quiz</v>
      </c>
      <c r="AL14" s="7" t="str">
        <f>'Paste Here'!H$1</f>
        <v>HR Diagram Quiz</v>
      </c>
      <c r="AP14" s="10" t="s">
        <v>312</v>
      </c>
      <c r="AR14" s="10" t="s">
        <v>313</v>
      </c>
      <c r="AS14" s="10" t="s">
        <v>314</v>
      </c>
    </row>
    <row r="15" spans="1:45" x14ac:dyDescent="0.25">
      <c r="A15" t="str">
        <f>IF(NOT(ISBLANK('Paste Here'!A15)),VLOOKUP('Paste Here'!A15,LOOKUPTABLE,6),"")</f>
        <v xml:space="preserve"> Jesse Alberto</v>
      </c>
      <c r="B15" s="7" t="str">
        <f>IF(NOT(ISBLANK('Paste Here'!A15)),VLOOKUP('Paste Here'!A15,LOOKUPTABLE,4),"")</f>
        <v>jesse002@students.psd1.org</v>
      </c>
      <c r="C15" s="7" t="str">
        <f>'Paste Here'!B15</f>
        <v>B 83%</v>
      </c>
      <c r="D15" s="8">
        <f>'Paste Here'!C15</f>
        <v>9.2799999999999994</v>
      </c>
      <c r="E15" s="8">
        <f>'Paste Here'!D15</f>
        <v>9.3000000000000007</v>
      </c>
      <c r="F15" s="8">
        <f>'Paste Here'!E15</f>
        <v>23</v>
      </c>
      <c r="G15" s="8">
        <f>'Paste Here'!F15</f>
        <v>40</v>
      </c>
      <c r="H15" s="8">
        <f>'Paste Here'!G15</f>
        <v>0</v>
      </c>
      <c r="I15" s="8">
        <f>'Paste Here'!H15</f>
        <v>11</v>
      </c>
      <c r="K15" s="8">
        <f t="shared" si="8"/>
        <v>0.83048437499999994</v>
      </c>
      <c r="L15" s="8">
        <f>10</f>
        <v>10</v>
      </c>
      <c r="M15" s="8">
        <v>10</v>
      </c>
      <c r="N15" s="8">
        <v>23</v>
      </c>
      <c r="O15" s="8">
        <v>40</v>
      </c>
      <c r="P15" s="8">
        <v>11</v>
      </c>
      <c r="Q15" s="8">
        <v>10</v>
      </c>
      <c r="S15" s="8">
        <f t="shared" si="2"/>
        <v>0.92799999999999994</v>
      </c>
      <c r="T15" s="8">
        <f t="shared" si="3"/>
        <v>0.93</v>
      </c>
      <c r="U15" s="8">
        <f t="shared" si="4"/>
        <v>1</v>
      </c>
      <c r="V15" s="8">
        <f t="shared" si="5"/>
        <v>1</v>
      </c>
      <c r="W15" s="8">
        <f t="shared" si="6"/>
        <v>0</v>
      </c>
      <c r="X15" s="8">
        <f t="shared" si="7"/>
        <v>1.1000000000000001</v>
      </c>
      <c r="Z15" s="8" t="str">
        <f>IF(S15&lt;$K15,_xlfn.CONCAT("Your grade on ",'Paste Here'!C$1," is lowering your total grade.  You can still do or re-do this assignment.  See Teams to re-take ",'Paste Here'!C$1),"")</f>
        <v/>
      </c>
      <c r="AA15" s="8" t="str">
        <f>IF(T15&lt;$K15,_xlfn.CONCAT("Your grade on ",'Paste Here'!D$1," is lowering your total grade.  You can still do or re-do this assignment.  See Teams to re-take ",'Paste Here'!D$1),"")</f>
        <v/>
      </c>
      <c r="AB15" s="8" t="str">
        <f>IF(U15&lt;$K15,_xlfn.CONCAT("Your grade on ",'Paste Here'!E$1," is lowering your total grade.  You can still do or re-do this assignment. Click here http://tiny.cc/mrw20210507 to take or re-take ",'Paste Here'!E$1),"")</f>
        <v/>
      </c>
      <c r="AC15" s="8" t="str">
        <f>IF(V15&lt;$K15,_xlfn.CONCAT("Your grade on ",'Paste Here'!F$1," is lowering your total grade.  You should take/re-take it.  Talk to Mr. Weisenfeld to arrange taking or retaking ",'Paste Here'!F$1),"")</f>
        <v/>
      </c>
      <c r="AD15" s="8" t="str">
        <f>IF(W15&lt;$K15,_xlfn.CONCAT("Your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5" s="8" t="str">
        <f>IF(X15&lt;$K15,_xlfn.CONCAT("Your grade on ",'Paste Here'!H$1," is lowering your total grade.  You can still re-do this assignment.  Click here http://tiny.cc/mrwastrohr to take or re-take ",'Paste Here'!H$1),"")</f>
        <v/>
      </c>
      <c r="AG15" s="7" t="str">
        <f>'Paste Here'!C$1</f>
        <v>Kepler 1 Assessment</v>
      </c>
      <c r="AH15" s="7" t="str">
        <f>'Paste Here'!D$1</f>
        <v>Kepler's Laws Assessment</v>
      </c>
      <c r="AI15" s="7" t="str">
        <f>'Paste Here'!E$1</f>
        <v>Sun and Stars Quiz v2</v>
      </c>
      <c r="AJ15" s="7" t="str">
        <f>'Paste Here'!F$1</f>
        <v>Life Cycle of Stars Handout Model 1 and 2</v>
      </c>
      <c r="AK15" s="7" t="str">
        <f>'Paste Here'!G$1</f>
        <v>Life Cycle of Stars Summary Quiz</v>
      </c>
      <c r="AL15" s="7" t="str">
        <f>'Paste Here'!H$1</f>
        <v>HR Diagram Quiz</v>
      </c>
      <c r="AP15" s="10" t="s">
        <v>312</v>
      </c>
      <c r="AR15" s="10" t="s">
        <v>313</v>
      </c>
      <c r="AS15" s="10" t="s">
        <v>314</v>
      </c>
    </row>
    <row r="16" spans="1:45" x14ac:dyDescent="0.25">
      <c r="A16" t="str">
        <f>IF(NOT(ISBLANK('Paste Here'!A16)),VLOOKUP('Paste Here'!A16,LOOKUPTABLE,6),"")</f>
        <v xml:space="preserve"> Joanna</v>
      </c>
      <c r="B16" s="7" t="str">
        <f>IF(NOT(ISBLANK('Paste Here'!A16)),VLOOKUP('Paste Here'!A16,LOOKUPTABLE,4),"")</f>
        <v>joanna800@students.psd1.org</v>
      </c>
      <c r="C16" s="7" t="str">
        <f>'Paste Here'!B16</f>
        <v>A 93%</v>
      </c>
      <c r="D16" s="8">
        <f>'Paste Here'!C16</f>
        <v>9.1999999999999993</v>
      </c>
      <c r="E16" s="8">
        <f>'Paste Here'!D16</f>
        <v>8.3000000000000007</v>
      </c>
      <c r="F16" s="8">
        <f>'Paste Here'!E16</f>
        <v>23</v>
      </c>
      <c r="G16" s="8">
        <f>'Paste Here'!F16</f>
        <v>40</v>
      </c>
      <c r="H16" s="8">
        <f>'Paste Here'!G16</f>
        <v>8</v>
      </c>
      <c r="I16" s="8">
        <f>'Paste Here'!H16</f>
        <v>11</v>
      </c>
      <c r="K16" s="8">
        <f t="shared" si="8"/>
        <v>0.93320312500000002</v>
      </c>
      <c r="L16" s="8">
        <f>10</f>
        <v>10</v>
      </c>
      <c r="M16" s="8">
        <v>10</v>
      </c>
      <c r="N16" s="8">
        <v>23</v>
      </c>
      <c r="O16" s="8">
        <v>40</v>
      </c>
      <c r="P16" s="8">
        <v>11</v>
      </c>
      <c r="Q16" s="8">
        <v>10</v>
      </c>
      <c r="S16" s="8">
        <f t="shared" si="2"/>
        <v>0.91999999999999993</v>
      </c>
      <c r="T16" s="8">
        <f t="shared" si="3"/>
        <v>0.83000000000000007</v>
      </c>
      <c r="U16" s="8">
        <f t="shared" si="4"/>
        <v>1</v>
      </c>
      <c r="V16" s="8">
        <f t="shared" si="5"/>
        <v>1</v>
      </c>
      <c r="W16" s="8">
        <f t="shared" si="6"/>
        <v>0.72727272727272729</v>
      </c>
      <c r="X16" s="8">
        <f t="shared" si="7"/>
        <v>1.1000000000000001</v>
      </c>
      <c r="Z16" s="8" t="str">
        <f>IF(S16&lt;$K16,_xlfn.CONCAT("Your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16" s="8" t="str">
        <f>IF(T16&lt;$K16,_xlfn.CONCAT("Your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16" s="8" t="str">
        <f>IF(U16&lt;$K16,_xlfn.CONCAT("Your grade on ",'Paste Here'!E$1," is lowering your total grade.  You can still do or re-do this assignment. Click here http://tiny.cc/mrw20210507 to take or re-take ",'Paste Here'!E$1),"")</f>
        <v/>
      </c>
      <c r="AC16" s="8" t="str">
        <f>IF(V16&lt;$K16,_xlfn.CONCAT("Your grade on ",'Paste Here'!F$1," is lowering your total grade.  You should take/re-take it.  Talk to Mr. Weisenfeld to arrange taking or retaking ",'Paste Here'!F$1),"")</f>
        <v/>
      </c>
      <c r="AD16" s="8" t="str">
        <f>IF(W16&lt;$K16,_xlfn.CONCAT("Your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6" s="8" t="str">
        <f>IF(X16&lt;$K16,_xlfn.CONCAT("Your grade on ",'Paste Here'!H$1," is lowering your total grade.  You can still re-do this assignment.  Click here http://tiny.cc/mrwastrohr to take or re-take ",'Paste Here'!H$1),"")</f>
        <v/>
      </c>
      <c r="AG16" s="7" t="str">
        <f>'Paste Here'!C$1</f>
        <v>Kepler 1 Assessment</v>
      </c>
      <c r="AH16" s="7" t="str">
        <f>'Paste Here'!D$1</f>
        <v>Kepler's Laws Assessment</v>
      </c>
      <c r="AI16" s="7" t="str">
        <f>'Paste Here'!E$1</f>
        <v>Sun and Stars Quiz v2</v>
      </c>
      <c r="AJ16" s="7" t="str">
        <f>'Paste Here'!F$1</f>
        <v>Life Cycle of Stars Handout Model 1 and 2</v>
      </c>
      <c r="AK16" s="7" t="str">
        <f>'Paste Here'!G$1</f>
        <v>Life Cycle of Stars Summary Quiz</v>
      </c>
      <c r="AL16" s="7" t="str">
        <f>'Paste Here'!H$1</f>
        <v>HR Diagram Quiz</v>
      </c>
      <c r="AP16" s="10" t="s">
        <v>312</v>
      </c>
      <c r="AR16" s="10" t="s">
        <v>313</v>
      </c>
      <c r="AS16" s="10" t="s">
        <v>314</v>
      </c>
    </row>
    <row r="17" spans="1:45" x14ac:dyDescent="0.25">
      <c r="A17" t="str">
        <f>IF(NOT(ISBLANK('Paste Here'!A17)),VLOOKUP('Paste Here'!A17,LOOKUPTABLE,6),"")</f>
        <v xml:space="preserve"> Jonathan</v>
      </c>
      <c r="B17" s="7" t="str">
        <f>IF(NOT(ISBLANK('Paste Here'!A17)),VLOOKUP('Paste Here'!A17,LOOKUPTABLE,4),"")</f>
        <v>jonathan161@students.psd1.org</v>
      </c>
      <c r="C17" s="7" t="str">
        <f>'Paste Here'!B17</f>
        <v>B+ 88%</v>
      </c>
      <c r="D17" s="8">
        <f>'Paste Here'!C17</f>
        <v>7.8</v>
      </c>
      <c r="E17" s="8">
        <f>'Paste Here'!D17</f>
        <v>9</v>
      </c>
      <c r="F17" s="8">
        <f>'Paste Here'!E17</f>
        <v>21</v>
      </c>
      <c r="G17" s="8">
        <f>'Paste Here'!F17</f>
        <v>40</v>
      </c>
      <c r="H17" s="8">
        <f>'Paste Here'!G17</f>
        <v>7</v>
      </c>
      <c r="I17" s="8">
        <f>'Paste Here'!H17</f>
        <v>11</v>
      </c>
      <c r="K17" s="8">
        <f t="shared" si="8"/>
        <v>0.87828125000000001</v>
      </c>
      <c r="L17" s="8">
        <f>10</f>
        <v>10</v>
      </c>
      <c r="M17" s="8">
        <v>10</v>
      </c>
      <c r="N17" s="8">
        <v>23</v>
      </c>
      <c r="O17" s="8">
        <v>40</v>
      </c>
      <c r="P17" s="8">
        <v>11</v>
      </c>
      <c r="Q17" s="8">
        <v>10</v>
      </c>
      <c r="S17" s="8">
        <f t="shared" si="2"/>
        <v>0.78</v>
      </c>
      <c r="T17" s="8">
        <f t="shared" si="3"/>
        <v>0.9</v>
      </c>
      <c r="U17" s="8">
        <f t="shared" si="4"/>
        <v>0.91304347826086951</v>
      </c>
      <c r="V17" s="8">
        <f t="shared" si="5"/>
        <v>1</v>
      </c>
      <c r="W17" s="8">
        <f t="shared" si="6"/>
        <v>0.63636363636363635</v>
      </c>
      <c r="X17" s="8">
        <f t="shared" si="7"/>
        <v>1.1000000000000001</v>
      </c>
      <c r="Z17" s="8" t="str">
        <f>IF(S17&lt;$K17,_xlfn.CONCAT("Your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17" s="8" t="str">
        <f>IF(T17&lt;$K17,_xlfn.CONCAT("Your grade on ",'Paste Here'!D$1," is lowering your total grade.  You can still do or re-do this assignment.  See Teams to re-take ",'Paste Here'!D$1),"")</f>
        <v/>
      </c>
      <c r="AB17" s="8" t="str">
        <f>IF(U17&lt;$K17,_xlfn.CONCAT("Your grade on ",'Paste Here'!E$1," is lowering your total grade.  You can still do or re-do this assignment. Click here http://tiny.cc/mrw20210507 to take or re-take ",'Paste Here'!E$1),"")</f>
        <v/>
      </c>
      <c r="AC17" s="8" t="str">
        <f>IF(V17&lt;$K17,_xlfn.CONCAT("Your grade on ",'Paste Here'!F$1," is lowering your total grade.  You should take/re-take it.  Talk to Mr. Weisenfeld to arrange taking or retaking ",'Paste Here'!F$1),"")</f>
        <v/>
      </c>
      <c r="AD17" s="8" t="str">
        <f>IF(W17&lt;$K17,_xlfn.CONCAT("Your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7" s="8" t="str">
        <f>IF(X17&lt;$K17,_xlfn.CONCAT("Your grade on ",'Paste Here'!H$1," is lowering your total grade.  You can still re-do this assignment.  Click here http://tiny.cc/mrwastrohr to take or re-take ",'Paste Here'!H$1),"")</f>
        <v/>
      </c>
      <c r="AG17" s="7" t="str">
        <f>'Paste Here'!C$1</f>
        <v>Kepler 1 Assessment</v>
      </c>
      <c r="AH17" s="7" t="str">
        <f>'Paste Here'!D$1</f>
        <v>Kepler's Laws Assessment</v>
      </c>
      <c r="AI17" s="7" t="str">
        <f>'Paste Here'!E$1</f>
        <v>Sun and Stars Quiz v2</v>
      </c>
      <c r="AJ17" s="7" t="str">
        <f>'Paste Here'!F$1</f>
        <v>Life Cycle of Stars Handout Model 1 and 2</v>
      </c>
      <c r="AK17" s="7" t="str">
        <f>'Paste Here'!G$1</f>
        <v>Life Cycle of Stars Summary Quiz</v>
      </c>
      <c r="AL17" s="7" t="str">
        <f>'Paste Here'!H$1</f>
        <v>HR Diagram Quiz</v>
      </c>
      <c r="AP17" s="10" t="s">
        <v>312</v>
      </c>
      <c r="AR17" s="10" t="s">
        <v>313</v>
      </c>
      <c r="AS17" s="10" t="s">
        <v>314</v>
      </c>
    </row>
    <row r="18" spans="1:45" x14ac:dyDescent="0.25">
      <c r="A18" t="str">
        <f>IF(NOT(ISBLANK('Paste Here'!A18)),VLOOKUP('Paste Here'!A18,LOOKUPTABLE,6),"")</f>
        <v xml:space="preserve"> Jose Jr A</v>
      </c>
      <c r="B18" s="7" t="str">
        <f>IF(NOT(ISBLANK('Paste Here'!A18)),VLOOKUP('Paste Here'!A18,LOOKUPTABLE,4),"")</f>
        <v>jose866@students.psd1.org</v>
      </c>
      <c r="C18" s="7" t="str">
        <f>'Paste Here'!B18</f>
        <v>B+ 88%</v>
      </c>
      <c r="D18" s="8">
        <f>'Paste Here'!C18</f>
        <v>9.1999999999999993</v>
      </c>
      <c r="E18" s="8">
        <f>'Paste Here'!D18</f>
        <v>7.8</v>
      </c>
      <c r="F18" s="8">
        <f>'Paste Here'!E18</f>
        <v>21</v>
      </c>
      <c r="G18" s="8">
        <f>'Paste Here'!F18</f>
        <v>40</v>
      </c>
      <c r="H18" s="8">
        <f>'Paste Here'!G18</f>
        <v>7</v>
      </c>
      <c r="I18" s="8">
        <f>'Paste Here'!H18</f>
        <v>11</v>
      </c>
      <c r="K18" s="8">
        <f t="shared" si="8"/>
        <v>0.88124999999999998</v>
      </c>
      <c r="L18" s="8">
        <f>10</f>
        <v>10</v>
      </c>
      <c r="M18" s="8">
        <v>10</v>
      </c>
      <c r="N18" s="8">
        <v>23</v>
      </c>
      <c r="O18" s="8">
        <v>40</v>
      </c>
      <c r="P18" s="8">
        <v>11</v>
      </c>
      <c r="Q18" s="8">
        <v>10</v>
      </c>
      <c r="S18" s="8">
        <f t="shared" si="2"/>
        <v>0.91999999999999993</v>
      </c>
      <c r="T18" s="8">
        <f t="shared" si="3"/>
        <v>0.78</v>
      </c>
      <c r="U18" s="8">
        <f t="shared" si="4"/>
        <v>0.91304347826086951</v>
      </c>
      <c r="V18" s="8">
        <f t="shared" si="5"/>
        <v>1</v>
      </c>
      <c r="W18" s="8">
        <f t="shared" si="6"/>
        <v>0.63636363636363635</v>
      </c>
      <c r="X18" s="8">
        <f t="shared" si="7"/>
        <v>1.1000000000000001</v>
      </c>
      <c r="Z18" s="8" t="str">
        <f>IF(S18&lt;$K18,_xlfn.CONCAT("Your grade on ",'Paste Here'!C$1," is lowering your total grade.  You can still do or re-do this assignment.  See Teams to re-take ",'Paste Here'!C$1),"")</f>
        <v/>
      </c>
      <c r="AA18" s="8" t="str">
        <f>IF(T18&lt;$K18,_xlfn.CONCAT("Your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18" s="8" t="str">
        <f>IF(U18&lt;$K18,_xlfn.CONCAT("Your grade on ",'Paste Here'!E$1," is lowering your total grade.  You can still do or re-do this assignment. Click here http://tiny.cc/mrw20210507 to take or re-take ",'Paste Here'!E$1),"")</f>
        <v/>
      </c>
      <c r="AC18" s="8" t="str">
        <f>IF(V18&lt;$K18,_xlfn.CONCAT("Your grade on ",'Paste Here'!F$1," is lowering your total grade.  You should take/re-take it.  Talk to Mr. Weisenfeld to arrange taking or retaking ",'Paste Here'!F$1),"")</f>
        <v/>
      </c>
      <c r="AD18" s="8" t="str">
        <f>IF(W18&lt;$K18,_xlfn.CONCAT("Your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8" s="8" t="str">
        <f>IF(X18&lt;$K18,_xlfn.CONCAT("Your grade on ",'Paste Here'!H$1," is lowering your total grade.  You can still re-do this assignment.  Click here http://tiny.cc/mrwastrohr to take or re-take ",'Paste Here'!H$1),"")</f>
        <v/>
      </c>
      <c r="AG18" s="7" t="str">
        <f>'Paste Here'!C$1</f>
        <v>Kepler 1 Assessment</v>
      </c>
      <c r="AH18" s="7" t="str">
        <f>'Paste Here'!D$1</f>
        <v>Kepler's Laws Assessment</v>
      </c>
      <c r="AI18" s="7" t="str">
        <f>'Paste Here'!E$1</f>
        <v>Sun and Stars Quiz v2</v>
      </c>
      <c r="AJ18" s="7" t="str">
        <f>'Paste Here'!F$1</f>
        <v>Life Cycle of Stars Handout Model 1 and 2</v>
      </c>
      <c r="AK18" s="7" t="str">
        <f>'Paste Here'!G$1</f>
        <v>Life Cycle of Stars Summary Quiz</v>
      </c>
      <c r="AL18" s="7" t="str">
        <f>'Paste Here'!H$1</f>
        <v>HR Diagram Quiz</v>
      </c>
      <c r="AP18" s="10" t="s">
        <v>312</v>
      </c>
      <c r="AR18" s="10" t="s">
        <v>313</v>
      </c>
      <c r="AS18" s="10" t="s">
        <v>314</v>
      </c>
    </row>
    <row r="19" spans="1:45" x14ac:dyDescent="0.25">
      <c r="A19" t="str">
        <f>IF(NOT(ISBLANK('Paste Here'!A19)),VLOOKUP('Paste Here'!A19,LOOKUPTABLE,6),"")</f>
        <v xml:space="preserve"> Josiah A</v>
      </c>
      <c r="B19" s="7" t="str">
        <f>IF(NOT(ISBLANK('Paste Here'!A19)),VLOOKUP('Paste Here'!A19,LOOKUPTABLE,4),"")</f>
        <v>josiah392@students.psd1.org</v>
      </c>
      <c r="C19" s="7" t="str">
        <f>'Paste Here'!B19</f>
        <v>D+ 69%</v>
      </c>
      <c r="D19" s="8">
        <f>'Paste Here'!C19</f>
        <v>7.8</v>
      </c>
      <c r="E19" s="8">
        <f>'Paste Here'!D19</f>
        <v>0</v>
      </c>
      <c r="F19" s="8">
        <f>'Paste Here'!E19</f>
        <v>17</v>
      </c>
      <c r="G19" s="8">
        <f>'Paste Here'!F19</f>
        <v>40</v>
      </c>
      <c r="H19" s="8">
        <f>'Paste Here'!G19</f>
        <v>7.5</v>
      </c>
      <c r="I19" s="8">
        <f>'Paste Here'!H19</f>
        <v>11</v>
      </c>
      <c r="K19" s="8">
        <f t="shared" si="8"/>
        <v>0.69273437500000001</v>
      </c>
      <c r="L19" s="8">
        <f>10</f>
        <v>10</v>
      </c>
      <c r="M19" s="8">
        <v>10</v>
      </c>
      <c r="N19" s="8">
        <v>23</v>
      </c>
      <c r="O19" s="8">
        <v>40</v>
      </c>
      <c r="P19" s="8">
        <v>11</v>
      </c>
      <c r="Q19" s="8">
        <v>10</v>
      </c>
      <c r="S19" s="8">
        <f t="shared" si="2"/>
        <v>0.78</v>
      </c>
      <c r="T19" s="8">
        <f t="shared" si="3"/>
        <v>0</v>
      </c>
      <c r="U19" s="8">
        <f t="shared" si="4"/>
        <v>0.73913043478260865</v>
      </c>
      <c r="V19" s="8">
        <f t="shared" si="5"/>
        <v>1</v>
      </c>
      <c r="W19" s="8">
        <f t="shared" si="6"/>
        <v>0.68181818181818177</v>
      </c>
      <c r="X19" s="8">
        <f t="shared" si="7"/>
        <v>1.1000000000000001</v>
      </c>
      <c r="Z19" s="8" t="str">
        <f>IF(S19&lt;$K19,_xlfn.CONCAT("Your grade on ",'Paste Here'!C$1," is lowering your total grade.  You can still do or re-do this assignment.  See Teams to re-take ",'Paste Here'!C$1),"")</f>
        <v/>
      </c>
      <c r="AA19" s="8" t="str">
        <f>IF(T19&lt;$K19,_xlfn.CONCAT("Your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19" s="8" t="str">
        <f>IF(U19&lt;$K19,_xlfn.CONCAT("Your grade on ",'Paste Here'!E$1," is lowering your total grade.  You can still do or re-do this assignment. Click here http://tiny.cc/mrw20210507 to take or re-take ",'Paste Here'!E$1),"")</f>
        <v/>
      </c>
      <c r="AC19" s="8" t="str">
        <f>IF(V19&lt;$K19,_xlfn.CONCAT("Your grade on ",'Paste Here'!F$1," is lowering your total grade.  You should take/re-take it.  Talk to Mr. Weisenfeld to arrange taking or retaking ",'Paste Here'!F$1),"")</f>
        <v/>
      </c>
      <c r="AD19" s="8" t="str">
        <f>IF(W19&lt;$K19,_xlfn.CONCAT("Your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19" s="8" t="str">
        <f>IF(X19&lt;$K19,_xlfn.CONCAT("Your grade on ",'Paste Here'!H$1," is lowering your total grade.  You can still re-do this assignment.  Click here http://tiny.cc/mrwastrohr to take or re-take ",'Paste Here'!H$1),"")</f>
        <v/>
      </c>
      <c r="AG19" s="7" t="str">
        <f>'Paste Here'!C$1</f>
        <v>Kepler 1 Assessment</v>
      </c>
      <c r="AH19" s="7" t="str">
        <f>'Paste Here'!D$1</f>
        <v>Kepler's Laws Assessment</v>
      </c>
      <c r="AI19" s="7" t="str">
        <f>'Paste Here'!E$1</f>
        <v>Sun and Stars Quiz v2</v>
      </c>
      <c r="AJ19" s="7" t="str">
        <f>'Paste Here'!F$1</f>
        <v>Life Cycle of Stars Handout Model 1 and 2</v>
      </c>
      <c r="AK19" s="7" t="str">
        <f>'Paste Here'!G$1</f>
        <v>Life Cycle of Stars Summary Quiz</v>
      </c>
      <c r="AL19" s="7" t="str">
        <f>'Paste Here'!H$1</f>
        <v>HR Diagram Quiz</v>
      </c>
      <c r="AP19" s="10" t="s">
        <v>312</v>
      </c>
      <c r="AR19" s="10" t="s">
        <v>313</v>
      </c>
      <c r="AS19" s="10" t="s">
        <v>314</v>
      </c>
    </row>
    <row r="20" spans="1:45" x14ac:dyDescent="0.25">
      <c r="A20" t="str">
        <f>IF(NOT(ISBLANK('Paste Here'!A20)),VLOOKUP('Paste Here'!A20,LOOKUPTABLE,6),"")</f>
        <v xml:space="preserve"> Melissa Elizabeth</v>
      </c>
      <c r="B20" s="7" t="str">
        <f>IF(NOT(ISBLANK('Paste Here'!A20)),VLOOKUP('Paste Here'!A20,LOOKUPTABLE,4),"")</f>
        <v>melisssa263@students.psd1.org</v>
      </c>
      <c r="C20" s="7" t="str">
        <f>'Paste Here'!B20</f>
        <v>F 55%</v>
      </c>
      <c r="D20" s="8">
        <f>'Paste Here'!C20</f>
        <v>7.8</v>
      </c>
      <c r="E20" s="8">
        <f>'Paste Here'!D20</f>
        <v>9.1999999999999993</v>
      </c>
      <c r="F20" s="8">
        <f>'Paste Here'!E20</f>
        <v>17</v>
      </c>
      <c r="G20" s="8">
        <f>'Paste Here'!F20</f>
        <v>40</v>
      </c>
      <c r="H20" s="8">
        <f>'Paste Here'!G20</f>
        <v>0</v>
      </c>
      <c r="I20" s="8">
        <f>'Paste Here'!H20</f>
        <v>0</v>
      </c>
      <c r="K20" s="8">
        <f t="shared" si="8"/>
        <v>0.5546875</v>
      </c>
      <c r="L20" s="8">
        <f>10</f>
        <v>10</v>
      </c>
      <c r="M20" s="8">
        <v>10</v>
      </c>
      <c r="N20" s="8">
        <v>23</v>
      </c>
      <c r="O20" s="8">
        <v>40</v>
      </c>
      <c r="P20" s="8">
        <v>11</v>
      </c>
      <c r="Q20" s="8">
        <v>10</v>
      </c>
      <c r="S20" s="8">
        <f t="shared" si="2"/>
        <v>0.78</v>
      </c>
      <c r="T20" s="8">
        <f t="shared" si="3"/>
        <v>0.91999999999999993</v>
      </c>
      <c r="U20" s="8">
        <f t="shared" si="4"/>
        <v>0.73913043478260865</v>
      </c>
      <c r="V20" s="8">
        <f t="shared" si="5"/>
        <v>1</v>
      </c>
      <c r="W20" s="8">
        <f t="shared" si="6"/>
        <v>0</v>
      </c>
      <c r="X20" s="8">
        <f t="shared" si="7"/>
        <v>0</v>
      </c>
      <c r="Z20" s="8" t="str">
        <f>IF(S20&lt;$K20,_xlfn.CONCAT("Your grade on ",'Paste Here'!C$1," is lowering your total grade.  You can still do or re-do this assignment.  See Teams to re-take ",'Paste Here'!C$1),"")</f>
        <v/>
      </c>
      <c r="AA20" s="8" t="str">
        <f>IF(T20&lt;$K20,_xlfn.CONCAT("Your grade on ",'Paste Here'!D$1," is lowering your total grade.  You can still do or re-do this assignment.  See Teams to re-take ",'Paste Here'!D$1),"")</f>
        <v/>
      </c>
      <c r="AB20" s="8" t="str">
        <f>IF(U20&lt;$K20,_xlfn.CONCAT("Your grade on ",'Paste Here'!E$1," is lowering your total grade.  You can still do or re-do this assignment. Click here http://tiny.cc/mrw20210507 to take or re-take ",'Paste Here'!E$1),"")</f>
        <v/>
      </c>
      <c r="AC20" s="8" t="str">
        <f>IF(V20&lt;$K20,_xlfn.CONCAT("Your grade on ",'Paste Here'!F$1," is lowering your total grade.  You should take/re-take it.  Talk to Mr. Weisenfeld to arrange taking or retaking ",'Paste Here'!F$1),"")</f>
        <v/>
      </c>
      <c r="AD20" s="8" t="str">
        <f>IF(W20&lt;$K20,_xlfn.CONCAT("Your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0" s="8" t="str">
        <f>IF(X20&lt;$K20,_xlfn.CONCAT("Your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20" s="7" t="str">
        <f>'Paste Here'!C$1</f>
        <v>Kepler 1 Assessment</v>
      </c>
      <c r="AH20" s="7" t="str">
        <f>'Paste Here'!D$1</f>
        <v>Kepler's Laws Assessment</v>
      </c>
      <c r="AI20" s="7" t="str">
        <f>'Paste Here'!E$1</f>
        <v>Sun and Stars Quiz v2</v>
      </c>
      <c r="AJ20" s="7" t="str">
        <f>'Paste Here'!F$1</f>
        <v>Life Cycle of Stars Handout Model 1 and 2</v>
      </c>
      <c r="AK20" s="7" t="str">
        <f>'Paste Here'!G$1</f>
        <v>Life Cycle of Stars Summary Quiz</v>
      </c>
      <c r="AL20" s="7" t="str">
        <f>'Paste Here'!H$1</f>
        <v>HR Diagram Quiz</v>
      </c>
      <c r="AP20" s="10" t="s">
        <v>312</v>
      </c>
      <c r="AR20" s="10" t="s">
        <v>313</v>
      </c>
      <c r="AS20" s="10" t="s">
        <v>314</v>
      </c>
    </row>
    <row r="21" spans="1:45" x14ac:dyDescent="0.25">
      <c r="A21" t="str">
        <f>IF(NOT(ISBLANK('Paste Here'!A21)),VLOOKUP('Paste Here'!A21,LOOKUPTABLE,6),"")</f>
        <v xml:space="preserve"> Tania S</v>
      </c>
      <c r="B21" s="7" t="str">
        <f>IF(NOT(ISBLANK('Paste Here'!A21)),VLOOKUP('Paste Here'!A21,LOOKUPTABLE,4),"")</f>
        <v>tania910@students.psd1.org</v>
      </c>
      <c r="C21" s="7" t="str">
        <f>'Paste Here'!B21</f>
        <v>F 20%</v>
      </c>
      <c r="D21" s="8">
        <f>'Paste Here'!C21</f>
        <v>0</v>
      </c>
      <c r="E21" s="8">
        <f>'Paste Here'!D21</f>
        <v>0</v>
      </c>
      <c r="F21" s="8">
        <f>'Paste Here'!E21</f>
        <v>10</v>
      </c>
      <c r="G21" s="8">
        <f>'Paste Here'!F21</f>
        <v>40</v>
      </c>
      <c r="H21" s="8">
        <f>'Paste Here'!G21</f>
        <v>0</v>
      </c>
      <c r="I21" s="8">
        <f>'Paste Here'!H21</f>
        <v>0</v>
      </c>
      <c r="K21" s="8">
        <f t="shared" si="8"/>
        <v>0.19843749999999999</v>
      </c>
      <c r="L21" s="8">
        <f>10</f>
        <v>10</v>
      </c>
      <c r="M21" s="8">
        <v>10</v>
      </c>
      <c r="N21" s="8">
        <v>23</v>
      </c>
      <c r="O21" s="8">
        <v>40</v>
      </c>
      <c r="P21" s="8">
        <v>11</v>
      </c>
      <c r="Q21" s="8">
        <v>10</v>
      </c>
      <c r="S21" s="8">
        <f t="shared" si="2"/>
        <v>0</v>
      </c>
      <c r="T21" s="8">
        <f t="shared" si="3"/>
        <v>0</v>
      </c>
      <c r="U21" s="8">
        <f t="shared" si="4"/>
        <v>0.43478260869565216</v>
      </c>
      <c r="V21" s="8">
        <f t="shared" si="5"/>
        <v>1</v>
      </c>
      <c r="W21" s="8">
        <f t="shared" si="6"/>
        <v>0</v>
      </c>
      <c r="X21" s="8">
        <f t="shared" si="7"/>
        <v>0</v>
      </c>
      <c r="Z21" s="8" t="str">
        <f>IF(S21&lt;$K21,_xlfn.CONCAT("Your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1" s="8" t="str">
        <f>IF(T21&lt;$K21,_xlfn.CONCAT("Your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1" s="8" t="str">
        <f>IF(U21&lt;$K21,_xlfn.CONCAT("Your grade on ",'Paste Here'!E$1," is lowering your total grade.  You can still do or re-do this assignment. Click here http://tiny.cc/mrw20210507 to take or re-take ",'Paste Here'!E$1),"")</f>
        <v/>
      </c>
      <c r="AC21" s="8" t="str">
        <f>IF(V21&lt;$K21,_xlfn.CONCAT("Your grade on ",'Paste Here'!F$1," is lowering your total grade.  You should take/re-take it.  Talk to Mr. Weisenfeld to arrange taking or retaking ",'Paste Here'!F$1),"")</f>
        <v/>
      </c>
      <c r="AD21" s="8" t="str">
        <f>IF(W21&lt;$K21,_xlfn.CONCAT("Your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1" s="8" t="str">
        <f>IF(X21&lt;$K21,_xlfn.CONCAT("Your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21" s="7" t="str">
        <f>'Paste Here'!C$1</f>
        <v>Kepler 1 Assessment</v>
      </c>
      <c r="AH21" s="7" t="str">
        <f>'Paste Here'!D$1</f>
        <v>Kepler's Laws Assessment</v>
      </c>
      <c r="AI21" s="7" t="str">
        <f>'Paste Here'!E$1</f>
        <v>Sun and Stars Quiz v2</v>
      </c>
      <c r="AJ21" s="7" t="str">
        <f>'Paste Here'!F$1</f>
        <v>Life Cycle of Stars Handout Model 1 and 2</v>
      </c>
      <c r="AK21" s="7" t="str">
        <f>'Paste Here'!G$1</f>
        <v>Life Cycle of Stars Summary Quiz</v>
      </c>
      <c r="AL21" s="7" t="str">
        <f>'Paste Here'!H$1</f>
        <v>HR Diagram Quiz</v>
      </c>
      <c r="AP21" s="10" t="s">
        <v>312</v>
      </c>
      <c r="AR21" s="10" t="s">
        <v>313</v>
      </c>
      <c r="AS21" s="10" t="s">
        <v>314</v>
      </c>
    </row>
    <row r="22" spans="1:45" x14ac:dyDescent="0.25">
      <c r="A22" t="str">
        <f>IF(NOT(ISBLANK('Paste Here'!A22)),VLOOKUP('Paste Here'!A22,LOOKUPTABLE,6),"")</f>
        <v xml:space="preserve"> Viviana A</v>
      </c>
      <c r="B22" s="7" t="str">
        <f>IF(NOT(ISBLANK('Paste Here'!A22)),VLOOKUP('Paste Here'!A22,LOOKUPTABLE,4),"")</f>
        <v>viviana285@students.psd1.org</v>
      </c>
      <c r="C22" s="7" t="str">
        <f>'Paste Here'!B22</f>
        <v>F 53%</v>
      </c>
      <c r="D22" s="8">
        <f>'Paste Here'!C22</f>
        <v>9.1999999999999993</v>
      </c>
      <c r="E22" s="8">
        <f>'Paste Here'!D22</f>
        <v>7.8</v>
      </c>
      <c r="F22" s="8">
        <f>'Paste Here'!E22</f>
        <v>0</v>
      </c>
      <c r="G22" s="8">
        <f>'Paste Here'!F22</f>
        <v>40</v>
      </c>
      <c r="H22" s="8">
        <f>'Paste Here'!G22</f>
        <v>4</v>
      </c>
      <c r="I22" s="8">
        <f>'Paste Here'!H22</f>
        <v>11</v>
      </c>
      <c r="K22" s="8">
        <f t="shared" si="8"/>
        <v>0.52500000000000002</v>
      </c>
      <c r="L22" s="8">
        <f>10</f>
        <v>10</v>
      </c>
      <c r="M22" s="8">
        <v>10</v>
      </c>
      <c r="N22" s="8">
        <v>23</v>
      </c>
      <c r="O22" s="8">
        <v>40</v>
      </c>
      <c r="P22" s="8">
        <v>11</v>
      </c>
      <c r="Q22" s="8">
        <v>10</v>
      </c>
      <c r="S22" s="8">
        <f t="shared" si="2"/>
        <v>0.91999999999999993</v>
      </c>
      <c r="T22" s="8">
        <f t="shared" si="3"/>
        <v>0.78</v>
      </c>
      <c r="U22" s="8">
        <f t="shared" si="4"/>
        <v>0</v>
      </c>
      <c r="V22" s="8">
        <f t="shared" si="5"/>
        <v>1</v>
      </c>
      <c r="W22" s="8">
        <f t="shared" si="6"/>
        <v>0.36363636363636365</v>
      </c>
      <c r="X22" s="8">
        <f t="shared" si="7"/>
        <v>1.1000000000000001</v>
      </c>
      <c r="Z22" s="8" t="str">
        <f>IF(S22&lt;$K22,_xlfn.CONCAT("Your grade on ",'Paste Here'!C$1," is lowering your total grade.  You can still do or re-do this assignment.  See Teams to re-take ",'Paste Here'!C$1),"")</f>
        <v/>
      </c>
      <c r="AA22" s="8" t="str">
        <f>IF(T22&lt;$K22,_xlfn.CONCAT("Your grade on ",'Paste Here'!D$1," is lowering your total grade.  You can still do or re-do this assignment.  See Teams to re-take ",'Paste Here'!D$1),"")</f>
        <v/>
      </c>
      <c r="AB22" s="8" t="str">
        <f>IF(U22&lt;$K22,_xlfn.CONCAT("Your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2" s="8" t="str">
        <f>IF(V22&lt;$K22,_xlfn.CONCAT("Your grade on ",'Paste Here'!F$1," is lowering your total grade.  You should take/re-take it.  Talk to Mr. Weisenfeld to arrange taking or retaking ",'Paste Here'!F$1),"")</f>
        <v/>
      </c>
      <c r="AD22" s="8" t="str">
        <f>IF(W22&lt;$K22,_xlfn.CONCAT("Your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2" s="8" t="str">
        <f>IF(X22&lt;$K22,_xlfn.CONCAT("Your grade on ",'Paste Here'!H$1," is lowering your total grade.  You can still re-do this assignment.  Click here http://tiny.cc/mrwastrohr to take or re-take ",'Paste Here'!H$1),"")</f>
        <v/>
      </c>
      <c r="AG22" s="7" t="str">
        <f>'Paste Here'!C$1</f>
        <v>Kepler 1 Assessment</v>
      </c>
      <c r="AH22" s="7" t="str">
        <f>'Paste Here'!D$1</f>
        <v>Kepler's Laws Assessment</v>
      </c>
      <c r="AI22" s="7" t="str">
        <f>'Paste Here'!E$1</f>
        <v>Sun and Stars Quiz v2</v>
      </c>
      <c r="AJ22" s="7" t="str">
        <f>'Paste Here'!F$1</f>
        <v>Life Cycle of Stars Handout Model 1 and 2</v>
      </c>
      <c r="AK22" s="7" t="str">
        <f>'Paste Here'!G$1</f>
        <v>Life Cycle of Stars Summary Quiz</v>
      </c>
      <c r="AL22" s="7" t="str">
        <f>'Paste Here'!H$1</f>
        <v>HR Diagram Quiz</v>
      </c>
      <c r="AP22" s="10" t="s">
        <v>312</v>
      </c>
      <c r="AR22" s="10" t="s">
        <v>313</v>
      </c>
      <c r="AS22" s="10" t="s">
        <v>314</v>
      </c>
    </row>
    <row r="23" spans="1:45" x14ac:dyDescent="0.25">
      <c r="A23" t="str">
        <f>IF(NOT(ISBLANK('Paste Here'!A23)),VLOOKUP('Paste Here'!A23,LOOKUPTABLE,6),"")</f>
        <v xml:space="preserve"> Yair M</v>
      </c>
      <c r="B23" s="7" t="str">
        <f>IF(NOT(ISBLANK('Paste Here'!A23)),VLOOKUP('Paste Here'!A23,LOOKUPTABLE,4),"")</f>
        <v>yair568@students.psd1.org</v>
      </c>
      <c r="C23" s="7" t="str">
        <f>'Paste Here'!B23</f>
        <v>D 61%</v>
      </c>
      <c r="D23" s="8">
        <f>'Paste Here'!C23</f>
        <v>9.36</v>
      </c>
      <c r="E23" s="8">
        <f>'Paste Here'!D23</f>
        <v>9.3000000000000007</v>
      </c>
      <c r="F23" s="8">
        <f>'Paste Here'!E23</f>
        <v>0</v>
      </c>
      <c r="G23" s="8">
        <f>'Paste Here'!F23</f>
        <v>40</v>
      </c>
      <c r="H23" s="8">
        <f>'Paste Here'!G23</f>
        <v>8</v>
      </c>
      <c r="I23" s="8">
        <f>'Paste Here'!H23</f>
        <v>11</v>
      </c>
      <c r="K23" s="8">
        <f t="shared" si="8"/>
        <v>0.60901562499999995</v>
      </c>
      <c r="L23" s="8">
        <f>10</f>
        <v>10</v>
      </c>
      <c r="M23" s="8">
        <v>10</v>
      </c>
      <c r="N23" s="8">
        <v>23</v>
      </c>
      <c r="O23" s="8">
        <v>40</v>
      </c>
      <c r="P23" s="8">
        <v>11</v>
      </c>
      <c r="Q23" s="8">
        <v>10</v>
      </c>
      <c r="S23" s="8">
        <f t="shared" si="2"/>
        <v>0.93599999999999994</v>
      </c>
      <c r="T23" s="8">
        <f t="shared" si="3"/>
        <v>0.93</v>
      </c>
      <c r="U23" s="8">
        <f t="shared" si="4"/>
        <v>0</v>
      </c>
      <c r="V23" s="8">
        <f t="shared" si="5"/>
        <v>1</v>
      </c>
      <c r="W23" s="8">
        <f t="shared" si="6"/>
        <v>0.72727272727272729</v>
      </c>
      <c r="X23" s="8">
        <f t="shared" si="7"/>
        <v>1.1000000000000001</v>
      </c>
      <c r="Z23" s="8" t="str">
        <f>IF(S23&lt;$K23,_xlfn.CONCAT("Your grade on ",'Paste Here'!C$1," is lowering your total grade.  You can still do or re-do this assignment.  See Teams to re-take ",'Paste Here'!C$1),"")</f>
        <v/>
      </c>
      <c r="AA23" s="8" t="str">
        <f>IF(T23&lt;$K23,_xlfn.CONCAT("Your grade on ",'Paste Here'!D$1," is lowering your total grade.  You can still do or re-do this assignment.  See Teams to re-take ",'Paste Here'!D$1),"")</f>
        <v/>
      </c>
      <c r="AB23" s="8" t="str">
        <f>IF(U23&lt;$K23,_xlfn.CONCAT("Your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3" s="8" t="str">
        <f>IF(V23&lt;$K23,_xlfn.CONCAT("Your grade on ",'Paste Here'!F$1," is lowering your total grade.  You should take/re-take it.  Talk to Mr. Weisenfeld to arrange taking or retaking ",'Paste Here'!F$1),"")</f>
        <v/>
      </c>
      <c r="AD23" s="8" t="str">
        <f>IF(W23&lt;$K23,_xlfn.CONCAT("Your grade on ",'Paste Here'!G$1," is lowering your total grade.  You can still do or re-do this assignment.  Click here http://tiny.cc/lcossq to take or re-take ",'Paste Here'!G$1),"")</f>
        <v/>
      </c>
      <c r="AE23" s="8" t="str">
        <f>IF(X23&lt;$K23,_xlfn.CONCAT("Your grade on ",'Paste Here'!H$1," is lowering your total grade.  You can still re-do this assignment.  Click here http://tiny.cc/mrwastrohr to take or re-take ",'Paste Here'!H$1),"")</f>
        <v/>
      </c>
      <c r="AG23" s="7" t="str">
        <f>'Paste Here'!C$1</f>
        <v>Kepler 1 Assessment</v>
      </c>
      <c r="AH23" s="7" t="str">
        <f>'Paste Here'!D$1</f>
        <v>Kepler's Laws Assessment</v>
      </c>
      <c r="AI23" s="7" t="str">
        <f>'Paste Here'!E$1</f>
        <v>Sun and Stars Quiz v2</v>
      </c>
      <c r="AJ23" s="7" t="str">
        <f>'Paste Here'!F$1</f>
        <v>Life Cycle of Stars Handout Model 1 and 2</v>
      </c>
      <c r="AK23" s="7" t="str">
        <f>'Paste Here'!G$1</f>
        <v>Life Cycle of Stars Summary Quiz</v>
      </c>
      <c r="AL23" s="7" t="str">
        <f>'Paste Here'!H$1</f>
        <v>HR Diagram Quiz</v>
      </c>
      <c r="AP23" s="10" t="s">
        <v>312</v>
      </c>
      <c r="AR23" s="10" t="s">
        <v>313</v>
      </c>
      <c r="AS23" s="10" t="s">
        <v>314</v>
      </c>
    </row>
    <row r="24" spans="1:45" x14ac:dyDescent="0.25">
      <c r="A24" t="str">
        <f>IF(NOT(ISBLANK('Paste Here'!A24)),VLOOKUP('Paste Here'!A24,LOOKUPTABLE,6),"")</f>
        <v xml:space="preserve"> Aldo</v>
      </c>
      <c r="B24" s="7" t="str">
        <f>IF(NOT(ISBLANK('Paste Here'!A24)),VLOOKUP('Paste Here'!A24,LOOKUPTABLE,4),"")</f>
        <v>aldo008@students.psd1.org</v>
      </c>
      <c r="C24" s="7" t="str">
        <f>'Paste Here'!B24</f>
        <v>A 100%</v>
      </c>
      <c r="D24" s="8">
        <f>'Paste Here'!C24</f>
        <v>9.6</v>
      </c>
      <c r="E24" s="8">
        <f>'Paste Here'!D24</f>
        <v>9.5</v>
      </c>
      <c r="F24" s="8">
        <f>'Paste Here'!E24</f>
        <v>23</v>
      </c>
      <c r="G24" s="8">
        <f>'Paste Here'!F24</f>
        <v>40</v>
      </c>
      <c r="H24" s="8">
        <f>'Paste Here'!G24</f>
        <v>11</v>
      </c>
      <c r="I24" s="8">
        <f>'Paste Here'!H24</f>
        <v>11</v>
      </c>
      <c r="K24" s="8">
        <f t="shared" si="8"/>
        <v>1.0014843749999998</v>
      </c>
      <c r="L24" s="8">
        <f>10</f>
        <v>10</v>
      </c>
      <c r="M24" s="8">
        <v>10</v>
      </c>
      <c r="N24" s="8">
        <v>23</v>
      </c>
      <c r="O24" s="8">
        <v>40</v>
      </c>
      <c r="P24" s="8">
        <v>11</v>
      </c>
      <c r="Q24" s="8">
        <v>10</v>
      </c>
      <c r="S24" s="8">
        <f t="shared" si="2"/>
        <v>0.96</v>
      </c>
      <c r="T24" s="8">
        <f t="shared" si="3"/>
        <v>0.95</v>
      </c>
      <c r="U24" s="8">
        <f t="shared" si="4"/>
        <v>1</v>
      </c>
      <c r="V24" s="8">
        <f t="shared" si="5"/>
        <v>1</v>
      </c>
      <c r="W24" s="8">
        <f t="shared" si="6"/>
        <v>1</v>
      </c>
      <c r="X24" s="8">
        <f t="shared" si="7"/>
        <v>1.1000000000000001</v>
      </c>
      <c r="Z24" s="8" t="str">
        <f>IF(S24&lt;$K24,_xlfn.CONCAT("Your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4" s="8" t="str">
        <f>IF(T24&lt;$K24,_xlfn.CONCAT("Your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4" s="8" t="str">
        <f>IF(U24&lt;$K24,_xlfn.CONCAT("Your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4" s="8" t="str">
        <f>IF(V24&lt;$K24,_xlfn.CONCAT("Your grade on ",'Paste Here'!F$1," is lowering your total grade.  You should take/re-take it.  Talk to Mr. Weisenfeld to arrange taking or retaking ",'Paste Here'!F$1),"")</f>
        <v>Your grade on Life Cycle of Stars Handout Model 1 and 2 is lowering your total grade.  You should take/re-take it.  Talk to Mr. Weisenfeld to arrange taking or retaking Life Cycle of Stars Handout Model 1 and 2</v>
      </c>
      <c r="AD24" s="8" t="str">
        <f>IF(W24&lt;$K24,_xlfn.CONCAT("Your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4" s="8" t="str">
        <f>IF(X24&lt;$K24,_xlfn.CONCAT("Your grade on ",'Paste Here'!H$1," is lowering your total grade.  You can still re-do this assignment.  Click here http://tiny.cc/mrwastrohr to take or re-take ",'Paste Here'!H$1),"")</f>
        <v/>
      </c>
      <c r="AG24" s="7" t="str">
        <f>'Paste Here'!C$1</f>
        <v>Kepler 1 Assessment</v>
      </c>
      <c r="AH24" s="7" t="str">
        <f>'Paste Here'!D$1</f>
        <v>Kepler's Laws Assessment</v>
      </c>
      <c r="AI24" s="7" t="str">
        <f>'Paste Here'!E$1</f>
        <v>Sun and Stars Quiz v2</v>
      </c>
      <c r="AJ24" s="7" t="str">
        <f>'Paste Here'!F$1</f>
        <v>Life Cycle of Stars Handout Model 1 and 2</v>
      </c>
      <c r="AK24" s="7" t="str">
        <f>'Paste Here'!G$1</f>
        <v>Life Cycle of Stars Summary Quiz</v>
      </c>
      <c r="AL24" s="7" t="str">
        <f>'Paste Here'!H$1</f>
        <v>HR Diagram Quiz</v>
      </c>
      <c r="AP24" s="10" t="s">
        <v>312</v>
      </c>
      <c r="AR24" s="10" t="s">
        <v>313</v>
      </c>
      <c r="AS24" s="10" t="s">
        <v>314</v>
      </c>
    </row>
    <row r="25" spans="1:45" x14ac:dyDescent="0.25">
      <c r="A25" t="str">
        <f>IF(NOT(ISBLANK('Paste Here'!A25)),VLOOKUP('Paste Here'!A25,LOOKUPTABLE,6),"")</f>
        <v xml:space="preserve"> Alina</v>
      </c>
      <c r="B25" s="7" t="str">
        <f>IF(NOT(ISBLANK('Paste Here'!A25)),VLOOKUP('Paste Here'!A25,LOOKUPTABLE,4),"")</f>
        <v>alina757@students.psd1.org</v>
      </c>
      <c r="C25" s="7" t="str">
        <f>'Paste Here'!B25</f>
        <v>B+ 89%</v>
      </c>
      <c r="D25" s="8">
        <f>'Paste Here'!C25</f>
        <v>7.8</v>
      </c>
      <c r="E25" s="8">
        <f>'Paste Here'!D25</f>
        <v>8.3000000000000007</v>
      </c>
      <c r="F25" s="8">
        <f>'Paste Here'!E25</f>
        <v>21</v>
      </c>
      <c r="G25" s="8">
        <f>'Paste Here'!F25</f>
        <v>40</v>
      </c>
      <c r="H25" s="8">
        <f>'Paste Here'!G25</f>
        <v>9.5</v>
      </c>
      <c r="I25" s="8">
        <f>'Paste Here'!H25</f>
        <v>10</v>
      </c>
      <c r="K25" s="8">
        <f t="shared" si="8"/>
        <v>0.89015624999999998</v>
      </c>
      <c r="L25" s="8">
        <f>10</f>
        <v>10</v>
      </c>
      <c r="M25" s="8">
        <v>10</v>
      </c>
      <c r="N25" s="8">
        <v>23</v>
      </c>
      <c r="O25" s="8">
        <v>40</v>
      </c>
      <c r="P25" s="8">
        <v>11</v>
      </c>
      <c r="Q25" s="8">
        <v>10</v>
      </c>
      <c r="S25" s="8">
        <f t="shared" si="2"/>
        <v>0.78</v>
      </c>
      <c r="T25" s="8">
        <f t="shared" si="3"/>
        <v>0.83000000000000007</v>
      </c>
      <c r="U25" s="8">
        <f t="shared" si="4"/>
        <v>0.91304347826086951</v>
      </c>
      <c r="V25" s="8">
        <f t="shared" si="5"/>
        <v>1</v>
      </c>
      <c r="W25" s="8">
        <f t="shared" si="6"/>
        <v>0.86363636363636365</v>
      </c>
      <c r="X25" s="8">
        <f t="shared" si="7"/>
        <v>1</v>
      </c>
      <c r="Z25" s="8" t="str">
        <f>IF(S25&lt;$K25,_xlfn.CONCAT("Your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5" s="8" t="str">
        <f>IF(T25&lt;$K25,_xlfn.CONCAT("Your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5" s="8" t="str">
        <f>IF(U25&lt;$K25,_xlfn.CONCAT("Your grade on ",'Paste Here'!E$1," is lowering your total grade.  You can still do or re-do this assignment. Click here http://tiny.cc/mrw20210507 to take or re-take ",'Paste Here'!E$1),"")</f>
        <v/>
      </c>
      <c r="AC25" s="8" t="str">
        <f>IF(V25&lt;$K25,_xlfn.CONCAT("Your grade on ",'Paste Here'!F$1," is lowering your total grade.  You should take/re-take it.  Talk to Mr. Weisenfeld to arrange taking or retaking ",'Paste Here'!F$1),"")</f>
        <v/>
      </c>
      <c r="AD25" s="8" t="str">
        <f>IF(W25&lt;$K25,_xlfn.CONCAT("Your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5" s="8" t="str">
        <f>IF(X25&lt;$K25,_xlfn.CONCAT("Your grade on ",'Paste Here'!H$1," is lowering your total grade.  You can still re-do this assignment.  Click here http://tiny.cc/mrwastrohr to take or re-take ",'Paste Here'!H$1),"")</f>
        <v/>
      </c>
      <c r="AG25" s="7" t="str">
        <f>'Paste Here'!C$1</f>
        <v>Kepler 1 Assessment</v>
      </c>
      <c r="AH25" s="7" t="str">
        <f>'Paste Here'!D$1</f>
        <v>Kepler's Laws Assessment</v>
      </c>
      <c r="AI25" s="7" t="str">
        <f>'Paste Here'!E$1</f>
        <v>Sun and Stars Quiz v2</v>
      </c>
      <c r="AJ25" s="7" t="str">
        <f>'Paste Here'!F$1</f>
        <v>Life Cycle of Stars Handout Model 1 and 2</v>
      </c>
      <c r="AK25" s="7" t="str">
        <f>'Paste Here'!G$1</f>
        <v>Life Cycle of Stars Summary Quiz</v>
      </c>
      <c r="AL25" s="7" t="str">
        <f>'Paste Here'!H$1</f>
        <v>HR Diagram Quiz</v>
      </c>
      <c r="AP25" s="10" t="s">
        <v>312</v>
      </c>
      <c r="AR25" s="10" t="s">
        <v>313</v>
      </c>
      <c r="AS25" s="10" t="s">
        <v>314</v>
      </c>
    </row>
    <row r="26" spans="1:45" x14ac:dyDescent="0.25">
      <c r="A26" t="str">
        <f>IF(NOT(ISBLANK('Paste Here'!A26)),VLOOKUP('Paste Here'!A26,LOOKUPTABLE,6),"")</f>
        <v xml:space="preserve"> Alvaro</v>
      </c>
      <c r="B26" s="7" t="str">
        <f>IF(NOT(ISBLANK('Paste Here'!A26)),VLOOKUP('Paste Here'!A26,LOOKUPTABLE,4),"")</f>
        <v>alvaro637@students.psd1.org</v>
      </c>
      <c r="C26" s="7" t="str">
        <f>'Paste Here'!B26</f>
        <v>A 99%</v>
      </c>
      <c r="D26" s="8">
        <f>'Paste Here'!C26</f>
        <v>9.36</v>
      </c>
      <c r="E26" s="8">
        <f>'Paste Here'!D26</f>
        <v>9.3000000000000007</v>
      </c>
      <c r="F26" s="8">
        <f>'Paste Here'!E26</f>
        <v>23</v>
      </c>
      <c r="G26" s="8">
        <f>'Paste Here'!F26</f>
        <v>40</v>
      </c>
      <c r="H26" s="8">
        <f>'Paste Here'!G26</f>
        <v>11</v>
      </c>
      <c r="I26" s="8">
        <f>'Paste Here'!H26</f>
        <v>11</v>
      </c>
      <c r="K26" s="8">
        <f t="shared" si="8"/>
        <v>0.99495312499999999</v>
      </c>
      <c r="L26" s="8">
        <f>10</f>
        <v>10</v>
      </c>
      <c r="M26" s="8">
        <v>10</v>
      </c>
      <c r="N26" s="8">
        <v>23</v>
      </c>
      <c r="O26" s="8">
        <v>40</v>
      </c>
      <c r="P26" s="8">
        <v>11</v>
      </c>
      <c r="Q26" s="8">
        <v>10</v>
      </c>
      <c r="S26" s="8">
        <f t="shared" si="2"/>
        <v>0.93599999999999994</v>
      </c>
      <c r="T26" s="8">
        <f t="shared" si="3"/>
        <v>0.93</v>
      </c>
      <c r="U26" s="8">
        <f t="shared" si="4"/>
        <v>1</v>
      </c>
      <c r="V26" s="8">
        <f t="shared" si="5"/>
        <v>1</v>
      </c>
      <c r="W26" s="8">
        <f t="shared" si="6"/>
        <v>1</v>
      </c>
      <c r="X26" s="8">
        <f t="shared" si="7"/>
        <v>1.1000000000000001</v>
      </c>
      <c r="Z26" s="8" t="str">
        <f>IF(S26&lt;$K26,_xlfn.CONCAT("Your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6" s="8" t="str">
        <f>IF(T26&lt;$K26,_xlfn.CONCAT("Your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6" s="8" t="str">
        <f>IF(U26&lt;$K26,_xlfn.CONCAT("Your grade on ",'Paste Here'!E$1," is lowering your total grade.  You can still do or re-do this assignment. Click here http://tiny.cc/mrw20210507 to take or re-take ",'Paste Here'!E$1),"")</f>
        <v/>
      </c>
      <c r="AC26" s="8" t="str">
        <f>IF(V26&lt;$K26,_xlfn.CONCAT("Your grade on ",'Paste Here'!F$1," is lowering your total grade.  You should take/re-take it.  Talk to Mr. Weisenfeld to arrange taking or retaking ",'Paste Here'!F$1),"")</f>
        <v/>
      </c>
      <c r="AD26" s="8" t="str">
        <f>IF(W26&lt;$K26,_xlfn.CONCAT("Your grade on ",'Paste Here'!G$1," is lowering your total grade.  You can still do or re-do this assignment.  Click here http://tiny.cc/lcossq to take or re-take ",'Paste Here'!G$1),"")</f>
        <v/>
      </c>
      <c r="AE26" s="8" t="str">
        <f>IF(X26&lt;$K26,_xlfn.CONCAT("Your grade on ",'Paste Here'!H$1," is lowering your total grade.  You can still re-do this assignment.  Click here http://tiny.cc/mrwastrohr to take or re-take ",'Paste Here'!H$1),"")</f>
        <v/>
      </c>
      <c r="AG26" s="7" t="str">
        <f>'Paste Here'!C$1</f>
        <v>Kepler 1 Assessment</v>
      </c>
      <c r="AH26" s="7" t="str">
        <f>'Paste Here'!D$1</f>
        <v>Kepler's Laws Assessment</v>
      </c>
      <c r="AI26" s="7" t="str">
        <f>'Paste Here'!E$1</f>
        <v>Sun and Stars Quiz v2</v>
      </c>
      <c r="AJ26" s="7" t="str">
        <f>'Paste Here'!F$1</f>
        <v>Life Cycle of Stars Handout Model 1 and 2</v>
      </c>
      <c r="AK26" s="7" t="str">
        <f>'Paste Here'!G$1</f>
        <v>Life Cycle of Stars Summary Quiz</v>
      </c>
      <c r="AL26" s="7" t="str">
        <f>'Paste Here'!H$1</f>
        <v>HR Diagram Quiz</v>
      </c>
      <c r="AP26" s="10" t="s">
        <v>312</v>
      </c>
      <c r="AR26" s="10" t="s">
        <v>313</v>
      </c>
      <c r="AS26" s="10" t="s">
        <v>314</v>
      </c>
    </row>
    <row r="27" spans="1:45" x14ac:dyDescent="0.25">
      <c r="A27" t="str">
        <f>IF(NOT(ISBLANK('Paste Here'!A27)),VLOOKUP('Paste Here'!A27,LOOKUPTABLE,6),"")</f>
        <v xml:space="preserve"> America Yaritza</v>
      </c>
      <c r="B27" s="7" t="str">
        <f>IF(NOT(ISBLANK('Paste Here'!A27)),VLOOKUP('Paste Here'!A27,LOOKUPTABLE,4),"")</f>
        <v>america945@students.psd1.org</v>
      </c>
      <c r="C27" s="7" t="str">
        <f>'Paste Here'!B27</f>
        <v>A 96%</v>
      </c>
      <c r="D27" s="8">
        <f>'Paste Here'!C27</f>
        <v>9.6</v>
      </c>
      <c r="E27" s="8">
        <f>'Paste Here'!D27</f>
        <v>9.3000000000000007</v>
      </c>
      <c r="F27" s="8">
        <f>'Paste Here'!E27</f>
        <v>23</v>
      </c>
      <c r="G27" s="8">
        <f>'Paste Here'!F27</f>
        <v>40</v>
      </c>
      <c r="H27" s="8">
        <f>'Paste Here'!G27</f>
        <v>9.5</v>
      </c>
      <c r="I27" s="8">
        <f>'Paste Here'!H27</f>
        <v>10</v>
      </c>
      <c r="K27" s="8">
        <f t="shared" si="8"/>
        <v>0.96140625000000002</v>
      </c>
      <c r="L27" s="8">
        <f>10</f>
        <v>10</v>
      </c>
      <c r="M27" s="8">
        <v>10</v>
      </c>
      <c r="N27" s="8">
        <v>23</v>
      </c>
      <c r="O27" s="8">
        <v>40</v>
      </c>
      <c r="P27" s="8">
        <v>11</v>
      </c>
      <c r="Q27" s="8">
        <v>10</v>
      </c>
      <c r="S27" s="8">
        <f t="shared" si="2"/>
        <v>0.96</v>
      </c>
      <c r="T27" s="8">
        <f t="shared" si="3"/>
        <v>0.93</v>
      </c>
      <c r="U27" s="8">
        <f t="shared" si="4"/>
        <v>1</v>
      </c>
      <c r="V27" s="8">
        <f t="shared" si="5"/>
        <v>1</v>
      </c>
      <c r="W27" s="8">
        <f t="shared" si="6"/>
        <v>0.86363636363636365</v>
      </c>
      <c r="X27" s="8">
        <f t="shared" si="7"/>
        <v>1</v>
      </c>
      <c r="Z27" s="8" t="str">
        <f>IF(S27&lt;$K27,_xlfn.CONCAT("Your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27" s="8" t="str">
        <f>IF(T27&lt;$K27,_xlfn.CONCAT("Your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7" s="8" t="str">
        <f>IF(U27&lt;$K27,_xlfn.CONCAT("Your grade on ",'Paste Here'!E$1," is lowering your total grade.  You can still do or re-do this assignment. Click here http://tiny.cc/mrw20210507 to take or re-take ",'Paste Here'!E$1),"")</f>
        <v/>
      </c>
      <c r="AC27" s="8" t="str">
        <f>IF(V27&lt;$K27,_xlfn.CONCAT("Your grade on ",'Paste Here'!F$1," is lowering your total grade.  You should take/re-take it.  Talk to Mr. Weisenfeld to arrange taking or retaking ",'Paste Here'!F$1),"")</f>
        <v/>
      </c>
      <c r="AD27" s="8" t="str">
        <f>IF(W27&lt;$K27,_xlfn.CONCAT("Your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7" s="8" t="str">
        <f>IF(X27&lt;$K27,_xlfn.CONCAT("Your grade on ",'Paste Here'!H$1," is lowering your total grade.  You can still re-do this assignment.  Click here http://tiny.cc/mrwastrohr to take or re-take ",'Paste Here'!H$1),"")</f>
        <v/>
      </c>
      <c r="AG27" s="7" t="str">
        <f>'Paste Here'!C$1</f>
        <v>Kepler 1 Assessment</v>
      </c>
      <c r="AH27" s="7" t="str">
        <f>'Paste Here'!D$1</f>
        <v>Kepler's Laws Assessment</v>
      </c>
      <c r="AI27" s="7" t="str">
        <f>'Paste Here'!E$1</f>
        <v>Sun and Stars Quiz v2</v>
      </c>
      <c r="AJ27" s="7" t="str">
        <f>'Paste Here'!F$1</f>
        <v>Life Cycle of Stars Handout Model 1 and 2</v>
      </c>
      <c r="AK27" s="7" t="str">
        <f>'Paste Here'!G$1</f>
        <v>Life Cycle of Stars Summary Quiz</v>
      </c>
      <c r="AL27" s="7" t="str">
        <f>'Paste Here'!H$1</f>
        <v>HR Diagram Quiz</v>
      </c>
      <c r="AP27" s="10" t="s">
        <v>312</v>
      </c>
      <c r="AR27" s="10" t="s">
        <v>313</v>
      </c>
      <c r="AS27" s="10" t="s">
        <v>314</v>
      </c>
    </row>
    <row r="28" spans="1:45" x14ac:dyDescent="0.25">
      <c r="A28" t="str">
        <f>IF(NOT(ISBLANK('Paste Here'!A28)),VLOOKUP('Paste Here'!A28,LOOKUPTABLE,6),"")</f>
        <v xml:space="preserve"> Benjamin</v>
      </c>
      <c r="B28" s="7" t="str">
        <f>IF(NOT(ISBLANK('Paste Here'!A28)),VLOOKUP('Paste Here'!A28,LOOKUPTABLE,4),"")</f>
        <v>benjamin409@students.psd1.org</v>
      </c>
      <c r="C28" s="7" t="str">
        <f>'Paste Here'!B28</f>
        <v>F 47%</v>
      </c>
      <c r="D28" s="8">
        <f>'Paste Here'!C28</f>
        <v>9.1999999999999993</v>
      </c>
      <c r="E28" s="8">
        <f>'Paste Here'!D28</f>
        <v>9.1999999999999993</v>
      </c>
      <c r="F28" s="8">
        <f>'Paste Here'!E28</f>
        <v>0</v>
      </c>
      <c r="G28" s="8">
        <f>'Paste Here'!F28</f>
        <v>40</v>
      </c>
      <c r="H28" s="8">
        <f>'Paste Here'!G28</f>
        <v>0</v>
      </c>
      <c r="I28" s="8">
        <f>'Paste Here'!H28</f>
        <v>10</v>
      </c>
      <c r="K28" s="8">
        <f t="shared" si="8"/>
        <v>0.47156249999999994</v>
      </c>
      <c r="L28" s="8">
        <f>10</f>
        <v>10</v>
      </c>
      <c r="M28" s="8">
        <v>10</v>
      </c>
      <c r="N28" s="8">
        <v>23</v>
      </c>
      <c r="O28" s="8">
        <v>40</v>
      </c>
      <c r="P28" s="8">
        <v>11</v>
      </c>
      <c r="Q28" s="8">
        <v>10</v>
      </c>
      <c r="S28" s="8">
        <f t="shared" si="2"/>
        <v>0.91999999999999993</v>
      </c>
      <c r="T28" s="8">
        <f t="shared" si="3"/>
        <v>0.91999999999999993</v>
      </c>
      <c r="U28" s="8">
        <f t="shared" si="4"/>
        <v>0</v>
      </c>
      <c r="V28" s="8">
        <f t="shared" si="5"/>
        <v>1</v>
      </c>
      <c r="W28" s="8">
        <f t="shared" si="6"/>
        <v>0</v>
      </c>
      <c r="X28" s="8">
        <f t="shared" si="7"/>
        <v>1</v>
      </c>
      <c r="Z28" s="8" t="str">
        <f>IF(S28&lt;$K28,_xlfn.CONCAT("Your grade on ",'Paste Here'!C$1," is lowering your total grade.  You can still do or re-do this assignment.  See Teams to re-take ",'Paste Here'!C$1),"")</f>
        <v/>
      </c>
      <c r="AA28" s="8" t="str">
        <f>IF(T28&lt;$K28,_xlfn.CONCAT("Your grade on ",'Paste Here'!D$1," is lowering your total grade.  You can still do or re-do this assignment.  See Teams to re-take ",'Paste Here'!D$1),"")</f>
        <v/>
      </c>
      <c r="AB28" s="8" t="str">
        <f>IF(U28&lt;$K28,_xlfn.CONCAT("Your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8" s="8" t="str">
        <f>IF(V28&lt;$K28,_xlfn.CONCAT("Your grade on ",'Paste Here'!F$1," is lowering your total grade.  You should take/re-take it.  Talk to Mr. Weisenfeld to arrange taking or retaking ",'Paste Here'!F$1),"")</f>
        <v/>
      </c>
      <c r="AD28" s="8" t="str">
        <f>IF(W28&lt;$K28,_xlfn.CONCAT("Your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28" s="8" t="str">
        <f>IF(X28&lt;$K28,_xlfn.CONCAT("Your grade on ",'Paste Here'!H$1," is lowering your total grade.  You can still re-do this assignment.  Click here http://tiny.cc/mrwastrohr to take or re-take ",'Paste Here'!H$1),"")</f>
        <v/>
      </c>
      <c r="AG28" s="7" t="str">
        <f>'Paste Here'!C$1</f>
        <v>Kepler 1 Assessment</v>
      </c>
      <c r="AH28" s="7" t="str">
        <f>'Paste Here'!D$1</f>
        <v>Kepler's Laws Assessment</v>
      </c>
      <c r="AI28" s="7" t="str">
        <f>'Paste Here'!E$1</f>
        <v>Sun and Stars Quiz v2</v>
      </c>
      <c r="AJ28" s="7" t="str">
        <f>'Paste Here'!F$1</f>
        <v>Life Cycle of Stars Handout Model 1 and 2</v>
      </c>
      <c r="AK28" s="7" t="str">
        <f>'Paste Here'!G$1</f>
        <v>Life Cycle of Stars Summary Quiz</v>
      </c>
      <c r="AL28" s="7" t="str">
        <f>'Paste Here'!H$1</f>
        <v>HR Diagram Quiz</v>
      </c>
      <c r="AP28" s="10" t="s">
        <v>312</v>
      </c>
      <c r="AR28" s="10" t="s">
        <v>313</v>
      </c>
      <c r="AS28" s="10" t="s">
        <v>314</v>
      </c>
    </row>
    <row r="29" spans="1:45" x14ac:dyDescent="0.25">
      <c r="A29" t="str">
        <f>IF(NOT(ISBLANK('Paste Here'!A29)),VLOOKUP('Paste Here'!A29,LOOKUPTABLE,6),"")</f>
        <v xml:space="preserve"> Bryan Jesus</v>
      </c>
      <c r="B29" s="7" t="str">
        <f>IF(NOT(ISBLANK('Paste Here'!A29)),VLOOKUP('Paste Here'!A29,LOOKUPTABLE,4),"")</f>
        <v>bryan834@students.psd1.org</v>
      </c>
      <c r="C29" s="7" t="str">
        <f>'Paste Here'!B29</f>
        <v>F 31%</v>
      </c>
      <c r="D29" s="8">
        <f>'Paste Here'!C29</f>
        <v>9.1999999999999993</v>
      </c>
      <c r="E29" s="8">
        <f>'Paste Here'!D29</f>
        <v>0</v>
      </c>
      <c r="F29" s="8">
        <f>'Paste Here'!E29</f>
        <v>0</v>
      </c>
      <c r="G29" s="8">
        <f>'Paste Here'!F29</f>
        <v>40</v>
      </c>
      <c r="H29" s="8">
        <f>'Paste Here'!G29</f>
        <v>8</v>
      </c>
      <c r="I29" s="8">
        <f>'Paste Here'!H29</f>
        <v>0</v>
      </c>
      <c r="K29" s="8">
        <f t="shared" si="8"/>
        <v>0.30531249999999999</v>
      </c>
      <c r="L29" s="8">
        <f>10</f>
        <v>10</v>
      </c>
      <c r="M29" s="8">
        <v>10</v>
      </c>
      <c r="N29" s="8">
        <v>23</v>
      </c>
      <c r="O29" s="8">
        <v>40</v>
      </c>
      <c r="P29" s="8">
        <v>11</v>
      </c>
      <c r="Q29" s="8">
        <v>10</v>
      </c>
      <c r="S29" s="8">
        <f t="shared" si="2"/>
        <v>0.91999999999999993</v>
      </c>
      <c r="T29" s="8">
        <f t="shared" si="3"/>
        <v>0</v>
      </c>
      <c r="U29" s="8">
        <f t="shared" si="4"/>
        <v>0</v>
      </c>
      <c r="V29" s="8">
        <f t="shared" si="5"/>
        <v>1</v>
      </c>
      <c r="W29" s="8">
        <f t="shared" si="6"/>
        <v>0.72727272727272729</v>
      </c>
      <c r="X29" s="8">
        <f t="shared" si="7"/>
        <v>0</v>
      </c>
      <c r="Z29" s="8" t="str">
        <f>IF(S29&lt;$K29,_xlfn.CONCAT("Your grade on ",'Paste Here'!C$1," is lowering your total grade.  You can still do or re-do this assignment.  See Teams to re-take ",'Paste Here'!C$1),"")</f>
        <v/>
      </c>
      <c r="AA29" s="8" t="str">
        <f>IF(T29&lt;$K29,_xlfn.CONCAT("Your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29" s="8" t="str">
        <f>IF(U29&lt;$K29,_xlfn.CONCAT("Your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29" s="8" t="str">
        <f>IF(V29&lt;$K29,_xlfn.CONCAT("Your grade on ",'Paste Here'!F$1," is lowering your total grade.  You should take/re-take it.  Talk to Mr. Weisenfeld to arrange taking or retaking ",'Paste Here'!F$1),"")</f>
        <v/>
      </c>
      <c r="AD29" s="8" t="str">
        <f>IF(W29&lt;$K29,_xlfn.CONCAT("Your grade on ",'Paste Here'!G$1," is lowering your total grade.  You can still do or re-do this assignment.  Click here http://tiny.cc/lcossq to take or re-take ",'Paste Here'!G$1),"")</f>
        <v/>
      </c>
      <c r="AE29" s="8" t="str">
        <f>IF(X29&lt;$K29,_xlfn.CONCAT("Your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29" s="7" t="str">
        <f>'Paste Here'!C$1</f>
        <v>Kepler 1 Assessment</v>
      </c>
      <c r="AH29" s="7" t="str">
        <f>'Paste Here'!D$1</f>
        <v>Kepler's Laws Assessment</v>
      </c>
      <c r="AI29" s="7" t="str">
        <f>'Paste Here'!E$1</f>
        <v>Sun and Stars Quiz v2</v>
      </c>
      <c r="AJ29" s="7" t="str">
        <f>'Paste Here'!F$1</f>
        <v>Life Cycle of Stars Handout Model 1 and 2</v>
      </c>
      <c r="AK29" s="7" t="str">
        <f>'Paste Here'!G$1</f>
        <v>Life Cycle of Stars Summary Quiz</v>
      </c>
      <c r="AL29" s="7" t="str">
        <f>'Paste Here'!H$1</f>
        <v>HR Diagram Quiz</v>
      </c>
      <c r="AP29" s="10" t="s">
        <v>312</v>
      </c>
      <c r="AR29" s="10" t="s">
        <v>313</v>
      </c>
      <c r="AS29" s="10" t="s">
        <v>314</v>
      </c>
    </row>
    <row r="30" spans="1:45" x14ac:dyDescent="0.25">
      <c r="A30" t="str">
        <f>IF(NOT(ISBLANK('Paste Here'!A30)),VLOOKUP('Paste Here'!A30,LOOKUPTABLE,6),"")</f>
        <v xml:space="preserve"> David</v>
      </c>
      <c r="B30" s="7" t="str">
        <f>IF(NOT(ISBLANK('Paste Here'!A30)),VLOOKUP('Paste Here'!A30,LOOKUPTABLE,4),"")</f>
        <v>david401@students.psd1.org</v>
      </c>
      <c r="C30" s="7" t="str">
        <f>'Paste Here'!B30</f>
        <v>B+ 87%</v>
      </c>
      <c r="D30" s="8">
        <f>'Paste Here'!C30</f>
        <v>9.1999999999999993</v>
      </c>
      <c r="E30" s="8">
        <f>'Paste Here'!D30</f>
        <v>9.1999999999999993</v>
      </c>
      <c r="F30" s="8">
        <f>'Paste Here'!E30</f>
        <v>18</v>
      </c>
      <c r="G30" s="8">
        <f>'Paste Here'!F30</f>
        <v>40</v>
      </c>
      <c r="H30" s="8">
        <f>'Paste Here'!G30</f>
        <v>10</v>
      </c>
      <c r="I30" s="8">
        <f>'Paste Here'!H30</f>
        <v>9</v>
      </c>
      <c r="K30" s="8">
        <f t="shared" si="8"/>
        <v>0.87234374999999997</v>
      </c>
      <c r="L30" s="8">
        <f>10</f>
        <v>10</v>
      </c>
      <c r="M30" s="8">
        <v>10</v>
      </c>
      <c r="N30" s="8">
        <v>23</v>
      </c>
      <c r="O30" s="8">
        <v>40</v>
      </c>
      <c r="P30" s="8">
        <v>11</v>
      </c>
      <c r="Q30" s="8">
        <v>10</v>
      </c>
      <c r="S30" s="8">
        <f t="shared" si="2"/>
        <v>0.91999999999999993</v>
      </c>
      <c r="T30" s="8">
        <f t="shared" si="3"/>
        <v>0.91999999999999993</v>
      </c>
      <c r="U30" s="8">
        <f t="shared" si="4"/>
        <v>0.78260869565217395</v>
      </c>
      <c r="V30" s="8">
        <f t="shared" si="5"/>
        <v>1</v>
      </c>
      <c r="W30" s="8">
        <f t="shared" si="6"/>
        <v>0.90909090909090906</v>
      </c>
      <c r="X30" s="8">
        <f t="shared" si="7"/>
        <v>0.9</v>
      </c>
      <c r="Z30" s="8" t="str">
        <f>IF(S30&lt;$K30,_xlfn.CONCAT("Your grade on ",'Paste Here'!C$1," is lowering your total grade.  You can still do or re-do this assignment.  See Teams to re-take ",'Paste Here'!C$1),"")</f>
        <v/>
      </c>
      <c r="AA30" s="8" t="str">
        <f>IF(T30&lt;$K30,_xlfn.CONCAT("Your grade on ",'Paste Here'!D$1," is lowering your total grade.  You can still do or re-do this assignment.  See Teams to re-take ",'Paste Here'!D$1),"")</f>
        <v/>
      </c>
      <c r="AB30" s="8" t="str">
        <f>IF(U30&lt;$K30,_xlfn.CONCAT("Your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0" s="8" t="str">
        <f>IF(V30&lt;$K30,_xlfn.CONCAT("Your grade on ",'Paste Here'!F$1," is lowering your total grade.  You should take/re-take it.  Talk to Mr. Weisenfeld to arrange taking or retaking ",'Paste Here'!F$1),"")</f>
        <v/>
      </c>
      <c r="AD30" s="8" t="str">
        <f>IF(W30&lt;$K30,_xlfn.CONCAT("Your grade on ",'Paste Here'!G$1," is lowering your total grade.  You can still do or re-do this assignment.  Click here http://tiny.cc/lcossq to take or re-take ",'Paste Here'!G$1),"")</f>
        <v/>
      </c>
      <c r="AE30" s="8" t="str">
        <f>IF(X30&lt;$K30,_xlfn.CONCAT("Your grade on ",'Paste Here'!H$1," is lowering your total grade.  You can still re-do this assignment.  Click here http://tiny.cc/mrwastrohr to take or re-take ",'Paste Here'!H$1),"")</f>
        <v/>
      </c>
      <c r="AG30" s="7" t="str">
        <f>'Paste Here'!C$1</f>
        <v>Kepler 1 Assessment</v>
      </c>
      <c r="AH30" s="7" t="str">
        <f>'Paste Here'!D$1</f>
        <v>Kepler's Laws Assessment</v>
      </c>
      <c r="AI30" s="7" t="str">
        <f>'Paste Here'!E$1</f>
        <v>Sun and Stars Quiz v2</v>
      </c>
      <c r="AJ30" s="7" t="str">
        <f>'Paste Here'!F$1</f>
        <v>Life Cycle of Stars Handout Model 1 and 2</v>
      </c>
      <c r="AK30" s="7" t="str">
        <f>'Paste Here'!G$1</f>
        <v>Life Cycle of Stars Summary Quiz</v>
      </c>
      <c r="AL30" s="7" t="str">
        <f>'Paste Here'!H$1</f>
        <v>HR Diagram Quiz</v>
      </c>
      <c r="AP30" s="10" t="s">
        <v>312</v>
      </c>
      <c r="AR30" s="10" t="s">
        <v>313</v>
      </c>
      <c r="AS30" s="10" t="s">
        <v>314</v>
      </c>
    </row>
    <row r="31" spans="1:45" x14ac:dyDescent="0.25">
      <c r="A31" t="str">
        <f>IF(NOT(ISBLANK('Paste Here'!A31)),VLOOKUP('Paste Here'!A31,LOOKUPTABLE,6),"")</f>
        <v xml:space="preserve"> Eliana D</v>
      </c>
      <c r="B31" s="7" t="str">
        <f>IF(NOT(ISBLANK('Paste Here'!A31)),VLOOKUP('Paste Here'!A31,LOOKUPTABLE,4),"")</f>
        <v>eliana532@students.psd1.org</v>
      </c>
      <c r="C31" s="7" t="str">
        <f>'Paste Here'!B31</f>
        <v>F 49%</v>
      </c>
      <c r="D31" s="8">
        <f>'Paste Here'!C31</f>
        <v>9.1999999999999993</v>
      </c>
      <c r="E31" s="8">
        <f>'Paste Here'!D31</f>
        <v>9.1999999999999993</v>
      </c>
      <c r="F31" s="8">
        <f>'Paste Here'!E31</f>
        <v>0</v>
      </c>
      <c r="G31" s="8">
        <f>'Paste Here'!F31</f>
        <v>40</v>
      </c>
      <c r="H31" s="8">
        <f>'Paste Here'!G31</f>
        <v>0</v>
      </c>
      <c r="I31" s="8">
        <f>'Paste Here'!H31</f>
        <v>11</v>
      </c>
      <c r="K31" s="8">
        <f t="shared" si="8"/>
        <v>0.48640624999999993</v>
      </c>
      <c r="L31" s="8">
        <f>10</f>
        <v>10</v>
      </c>
      <c r="M31" s="8">
        <v>10</v>
      </c>
      <c r="N31" s="8">
        <v>23</v>
      </c>
      <c r="O31" s="8">
        <v>40</v>
      </c>
      <c r="P31" s="8">
        <v>11</v>
      </c>
      <c r="Q31" s="8">
        <v>10</v>
      </c>
      <c r="S31" s="8">
        <f t="shared" si="2"/>
        <v>0.91999999999999993</v>
      </c>
      <c r="T31" s="8">
        <f t="shared" si="3"/>
        <v>0.91999999999999993</v>
      </c>
      <c r="U31" s="8">
        <f t="shared" si="4"/>
        <v>0</v>
      </c>
      <c r="V31" s="8">
        <f t="shared" si="5"/>
        <v>1</v>
      </c>
      <c r="W31" s="8">
        <f t="shared" si="6"/>
        <v>0</v>
      </c>
      <c r="X31" s="8">
        <f t="shared" si="7"/>
        <v>1.1000000000000001</v>
      </c>
      <c r="Z31" s="8" t="str">
        <f>IF(S31&lt;$K31,_xlfn.CONCAT("Your grade on ",'Paste Here'!C$1," is lowering your total grade.  You can still do or re-do this assignment.  See Teams to re-take ",'Paste Here'!C$1),"")</f>
        <v/>
      </c>
      <c r="AA31" s="8" t="str">
        <f>IF(T31&lt;$K31,_xlfn.CONCAT("Your grade on ",'Paste Here'!D$1," is lowering your total grade.  You can still do or re-do this assignment.  See Teams to re-take ",'Paste Here'!D$1),"")</f>
        <v/>
      </c>
      <c r="AB31" s="8" t="str">
        <f>IF(U31&lt;$K31,_xlfn.CONCAT("Your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1" s="8" t="str">
        <f>IF(V31&lt;$K31,_xlfn.CONCAT("Your grade on ",'Paste Here'!F$1," is lowering your total grade.  You should take/re-take it.  Talk to Mr. Weisenfeld to arrange taking or retaking ",'Paste Here'!F$1),"")</f>
        <v/>
      </c>
      <c r="AD31" s="8" t="str">
        <f>IF(W31&lt;$K31,_xlfn.CONCAT("Your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1" s="8" t="str">
        <f>IF(X31&lt;$K31,_xlfn.CONCAT("Your grade on ",'Paste Here'!H$1," is lowering your total grade.  You can still re-do this assignment.  Click here http://tiny.cc/mrwastrohr to take or re-take ",'Paste Here'!H$1),"")</f>
        <v/>
      </c>
      <c r="AG31" s="7" t="str">
        <f>'Paste Here'!C$1</f>
        <v>Kepler 1 Assessment</v>
      </c>
      <c r="AH31" s="7" t="str">
        <f>'Paste Here'!D$1</f>
        <v>Kepler's Laws Assessment</v>
      </c>
      <c r="AI31" s="7" t="str">
        <f>'Paste Here'!E$1</f>
        <v>Sun and Stars Quiz v2</v>
      </c>
      <c r="AJ31" s="7" t="str">
        <f>'Paste Here'!F$1</f>
        <v>Life Cycle of Stars Handout Model 1 and 2</v>
      </c>
      <c r="AK31" s="7" t="str">
        <f>'Paste Here'!G$1</f>
        <v>Life Cycle of Stars Summary Quiz</v>
      </c>
      <c r="AL31" s="7" t="str">
        <f>'Paste Here'!H$1</f>
        <v>HR Diagram Quiz</v>
      </c>
      <c r="AP31" s="10" t="s">
        <v>312</v>
      </c>
      <c r="AR31" s="10" t="s">
        <v>313</v>
      </c>
      <c r="AS31" s="10" t="s">
        <v>314</v>
      </c>
    </row>
    <row r="32" spans="1:45" x14ac:dyDescent="0.25">
      <c r="A32" t="str">
        <f>IF(NOT(ISBLANK('Paste Here'!A32)),VLOOKUP('Paste Here'!A32,LOOKUPTABLE,6),"")</f>
        <v xml:space="preserve"> Gissel</v>
      </c>
      <c r="B32" s="7" t="str">
        <f>IF(NOT(ISBLANK('Paste Here'!A32)),VLOOKUP('Paste Here'!A32,LOOKUPTABLE,4),"")</f>
        <v>gissel962@students.psd1.org</v>
      </c>
      <c r="C32" s="7" t="str">
        <f>'Paste Here'!B32</f>
        <v>F 30%</v>
      </c>
      <c r="D32" s="8">
        <f>'Paste Here'!C32</f>
        <v>9.1999999999999993</v>
      </c>
      <c r="E32" s="8">
        <f>'Paste Here'!D32</f>
        <v>7.8</v>
      </c>
      <c r="F32" s="8">
        <f>'Paste Here'!E32</f>
        <v>0</v>
      </c>
      <c r="G32" s="8">
        <f>'Paste Here'!F32</f>
        <v>40</v>
      </c>
      <c r="H32" s="8">
        <f>'Paste Here'!G32</f>
        <v>0</v>
      </c>
      <c r="I32" s="8">
        <f>'Paste Here'!H32</f>
        <v>0</v>
      </c>
      <c r="K32" s="8">
        <f t="shared" si="8"/>
        <v>0.30234374999999997</v>
      </c>
      <c r="L32" s="8">
        <f>10</f>
        <v>10</v>
      </c>
      <c r="M32" s="8">
        <v>10</v>
      </c>
      <c r="N32" s="8">
        <v>23</v>
      </c>
      <c r="O32" s="8">
        <v>40</v>
      </c>
      <c r="P32" s="8">
        <v>11</v>
      </c>
      <c r="Q32" s="8">
        <v>10</v>
      </c>
      <c r="S32" s="8">
        <f t="shared" si="2"/>
        <v>0.91999999999999993</v>
      </c>
      <c r="T32" s="8">
        <f t="shared" si="3"/>
        <v>0.78</v>
      </c>
      <c r="U32" s="8">
        <f t="shared" si="4"/>
        <v>0</v>
      </c>
      <c r="V32" s="8">
        <f t="shared" si="5"/>
        <v>1</v>
      </c>
      <c r="W32" s="8">
        <f t="shared" si="6"/>
        <v>0</v>
      </c>
      <c r="X32" s="8">
        <f t="shared" si="7"/>
        <v>0</v>
      </c>
      <c r="Z32" s="8" t="str">
        <f>IF(S32&lt;$K32,_xlfn.CONCAT("Your grade on ",'Paste Here'!C$1," is lowering your total grade.  You can still do or re-do this assignment.  See Teams to re-take ",'Paste Here'!C$1),"")</f>
        <v/>
      </c>
      <c r="AA32" s="8" t="str">
        <f>IF(T32&lt;$K32,_xlfn.CONCAT("Your grade on ",'Paste Here'!D$1," is lowering your total grade.  You can still do or re-do this assignment.  See Teams to re-take ",'Paste Here'!D$1),"")</f>
        <v/>
      </c>
      <c r="AB32" s="8" t="str">
        <f>IF(U32&lt;$K32,_xlfn.CONCAT("Your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2" s="8" t="str">
        <f>IF(V32&lt;$K32,_xlfn.CONCAT("Your grade on ",'Paste Here'!F$1," is lowering your total grade.  You should take/re-take it.  Talk to Mr. Weisenfeld to arrange taking or retaking ",'Paste Here'!F$1),"")</f>
        <v/>
      </c>
      <c r="AD32" s="8" t="str">
        <f>IF(W32&lt;$K32,_xlfn.CONCAT("Your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2" s="8" t="str">
        <f>IF(X32&lt;$K32,_xlfn.CONCAT("Your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2" s="7" t="str">
        <f>'Paste Here'!C$1</f>
        <v>Kepler 1 Assessment</v>
      </c>
      <c r="AH32" s="7" t="str">
        <f>'Paste Here'!D$1</f>
        <v>Kepler's Laws Assessment</v>
      </c>
      <c r="AI32" s="7" t="str">
        <f>'Paste Here'!E$1</f>
        <v>Sun and Stars Quiz v2</v>
      </c>
      <c r="AJ32" s="7" t="str">
        <f>'Paste Here'!F$1</f>
        <v>Life Cycle of Stars Handout Model 1 and 2</v>
      </c>
      <c r="AK32" s="7" t="str">
        <f>'Paste Here'!G$1</f>
        <v>Life Cycle of Stars Summary Quiz</v>
      </c>
      <c r="AL32" s="7" t="str">
        <f>'Paste Here'!H$1</f>
        <v>HR Diagram Quiz</v>
      </c>
      <c r="AP32" s="10" t="s">
        <v>312</v>
      </c>
      <c r="AR32" s="10" t="s">
        <v>313</v>
      </c>
      <c r="AS32" s="10" t="s">
        <v>314</v>
      </c>
    </row>
    <row r="33" spans="1:45" s="7" customFormat="1" x14ac:dyDescent="0.25">
      <c r="A33" s="7" t="str">
        <f>IF(NOT(ISBLANK('Paste Here'!A33)),VLOOKUP('Paste Here'!A33,LOOKUPTABLE,6),"")</f>
        <v xml:space="preserve"> Jared</v>
      </c>
      <c r="B33" s="7" t="str">
        <f>IF(NOT(ISBLANK('Paste Here'!A33)),VLOOKUP('Paste Here'!A33,LOOKUPTABLE,4),"")</f>
        <v>jared246@students.psd1.org</v>
      </c>
      <c r="C33" s="7" t="str">
        <f>'Paste Here'!B33</f>
        <v>F 5%</v>
      </c>
      <c r="D33" s="8">
        <f>'Paste Here'!C33</f>
        <v>0</v>
      </c>
      <c r="E33" s="8">
        <f>'Paste Here'!D33</f>
        <v>0</v>
      </c>
      <c r="F33" s="8">
        <f>'Paste Here'!E33</f>
        <v>0</v>
      </c>
      <c r="G33" s="8">
        <f>'Paste Here'!F33</f>
        <v>40</v>
      </c>
      <c r="H33" s="8">
        <f>'Paste Here'!G33</f>
        <v>0</v>
      </c>
      <c r="I33" s="8">
        <f>'Paste Here'!H33</f>
        <v>0</v>
      </c>
      <c r="J33" s="8"/>
      <c r="K33" s="8">
        <f t="shared" ref="K33" si="9">SUM(D33+E33+F33+H33+I33)/SUM(L33,M33,N33,P33,Q33)*0.95+0.05*(G33/O33)</f>
        <v>0.05</v>
      </c>
      <c r="L33" s="8">
        <f>10</f>
        <v>10</v>
      </c>
      <c r="M33" s="8">
        <v>10</v>
      </c>
      <c r="N33" s="8">
        <v>23</v>
      </c>
      <c r="O33" s="8">
        <v>40</v>
      </c>
      <c r="P33" s="8">
        <v>11</v>
      </c>
      <c r="Q33" s="8">
        <v>10</v>
      </c>
      <c r="R33" s="8"/>
      <c r="S33" s="8">
        <f t="shared" ref="S33" si="10">D33/L33</f>
        <v>0</v>
      </c>
      <c r="T33" s="8">
        <f t="shared" ref="T33" si="11">E33/M33</f>
        <v>0</v>
      </c>
      <c r="U33" s="8">
        <f t="shared" ref="U33" si="12">F33/N33</f>
        <v>0</v>
      </c>
      <c r="V33" s="8">
        <f t="shared" ref="V33" si="13">G33/O33</f>
        <v>1</v>
      </c>
      <c r="W33" s="8">
        <f t="shared" ref="W33" si="14">H33/P33</f>
        <v>0</v>
      </c>
      <c r="X33" s="8">
        <f t="shared" ref="X33" si="15">I33/Q33</f>
        <v>0</v>
      </c>
      <c r="Y33" s="8"/>
      <c r="Z33" s="8" t="str">
        <f>IF(S33&lt;$K33,_xlfn.CONCAT("Your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33" s="8" t="str">
        <f>IF(T33&lt;$K33,_xlfn.CONCAT("Your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33" s="8" t="str">
        <f>IF(U33&lt;$K33,_xlfn.CONCAT("Your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3" s="8" t="str">
        <f>IF(V33&lt;$K33,_xlfn.CONCAT("Your grade on ",'Paste Here'!F$1," is lowering your total grade.  You should take/re-take it.  Talk to Mr. Weisenfeld to arrange taking or retaking ",'Paste Here'!F$1),"")</f>
        <v/>
      </c>
      <c r="AD33" s="8" t="str">
        <f>IF(W33&lt;$K33,_xlfn.CONCAT("Your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3" s="8" t="str">
        <f>IF(X33&lt;$K33,_xlfn.CONCAT("Your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3" s="7" t="str">
        <f>'Paste Here'!C$1</f>
        <v>Kepler 1 Assessment</v>
      </c>
      <c r="AH33" s="7" t="str">
        <f>'Paste Here'!D$1</f>
        <v>Kepler's Laws Assessment</v>
      </c>
      <c r="AI33" s="7" t="str">
        <f>'Paste Here'!E$1</f>
        <v>Sun and Stars Quiz v2</v>
      </c>
      <c r="AJ33" s="7" t="str">
        <f>'Paste Here'!F$1</f>
        <v>Life Cycle of Stars Handout Model 1 and 2</v>
      </c>
      <c r="AK33" s="7" t="str">
        <f>'Paste Here'!G$1</f>
        <v>Life Cycle of Stars Summary Quiz</v>
      </c>
      <c r="AL33" s="7" t="str">
        <f>'Paste Here'!H$1</f>
        <v>HR Diagram Quiz</v>
      </c>
      <c r="AP33" s="10" t="s">
        <v>312</v>
      </c>
      <c r="AR33" s="10" t="s">
        <v>313</v>
      </c>
      <c r="AS33" s="10" t="s">
        <v>314</v>
      </c>
    </row>
    <row r="34" spans="1:45" s="7" customFormat="1" x14ac:dyDescent="0.25">
      <c r="A34" s="7" t="str">
        <f>IF(NOT(ISBLANK('Paste Here'!A34)),VLOOKUP('Paste Here'!A34,LOOKUPTABLE,6),"")</f>
        <v xml:space="preserve"> Javier</v>
      </c>
      <c r="B34" s="7" t="str">
        <f>IF(NOT(ISBLANK('Paste Here'!A34)),VLOOKUP('Paste Here'!A34,LOOKUPTABLE,4),"")</f>
        <v>javier797@students.psd1.org</v>
      </c>
      <c r="C34" s="7" t="str">
        <f>'Paste Here'!B34</f>
        <v>A 93%</v>
      </c>
      <c r="D34" s="8">
        <f>'Paste Here'!C34</f>
        <v>9.1999999999999993</v>
      </c>
      <c r="E34" s="8">
        <f>'Paste Here'!D34</f>
        <v>9.3000000000000007</v>
      </c>
      <c r="F34" s="8">
        <f>'Paste Here'!E34</f>
        <v>20</v>
      </c>
      <c r="G34" s="8">
        <f>'Paste Here'!F34</f>
        <v>40</v>
      </c>
      <c r="H34" s="8">
        <f>'Paste Here'!G34</f>
        <v>11</v>
      </c>
      <c r="I34" s="8">
        <f>'Paste Here'!H34</f>
        <v>9.5</v>
      </c>
      <c r="J34" s="8"/>
      <c r="K34" s="8">
        <f t="shared" ref="K34:K51" si="16">SUM(D34+E34+F34+H34+I34)/SUM(L34,M34,N34,P34,Q34)*0.95+0.05*(G34/O34)</f>
        <v>0.92578125</v>
      </c>
      <c r="L34" s="8">
        <f>10</f>
        <v>10</v>
      </c>
      <c r="M34" s="8">
        <v>10</v>
      </c>
      <c r="N34" s="8">
        <v>23</v>
      </c>
      <c r="O34" s="8">
        <v>40</v>
      </c>
      <c r="P34" s="8">
        <v>11</v>
      </c>
      <c r="Q34" s="8">
        <v>10</v>
      </c>
      <c r="R34" s="8"/>
      <c r="S34" s="8">
        <f t="shared" ref="S34:S51" si="17">D34/L34</f>
        <v>0.91999999999999993</v>
      </c>
      <c r="T34" s="8">
        <f t="shared" ref="T34:T51" si="18">E34/M34</f>
        <v>0.93</v>
      </c>
      <c r="U34" s="8">
        <f t="shared" ref="U34:U51" si="19">F34/N34</f>
        <v>0.86956521739130432</v>
      </c>
      <c r="V34" s="8">
        <f t="shared" ref="V34:V51" si="20">G34/O34</f>
        <v>1</v>
      </c>
      <c r="W34" s="8">
        <f t="shared" ref="W34:W51" si="21">H34/P34</f>
        <v>1</v>
      </c>
      <c r="X34" s="8">
        <f t="shared" ref="X34:X51" si="22">I34/Q34</f>
        <v>0.95</v>
      </c>
      <c r="Y34" s="8"/>
      <c r="Z34" s="8" t="str">
        <f>IF(S34&lt;$K34,_xlfn.CONCAT("Your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34" s="8" t="str">
        <f>IF(T34&lt;$K34,_xlfn.CONCAT("Your grade on ",'Paste Here'!D$1," is lowering your total grade.  You can still do or re-do this assignment.  See Teams to re-take ",'Paste Here'!D$1),"")</f>
        <v/>
      </c>
      <c r="AB34" s="8" t="str">
        <f>IF(U34&lt;$K34,_xlfn.CONCAT("Your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4" s="8" t="str">
        <f>IF(V34&lt;$K34,_xlfn.CONCAT("Your grade on ",'Paste Here'!F$1," is lowering your total grade.  You should take/re-take it.  Talk to Mr. Weisenfeld to arrange taking or retaking ",'Paste Here'!F$1),"")</f>
        <v/>
      </c>
      <c r="AD34" s="8" t="str">
        <f>IF(W34&lt;$K34,_xlfn.CONCAT("Your grade on ",'Paste Here'!G$1," is lowering your total grade.  You can still do or re-do this assignment.  Click here http://tiny.cc/lcossq to take or re-take ",'Paste Here'!G$1),"")</f>
        <v/>
      </c>
      <c r="AE34" s="8" t="str">
        <f>IF(X34&lt;$K34,_xlfn.CONCAT("Your grade on ",'Paste Here'!H$1," is lowering your total grade.  You can still re-do this assignment.  Click here http://tiny.cc/mrwastrohr to take or re-take ",'Paste Here'!H$1),"")</f>
        <v/>
      </c>
      <c r="AG34" s="7" t="str">
        <f>'Paste Here'!C$1</f>
        <v>Kepler 1 Assessment</v>
      </c>
      <c r="AH34" s="7" t="str">
        <f>'Paste Here'!D$1</f>
        <v>Kepler's Laws Assessment</v>
      </c>
      <c r="AI34" s="7" t="str">
        <f>'Paste Here'!E$1</f>
        <v>Sun and Stars Quiz v2</v>
      </c>
      <c r="AJ34" s="7" t="str">
        <f>'Paste Here'!F$1</f>
        <v>Life Cycle of Stars Handout Model 1 and 2</v>
      </c>
      <c r="AK34" s="7" t="str">
        <f>'Paste Here'!G$1</f>
        <v>Life Cycle of Stars Summary Quiz</v>
      </c>
      <c r="AL34" s="7" t="str">
        <f>'Paste Here'!H$1</f>
        <v>HR Diagram Quiz</v>
      </c>
      <c r="AP34" s="10" t="s">
        <v>312</v>
      </c>
      <c r="AR34" s="10" t="s">
        <v>313</v>
      </c>
      <c r="AS34" s="10" t="s">
        <v>314</v>
      </c>
    </row>
    <row r="35" spans="1:45" s="7" customFormat="1" x14ac:dyDescent="0.25">
      <c r="A35" s="7" t="str">
        <f>IF(NOT(ISBLANK('Paste Here'!A35)),VLOOKUP('Paste Here'!A35,LOOKUPTABLE,6),"")</f>
        <v xml:space="preserve"> Jose Trinidad</v>
      </c>
      <c r="B35" s="7" t="str">
        <f>IF(NOT(ISBLANK('Paste Here'!A35)),VLOOKUP('Paste Here'!A35,LOOKUPTABLE,4),"")</f>
        <v>jose381@students.psd1.org</v>
      </c>
      <c r="C35" s="7" t="str">
        <f>'Paste Here'!B35</f>
        <v>C- 70%</v>
      </c>
      <c r="D35" s="8">
        <f>'Paste Here'!C35</f>
        <v>7.8</v>
      </c>
      <c r="E35" s="8">
        <f>'Paste Here'!D35</f>
        <v>8.3000000000000007</v>
      </c>
      <c r="F35" s="8">
        <f>'Paste Here'!E35</f>
        <v>17</v>
      </c>
      <c r="G35" s="8">
        <f>'Paste Here'!F35</f>
        <v>40</v>
      </c>
      <c r="H35" s="8">
        <f>'Paste Here'!G35</f>
        <v>11</v>
      </c>
      <c r="I35" s="8">
        <f>'Paste Here'!H35</f>
        <v>0</v>
      </c>
      <c r="J35" s="8"/>
      <c r="K35" s="8">
        <f t="shared" si="16"/>
        <v>0.70460937499999998</v>
      </c>
      <c r="L35" s="8">
        <f>10</f>
        <v>10</v>
      </c>
      <c r="M35" s="8">
        <v>10</v>
      </c>
      <c r="N35" s="8">
        <v>23</v>
      </c>
      <c r="O35" s="8">
        <v>40</v>
      </c>
      <c r="P35" s="8">
        <v>11</v>
      </c>
      <c r="Q35" s="8">
        <v>10</v>
      </c>
      <c r="R35" s="8"/>
      <c r="S35" s="8">
        <f t="shared" si="17"/>
        <v>0.78</v>
      </c>
      <c r="T35" s="8">
        <f t="shared" si="18"/>
        <v>0.83000000000000007</v>
      </c>
      <c r="U35" s="8">
        <f t="shared" si="19"/>
        <v>0.73913043478260865</v>
      </c>
      <c r="V35" s="8">
        <f t="shared" si="20"/>
        <v>1</v>
      </c>
      <c r="W35" s="8">
        <f t="shared" si="21"/>
        <v>1</v>
      </c>
      <c r="X35" s="8">
        <f t="shared" si="22"/>
        <v>0</v>
      </c>
      <c r="Y35" s="8"/>
      <c r="Z35" s="8" t="str">
        <f>IF(S35&lt;$K35,_xlfn.CONCAT("Your grade on ",'Paste Here'!C$1," is lowering your total grade.  You can still do or re-do this assignment.  See Teams to re-take ",'Paste Here'!C$1),"")</f>
        <v/>
      </c>
      <c r="AA35" s="8" t="str">
        <f>IF(T35&lt;$K35,_xlfn.CONCAT("Your grade on ",'Paste Here'!D$1," is lowering your total grade.  You can still do or re-do this assignment.  See Teams to re-take ",'Paste Here'!D$1),"")</f>
        <v/>
      </c>
      <c r="AB35" s="8" t="str">
        <f>IF(U35&lt;$K35,_xlfn.CONCAT("Your grade on ",'Paste Here'!E$1," is lowering your total grade.  You can still do or re-do this assignment. Click here http://tiny.cc/mrw20210507 to take or re-take ",'Paste Here'!E$1),"")</f>
        <v/>
      </c>
      <c r="AC35" s="8" t="str">
        <f>IF(V35&lt;$K35,_xlfn.CONCAT("Your grade on ",'Paste Here'!F$1," is lowering your total grade.  You should take/re-take it.  Talk to Mr. Weisenfeld to arrange taking or retaking ",'Paste Here'!F$1),"")</f>
        <v/>
      </c>
      <c r="AD35" s="8" t="str">
        <f>IF(W35&lt;$K35,_xlfn.CONCAT("Your grade on ",'Paste Here'!G$1," is lowering your total grade.  You can still do or re-do this assignment.  Click here http://tiny.cc/lcossq to take or re-take ",'Paste Here'!G$1),"")</f>
        <v/>
      </c>
      <c r="AE35" s="8" t="str">
        <f>IF(X35&lt;$K35,_xlfn.CONCAT("Your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5" s="7" t="str">
        <f>'Paste Here'!C$1</f>
        <v>Kepler 1 Assessment</v>
      </c>
      <c r="AH35" s="7" t="str">
        <f>'Paste Here'!D$1</f>
        <v>Kepler's Laws Assessment</v>
      </c>
      <c r="AI35" s="7" t="str">
        <f>'Paste Here'!E$1</f>
        <v>Sun and Stars Quiz v2</v>
      </c>
      <c r="AJ35" s="7" t="str">
        <f>'Paste Here'!F$1</f>
        <v>Life Cycle of Stars Handout Model 1 and 2</v>
      </c>
      <c r="AK35" s="7" t="str">
        <f>'Paste Here'!G$1</f>
        <v>Life Cycle of Stars Summary Quiz</v>
      </c>
      <c r="AL35" s="7" t="str">
        <f>'Paste Here'!H$1</f>
        <v>HR Diagram Quiz</v>
      </c>
      <c r="AP35" s="10" t="s">
        <v>312</v>
      </c>
      <c r="AR35" s="10" t="s">
        <v>313</v>
      </c>
      <c r="AS35" s="10" t="s">
        <v>314</v>
      </c>
    </row>
    <row r="36" spans="1:45" s="7" customFormat="1" x14ac:dyDescent="0.25">
      <c r="A36" s="7" t="str">
        <f>IF(NOT(ISBLANK('Paste Here'!A36)),VLOOKUP('Paste Here'!A36,LOOKUPTABLE,6),"")</f>
        <v xml:space="preserve"> Leslie Giselle</v>
      </c>
      <c r="B36" s="7" t="str">
        <f>IF(NOT(ISBLANK('Paste Here'!A36)),VLOOKUP('Paste Here'!A36,LOOKUPTABLE,4),"")</f>
        <v>leslie008@students.psd1.org</v>
      </c>
      <c r="C36" s="7" t="str">
        <f>'Paste Here'!B36</f>
        <v>F 33%</v>
      </c>
      <c r="D36" s="8">
        <f>'Paste Here'!C36</f>
        <v>9.2799999999999994</v>
      </c>
      <c r="E36" s="8">
        <f>'Paste Here'!D36</f>
        <v>9.3000000000000007</v>
      </c>
      <c r="F36" s="8">
        <f>'Paste Here'!E36</f>
        <v>0</v>
      </c>
      <c r="G36" s="8">
        <f>'Paste Here'!F36</f>
        <v>40</v>
      </c>
      <c r="H36" s="8">
        <f>'Paste Here'!G36</f>
        <v>0</v>
      </c>
      <c r="I36" s="8">
        <f>'Paste Here'!H36</f>
        <v>0</v>
      </c>
      <c r="J36" s="8"/>
      <c r="K36" s="8">
        <f t="shared" si="16"/>
        <v>0.32579687499999993</v>
      </c>
      <c r="L36" s="8">
        <f>10</f>
        <v>10</v>
      </c>
      <c r="M36" s="8">
        <v>10</v>
      </c>
      <c r="N36" s="8">
        <v>23</v>
      </c>
      <c r="O36" s="8">
        <v>40</v>
      </c>
      <c r="P36" s="8">
        <v>11</v>
      </c>
      <c r="Q36" s="8">
        <v>10</v>
      </c>
      <c r="R36" s="8"/>
      <c r="S36" s="8">
        <f t="shared" si="17"/>
        <v>0.92799999999999994</v>
      </c>
      <c r="T36" s="8">
        <f t="shared" si="18"/>
        <v>0.93</v>
      </c>
      <c r="U36" s="8">
        <f t="shared" si="19"/>
        <v>0</v>
      </c>
      <c r="V36" s="8">
        <f t="shared" si="20"/>
        <v>1</v>
      </c>
      <c r="W36" s="8">
        <f t="shared" si="21"/>
        <v>0</v>
      </c>
      <c r="X36" s="8">
        <f t="shared" si="22"/>
        <v>0</v>
      </c>
      <c r="Y36" s="8"/>
      <c r="Z36" s="8" t="str">
        <f>IF(S36&lt;$K36,_xlfn.CONCAT("Your grade on ",'Paste Here'!C$1," is lowering your total grade.  You can still do or re-do this assignment.  See Teams to re-take ",'Paste Here'!C$1),"")</f>
        <v/>
      </c>
      <c r="AA36" s="8" t="str">
        <f>IF(T36&lt;$K36,_xlfn.CONCAT("Your grade on ",'Paste Here'!D$1," is lowering your total grade.  You can still do or re-do this assignment.  See Teams to re-take ",'Paste Here'!D$1),"")</f>
        <v/>
      </c>
      <c r="AB36" s="8" t="str">
        <f>IF(U36&lt;$K36,_xlfn.CONCAT("Your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6" s="8" t="str">
        <f>IF(V36&lt;$K36,_xlfn.CONCAT("Your grade on ",'Paste Here'!F$1," is lowering your total grade.  You should take/re-take it.  Talk to Mr. Weisenfeld to arrange taking or retaking ",'Paste Here'!F$1),"")</f>
        <v/>
      </c>
      <c r="AD36" s="8" t="str">
        <f>IF(W36&lt;$K36,_xlfn.CONCAT("Your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6" s="8" t="str">
        <f>IF(X36&lt;$K36,_xlfn.CONCAT("Your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6" s="7" t="str">
        <f>'Paste Here'!C$1</f>
        <v>Kepler 1 Assessment</v>
      </c>
      <c r="AH36" s="7" t="str">
        <f>'Paste Here'!D$1</f>
        <v>Kepler's Laws Assessment</v>
      </c>
      <c r="AI36" s="7" t="str">
        <f>'Paste Here'!E$1</f>
        <v>Sun and Stars Quiz v2</v>
      </c>
      <c r="AJ36" s="7" t="str">
        <f>'Paste Here'!F$1</f>
        <v>Life Cycle of Stars Handout Model 1 and 2</v>
      </c>
      <c r="AK36" s="7" t="str">
        <f>'Paste Here'!G$1</f>
        <v>Life Cycle of Stars Summary Quiz</v>
      </c>
      <c r="AL36" s="7" t="str">
        <f>'Paste Here'!H$1</f>
        <v>HR Diagram Quiz</v>
      </c>
      <c r="AP36" s="10" t="s">
        <v>312</v>
      </c>
      <c r="AR36" s="10" t="s">
        <v>313</v>
      </c>
      <c r="AS36" s="10" t="s">
        <v>314</v>
      </c>
    </row>
    <row r="37" spans="1:45" s="7" customFormat="1" x14ac:dyDescent="0.25">
      <c r="A37" s="7" t="str">
        <f>IF(NOT(ISBLANK('Paste Here'!A37)),VLOOKUP('Paste Here'!A37,LOOKUPTABLE,6),"")</f>
        <v xml:space="preserve"> Mariah C</v>
      </c>
      <c r="B37" s="7" t="str">
        <f>IF(NOT(ISBLANK('Paste Here'!A37)),VLOOKUP('Paste Here'!A37,LOOKUPTABLE,4),"")</f>
        <v>mariah656@students.psd1.org</v>
      </c>
      <c r="C37" s="7" t="str">
        <f>'Paste Here'!B37</f>
        <v>B+ 89%</v>
      </c>
      <c r="D37" s="8">
        <f>'Paste Here'!C37</f>
        <v>9.36</v>
      </c>
      <c r="E37" s="8">
        <f>'Paste Here'!D37</f>
        <v>9.3000000000000007</v>
      </c>
      <c r="F37" s="8">
        <f>'Paste Here'!E37</f>
        <v>17</v>
      </c>
      <c r="G37" s="8">
        <f>'Paste Here'!F37</f>
        <v>40</v>
      </c>
      <c r="H37" s="8">
        <f>'Paste Here'!G37</f>
        <v>10</v>
      </c>
      <c r="I37" s="8">
        <f>'Paste Here'!H37</f>
        <v>11</v>
      </c>
      <c r="J37" s="8"/>
      <c r="K37" s="8">
        <f t="shared" si="16"/>
        <v>0.8910468749999999</v>
      </c>
      <c r="L37" s="8">
        <f>10</f>
        <v>10</v>
      </c>
      <c r="M37" s="8">
        <v>10</v>
      </c>
      <c r="N37" s="8">
        <v>23</v>
      </c>
      <c r="O37" s="8">
        <v>40</v>
      </c>
      <c r="P37" s="8">
        <v>11</v>
      </c>
      <c r="Q37" s="8">
        <v>10</v>
      </c>
      <c r="R37" s="8"/>
      <c r="S37" s="8">
        <f t="shared" si="17"/>
        <v>0.93599999999999994</v>
      </c>
      <c r="T37" s="8">
        <f t="shared" si="18"/>
        <v>0.93</v>
      </c>
      <c r="U37" s="8">
        <f t="shared" si="19"/>
        <v>0.73913043478260865</v>
      </c>
      <c r="V37" s="8">
        <f t="shared" si="20"/>
        <v>1</v>
      </c>
      <c r="W37" s="8">
        <f t="shared" si="21"/>
        <v>0.90909090909090906</v>
      </c>
      <c r="X37" s="8">
        <f t="shared" si="22"/>
        <v>1.1000000000000001</v>
      </c>
      <c r="Y37" s="8"/>
      <c r="Z37" s="8" t="str">
        <f>IF(S37&lt;$K37,_xlfn.CONCAT("Your grade on ",'Paste Here'!C$1," is lowering your total grade.  You can still do or re-do this assignment.  See Teams to re-take ",'Paste Here'!C$1),"")</f>
        <v/>
      </c>
      <c r="AA37" s="8" t="str">
        <f>IF(T37&lt;$K37,_xlfn.CONCAT("Your grade on ",'Paste Here'!D$1," is lowering your total grade.  You can still do or re-do this assignment.  See Teams to re-take ",'Paste Here'!D$1),"")</f>
        <v/>
      </c>
      <c r="AB37" s="8" t="str">
        <f>IF(U37&lt;$K37,_xlfn.CONCAT("Your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7" s="8" t="str">
        <f>IF(V37&lt;$K37,_xlfn.CONCAT("Your grade on ",'Paste Here'!F$1," is lowering your total grade.  You should take/re-take it.  Talk to Mr. Weisenfeld to arrange taking or retaking ",'Paste Here'!F$1),"")</f>
        <v/>
      </c>
      <c r="AD37" s="8" t="str">
        <f>IF(W37&lt;$K37,_xlfn.CONCAT("Your grade on ",'Paste Here'!G$1," is lowering your total grade.  You can still do or re-do this assignment.  Click here http://tiny.cc/lcossq to take or re-take ",'Paste Here'!G$1),"")</f>
        <v/>
      </c>
      <c r="AE37" s="8" t="str">
        <f>IF(X37&lt;$K37,_xlfn.CONCAT("Your grade on ",'Paste Here'!H$1," is lowering your total grade.  You can still re-do this assignment.  Click here http://tiny.cc/mrwastrohr to take or re-take ",'Paste Here'!H$1),"")</f>
        <v/>
      </c>
      <c r="AG37" s="7" t="str">
        <f>'Paste Here'!C$1</f>
        <v>Kepler 1 Assessment</v>
      </c>
      <c r="AH37" s="7" t="str">
        <f>'Paste Here'!D$1</f>
        <v>Kepler's Laws Assessment</v>
      </c>
      <c r="AI37" s="7" t="str">
        <f>'Paste Here'!E$1</f>
        <v>Sun and Stars Quiz v2</v>
      </c>
      <c r="AJ37" s="7" t="str">
        <f>'Paste Here'!F$1</f>
        <v>Life Cycle of Stars Handout Model 1 and 2</v>
      </c>
      <c r="AK37" s="7" t="str">
        <f>'Paste Here'!G$1</f>
        <v>Life Cycle of Stars Summary Quiz</v>
      </c>
      <c r="AL37" s="7" t="str">
        <f>'Paste Here'!H$1</f>
        <v>HR Diagram Quiz</v>
      </c>
      <c r="AP37" s="10" t="s">
        <v>312</v>
      </c>
      <c r="AR37" s="10" t="s">
        <v>313</v>
      </c>
      <c r="AS37" s="10" t="s">
        <v>314</v>
      </c>
    </row>
    <row r="38" spans="1:45" s="7" customFormat="1" x14ac:dyDescent="0.25">
      <c r="A38" s="7" t="str">
        <f>IF(NOT(ISBLANK('Paste Here'!A38)),VLOOKUP('Paste Here'!A38,LOOKUPTABLE,6),"")</f>
        <v xml:space="preserve"> Matthew</v>
      </c>
      <c r="B38" s="7" t="str">
        <f>IF(NOT(ISBLANK('Paste Here'!A38)),VLOOKUP('Paste Here'!A38,LOOKUPTABLE,4),"")</f>
        <v>matthew564@students.psd1.org</v>
      </c>
      <c r="C38" s="7" t="str">
        <f>'Paste Here'!B38</f>
        <v>C- 70%</v>
      </c>
      <c r="D38" s="8">
        <f>'Paste Here'!C38</f>
        <v>9.36</v>
      </c>
      <c r="E38" s="8">
        <f>'Paste Here'!D38</f>
        <v>9.1999999999999993</v>
      </c>
      <c r="F38" s="8">
        <f>'Paste Here'!E38</f>
        <v>14</v>
      </c>
      <c r="G38" s="8">
        <f>'Paste Here'!F38</f>
        <v>40</v>
      </c>
      <c r="H38" s="8">
        <f>'Paste Here'!G38</f>
        <v>0</v>
      </c>
      <c r="I38" s="8">
        <f>'Paste Here'!H38</f>
        <v>11</v>
      </c>
      <c r="J38" s="8"/>
      <c r="K38" s="8">
        <f t="shared" si="16"/>
        <v>0.69659375000000001</v>
      </c>
      <c r="L38" s="8">
        <f>10</f>
        <v>10</v>
      </c>
      <c r="M38" s="8">
        <v>10</v>
      </c>
      <c r="N38" s="8">
        <v>23</v>
      </c>
      <c r="O38" s="8">
        <v>40</v>
      </c>
      <c r="P38" s="8">
        <v>11</v>
      </c>
      <c r="Q38" s="8">
        <v>10</v>
      </c>
      <c r="R38" s="8"/>
      <c r="S38" s="8">
        <f t="shared" si="17"/>
        <v>0.93599999999999994</v>
      </c>
      <c r="T38" s="8">
        <f t="shared" si="18"/>
        <v>0.91999999999999993</v>
      </c>
      <c r="U38" s="8">
        <f t="shared" si="19"/>
        <v>0.60869565217391308</v>
      </c>
      <c r="V38" s="8">
        <f t="shared" si="20"/>
        <v>1</v>
      </c>
      <c r="W38" s="8">
        <f t="shared" si="21"/>
        <v>0</v>
      </c>
      <c r="X38" s="8">
        <f t="shared" si="22"/>
        <v>1.1000000000000001</v>
      </c>
      <c r="Y38" s="8"/>
      <c r="Z38" s="8" t="str">
        <f>IF(S38&lt;$K38,_xlfn.CONCAT("Your grade on ",'Paste Here'!C$1," is lowering your total grade.  You can still do or re-do this assignment.  See Teams to re-take ",'Paste Here'!C$1),"")</f>
        <v/>
      </c>
      <c r="AA38" s="8" t="str">
        <f>IF(T38&lt;$K38,_xlfn.CONCAT("Your grade on ",'Paste Here'!D$1," is lowering your total grade.  You can still do or re-do this assignment.  See Teams to re-take ",'Paste Here'!D$1),"")</f>
        <v/>
      </c>
      <c r="AB38" s="8" t="str">
        <f>IF(U38&lt;$K38,_xlfn.CONCAT("Your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8" s="8" t="str">
        <f>IF(V38&lt;$K38,_xlfn.CONCAT("Your grade on ",'Paste Here'!F$1," is lowering your total grade.  You should take/re-take it.  Talk to Mr. Weisenfeld to arrange taking or retaking ",'Paste Here'!F$1),"")</f>
        <v/>
      </c>
      <c r="AD38" s="8" t="str">
        <f>IF(W38&lt;$K38,_xlfn.CONCAT("Your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8" s="8" t="str">
        <f>IF(X38&lt;$K38,_xlfn.CONCAT("Your grade on ",'Paste Here'!H$1," is lowering your total grade.  You can still re-do this assignment.  Click here http://tiny.cc/mrwastrohr to take or re-take ",'Paste Here'!H$1),"")</f>
        <v/>
      </c>
      <c r="AG38" s="7" t="str">
        <f>'Paste Here'!C$1</f>
        <v>Kepler 1 Assessment</v>
      </c>
      <c r="AH38" s="7" t="str">
        <f>'Paste Here'!D$1</f>
        <v>Kepler's Laws Assessment</v>
      </c>
      <c r="AI38" s="7" t="str">
        <f>'Paste Here'!E$1</f>
        <v>Sun and Stars Quiz v2</v>
      </c>
      <c r="AJ38" s="7" t="str">
        <f>'Paste Here'!F$1</f>
        <v>Life Cycle of Stars Handout Model 1 and 2</v>
      </c>
      <c r="AK38" s="7" t="str">
        <f>'Paste Here'!G$1</f>
        <v>Life Cycle of Stars Summary Quiz</v>
      </c>
      <c r="AL38" s="7" t="str">
        <f>'Paste Here'!H$1</f>
        <v>HR Diagram Quiz</v>
      </c>
      <c r="AP38" s="10" t="s">
        <v>312</v>
      </c>
      <c r="AR38" s="10" t="s">
        <v>313</v>
      </c>
      <c r="AS38" s="10" t="s">
        <v>314</v>
      </c>
    </row>
    <row r="39" spans="1:45" s="7" customFormat="1" x14ac:dyDescent="0.25">
      <c r="A39" s="7" t="str">
        <f>IF(NOT(ISBLANK('Paste Here'!A39)),VLOOKUP('Paste Here'!A39,LOOKUPTABLE,6),"")</f>
        <v xml:space="preserve"> Miguel Angel</v>
      </c>
      <c r="B39" s="7" t="str">
        <f>IF(NOT(ISBLANK('Paste Here'!A39)),VLOOKUP('Paste Here'!A39,LOOKUPTABLE,4),"")</f>
        <v>miguel755@students.psd1.org</v>
      </c>
      <c r="C39" s="7" t="str">
        <f>'Paste Here'!B39</f>
        <v>F 19%</v>
      </c>
      <c r="D39" s="8">
        <f>'Paste Here'!C39</f>
        <v>9.1999999999999993</v>
      </c>
      <c r="E39" s="8">
        <f>'Paste Here'!D39</f>
        <v>0</v>
      </c>
      <c r="F39" s="8">
        <f>'Paste Here'!E39</f>
        <v>0</v>
      </c>
      <c r="G39" s="8">
        <f>'Paste Here'!F39</f>
        <v>40</v>
      </c>
      <c r="H39" s="8">
        <f>'Paste Here'!G39</f>
        <v>0</v>
      </c>
      <c r="I39" s="8">
        <f>'Paste Here'!H39</f>
        <v>0</v>
      </c>
      <c r="J39" s="8"/>
      <c r="K39" s="8">
        <f t="shared" si="16"/>
        <v>0.18656249999999996</v>
      </c>
      <c r="L39" s="8">
        <f>10</f>
        <v>10</v>
      </c>
      <c r="M39" s="8">
        <v>10</v>
      </c>
      <c r="N39" s="8">
        <v>23</v>
      </c>
      <c r="O39" s="8">
        <v>40</v>
      </c>
      <c r="P39" s="8">
        <v>11</v>
      </c>
      <c r="Q39" s="8">
        <v>10</v>
      </c>
      <c r="R39" s="8"/>
      <c r="S39" s="8">
        <f t="shared" si="17"/>
        <v>0.91999999999999993</v>
      </c>
      <c r="T39" s="8">
        <f t="shared" si="18"/>
        <v>0</v>
      </c>
      <c r="U39" s="8">
        <f t="shared" si="19"/>
        <v>0</v>
      </c>
      <c r="V39" s="8">
        <f t="shared" si="20"/>
        <v>1</v>
      </c>
      <c r="W39" s="8">
        <f t="shared" si="21"/>
        <v>0</v>
      </c>
      <c r="X39" s="8">
        <f t="shared" si="22"/>
        <v>0</v>
      </c>
      <c r="Y39" s="8"/>
      <c r="Z39" s="8" t="str">
        <f>IF(S39&lt;$K39,_xlfn.CONCAT("Your grade on ",'Paste Here'!C$1," is lowering your total grade.  You can still do or re-do this assignment.  See Teams to re-take ",'Paste Here'!C$1),"")</f>
        <v/>
      </c>
      <c r="AA39" s="8" t="str">
        <f>IF(T39&lt;$K39,_xlfn.CONCAT("Your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39" s="8" t="str">
        <f>IF(U39&lt;$K39,_xlfn.CONCAT("Your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39" s="8" t="str">
        <f>IF(V39&lt;$K39,_xlfn.CONCAT("Your grade on ",'Paste Here'!F$1," is lowering your total grade.  You should take/re-take it.  Talk to Mr. Weisenfeld to arrange taking or retaking ",'Paste Here'!F$1),"")</f>
        <v/>
      </c>
      <c r="AD39" s="8" t="str">
        <f>IF(W39&lt;$K39,_xlfn.CONCAT("Your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39" s="8" t="str">
        <f>IF(X39&lt;$K39,_xlfn.CONCAT("Your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39" s="7" t="str">
        <f>'Paste Here'!C$1</f>
        <v>Kepler 1 Assessment</v>
      </c>
      <c r="AH39" s="7" t="str">
        <f>'Paste Here'!D$1</f>
        <v>Kepler's Laws Assessment</v>
      </c>
      <c r="AI39" s="7" t="str">
        <f>'Paste Here'!E$1</f>
        <v>Sun and Stars Quiz v2</v>
      </c>
      <c r="AJ39" s="7" t="str">
        <f>'Paste Here'!F$1</f>
        <v>Life Cycle of Stars Handout Model 1 and 2</v>
      </c>
      <c r="AK39" s="7" t="str">
        <f>'Paste Here'!G$1</f>
        <v>Life Cycle of Stars Summary Quiz</v>
      </c>
      <c r="AL39" s="7" t="str">
        <f>'Paste Here'!H$1</f>
        <v>HR Diagram Quiz</v>
      </c>
      <c r="AP39" s="10" t="s">
        <v>312</v>
      </c>
      <c r="AR39" s="10" t="s">
        <v>313</v>
      </c>
      <c r="AS39" s="10" t="s">
        <v>314</v>
      </c>
    </row>
    <row r="40" spans="1:45" s="7" customFormat="1" x14ac:dyDescent="0.25">
      <c r="A40" s="7" t="str">
        <f>IF(NOT(ISBLANK('Paste Here'!A40)),VLOOKUP('Paste Here'!A40,LOOKUPTABLE,6),"")</f>
        <v xml:space="preserve"> Noe Arturo</v>
      </c>
      <c r="B40" s="7" t="str">
        <f>IF(NOT(ISBLANK('Paste Here'!A40)),VLOOKUP('Paste Here'!A40,LOOKUPTABLE,4),"")</f>
        <v>noe106@students.psd1.org</v>
      </c>
      <c r="C40" s="7" t="str">
        <f>'Paste Here'!B40</f>
        <v>A 98%</v>
      </c>
      <c r="D40" s="8">
        <f>'Paste Here'!C40</f>
        <v>9.2799999999999994</v>
      </c>
      <c r="E40" s="8">
        <f>'Paste Here'!D40</f>
        <v>9.5</v>
      </c>
      <c r="F40" s="8">
        <f>'Paste Here'!E40</f>
        <v>23</v>
      </c>
      <c r="G40" s="8">
        <f>'Paste Here'!F40</f>
        <v>40</v>
      </c>
      <c r="H40" s="8">
        <f>'Paste Here'!G40</f>
        <v>11</v>
      </c>
      <c r="I40" s="8">
        <f>'Paste Here'!H40</f>
        <v>10</v>
      </c>
      <c r="J40" s="8"/>
      <c r="K40" s="8">
        <f t="shared" si="16"/>
        <v>0.98189062500000002</v>
      </c>
      <c r="L40" s="8">
        <f>10</f>
        <v>10</v>
      </c>
      <c r="M40" s="8">
        <v>10</v>
      </c>
      <c r="N40" s="8">
        <v>23</v>
      </c>
      <c r="O40" s="8">
        <v>40</v>
      </c>
      <c r="P40" s="8">
        <v>11</v>
      </c>
      <c r="Q40" s="8">
        <v>10</v>
      </c>
      <c r="R40" s="8"/>
      <c r="S40" s="8">
        <f t="shared" si="17"/>
        <v>0.92799999999999994</v>
      </c>
      <c r="T40" s="8">
        <f t="shared" si="18"/>
        <v>0.95</v>
      </c>
      <c r="U40" s="8">
        <f t="shared" si="19"/>
        <v>1</v>
      </c>
      <c r="V40" s="8">
        <f t="shared" si="20"/>
        <v>1</v>
      </c>
      <c r="W40" s="8">
        <f t="shared" si="21"/>
        <v>1</v>
      </c>
      <c r="X40" s="8">
        <f t="shared" si="22"/>
        <v>1</v>
      </c>
      <c r="Y40" s="8"/>
      <c r="Z40" s="8" t="str">
        <f>IF(S40&lt;$K40,_xlfn.CONCAT("Your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40" s="8" t="str">
        <f>IF(T40&lt;$K40,_xlfn.CONCAT("Your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40" s="8" t="str">
        <f>IF(U40&lt;$K40,_xlfn.CONCAT("Your grade on ",'Paste Here'!E$1," is lowering your total grade.  You can still do or re-do this assignment. Click here http://tiny.cc/mrw20210507 to take or re-take ",'Paste Here'!E$1),"")</f>
        <v/>
      </c>
      <c r="AC40" s="8" t="str">
        <f>IF(V40&lt;$K40,_xlfn.CONCAT("Your grade on ",'Paste Here'!F$1," is lowering your total grade.  You should take/re-take it.  Talk to Mr. Weisenfeld to arrange taking or retaking ",'Paste Here'!F$1),"")</f>
        <v/>
      </c>
      <c r="AD40" s="8" t="str">
        <f>IF(W40&lt;$K40,_xlfn.CONCAT("Your grade on ",'Paste Here'!G$1," is lowering your total grade.  You can still do or re-do this assignment.  Click here http://tiny.cc/lcossq to take or re-take ",'Paste Here'!G$1),"")</f>
        <v/>
      </c>
      <c r="AE40" s="8" t="str">
        <f>IF(X40&lt;$K40,_xlfn.CONCAT("Your grade on ",'Paste Here'!H$1," is lowering your total grade.  You can still re-do this assignment.  Click here http://tiny.cc/mrwastrohr to take or re-take ",'Paste Here'!H$1),"")</f>
        <v/>
      </c>
      <c r="AG40" s="7" t="str">
        <f>'Paste Here'!C$1</f>
        <v>Kepler 1 Assessment</v>
      </c>
      <c r="AH40" s="7" t="str">
        <f>'Paste Here'!D$1</f>
        <v>Kepler's Laws Assessment</v>
      </c>
      <c r="AI40" s="7" t="str">
        <f>'Paste Here'!E$1</f>
        <v>Sun and Stars Quiz v2</v>
      </c>
      <c r="AJ40" s="7" t="str">
        <f>'Paste Here'!F$1</f>
        <v>Life Cycle of Stars Handout Model 1 and 2</v>
      </c>
      <c r="AK40" s="7" t="str">
        <f>'Paste Here'!G$1</f>
        <v>Life Cycle of Stars Summary Quiz</v>
      </c>
      <c r="AL40" s="7" t="str">
        <f>'Paste Here'!H$1</f>
        <v>HR Diagram Quiz</v>
      </c>
      <c r="AP40" s="10" t="s">
        <v>312</v>
      </c>
      <c r="AR40" s="10" t="s">
        <v>313</v>
      </c>
      <c r="AS40" s="10" t="s">
        <v>314</v>
      </c>
    </row>
    <row r="41" spans="1:45" s="7" customFormat="1" x14ac:dyDescent="0.25">
      <c r="A41" s="7" t="str">
        <f>IF(NOT(ISBLANK('Paste Here'!A41)),VLOOKUP('Paste Here'!A41,LOOKUPTABLE,6),"")</f>
        <v xml:space="preserve"> Pablo</v>
      </c>
      <c r="B41" s="7" t="str">
        <f>IF(NOT(ISBLANK('Paste Here'!A41)),VLOOKUP('Paste Here'!A41,LOOKUPTABLE,4),"")</f>
        <v>pablo257@students.psd1.org</v>
      </c>
      <c r="C41" s="7" t="str">
        <f>'Paste Here'!B41</f>
        <v>A 96%</v>
      </c>
      <c r="D41" s="8">
        <f>'Paste Here'!C41</f>
        <v>9.1999999999999993</v>
      </c>
      <c r="E41" s="8">
        <f>'Paste Here'!D41</f>
        <v>9.1999999999999993</v>
      </c>
      <c r="F41" s="8">
        <f>'Paste Here'!E41</f>
        <v>21</v>
      </c>
      <c r="G41" s="8">
        <f>'Paste Here'!F41</f>
        <v>40</v>
      </c>
      <c r="H41" s="8">
        <f>'Paste Here'!G41</f>
        <v>11</v>
      </c>
      <c r="I41" s="8">
        <f>'Paste Here'!H41</f>
        <v>11</v>
      </c>
      <c r="J41" s="8"/>
      <c r="K41" s="8">
        <f t="shared" si="16"/>
        <v>0.96140625000000002</v>
      </c>
      <c r="L41" s="8">
        <f>10</f>
        <v>10</v>
      </c>
      <c r="M41" s="8">
        <v>10</v>
      </c>
      <c r="N41" s="8">
        <v>23</v>
      </c>
      <c r="O41" s="8">
        <v>40</v>
      </c>
      <c r="P41" s="8">
        <v>11</v>
      </c>
      <c r="Q41" s="8">
        <v>10</v>
      </c>
      <c r="R41" s="8"/>
      <c r="S41" s="8">
        <f t="shared" si="17"/>
        <v>0.91999999999999993</v>
      </c>
      <c r="T41" s="8">
        <f t="shared" si="18"/>
        <v>0.91999999999999993</v>
      </c>
      <c r="U41" s="8">
        <f t="shared" si="19"/>
        <v>0.91304347826086951</v>
      </c>
      <c r="V41" s="8">
        <f t="shared" si="20"/>
        <v>1</v>
      </c>
      <c r="W41" s="8">
        <f t="shared" si="21"/>
        <v>1</v>
      </c>
      <c r="X41" s="8">
        <f t="shared" si="22"/>
        <v>1.1000000000000001</v>
      </c>
      <c r="Y41" s="8"/>
      <c r="Z41" s="8" t="str">
        <f>IF(S41&lt;$K41,_xlfn.CONCAT("Your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41" s="8" t="str">
        <f>IF(T41&lt;$K41,_xlfn.CONCAT("Your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41" s="8" t="str">
        <f>IF(U41&lt;$K41,_xlfn.CONCAT("Your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41" s="8" t="str">
        <f>IF(V41&lt;$K41,_xlfn.CONCAT("Your grade on ",'Paste Here'!F$1," is lowering your total grade.  You should take/re-take it.  Talk to Mr. Weisenfeld to arrange taking or retaking ",'Paste Here'!F$1),"")</f>
        <v/>
      </c>
      <c r="AD41" s="8" t="str">
        <f>IF(W41&lt;$K41,_xlfn.CONCAT("Your grade on ",'Paste Here'!G$1," is lowering your total grade.  You can still do or re-do this assignment.  Click here http://tiny.cc/lcossq to take or re-take ",'Paste Here'!G$1),"")</f>
        <v/>
      </c>
      <c r="AE41" s="8" t="str">
        <f>IF(X41&lt;$K41,_xlfn.CONCAT("Your grade on ",'Paste Here'!H$1," is lowering your total grade.  You can still re-do this assignment.  Click here http://tiny.cc/mrwastrohr to take or re-take ",'Paste Here'!H$1),"")</f>
        <v/>
      </c>
      <c r="AG41" s="7" t="str">
        <f>'Paste Here'!C$1</f>
        <v>Kepler 1 Assessment</v>
      </c>
      <c r="AH41" s="7" t="str">
        <f>'Paste Here'!D$1</f>
        <v>Kepler's Laws Assessment</v>
      </c>
      <c r="AI41" s="7" t="str">
        <f>'Paste Here'!E$1</f>
        <v>Sun and Stars Quiz v2</v>
      </c>
      <c r="AJ41" s="7" t="str">
        <f>'Paste Here'!F$1</f>
        <v>Life Cycle of Stars Handout Model 1 and 2</v>
      </c>
      <c r="AK41" s="7" t="str">
        <f>'Paste Here'!G$1</f>
        <v>Life Cycle of Stars Summary Quiz</v>
      </c>
      <c r="AL41" s="7" t="str">
        <f>'Paste Here'!H$1</f>
        <v>HR Diagram Quiz</v>
      </c>
      <c r="AP41" s="10" t="s">
        <v>312</v>
      </c>
      <c r="AR41" s="10" t="s">
        <v>313</v>
      </c>
      <c r="AS41" s="10" t="s">
        <v>314</v>
      </c>
    </row>
    <row r="42" spans="1:45" s="7" customFormat="1" x14ac:dyDescent="0.25">
      <c r="A42" s="7" t="str">
        <f>IF(NOT(ISBLANK('Paste Here'!A42)),VLOOKUP('Paste Here'!A42,LOOKUPTABLE,6),"")</f>
        <v xml:space="preserve"> Rubi</v>
      </c>
      <c r="B42" s="7" t="str">
        <f>IF(NOT(ISBLANK('Paste Here'!A42)),VLOOKUP('Paste Here'!A42,LOOKUPTABLE,4),"")</f>
        <v>rubi441@students.psd1.org</v>
      </c>
      <c r="C42" s="7" t="str">
        <f>'Paste Here'!B42</f>
        <v>F 5%</v>
      </c>
      <c r="D42" s="8">
        <f>'Paste Here'!C42</f>
        <v>0</v>
      </c>
      <c r="E42" s="8">
        <f>'Paste Here'!D42</f>
        <v>0</v>
      </c>
      <c r="F42" s="8">
        <f>'Paste Here'!E42</f>
        <v>0</v>
      </c>
      <c r="G42" s="8">
        <f>'Paste Here'!F42</f>
        <v>40</v>
      </c>
      <c r="H42" s="8">
        <f>'Paste Here'!G42</f>
        <v>0</v>
      </c>
      <c r="I42" s="8">
        <f>'Paste Here'!H42</f>
        <v>0</v>
      </c>
      <c r="J42" s="8"/>
      <c r="K42" s="8">
        <f t="shared" si="16"/>
        <v>0.05</v>
      </c>
      <c r="L42" s="8">
        <f>10</f>
        <v>10</v>
      </c>
      <c r="M42" s="8">
        <v>10</v>
      </c>
      <c r="N42" s="8">
        <v>23</v>
      </c>
      <c r="O42" s="8">
        <v>40</v>
      </c>
      <c r="P42" s="8">
        <v>11</v>
      </c>
      <c r="Q42" s="8">
        <v>10</v>
      </c>
      <c r="R42" s="8"/>
      <c r="S42" s="8">
        <f t="shared" si="17"/>
        <v>0</v>
      </c>
      <c r="T42" s="8">
        <f t="shared" si="18"/>
        <v>0</v>
      </c>
      <c r="U42" s="8">
        <f t="shared" si="19"/>
        <v>0</v>
      </c>
      <c r="V42" s="8">
        <f t="shared" si="20"/>
        <v>1</v>
      </c>
      <c r="W42" s="8">
        <f t="shared" si="21"/>
        <v>0</v>
      </c>
      <c r="X42" s="8">
        <f t="shared" si="22"/>
        <v>0</v>
      </c>
      <c r="Y42" s="8"/>
      <c r="Z42" s="8" t="str">
        <f>IF(S42&lt;$K42,_xlfn.CONCAT("Your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42" s="8" t="str">
        <f>IF(T42&lt;$K42,_xlfn.CONCAT("Your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42" s="8" t="str">
        <f>IF(U42&lt;$K42,_xlfn.CONCAT("Your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42" s="8" t="str">
        <f>IF(V42&lt;$K42,_xlfn.CONCAT("Your grade on ",'Paste Here'!F$1," is lowering your total grade.  You should take/re-take it.  Talk to Mr. Weisenfeld to arrange taking or retaking ",'Paste Here'!F$1),"")</f>
        <v/>
      </c>
      <c r="AD42" s="8" t="str">
        <f>IF(W42&lt;$K42,_xlfn.CONCAT("Your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42" s="8" t="str">
        <f>IF(X42&lt;$K42,_xlfn.CONCAT("Your grade on ",'Paste Here'!H$1," is lowering your total grade.  You can still re-do this assignment.  Click here http://tiny.cc/mrwastrohr to take or re-take ",'Paste Here'!H$1),"")</f>
        <v>Your grade on HR Diagram Quiz is lowering your total grade.  You can still re-do this assignment.  Click here http://tiny.cc/mrwastrohr to take or re-take HR Diagram Quiz</v>
      </c>
      <c r="AG42" s="7" t="str">
        <f>'Paste Here'!C$1</f>
        <v>Kepler 1 Assessment</v>
      </c>
      <c r="AH42" s="7" t="str">
        <f>'Paste Here'!D$1</f>
        <v>Kepler's Laws Assessment</v>
      </c>
      <c r="AI42" s="7" t="str">
        <f>'Paste Here'!E$1</f>
        <v>Sun and Stars Quiz v2</v>
      </c>
      <c r="AJ42" s="7" t="str">
        <f>'Paste Here'!F$1</f>
        <v>Life Cycle of Stars Handout Model 1 and 2</v>
      </c>
      <c r="AK42" s="7" t="str">
        <f>'Paste Here'!G$1</f>
        <v>Life Cycle of Stars Summary Quiz</v>
      </c>
      <c r="AL42" s="7" t="str">
        <f>'Paste Here'!H$1</f>
        <v>HR Diagram Quiz</v>
      </c>
      <c r="AP42" s="10" t="s">
        <v>312</v>
      </c>
      <c r="AR42" s="10" t="s">
        <v>313</v>
      </c>
      <c r="AS42" s="10" t="s">
        <v>314</v>
      </c>
    </row>
    <row r="43" spans="1:45" s="7" customFormat="1" x14ac:dyDescent="0.25">
      <c r="A43" s="7" t="str">
        <f>IF(NOT(ISBLANK('Paste Here'!A43)),VLOOKUP('Paste Here'!A43,LOOKUPTABLE,6),"")</f>
        <v xml:space="preserve"> Sarai Paulina</v>
      </c>
      <c r="B43" s="7" t="str">
        <f>IF(NOT(ISBLANK('Paste Here'!A43)),VLOOKUP('Paste Here'!A43,LOOKUPTABLE,4),"")</f>
        <v>sarai898@students.psd1.org</v>
      </c>
      <c r="C43" s="7" t="str">
        <f>'Paste Here'!B43</f>
        <v>A 93%</v>
      </c>
      <c r="D43" s="8">
        <f>'Paste Here'!C43</f>
        <v>7.8</v>
      </c>
      <c r="E43" s="8">
        <f>'Paste Here'!D43</f>
        <v>8.3000000000000007</v>
      </c>
      <c r="F43" s="8">
        <f>'Paste Here'!E43</f>
        <v>22</v>
      </c>
      <c r="G43" s="8">
        <f>'Paste Here'!F43</f>
        <v>40</v>
      </c>
      <c r="H43" s="8">
        <f>'Paste Here'!G43</f>
        <v>10.5</v>
      </c>
      <c r="I43" s="8">
        <f>'Paste Here'!H43</f>
        <v>11</v>
      </c>
      <c r="J43" s="8"/>
      <c r="K43" s="8">
        <f t="shared" si="16"/>
        <v>0.9346875</v>
      </c>
      <c r="L43" s="8">
        <f>10</f>
        <v>10</v>
      </c>
      <c r="M43" s="8">
        <v>10</v>
      </c>
      <c r="N43" s="8">
        <v>23</v>
      </c>
      <c r="O43" s="8">
        <v>40</v>
      </c>
      <c r="P43" s="8">
        <v>11</v>
      </c>
      <c r="Q43" s="8">
        <v>10</v>
      </c>
      <c r="R43" s="8"/>
      <c r="S43" s="8">
        <f t="shared" si="17"/>
        <v>0.78</v>
      </c>
      <c r="T43" s="8">
        <f t="shared" si="18"/>
        <v>0.83000000000000007</v>
      </c>
      <c r="U43" s="8">
        <f t="shared" si="19"/>
        <v>0.95652173913043481</v>
      </c>
      <c r="V43" s="8">
        <f t="shared" si="20"/>
        <v>1</v>
      </c>
      <c r="W43" s="8">
        <f t="shared" si="21"/>
        <v>0.95454545454545459</v>
      </c>
      <c r="X43" s="8">
        <f t="shared" si="22"/>
        <v>1.1000000000000001</v>
      </c>
      <c r="Y43" s="8"/>
      <c r="Z43" s="8" t="str">
        <f>IF(S43&lt;$K43,_xlfn.CONCAT("Your grade on ",'Paste Here'!C$1," is lowering your total grade.  You can still do or re-do this assignment.  See Teams to re-take ",'Paste Here'!C$1),"")</f>
        <v>Your grade on Kepler 1 Assessment is lowering your total grade.  You can still do or re-do this assignment.  See Teams to re-take Kepler 1 Assessment</v>
      </c>
      <c r="AA43" s="8" t="str">
        <f>IF(T43&lt;$K43,_xlfn.CONCAT("Your grade on ",'Paste Here'!D$1," is lowering your total grade.  You can still do or re-do this assignment.  See Teams to re-take ",'Paste Here'!D$1),"")</f>
        <v>Your grade on Kepler's Laws Assessment is lowering your total grade.  You can still do or re-do this assignment.  See Teams to re-take Kepler's Laws Assessment</v>
      </c>
      <c r="AB43" s="8" t="str">
        <f>IF(U43&lt;$K43,_xlfn.CONCAT("Your grade on ",'Paste Here'!E$1," is lowering your total grade.  You can still do or re-do this assignment. Click here http://tiny.cc/mrw20210507 to take or re-take ",'Paste Here'!E$1),"")</f>
        <v/>
      </c>
      <c r="AC43" s="8" t="str">
        <f>IF(V43&lt;$K43,_xlfn.CONCAT("Your grade on ",'Paste Here'!F$1," is lowering your total grade.  You should take/re-take it.  Talk to Mr. Weisenfeld to arrange taking or retaking ",'Paste Here'!F$1),"")</f>
        <v/>
      </c>
      <c r="AD43" s="8" t="str">
        <f>IF(W43&lt;$K43,_xlfn.CONCAT("Your grade on ",'Paste Here'!G$1," is lowering your total grade.  You can still do or re-do this assignment.  Click here http://tiny.cc/lcossq to take or re-take ",'Paste Here'!G$1),"")</f>
        <v/>
      </c>
      <c r="AE43" s="8" t="str">
        <f>IF(X43&lt;$K43,_xlfn.CONCAT("Your grade on ",'Paste Here'!H$1," is lowering your total grade.  You can still re-do this assignment.  Click here http://tiny.cc/mrwastrohr to take or re-take ",'Paste Here'!H$1),"")</f>
        <v/>
      </c>
      <c r="AG43" s="7" t="str">
        <f>'Paste Here'!C$1</f>
        <v>Kepler 1 Assessment</v>
      </c>
      <c r="AH43" s="7" t="str">
        <f>'Paste Here'!D$1</f>
        <v>Kepler's Laws Assessment</v>
      </c>
      <c r="AI43" s="7" t="str">
        <f>'Paste Here'!E$1</f>
        <v>Sun and Stars Quiz v2</v>
      </c>
      <c r="AJ43" s="7" t="str">
        <f>'Paste Here'!F$1</f>
        <v>Life Cycle of Stars Handout Model 1 and 2</v>
      </c>
      <c r="AK43" s="7" t="str">
        <f>'Paste Here'!G$1</f>
        <v>Life Cycle of Stars Summary Quiz</v>
      </c>
      <c r="AL43" s="7" t="str">
        <f>'Paste Here'!H$1</f>
        <v>HR Diagram Quiz</v>
      </c>
      <c r="AP43" s="10" t="s">
        <v>312</v>
      </c>
      <c r="AR43" s="10" t="s">
        <v>313</v>
      </c>
      <c r="AS43" s="10" t="s">
        <v>314</v>
      </c>
    </row>
    <row r="44" spans="1:45" s="7" customFormat="1" x14ac:dyDescent="0.25">
      <c r="A44" s="7" t="str">
        <f>IF(NOT(ISBLANK('Paste Here'!A44)),VLOOKUP('Paste Here'!A44,LOOKUPTABLE,6),"")</f>
        <v xml:space="preserve"> Sebastian</v>
      </c>
      <c r="B44" s="7" t="str">
        <f>IF(NOT(ISBLANK('Paste Here'!A44)),VLOOKUP('Paste Here'!A44,LOOKUPTABLE,4),"")</f>
        <v>sebastian400@students.psd1.org</v>
      </c>
      <c r="C44" s="7" t="str">
        <f>'Paste Here'!B44</f>
        <v>F 46%</v>
      </c>
      <c r="D44" s="8">
        <f>'Paste Here'!C44</f>
        <v>9.1999999999999993</v>
      </c>
      <c r="E44" s="8">
        <f>'Paste Here'!D44</f>
        <v>9.1999999999999993</v>
      </c>
      <c r="F44" s="8">
        <f>'Paste Here'!E44</f>
        <v>0</v>
      </c>
      <c r="G44" s="8">
        <f>'Paste Here'!F44</f>
        <v>40</v>
      </c>
      <c r="H44" s="8">
        <f>'Paste Here'!G44</f>
        <v>0</v>
      </c>
      <c r="I44" s="8">
        <f>'Paste Here'!H44</f>
        <v>9</v>
      </c>
      <c r="J44" s="8"/>
      <c r="K44" s="8">
        <f t="shared" si="16"/>
        <v>0.45671874999999995</v>
      </c>
      <c r="L44" s="8">
        <f>10</f>
        <v>10</v>
      </c>
      <c r="M44" s="8">
        <v>10</v>
      </c>
      <c r="N44" s="8">
        <v>23</v>
      </c>
      <c r="O44" s="8">
        <v>40</v>
      </c>
      <c r="P44" s="8">
        <v>11</v>
      </c>
      <c r="Q44" s="8">
        <v>10</v>
      </c>
      <c r="R44" s="8"/>
      <c r="S44" s="8">
        <f t="shared" si="17"/>
        <v>0.91999999999999993</v>
      </c>
      <c r="T44" s="8">
        <f t="shared" si="18"/>
        <v>0.91999999999999993</v>
      </c>
      <c r="U44" s="8">
        <f t="shared" si="19"/>
        <v>0</v>
      </c>
      <c r="V44" s="8">
        <f t="shared" si="20"/>
        <v>1</v>
      </c>
      <c r="W44" s="8">
        <f t="shared" si="21"/>
        <v>0</v>
      </c>
      <c r="X44" s="8">
        <f t="shared" si="22"/>
        <v>0.9</v>
      </c>
      <c r="Y44" s="8"/>
      <c r="Z44" s="8" t="str">
        <f>IF(S44&lt;$K44,_xlfn.CONCAT("Your grade on ",'Paste Here'!C$1," is lowering your total grade.  You can still do or re-do this assignment.  See Teams to re-take ",'Paste Here'!C$1),"")</f>
        <v/>
      </c>
      <c r="AA44" s="8" t="str">
        <f>IF(T44&lt;$K44,_xlfn.CONCAT("Your grade on ",'Paste Here'!D$1," is lowering your total grade.  You can still do or re-do this assignment.  See Teams to re-take ",'Paste Here'!D$1),"")</f>
        <v/>
      </c>
      <c r="AB44" s="8" t="str">
        <f>IF(U44&lt;$K44,_xlfn.CONCAT("Your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44" s="8" t="str">
        <f>IF(V44&lt;$K44,_xlfn.CONCAT("Your grade on ",'Paste Here'!F$1," is lowering your total grade.  You should take/re-take it.  Talk to Mr. Weisenfeld to arrange taking or retaking ",'Paste Here'!F$1),"")</f>
        <v/>
      </c>
      <c r="AD44" s="8" t="str">
        <f>IF(W44&lt;$K44,_xlfn.CONCAT("Your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44" s="8" t="str">
        <f>IF(X44&lt;$K44,_xlfn.CONCAT("Your grade on ",'Paste Here'!H$1," is lowering your total grade.  You can still re-do this assignment.  Click here http://tiny.cc/mrwastrohr to take or re-take ",'Paste Here'!H$1),"")</f>
        <v/>
      </c>
      <c r="AG44" s="7" t="str">
        <f>'Paste Here'!C$1</f>
        <v>Kepler 1 Assessment</v>
      </c>
      <c r="AH44" s="7" t="str">
        <f>'Paste Here'!D$1</f>
        <v>Kepler's Laws Assessment</v>
      </c>
      <c r="AI44" s="7" t="str">
        <f>'Paste Here'!E$1</f>
        <v>Sun and Stars Quiz v2</v>
      </c>
      <c r="AJ44" s="7" t="str">
        <f>'Paste Here'!F$1</f>
        <v>Life Cycle of Stars Handout Model 1 and 2</v>
      </c>
      <c r="AK44" s="7" t="str">
        <f>'Paste Here'!G$1</f>
        <v>Life Cycle of Stars Summary Quiz</v>
      </c>
      <c r="AL44" s="7" t="str">
        <f>'Paste Here'!H$1</f>
        <v>HR Diagram Quiz</v>
      </c>
      <c r="AP44" s="10" t="s">
        <v>312</v>
      </c>
      <c r="AR44" s="10" t="s">
        <v>313</v>
      </c>
      <c r="AS44" s="10" t="s">
        <v>314</v>
      </c>
    </row>
    <row r="45" spans="1:45" s="7" customFormat="1" x14ac:dyDescent="0.25">
      <c r="A45" s="7" t="str">
        <f>IF(NOT(ISBLANK('Paste Here'!A45)),VLOOKUP('Paste Here'!A45,LOOKUPTABLE,6),"")</f>
        <v xml:space="preserve"> Zammira Y</v>
      </c>
      <c r="B45" s="7" t="str">
        <f>IF(NOT(ISBLANK('Paste Here'!A45)),VLOOKUP('Paste Here'!A45,LOOKUPTABLE,4),"")</f>
        <v>zammira771@students.psd1.org</v>
      </c>
      <c r="C45" s="7" t="str">
        <f>'Paste Here'!B45</f>
        <v>B+ 87%</v>
      </c>
      <c r="D45" s="8">
        <f>'Paste Here'!C45</f>
        <v>9.1999999999999993</v>
      </c>
      <c r="E45" s="8">
        <f>'Paste Here'!D45</f>
        <v>9.1999999999999993</v>
      </c>
      <c r="F45" s="8">
        <f>'Paste Here'!E45</f>
        <v>17</v>
      </c>
      <c r="G45" s="8">
        <f>'Paste Here'!F45</f>
        <v>40</v>
      </c>
      <c r="H45" s="8">
        <f>'Paste Here'!G45</f>
        <v>9</v>
      </c>
      <c r="I45" s="8">
        <f>'Paste Here'!H45</f>
        <v>11</v>
      </c>
      <c r="J45" s="8"/>
      <c r="K45" s="8">
        <f t="shared" si="16"/>
        <v>0.87234374999999997</v>
      </c>
      <c r="L45" s="8">
        <f>10</f>
        <v>10</v>
      </c>
      <c r="M45" s="8">
        <v>10</v>
      </c>
      <c r="N45" s="8">
        <v>23</v>
      </c>
      <c r="O45" s="8">
        <v>40</v>
      </c>
      <c r="P45" s="8">
        <v>11</v>
      </c>
      <c r="Q45" s="8">
        <v>10</v>
      </c>
      <c r="R45" s="8"/>
      <c r="S45" s="8">
        <f t="shared" si="17"/>
        <v>0.91999999999999993</v>
      </c>
      <c r="T45" s="8">
        <f t="shared" si="18"/>
        <v>0.91999999999999993</v>
      </c>
      <c r="U45" s="8">
        <f t="shared" si="19"/>
        <v>0.73913043478260865</v>
      </c>
      <c r="V45" s="8">
        <f t="shared" si="20"/>
        <v>1</v>
      </c>
      <c r="W45" s="8">
        <f t="shared" si="21"/>
        <v>0.81818181818181823</v>
      </c>
      <c r="X45" s="8">
        <f t="shared" si="22"/>
        <v>1.1000000000000001</v>
      </c>
      <c r="Y45" s="8"/>
      <c r="Z45" s="8" t="str">
        <f>IF(S45&lt;$K45,_xlfn.CONCAT("Your grade on ",'Paste Here'!C$1," is lowering your total grade.  You can still do or re-do this assignment.  See Teams to re-take ",'Paste Here'!C$1),"")</f>
        <v/>
      </c>
      <c r="AA45" s="8" t="str">
        <f>IF(T45&lt;$K45,_xlfn.CONCAT("Your grade on ",'Paste Here'!D$1," is lowering your total grade.  You can still do or re-do this assignment.  See Teams to re-take ",'Paste Here'!D$1),"")</f>
        <v/>
      </c>
      <c r="AB45" s="8" t="str">
        <f>IF(U45&lt;$K45,_xlfn.CONCAT("Your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45" s="8" t="str">
        <f>IF(V45&lt;$K45,_xlfn.CONCAT("Your grade on ",'Paste Here'!F$1," is lowering your total grade.  You should take/re-take it.  Talk to Mr. Weisenfeld to arrange taking or retaking ",'Paste Here'!F$1),"")</f>
        <v/>
      </c>
      <c r="AD45" s="8" t="str">
        <f>IF(W45&lt;$K45,_xlfn.CONCAT("Your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45" s="8" t="str">
        <f>IF(X45&lt;$K45,_xlfn.CONCAT("Your grade on ",'Paste Here'!H$1," is lowering your total grade.  You can still re-do this assignment.  Click here http://tiny.cc/mrwastrohr to take or re-take ",'Paste Here'!H$1),"")</f>
        <v/>
      </c>
      <c r="AG45" s="7" t="str">
        <f>'Paste Here'!C$1</f>
        <v>Kepler 1 Assessment</v>
      </c>
      <c r="AH45" s="7" t="str">
        <f>'Paste Here'!D$1</f>
        <v>Kepler's Laws Assessment</v>
      </c>
      <c r="AI45" s="7" t="str">
        <f>'Paste Here'!E$1</f>
        <v>Sun and Stars Quiz v2</v>
      </c>
      <c r="AJ45" s="7" t="str">
        <f>'Paste Here'!F$1</f>
        <v>Life Cycle of Stars Handout Model 1 and 2</v>
      </c>
      <c r="AK45" s="7" t="str">
        <f>'Paste Here'!G$1</f>
        <v>Life Cycle of Stars Summary Quiz</v>
      </c>
      <c r="AL45" s="7" t="str">
        <f>'Paste Here'!H$1</f>
        <v>HR Diagram Quiz</v>
      </c>
      <c r="AP45" s="10" t="s">
        <v>312</v>
      </c>
      <c r="AR45" s="10" t="s">
        <v>313</v>
      </c>
      <c r="AS45" s="10" t="s">
        <v>314</v>
      </c>
    </row>
    <row r="46" spans="1:45" s="7" customFormat="1" x14ac:dyDescent="0.25">
      <c r="A46" s="7" t="str">
        <f>IF(NOT(ISBLANK('Paste Here'!A46)),VLOOKUP('Paste Here'!A46,LOOKUPTABLE,6),"")</f>
        <v>JohnTest</v>
      </c>
      <c r="B46" s="7" t="str">
        <f>IF(NOT(ISBLANK('Paste Here'!A46)),VLOOKUP('Paste Here'!A46,LOOKUPTABLE,4),"")</f>
        <v>jweisenfeldtest@students.psd1.org</v>
      </c>
      <c r="C46" s="7" t="str">
        <f>'Paste Here'!B46</f>
        <v>C- 71%</v>
      </c>
      <c r="D46" s="8">
        <f>'Paste Here'!C46</f>
        <v>9.1999999999999993</v>
      </c>
      <c r="E46" s="8">
        <f>'Paste Here'!D46</f>
        <v>9.1999999999999993</v>
      </c>
      <c r="F46" s="8">
        <f>'Paste Here'!E46</f>
        <v>17</v>
      </c>
      <c r="G46" s="8">
        <f>'Paste Here'!F46</f>
        <v>40</v>
      </c>
      <c r="H46" s="8">
        <f>'Paste Here'!G46</f>
        <v>9</v>
      </c>
      <c r="I46" s="8">
        <f>'Paste Here'!H46</f>
        <v>11</v>
      </c>
      <c r="J46" s="8"/>
      <c r="K46" s="8">
        <f t="shared" si="16"/>
        <v>0.87234374999999997</v>
      </c>
      <c r="L46" s="8">
        <f>10</f>
        <v>10</v>
      </c>
      <c r="M46" s="8">
        <v>10</v>
      </c>
      <c r="N46" s="8">
        <v>23</v>
      </c>
      <c r="O46" s="8">
        <v>40</v>
      </c>
      <c r="P46" s="8">
        <v>11</v>
      </c>
      <c r="Q46" s="8">
        <v>10</v>
      </c>
      <c r="R46" s="8"/>
      <c r="S46" s="8">
        <f t="shared" si="17"/>
        <v>0.91999999999999993</v>
      </c>
      <c r="T46" s="8">
        <f t="shared" si="18"/>
        <v>0.91999999999999993</v>
      </c>
      <c r="U46" s="8">
        <f t="shared" si="19"/>
        <v>0.73913043478260865</v>
      </c>
      <c r="V46" s="8">
        <f t="shared" si="20"/>
        <v>1</v>
      </c>
      <c r="W46" s="8">
        <f t="shared" si="21"/>
        <v>0.81818181818181823</v>
      </c>
      <c r="X46" s="8">
        <f t="shared" si="22"/>
        <v>1.1000000000000001</v>
      </c>
      <c r="Y46" s="8"/>
      <c r="Z46" s="8" t="str">
        <f>IF(S46&lt;$K46,_xlfn.CONCAT("Your grade on ",'Paste Here'!C$1," is lowering your total grade.  You can still do or re-do this assignment.  See Teams to re-take ",'Paste Here'!C$1),"")</f>
        <v/>
      </c>
      <c r="AA46" s="8" t="str">
        <f>IF(T46&lt;$K46,_xlfn.CONCAT("Your grade on ",'Paste Here'!D$1," is lowering your total grade.  You can still do or re-do this assignment.  See Teams to re-take ",'Paste Here'!D$1),"")</f>
        <v/>
      </c>
      <c r="AB46" s="8" t="str">
        <f>IF(U46&lt;$K46,_xlfn.CONCAT("Your grade on ",'Paste Here'!E$1," is lowering your total grade.  You can still do or re-do this assignment. Click here http://tiny.cc/mrw20210507 to take or re-take ",'Paste Here'!E$1),"")</f>
        <v>Your grade on Sun and Stars Quiz v2 is lowering your total grade.  You can still do or re-do this assignment. Click here http://tiny.cc/mrw20210507 to take or re-take Sun and Stars Quiz v2</v>
      </c>
      <c r="AC46" s="8" t="str">
        <f>IF(V46&lt;$K46,_xlfn.CONCAT("Your grade on ",'Paste Here'!F$1," is lowering your total grade.  You should take/re-take it.  Talk to Mr. Weisenfeld to arrange taking or retaking ",'Paste Here'!F$1),"")</f>
        <v/>
      </c>
      <c r="AD46" s="8" t="str">
        <f>IF(W46&lt;$K46,_xlfn.CONCAT("Your grade on ",'Paste Here'!G$1," is lowering your total grade.  You can still do or re-do this assignment.  Click here http://tiny.cc/lcossq to take or re-take ",'Paste Here'!G$1),"")</f>
        <v>Your grade on Life Cycle of Stars Summary Quiz is lowering your total grade.  You can still do or re-do this assignment.  Click here http://tiny.cc/lcossq to take or re-take Life Cycle of Stars Summary Quiz</v>
      </c>
      <c r="AE46" s="8" t="str">
        <f>IF(X46&lt;$K46,_xlfn.CONCAT("Your grade on ",'Paste Here'!H$1," is lowering your total grade.  You can still re-do this assignment.  Click here http://tiny.cc/mrwastrohr to take or re-take ",'Paste Here'!H$1),"")</f>
        <v/>
      </c>
      <c r="AG46" s="7" t="str">
        <f>'Paste Here'!C$1</f>
        <v>Kepler 1 Assessment</v>
      </c>
      <c r="AH46" s="7" t="str">
        <f>'Paste Here'!D$1</f>
        <v>Kepler's Laws Assessment</v>
      </c>
      <c r="AI46" s="7" t="str">
        <f>'Paste Here'!E$1</f>
        <v>Sun and Stars Quiz v2</v>
      </c>
      <c r="AJ46" s="7" t="str">
        <f>'Paste Here'!F$1</f>
        <v>Life Cycle of Stars Handout Model 1 and 2</v>
      </c>
      <c r="AK46" s="7" t="str">
        <f>'Paste Here'!G$1</f>
        <v>Life Cycle of Stars Summary Quiz</v>
      </c>
      <c r="AL46" s="7" t="str">
        <f>'Paste Here'!H$1</f>
        <v>HR Diagram Quiz</v>
      </c>
      <c r="AP46" s="10" t="s">
        <v>312</v>
      </c>
      <c r="AR46" s="10" t="s">
        <v>313</v>
      </c>
      <c r="AS46" s="10" t="s">
        <v>314</v>
      </c>
    </row>
    <row r="47" spans="1:45" s="7" customFormat="1" x14ac:dyDescent="0.25">
      <c r="A47" s="7" t="str">
        <f>IF(NOT(ISBLANK('Paste Here'!A47)),VLOOKUP('Paste Here'!A47,LOOKUPTABLE,6),"")</f>
        <v/>
      </c>
      <c r="B47" s="7" t="str">
        <f>IF(NOT(ISBLANK('Paste Here'!A47)),VLOOKUP('Paste Here'!A47,LOOKUPTABLE,4),"")</f>
        <v/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P47" s="10"/>
      <c r="AR47" s="10"/>
      <c r="AS47" s="10"/>
    </row>
    <row r="48" spans="1:45" s="7" customFormat="1" x14ac:dyDescent="0.25">
      <c r="A48" s="7" t="str">
        <f>IF(NOT(ISBLANK('Paste Here'!A48)),VLOOKUP('Paste Here'!A48,LOOKUPTABLE,6),"")</f>
        <v/>
      </c>
      <c r="B48" s="7" t="str">
        <f>IF(NOT(ISBLANK('Paste Here'!A48)),VLOOKUP('Paste Here'!A48,LOOKUPTABLE,4),"")</f>
        <v/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P48" s="10"/>
      <c r="AR48" s="10"/>
      <c r="AS48" s="10"/>
    </row>
    <row r="49" spans="1:45" s="7" customFormat="1" x14ac:dyDescent="0.25">
      <c r="A49" s="7" t="str">
        <f>IF(NOT(ISBLANK('Paste Here'!A49)),VLOOKUP('Paste Here'!A49,LOOKUPTABLE,6),"")</f>
        <v/>
      </c>
      <c r="B49" s="7" t="str">
        <f>IF(NOT(ISBLANK('Paste Here'!A49)),VLOOKUP('Paste Here'!A49,LOOKUPTABLE,4),"")</f>
        <v/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P49" s="10"/>
      <c r="AR49" s="10"/>
      <c r="AS49" s="10"/>
    </row>
    <row r="50" spans="1:45" s="7" customFormat="1" x14ac:dyDescent="0.25">
      <c r="A50" s="7" t="str">
        <f>IF(NOT(ISBLANK('Paste Here'!A50)),VLOOKUP('Paste Here'!A50,LOOKUPTABLE,6),"")</f>
        <v/>
      </c>
      <c r="B50" s="7" t="str">
        <f>IF(NOT(ISBLANK('Paste Here'!A50)),VLOOKUP('Paste Here'!A50,LOOKUPTABLE,4),"")</f>
        <v/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P50" s="10"/>
      <c r="AR50" s="10"/>
      <c r="AS50" s="10"/>
    </row>
    <row r="51" spans="1:45" s="7" customFormat="1" x14ac:dyDescent="0.25">
      <c r="A51" s="7" t="str">
        <f>IF(NOT(ISBLANK('Paste Here'!A51)),VLOOKUP('Paste Here'!A51,LOOKUPTABLE,6),"")</f>
        <v/>
      </c>
      <c r="B51" s="7" t="str">
        <f>IF(NOT(ISBLANK('Paste Here'!A51)),VLOOKUP('Paste Here'!A51,LOOKUPTABLE,4),"")</f>
        <v/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P51" s="10"/>
      <c r="AR51" s="10"/>
      <c r="AS51" s="10"/>
    </row>
  </sheetData>
  <hyperlinks>
    <hyperlink ref="AP2" r:id="rId1" xr:uid="{A6EAEA40-C164-46AD-A52C-6AC1A973A004}"/>
    <hyperlink ref="AP3:AP32" r:id="rId2" display="http://tiny.cc/mrw20210507" xr:uid="{1EB9ACD7-F903-43B3-BA19-40D6DFE55715}"/>
    <hyperlink ref="AR2" r:id="rId3" xr:uid="{891E3DFA-ED08-4E5C-9179-71F76BBCAAA4}"/>
    <hyperlink ref="AR3:AR32" r:id="rId4" display="http://tiny.cc/lcossq" xr:uid="{AACD939B-88AE-4DD9-AE54-6167BBFAA4E2}"/>
    <hyperlink ref="AS2" r:id="rId5" xr:uid="{E0835E38-2EC8-4F28-B5E4-7D71D30AC556}"/>
    <hyperlink ref="AS3:AS32" r:id="rId6" display="http://tiny.cc/mrwastrohr" xr:uid="{3F8FF748-699F-4470-B0D9-CFE515618419}"/>
    <hyperlink ref="AP33" r:id="rId7" xr:uid="{6AC872C2-10C8-491C-B980-B5E1D47ACACC}"/>
    <hyperlink ref="AR33" r:id="rId8" xr:uid="{02BAEC34-6DB2-4003-9B04-4A53506CBF96}"/>
    <hyperlink ref="AS33" r:id="rId9" xr:uid="{FE3AA64F-F801-48D4-A2F0-503E7A52B62B}"/>
    <hyperlink ref="AP34" r:id="rId10" xr:uid="{616A505E-F70A-4079-B80C-8A8D1FA3F439}"/>
    <hyperlink ref="AP35" r:id="rId11" xr:uid="{6EEA37F8-45C9-4D71-80DB-932A661BBAA6}"/>
    <hyperlink ref="AP36" r:id="rId12" xr:uid="{AECDD541-7302-42C9-8C36-EEF90FEE900E}"/>
    <hyperlink ref="AP37" r:id="rId13" xr:uid="{50F4EA73-2508-4B5C-8C16-6B1D2CBC3F56}"/>
    <hyperlink ref="AP38" r:id="rId14" xr:uid="{05D71463-E21E-43AE-8EA6-CB45EC2BC5C2}"/>
    <hyperlink ref="AP39" r:id="rId15" xr:uid="{4F7D6FD0-C869-4EE9-9EED-3EC12E543CA5}"/>
    <hyperlink ref="AP40" r:id="rId16" xr:uid="{3AF76C8B-4DC3-41F6-9BB3-46B0E7A3B8DE}"/>
    <hyperlink ref="AP41" r:id="rId17" xr:uid="{4FA462E5-B121-44AD-AF0C-B1999E07C727}"/>
    <hyperlink ref="AP42" r:id="rId18" xr:uid="{6036A479-6ABE-4F57-B329-668D5C441C29}"/>
    <hyperlink ref="AP43" r:id="rId19" xr:uid="{DC2EC1C8-CEDC-487F-A9BD-E0475F8836B3}"/>
    <hyperlink ref="AP44" r:id="rId20" xr:uid="{E4464D3D-F096-4721-9932-62418FD5C9C6}"/>
    <hyperlink ref="AP45" r:id="rId21" xr:uid="{1CC46701-202B-46E2-AD99-D1F5E09E90FD}"/>
    <hyperlink ref="AP46" r:id="rId22" xr:uid="{EB6457C0-5AE1-457B-AF2C-A002CA5F881D}"/>
    <hyperlink ref="AR34" r:id="rId23" xr:uid="{1C22082F-797A-41C0-8FE7-86652E28EC7A}"/>
    <hyperlink ref="AR35" r:id="rId24" xr:uid="{4D54DE64-90C1-4211-891A-57288CA97B2B}"/>
    <hyperlink ref="AR36" r:id="rId25" xr:uid="{6189C75E-639A-418F-9C0B-801F77C02161}"/>
    <hyperlink ref="AR37" r:id="rId26" xr:uid="{DF9ED269-71D5-473F-B7A4-0E4ACF286B4B}"/>
    <hyperlink ref="AR38" r:id="rId27" xr:uid="{A73CD74D-3A2C-43CD-BB80-12FC5C008E54}"/>
    <hyperlink ref="AR39" r:id="rId28" xr:uid="{24500A30-A552-413E-839C-83296790E31C}"/>
    <hyperlink ref="AR40" r:id="rId29" xr:uid="{059641BE-B2FC-4CB6-AFBB-980A417C89A6}"/>
    <hyperlink ref="AR41" r:id="rId30" xr:uid="{C49B2DC6-1A24-4E24-BBF8-C325594E7B0A}"/>
    <hyperlink ref="AR42" r:id="rId31" xr:uid="{513CC860-1CE8-44FE-9013-FB2E9098C0FA}"/>
    <hyperlink ref="AR43" r:id="rId32" xr:uid="{23A25343-85C6-4AD0-9BC9-8EA6C263FD03}"/>
    <hyperlink ref="AR44" r:id="rId33" xr:uid="{A1EE3B29-7E84-4275-BD58-BC687594CA2E}"/>
    <hyperlink ref="AR45" r:id="rId34" xr:uid="{29DABF8C-35C2-4B68-954B-407A2888FF5E}"/>
    <hyperlink ref="AR46" r:id="rId35" xr:uid="{300FA289-72D6-4BBF-9983-28E895CE6360}"/>
    <hyperlink ref="AS34" r:id="rId36" xr:uid="{6B885E4B-AFFA-4319-81C2-8B1D3924F616}"/>
    <hyperlink ref="AS35" r:id="rId37" xr:uid="{2E9F925D-CF93-4D65-99E9-361565DC42DF}"/>
    <hyperlink ref="AS36" r:id="rId38" xr:uid="{8BD3397F-0D5F-4BF8-BD1F-CEF7D6DB2890}"/>
    <hyperlink ref="AS37" r:id="rId39" xr:uid="{B99689E8-04A2-4F64-B7CE-273814E60398}"/>
    <hyperlink ref="AS38" r:id="rId40" xr:uid="{99C4F9C5-0E6A-48B3-B4D2-689B02DBF3AF}"/>
    <hyperlink ref="AS39" r:id="rId41" xr:uid="{197737B0-70CA-4DA8-9BF2-5E31DF9D06FC}"/>
    <hyperlink ref="AS40" r:id="rId42" xr:uid="{AD93B43A-731D-4192-BEEE-AB9D32A6035D}"/>
    <hyperlink ref="AS41" r:id="rId43" xr:uid="{296936A3-D04B-4DB5-9179-7FFDD98B31A0}"/>
    <hyperlink ref="AS42" r:id="rId44" xr:uid="{908319A2-6137-4F1F-BF8B-A9A8E4A6EE39}"/>
    <hyperlink ref="AS43" r:id="rId45" xr:uid="{11FE98B5-C1C7-48B5-884B-0B01AA4AEB5B}"/>
    <hyperlink ref="AS44" r:id="rId46" xr:uid="{11B3A43A-E8F0-4D41-B495-AD9D3B21A859}"/>
    <hyperlink ref="AS45" r:id="rId47" xr:uid="{C13373D2-A383-41DD-AA8B-E25EF9268DDF}"/>
    <hyperlink ref="AS46" r:id="rId48" xr:uid="{89C84CC7-9A4D-48C5-A981-C9FCE1E2F1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9ED-CABD-44BD-82AC-93EEBB237C98}">
  <dimension ref="A1:G77"/>
  <sheetViews>
    <sheetView topLeftCell="A31" workbookViewId="0">
      <selection activeCell="E3" sqref="E3"/>
    </sheetView>
  </sheetViews>
  <sheetFormatPr defaultColWidth="19" defaultRowHeight="15" x14ac:dyDescent="0.25"/>
  <cols>
    <col min="4" max="4" width="34.42578125" customWidth="1"/>
    <col min="5" max="5" width="33.28515625" customWidth="1"/>
  </cols>
  <sheetData>
    <row r="1" spans="1: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239</v>
      </c>
    </row>
    <row r="2" spans="1:7" x14ac:dyDescent="0.25">
      <c r="A2" s="1">
        <v>12345</v>
      </c>
      <c r="B2" s="1">
        <v>11</v>
      </c>
      <c r="C2" s="1" t="s">
        <v>319</v>
      </c>
      <c r="D2" s="2" t="str">
        <f t="shared" ref="D2:D34" si="0">_xlfn.CONCAT(C2,"@students.psd1.org")</f>
        <v>jweisenfeldtest@students.psd1.org</v>
      </c>
      <c r="E2" s="1" t="s">
        <v>320</v>
      </c>
      <c r="F2" t="s">
        <v>321</v>
      </c>
    </row>
    <row r="3" spans="1:7" s="7" customFormat="1" x14ac:dyDescent="0.25">
      <c r="A3" s="1">
        <v>16460</v>
      </c>
      <c r="B3" s="1">
        <v>11</v>
      </c>
      <c r="C3" s="1" t="s">
        <v>34</v>
      </c>
      <c r="D3" s="2" t="str">
        <f t="shared" ref="D3" si="1">_xlfn.CONCAT(C3,"@students.psd1.org")</f>
        <v>meidi256@students.psd1.org</v>
      </c>
      <c r="E3" s="1" t="s">
        <v>86</v>
      </c>
      <c r="F3" s="7" t="s">
        <v>87</v>
      </c>
    </row>
    <row r="4" spans="1:7" x14ac:dyDescent="0.25">
      <c r="A4" s="1">
        <v>20889</v>
      </c>
      <c r="B4" s="1">
        <v>9</v>
      </c>
      <c r="C4" s="1" t="s">
        <v>123</v>
      </c>
      <c r="D4" s="2" t="str">
        <f t="shared" si="0"/>
        <v>ivan234@students.psd1.org</v>
      </c>
      <c r="E4" s="1" t="s">
        <v>155</v>
      </c>
      <c r="F4" t="s">
        <v>156</v>
      </c>
    </row>
    <row r="5" spans="1:7" x14ac:dyDescent="0.25">
      <c r="A5" s="1">
        <v>24736</v>
      </c>
      <c r="B5" s="1">
        <v>10</v>
      </c>
      <c r="C5" s="1" t="s">
        <v>39</v>
      </c>
      <c r="D5" s="2" t="str">
        <f t="shared" si="0"/>
        <v>ulises697@students.psd1.org</v>
      </c>
      <c r="E5" s="1" t="s">
        <v>96</v>
      </c>
      <c r="F5" t="s">
        <v>97</v>
      </c>
    </row>
    <row r="6" spans="1:7" x14ac:dyDescent="0.25">
      <c r="A6" s="1">
        <v>24789</v>
      </c>
      <c r="B6" s="1">
        <v>10</v>
      </c>
      <c r="C6" s="1" t="s">
        <v>201</v>
      </c>
      <c r="D6" s="2" t="str">
        <f t="shared" si="0"/>
        <v>sebastian400@students.psd1.org</v>
      </c>
      <c r="E6" s="1" t="s">
        <v>202</v>
      </c>
      <c r="F6" t="s">
        <v>203</v>
      </c>
    </row>
    <row r="7" spans="1:7" x14ac:dyDescent="0.25">
      <c r="A7" s="1">
        <v>25772</v>
      </c>
      <c r="B7" s="1">
        <v>12</v>
      </c>
      <c r="C7" s="1" t="s">
        <v>33</v>
      </c>
      <c r="D7" s="2" t="str">
        <f t="shared" si="0"/>
        <v>caleb170@students.psd1.org</v>
      </c>
      <c r="E7" s="1" t="s">
        <v>84</v>
      </c>
      <c r="F7" t="s">
        <v>85</v>
      </c>
    </row>
    <row r="8" spans="1:7" x14ac:dyDescent="0.25">
      <c r="A8" s="1">
        <v>25820</v>
      </c>
      <c r="B8" s="1">
        <v>12</v>
      </c>
      <c r="C8" s="1" t="s">
        <v>112</v>
      </c>
      <c r="D8" s="2" t="str">
        <f t="shared" si="0"/>
        <v>dhamar719@students.psd1.org</v>
      </c>
      <c r="E8" s="1" t="s">
        <v>134</v>
      </c>
      <c r="F8" t="s">
        <v>135</v>
      </c>
    </row>
    <row r="9" spans="1:7" x14ac:dyDescent="0.25">
      <c r="A9" s="1">
        <v>25923</v>
      </c>
      <c r="B9" s="1">
        <v>12</v>
      </c>
      <c r="C9" s="1" t="s">
        <v>40</v>
      </c>
      <c r="D9" s="2" t="str">
        <f t="shared" si="0"/>
        <v>jasmine836@students.psd1.org</v>
      </c>
      <c r="E9" s="1" t="s">
        <v>98</v>
      </c>
      <c r="F9" t="s">
        <v>99</v>
      </c>
    </row>
    <row r="10" spans="1:7" x14ac:dyDescent="0.25">
      <c r="A10" s="1">
        <v>26062</v>
      </c>
      <c r="B10" s="1">
        <v>11</v>
      </c>
      <c r="C10" s="1" t="s">
        <v>31</v>
      </c>
      <c r="D10" s="2" t="str">
        <f t="shared" si="0"/>
        <v>killian015@students.psd1.org</v>
      </c>
      <c r="E10" s="1" t="s">
        <v>80</v>
      </c>
      <c r="F10" t="s">
        <v>81</v>
      </c>
    </row>
    <row r="11" spans="1:7" x14ac:dyDescent="0.25">
      <c r="A11" s="1">
        <v>26271</v>
      </c>
      <c r="B11" s="1">
        <v>12</v>
      </c>
      <c r="C11" s="1" t="s">
        <v>42</v>
      </c>
      <c r="D11" s="2" t="str">
        <f t="shared" si="0"/>
        <v>anthony011@students.psd1.org</v>
      </c>
      <c r="E11" s="1" t="s">
        <v>102</v>
      </c>
      <c r="F11" t="s">
        <v>103</v>
      </c>
    </row>
    <row r="12" spans="1:7" x14ac:dyDescent="0.25">
      <c r="A12" s="1">
        <v>26353</v>
      </c>
      <c r="B12" s="1">
        <v>12</v>
      </c>
      <c r="C12" s="1" t="s">
        <v>222</v>
      </c>
      <c r="D12" s="2" t="str">
        <f t="shared" si="0"/>
        <v>jose381@students.psd1.org</v>
      </c>
      <c r="E12" s="1" t="s">
        <v>170</v>
      </c>
      <c r="F12" t="s">
        <v>223</v>
      </c>
    </row>
    <row r="13" spans="1:7" x14ac:dyDescent="0.25">
      <c r="A13" s="1">
        <v>26966</v>
      </c>
      <c r="B13" s="1">
        <v>12</v>
      </c>
      <c r="C13" s="1" t="s">
        <v>114</v>
      </c>
      <c r="D13" s="2" t="str">
        <f t="shared" si="0"/>
        <v>jose866@students.psd1.org</v>
      </c>
      <c r="E13" s="1" t="s">
        <v>138</v>
      </c>
      <c r="F13" t="s">
        <v>139</v>
      </c>
    </row>
    <row r="14" spans="1:7" x14ac:dyDescent="0.25">
      <c r="A14" s="1">
        <v>27064</v>
      </c>
      <c r="B14" s="1">
        <v>12</v>
      </c>
      <c r="C14" s="1" t="s">
        <v>116</v>
      </c>
      <c r="D14" s="2" t="str">
        <f t="shared" si="0"/>
        <v>jonathan161@students.psd1.org</v>
      </c>
      <c r="E14" s="1" t="s">
        <v>142</v>
      </c>
      <c r="F14" t="s">
        <v>143</v>
      </c>
    </row>
    <row r="15" spans="1:7" x14ac:dyDescent="0.25">
      <c r="A15" s="1">
        <v>27068</v>
      </c>
      <c r="B15" s="1">
        <v>12</v>
      </c>
      <c r="C15" s="1" t="s">
        <v>131</v>
      </c>
      <c r="D15" s="2" t="str">
        <f t="shared" si="0"/>
        <v>viviana285@students.psd1.org</v>
      </c>
      <c r="E15" s="1" t="s">
        <v>170</v>
      </c>
      <c r="F15" t="s">
        <v>171</v>
      </c>
    </row>
    <row r="16" spans="1:7" x14ac:dyDescent="0.25">
      <c r="A16" s="1">
        <v>27168</v>
      </c>
      <c r="B16" s="1">
        <v>12</v>
      </c>
      <c r="C16" s="1" t="s">
        <v>37</v>
      </c>
      <c r="D16" s="2" t="str">
        <f t="shared" si="0"/>
        <v>alex222@students.psd1.org</v>
      </c>
      <c r="E16" s="1" t="s">
        <v>92</v>
      </c>
      <c r="F16" t="s">
        <v>93</v>
      </c>
    </row>
    <row r="17" spans="1:6" x14ac:dyDescent="0.25">
      <c r="A17" s="1">
        <v>27182</v>
      </c>
      <c r="B17" s="1">
        <v>12</v>
      </c>
      <c r="C17" s="1" t="s">
        <v>182</v>
      </c>
      <c r="D17" s="2" t="str">
        <f t="shared" si="0"/>
        <v>bryan834@students.psd1.org</v>
      </c>
      <c r="E17" s="1" t="s">
        <v>183</v>
      </c>
      <c r="F17" t="s">
        <v>184</v>
      </c>
    </row>
    <row r="18" spans="1:6" x14ac:dyDescent="0.25">
      <c r="A18" s="1">
        <v>28115</v>
      </c>
      <c r="B18" s="1">
        <v>12</v>
      </c>
      <c r="C18" s="1" t="s">
        <v>216</v>
      </c>
      <c r="D18" s="2" t="str">
        <f t="shared" si="0"/>
        <v>david401@students.psd1.org</v>
      </c>
      <c r="E18" s="1" t="s">
        <v>217</v>
      </c>
      <c r="F18" t="s">
        <v>218</v>
      </c>
    </row>
    <row r="19" spans="1:6" x14ac:dyDescent="0.25">
      <c r="A19" s="1">
        <v>28485</v>
      </c>
      <c r="B19" s="1">
        <v>10</v>
      </c>
      <c r="C19" s="1" t="s">
        <v>29</v>
      </c>
      <c r="D19" s="2" t="str">
        <f t="shared" si="0"/>
        <v>gilbert530@students.psd1.org</v>
      </c>
      <c r="E19" s="1" t="s">
        <v>76</v>
      </c>
      <c r="F19" t="s">
        <v>77</v>
      </c>
    </row>
    <row r="20" spans="1:6" x14ac:dyDescent="0.25">
      <c r="A20" s="1">
        <v>28647</v>
      </c>
      <c r="B20" s="1">
        <v>11</v>
      </c>
      <c r="C20" s="1" t="s">
        <v>196</v>
      </c>
      <c r="D20" s="2" t="str">
        <f t="shared" si="0"/>
        <v>america945@students.psd1.org</v>
      </c>
      <c r="E20" s="1" t="s">
        <v>197</v>
      </c>
      <c r="F20" t="s">
        <v>198</v>
      </c>
    </row>
    <row r="21" spans="1:6" x14ac:dyDescent="0.25">
      <c r="A21" s="1">
        <v>28755</v>
      </c>
      <c r="B21" s="1">
        <v>11</v>
      </c>
      <c r="C21" s="1" t="s">
        <v>128</v>
      </c>
      <c r="D21" s="2" t="str">
        <f t="shared" si="0"/>
        <v>yair568@students.psd1.org</v>
      </c>
      <c r="E21" s="1" t="s">
        <v>164</v>
      </c>
      <c r="F21" t="s">
        <v>165</v>
      </c>
    </row>
    <row r="22" spans="1:6" x14ac:dyDescent="0.25">
      <c r="A22" s="1">
        <v>28771</v>
      </c>
      <c r="B22" s="1">
        <v>11</v>
      </c>
      <c r="C22" s="1" t="s">
        <v>129</v>
      </c>
      <c r="D22" s="2" t="str">
        <f t="shared" si="0"/>
        <v>cresencio740@students.psd1.org</v>
      </c>
      <c r="E22" s="1" t="s">
        <v>166</v>
      </c>
      <c r="F22" t="s">
        <v>167</v>
      </c>
    </row>
    <row r="23" spans="1:6" x14ac:dyDescent="0.25">
      <c r="A23" s="1">
        <v>28803</v>
      </c>
      <c r="B23" s="1">
        <v>11</v>
      </c>
      <c r="C23" s="1" t="s">
        <v>194</v>
      </c>
      <c r="D23" s="2" t="str">
        <f t="shared" si="0"/>
        <v>leslie008@students.psd1.org</v>
      </c>
      <c r="E23" s="1" t="s">
        <v>149</v>
      </c>
      <c r="F23" t="s">
        <v>195</v>
      </c>
    </row>
    <row r="24" spans="1:6" x14ac:dyDescent="0.25">
      <c r="A24" s="1">
        <v>28853</v>
      </c>
      <c r="B24" s="1">
        <v>11</v>
      </c>
      <c r="C24" s="1" t="s">
        <v>41</v>
      </c>
      <c r="D24" s="2" t="str">
        <f t="shared" si="0"/>
        <v>alexa809@students.psd1.org</v>
      </c>
      <c r="E24" s="1" t="s">
        <v>100</v>
      </c>
      <c r="F24" t="s">
        <v>101</v>
      </c>
    </row>
    <row r="25" spans="1:6" x14ac:dyDescent="0.25">
      <c r="A25" s="1">
        <v>28867</v>
      </c>
      <c r="B25" s="1">
        <v>11</v>
      </c>
      <c r="C25" s="1" t="s">
        <v>233</v>
      </c>
      <c r="D25" s="2" t="str">
        <f t="shared" si="0"/>
        <v>eliana532@students.psd1.org</v>
      </c>
      <c r="E25" s="1" t="s">
        <v>234</v>
      </c>
      <c r="F25" t="s">
        <v>235</v>
      </c>
    </row>
    <row r="26" spans="1:6" x14ac:dyDescent="0.25">
      <c r="A26" s="1">
        <v>28871</v>
      </c>
      <c r="B26" s="1">
        <v>11</v>
      </c>
      <c r="C26" s="1" t="s">
        <v>236</v>
      </c>
      <c r="D26" s="2" t="str">
        <f t="shared" si="0"/>
        <v>benjamin409@students.psd1.org</v>
      </c>
      <c r="E26" s="1" t="s">
        <v>237</v>
      </c>
      <c r="F26" t="s">
        <v>238</v>
      </c>
    </row>
    <row r="27" spans="1:6" x14ac:dyDescent="0.25">
      <c r="A27" s="1">
        <v>29030</v>
      </c>
      <c r="B27" s="1">
        <v>11</v>
      </c>
      <c r="C27" s="1" t="s">
        <v>23</v>
      </c>
      <c r="D27" s="2" t="str">
        <f t="shared" si="0"/>
        <v>pricila449@students.psd1.org</v>
      </c>
      <c r="E27" s="1" t="s">
        <v>64</v>
      </c>
      <c r="F27" t="s">
        <v>65</v>
      </c>
    </row>
    <row r="28" spans="1:6" x14ac:dyDescent="0.25">
      <c r="A28" s="1">
        <v>29765</v>
      </c>
      <c r="B28" s="1">
        <v>11</v>
      </c>
      <c r="C28" s="1" t="s">
        <v>18</v>
      </c>
      <c r="D28" s="2" t="str">
        <f t="shared" si="0"/>
        <v>melanie286@students.psd1.org</v>
      </c>
      <c r="E28" s="1" t="s">
        <v>54</v>
      </c>
      <c r="F28" t="s">
        <v>55</v>
      </c>
    </row>
    <row r="29" spans="1:6" x14ac:dyDescent="0.25">
      <c r="A29" s="1">
        <v>30164</v>
      </c>
      <c r="B29" s="1">
        <v>11</v>
      </c>
      <c r="C29" s="1" t="s">
        <v>176</v>
      </c>
      <c r="D29" s="2" t="str">
        <f t="shared" si="0"/>
        <v>javier797@students.psd1.org</v>
      </c>
      <c r="E29" s="1" t="s">
        <v>177</v>
      </c>
      <c r="F29" t="s">
        <v>178</v>
      </c>
    </row>
    <row r="30" spans="1:6" x14ac:dyDescent="0.25">
      <c r="A30" s="1">
        <v>30727</v>
      </c>
      <c r="B30" s="1">
        <v>11</v>
      </c>
      <c r="C30" s="1" t="s">
        <v>191</v>
      </c>
      <c r="D30" s="2" t="str">
        <f t="shared" si="0"/>
        <v>gissel962@students.psd1.org</v>
      </c>
      <c r="E30" s="1" t="s">
        <v>192</v>
      </c>
      <c r="F30" t="s">
        <v>193</v>
      </c>
    </row>
    <row r="31" spans="1:6" x14ac:dyDescent="0.25">
      <c r="A31" s="1">
        <v>31304</v>
      </c>
      <c r="B31" s="1">
        <v>10</v>
      </c>
      <c r="C31" s="1" t="s">
        <v>15</v>
      </c>
      <c r="D31" s="2" t="str">
        <f t="shared" si="0"/>
        <v>litzy414@students.psd1.org</v>
      </c>
      <c r="E31" s="1" t="s">
        <v>48</v>
      </c>
      <c r="F31" t="s">
        <v>49</v>
      </c>
    </row>
    <row r="32" spans="1:6" x14ac:dyDescent="0.25">
      <c r="A32" s="1">
        <v>31307</v>
      </c>
      <c r="B32" s="1">
        <v>10</v>
      </c>
      <c r="C32" s="1" t="s">
        <v>43</v>
      </c>
      <c r="D32" s="2" t="str">
        <f t="shared" si="0"/>
        <v>yizel309@students.psd1.org</v>
      </c>
      <c r="E32" s="1" t="s">
        <v>104</v>
      </c>
      <c r="F32" t="s">
        <v>105</v>
      </c>
    </row>
    <row r="33" spans="1:6" x14ac:dyDescent="0.25">
      <c r="A33" s="1">
        <v>31480</v>
      </c>
      <c r="B33" s="1">
        <v>10</v>
      </c>
      <c r="C33" s="1" t="s">
        <v>121</v>
      </c>
      <c r="D33" s="2" t="str">
        <f t="shared" si="0"/>
        <v>brianna089@students.psd1.org</v>
      </c>
      <c r="E33" s="1" t="s">
        <v>151</v>
      </c>
      <c r="F33" t="s">
        <v>152</v>
      </c>
    </row>
    <row r="34" spans="1:6" x14ac:dyDescent="0.25">
      <c r="A34" s="1">
        <v>31515</v>
      </c>
      <c r="B34" s="1">
        <v>10</v>
      </c>
      <c r="C34" s="1" t="s">
        <v>210</v>
      </c>
      <c r="D34" s="2" t="str">
        <f t="shared" si="0"/>
        <v>pablo257@students.psd1.org</v>
      </c>
      <c r="E34" s="1" t="s">
        <v>211</v>
      </c>
      <c r="F34" t="s">
        <v>212</v>
      </c>
    </row>
    <row r="35" spans="1:6" x14ac:dyDescent="0.25">
      <c r="A35" s="1">
        <v>31615</v>
      </c>
      <c r="B35" s="1">
        <v>10</v>
      </c>
      <c r="C35" s="1" t="s">
        <v>25</v>
      </c>
      <c r="D35" s="2" t="str">
        <f t="shared" ref="D35:D66" si="2">_xlfn.CONCAT(C35,"@students.psd1.org")</f>
        <v>nemecio118@students.psd1.org</v>
      </c>
      <c r="E35" s="1" t="s">
        <v>68</v>
      </c>
      <c r="F35" t="s">
        <v>69</v>
      </c>
    </row>
    <row r="36" spans="1:6" x14ac:dyDescent="0.25">
      <c r="A36" s="1">
        <v>31695</v>
      </c>
      <c r="B36" s="1">
        <v>10</v>
      </c>
      <c r="C36" s="1" t="s">
        <v>26</v>
      </c>
      <c r="D36" s="2" t="str">
        <f t="shared" si="2"/>
        <v>emmanuel923@students.psd1.org</v>
      </c>
      <c r="E36" s="1" t="s">
        <v>70</v>
      </c>
      <c r="F36" t="s">
        <v>71</v>
      </c>
    </row>
    <row r="37" spans="1:6" x14ac:dyDescent="0.25">
      <c r="A37" s="1">
        <v>31720</v>
      </c>
      <c r="B37" s="1">
        <v>10</v>
      </c>
      <c r="C37" s="1" t="s">
        <v>20</v>
      </c>
      <c r="D37" s="2" t="str">
        <f t="shared" si="2"/>
        <v>jorge640@students.psd1.org</v>
      </c>
      <c r="E37" s="1" t="s">
        <v>58</v>
      </c>
      <c r="F37" t="s">
        <v>59</v>
      </c>
    </row>
    <row r="38" spans="1:6" x14ac:dyDescent="0.25">
      <c r="A38" s="1">
        <v>31766</v>
      </c>
      <c r="B38" s="1">
        <v>10</v>
      </c>
      <c r="C38" s="1" t="s">
        <v>185</v>
      </c>
      <c r="D38" s="2" t="str">
        <f t="shared" si="2"/>
        <v>matthew564@students.psd1.org</v>
      </c>
      <c r="E38" s="1" t="s">
        <v>186</v>
      </c>
      <c r="F38" t="s">
        <v>187</v>
      </c>
    </row>
    <row r="39" spans="1:6" x14ac:dyDescent="0.25">
      <c r="A39" s="1">
        <v>31790</v>
      </c>
      <c r="B39" s="1">
        <v>10</v>
      </c>
      <c r="C39" s="1" t="s">
        <v>28</v>
      </c>
      <c r="D39" s="2" t="str">
        <f t="shared" si="2"/>
        <v>paul651@students.psd1.org</v>
      </c>
      <c r="E39" s="1" t="s">
        <v>74</v>
      </c>
      <c r="F39" t="s">
        <v>75</v>
      </c>
    </row>
    <row r="40" spans="1:6" x14ac:dyDescent="0.25">
      <c r="A40" s="1">
        <v>32040</v>
      </c>
      <c r="B40" s="1">
        <v>10</v>
      </c>
      <c r="C40" s="1" t="s">
        <v>17</v>
      </c>
      <c r="D40" s="2" t="str">
        <f t="shared" si="2"/>
        <v>juan434@students.psd1.org</v>
      </c>
      <c r="E40" s="1" t="s">
        <v>52</v>
      </c>
      <c r="F40" t="s">
        <v>53</v>
      </c>
    </row>
    <row r="41" spans="1:6" x14ac:dyDescent="0.25">
      <c r="A41" s="1">
        <v>32126</v>
      </c>
      <c r="B41" s="1">
        <v>10</v>
      </c>
      <c r="C41" s="1" t="s">
        <v>127</v>
      </c>
      <c r="D41" s="2" t="str">
        <f t="shared" si="2"/>
        <v>alex835@students.psd1.org</v>
      </c>
      <c r="E41" s="1" t="s">
        <v>162</v>
      </c>
      <c r="F41" t="s">
        <v>163</v>
      </c>
    </row>
    <row r="42" spans="1:6" x14ac:dyDescent="0.25">
      <c r="A42" s="1">
        <v>32410</v>
      </c>
      <c r="B42" s="1">
        <v>11</v>
      </c>
      <c r="C42" s="1" t="s">
        <v>38</v>
      </c>
      <c r="D42" s="2" t="str">
        <f t="shared" si="2"/>
        <v>orlando980@students.psd1.org</v>
      </c>
      <c r="E42" s="1" t="s">
        <v>94</v>
      </c>
      <c r="F42" t="s">
        <v>95</v>
      </c>
    </row>
    <row r="43" spans="1:6" x14ac:dyDescent="0.25">
      <c r="A43" s="1">
        <v>32777</v>
      </c>
      <c r="B43" s="1">
        <v>10</v>
      </c>
      <c r="C43" s="1" t="s">
        <v>117</v>
      </c>
      <c r="D43" s="2" t="str">
        <f t="shared" si="2"/>
        <v>tania910@students.psd1.org</v>
      </c>
      <c r="E43" s="1" t="s">
        <v>136</v>
      </c>
      <c r="F43" t="s">
        <v>144</v>
      </c>
    </row>
    <row r="44" spans="1:6" x14ac:dyDescent="0.25">
      <c r="A44" s="1">
        <v>33576</v>
      </c>
      <c r="B44" s="1">
        <v>12</v>
      </c>
      <c r="C44" s="1" t="s">
        <v>27</v>
      </c>
      <c r="D44" s="2" t="str">
        <f t="shared" si="2"/>
        <v>ezekiel016@students.psd1.org</v>
      </c>
      <c r="E44" s="1" t="s">
        <v>72</v>
      </c>
      <c r="F44" t="s">
        <v>73</v>
      </c>
    </row>
    <row r="45" spans="1:6" x14ac:dyDescent="0.25">
      <c r="A45" s="1">
        <v>33637</v>
      </c>
      <c r="B45" s="1">
        <v>10</v>
      </c>
      <c r="C45" s="1" t="s">
        <v>230</v>
      </c>
      <c r="D45" s="2" t="str">
        <f t="shared" si="2"/>
        <v>miguel755@students.psd1.org</v>
      </c>
      <c r="E45" s="1" t="s">
        <v>231</v>
      </c>
      <c r="F45" t="s">
        <v>232</v>
      </c>
    </row>
    <row r="46" spans="1:6" x14ac:dyDescent="0.25">
      <c r="A46" s="1">
        <v>33893</v>
      </c>
      <c r="B46" s="1">
        <v>9</v>
      </c>
      <c r="C46" s="1" t="s">
        <v>14</v>
      </c>
      <c r="D46" s="2" t="str">
        <f t="shared" si="2"/>
        <v>darian530@students.psd1.org</v>
      </c>
      <c r="E46" s="1" t="s">
        <v>46</v>
      </c>
      <c r="F46" t="s">
        <v>47</v>
      </c>
    </row>
    <row r="47" spans="1:6" x14ac:dyDescent="0.25">
      <c r="A47" s="1">
        <v>34134</v>
      </c>
      <c r="B47" s="1">
        <v>9</v>
      </c>
      <c r="C47" s="1" t="s">
        <v>207</v>
      </c>
      <c r="D47" s="2" t="str">
        <f t="shared" si="2"/>
        <v>mariah656@students.psd1.org</v>
      </c>
      <c r="E47" s="1" t="s">
        <v>208</v>
      </c>
      <c r="F47" t="s">
        <v>209</v>
      </c>
    </row>
    <row r="48" spans="1:6" x14ac:dyDescent="0.25">
      <c r="A48" s="1">
        <v>34359</v>
      </c>
      <c r="B48" s="1">
        <v>9</v>
      </c>
      <c r="C48" s="1" t="s">
        <v>118</v>
      </c>
      <c r="D48" s="2" t="str">
        <f t="shared" si="2"/>
        <v>bianca099@students.psd1.org</v>
      </c>
      <c r="E48" s="1" t="s">
        <v>145</v>
      </c>
      <c r="F48" t="s">
        <v>146</v>
      </c>
    </row>
    <row r="49" spans="1:6" x14ac:dyDescent="0.25">
      <c r="A49" s="1">
        <v>34412</v>
      </c>
      <c r="B49" s="1">
        <v>9</v>
      </c>
      <c r="C49" s="1" t="s">
        <v>126</v>
      </c>
      <c r="D49" s="2" t="str">
        <f t="shared" si="2"/>
        <v>joanna800@students.psd1.org</v>
      </c>
      <c r="E49" s="1" t="s">
        <v>160</v>
      </c>
      <c r="F49" t="s">
        <v>161</v>
      </c>
    </row>
    <row r="50" spans="1:6" x14ac:dyDescent="0.25">
      <c r="A50" s="1">
        <v>34439</v>
      </c>
      <c r="B50" s="1">
        <v>9</v>
      </c>
      <c r="C50" s="1" t="s">
        <v>115</v>
      </c>
      <c r="D50" s="2" t="str">
        <f t="shared" si="2"/>
        <v>daniel142@students.psd1.org</v>
      </c>
      <c r="E50" s="1" t="s">
        <v>140</v>
      </c>
      <c r="F50" t="s">
        <v>141</v>
      </c>
    </row>
    <row r="51" spans="1:6" x14ac:dyDescent="0.25">
      <c r="A51" s="1">
        <v>34470</v>
      </c>
      <c r="B51" s="1">
        <v>9</v>
      </c>
      <c r="C51" s="1" t="s">
        <v>130</v>
      </c>
      <c r="D51" s="2" t="str">
        <f t="shared" si="2"/>
        <v>brandon617@students.psd1.org</v>
      </c>
      <c r="E51" s="1" t="s">
        <v>168</v>
      </c>
      <c r="F51" t="s">
        <v>169</v>
      </c>
    </row>
    <row r="52" spans="1:6" x14ac:dyDescent="0.25">
      <c r="A52" s="1">
        <v>34477</v>
      </c>
      <c r="B52" s="1">
        <v>9</v>
      </c>
      <c r="C52" s="1" t="s">
        <v>24</v>
      </c>
      <c r="D52" s="2" t="str">
        <f t="shared" si="2"/>
        <v>sheila503@students.psd1.org</v>
      </c>
      <c r="E52" s="1" t="s">
        <v>66</v>
      </c>
      <c r="F52" t="s">
        <v>67</v>
      </c>
    </row>
    <row r="53" spans="1:6" x14ac:dyDescent="0.25">
      <c r="A53" s="1">
        <v>34518</v>
      </c>
      <c r="B53" s="1">
        <v>9</v>
      </c>
      <c r="C53" s="1" t="s">
        <v>213</v>
      </c>
      <c r="D53" s="2" t="str">
        <f t="shared" si="2"/>
        <v>alvaro637@students.psd1.org</v>
      </c>
      <c r="E53" s="1" t="s">
        <v>214</v>
      </c>
      <c r="F53" t="s">
        <v>215</v>
      </c>
    </row>
    <row r="54" spans="1:6" x14ac:dyDescent="0.25">
      <c r="A54" s="1">
        <v>34547</v>
      </c>
      <c r="B54" s="1">
        <v>9</v>
      </c>
      <c r="C54" s="1" t="s">
        <v>21</v>
      </c>
      <c r="D54" s="2" t="str">
        <f t="shared" si="2"/>
        <v>carlos475@students.psd1.org</v>
      </c>
      <c r="E54" s="1" t="s">
        <v>60</v>
      </c>
      <c r="F54" t="s">
        <v>61</v>
      </c>
    </row>
    <row r="55" spans="1:6" x14ac:dyDescent="0.25">
      <c r="A55" s="1">
        <v>34574</v>
      </c>
      <c r="B55" s="1">
        <v>9</v>
      </c>
      <c r="C55" s="1" t="s">
        <v>219</v>
      </c>
      <c r="D55" s="2" t="str">
        <f t="shared" si="2"/>
        <v>jared246@students.psd1.org</v>
      </c>
      <c r="E55" s="1" t="s">
        <v>220</v>
      </c>
      <c r="F55" t="s">
        <v>221</v>
      </c>
    </row>
    <row r="56" spans="1:6" x14ac:dyDescent="0.25">
      <c r="A56" s="1">
        <v>34720</v>
      </c>
      <c r="B56" s="1">
        <v>9</v>
      </c>
      <c r="C56" s="1" t="s">
        <v>188</v>
      </c>
      <c r="D56" s="2" t="str">
        <f t="shared" si="2"/>
        <v>sarai898@students.psd1.org</v>
      </c>
      <c r="E56" s="1" t="s">
        <v>189</v>
      </c>
      <c r="F56" t="s">
        <v>190</v>
      </c>
    </row>
    <row r="57" spans="1:6" x14ac:dyDescent="0.25">
      <c r="A57" s="1">
        <v>34733</v>
      </c>
      <c r="B57" s="1">
        <v>9</v>
      </c>
      <c r="C57" s="1" t="s">
        <v>132</v>
      </c>
      <c r="D57" s="2" t="str">
        <f t="shared" si="2"/>
        <v>cherish037@students.psd1.org</v>
      </c>
      <c r="E57" s="1" t="s">
        <v>172</v>
      </c>
      <c r="F57" t="s">
        <v>173</v>
      </c>
    </row>
    <row r="58" spans="1:6" x14ac:dyDescent="0.25">
      <c r="A58" s="1">
        <v>34964</v>
      </c>
      <c r="B58" s="1">
        <v>9</v>
      </c>
      <c r="C58" s="1" t="s">
        <v>16</v>
      </c>
      <c r="D58" s="2" t="str">
        <f t="shared" si="2"/>
        <v>michael013@students.psd1.org</v>
      </c>
      <c r="E58" s="1" t="s">
        <v>50</v>
      </c>
      <c r="F58" t="s">
        <v>51</v>
      </c>
    </row>
    <row r="59" spans="1:6" x14ac:dyDescent="0.25">
      <c r="A59" s="1">
        <v>35449</v>
      </c>
      <c r="B59" s="1">
        <v>9</v>
      </c>
      <c r="C59" s="1" t="s">
        <v>204</v>
      </c>
      <c r="D59" s="2" t="str">
        <f t="shared" si="2"/>
        <v>alina757@students.psd1.org</v>
      </c>
      <c r="E59" s="1" t="s">
        <v>205</v>
      </c>
      <c r="F59" t="s">
        <v>206</v>
      </c>
    </row>
    <row r="60" spans="1:6" x14ac:dyDescent="0.25">
      <c r="A60" s="1">
        <v>36300</v>
      </c>
      <c r="B60" s="1">
        <v>12</v>
      </c>
      <c r="C60" s="1" t="s">
        <v>35</v>
      </c>
      <c r="D60" s="2" t="str">
        <f t="shared" si="2"/>
        <v>brandon659@students.psd1.org</v>
      </c>
      <c r="E60" s="1" t="s">
        <v>88</v>
      </c>
      <c r="F60" t="s">
        <v>89</v>
      </c>
    </row>
    <row r="61" spans="1:6" x14ac:dyDescent="0.25">
      <c r="A61" s="1">
        <v>38178</v>
      </c>
      <c r="B61" s="1">
        <v>10</v>
      </c>
      <c r="C61" s="1" t="s">
        <v>199</v>
      </c>
      <c r="D61" s="2" t="str">
        <f t="shared" si="2"/>
        <v>zammira771@students.psd1.org</v>
      </c>
      <c r="E61" s="1" t="s">
        <v>149</v>
      </c>
      <c r="F61" t="s">
        <v>200</v>
      </c>
    </row>
    <row r="62" spans="1:6" x14ac:dyDescent="0.25">
      <c r="A62" s="1">
        <v>38721</v>
      </c>
      <c r="B62" s="1">
        <v>12</v>
      </c>
      <c r="C62" s="1" t="s">
        <v>19</v>
      </c>
      <c r="D62" s="2" t="str">
        <f t="shared" si="2"/>
        <v>jose696@students.psd1.org</v>
      </c>
      <c r="E62" s="1" t="s">
        <v>56</v>
      </c>
      <c r="F62" t="s">
        <v>57</v>
      </c>
    </row>
    <row r="63" spans="1:6" x14ac:dyDescent="0.25">
      <c r="A63" s="1">
        <v>39223</v>
      </c>
      <c r="B63" s="1">
        <v>12</v>
      </c>
      <c r="C63" s="1" t="s">
        <v>119</v>
      </c>
      <c r="D63" s="2" t="str">
        <f t="shared" si="2"/>
        <v>diego062@students.psd1.org</v>
      </c>
      <c r="E63" s="1" t="s">
        <v>147</v>
      </c>
      <c r="F63" t="s">
        <v>148</v>
      </c>
    </row>
    <row r="64" spans="1:6" x14ac:dyDescent="0.25">
      <c r="A64" s="1">
        <v>40986</v>
      </c>
      <c r="B64" s="1">
        <v>10</v>
      </c>
      <c r="C64" s="1" t="s">
        <v>13</v>
      </c>
      <c r="D64" s="2" t="str">
        <f t="shared" si="2"/>
        <v>jorge616@students.psd1.org</v>
      </c>
      <c r="E64" s="1" t="s">
        <v>44</v>
      </c>
      <c r="F64" t="s">
        <v>45</v>
      </c>
    </row>
    <row r="65" spans="1:6" x14ac:dyDescent="0.25">
      <c r="A65" s="1">
        <v>41059</v>
      </c>
      <c r="B65" s="1">
        <v>10</v>
      </c>
      <c r="C65" s="1" t="s">
        <v>30</v>
      </c>
      <c r="D65" s="2" t="str">
        <f t="shared" si="2"/>
        <v>gannin602@students.psd1.org</v>
      </c>
      <c r="E65" s="1" t="s">
        <v>78</v>
      </c>
      <c r="F65" t="s">
        <v>79</v>
      </c>
    </row>
    <row r="66" spans="1:6" x14ac:dyDescent="0.25">
      <c r="A66" s="1">
        <v>41105</v>
      </c>
      <c r="B66" s="1">
        <v>11</v>
      </c>
      <c r="C66" s="1" t="s">
        <v>32</v>
      </c>
      <c r="D66" s="2" t="str">
        <f t="shared" si="2"/>
        <v>yulisa495@students.psd1.org</v>
      </c>
      <c r="E66" s="1" t="s">
        <v>82</v>
      </c>
      <c r="F66" t="s">
        <v>83</v>
      </c>
    </row>
    <row r="67" spans="1:6" x14ac:dyDescent="0.25">
      <c r="A67" s="1">
        <v>42054</v>
      </c>
      <c r="B67" s="1">
        <v>11</v>
      </c>
      <c r="C67" s="1" t="s">
        <v>36</v>
      </c>
      <c r="D67" s="2" t="str">
        <f t="shared" ref="D67:D77" si="3">_xlfn.CONCAT(C67,"@students.psd1.org")</f>
        <v>luis764@students.psd1.org</v>
      </c>
      <c r="E67" s="1" t="s">
        <v>90</v>
      </c>
      <c r="F67" t="s">
        <v>91</v>
      </c>
    </row>
    <row r="68" spans="1:6" x14ac:dyDescent="0.25">
      <c r="A68" s="1">
        <v>43653</v>
      </c>
      <c r="B68" s="1">
        <v>11</v>
      </c>
      <c r="C68" s="1" t="s">
        <v>125</v>
      </c>
      <c r="D68" s="2" t="str">
        <f t="shared" si="3"/>
        <v>melisssa263@students.psd1.org</v>
      </c>
      <c r="E68" s="1" t="s">
        <v>158</v>
      </c>
      <c r="F68" t="s">
        <v>159</v>
      </c>
    </row>
    <row r="69" spans="1:6" x14ac:dyDescent="0.25">
      <c r="A69" s="1">
        <v>44070</v>
      </c>
      <c r="B69" s="1">
        <v>9</v>
      </c>
      <c r="C69" s="1" t="s">
        <v>113</v>
      </c>
      <c r="D69" s="2" t="str">
        <f t="shared" si="3"/>
        <v>josiah392@students.psd1.org</v>
      </c>
      <c r="E69" s="1" t="s">
        <v>136</v>
      </c>
      <c r="F69" t="s">
        <v>137</v>
      </c>
    </row>
    <row r="70" spans="1:6" x14ac:dyDescent="0.25">
      <c r="A70" s="1">
        <v>44475</v>
      </c>
      <c r="B70" s="1">
        <v>12</v>
      </c>
      <c r="C70" s="1" t="s">
        <v>133</v>
      </c>
      <c r="D70" s="2" t="str">
        <f t="shared" si="3"/>
        <v>cristian491@students.psd1.org</v>
      </c>
      <c r="E70" s="1" t="s">
        <v>174</v>
      </c>
      <c r="F70" t="s">
        <v>175</v>
      </c>
    </row>
    <row r="71" spans="1:6" x14ac:dyDescent="0.25">
      <c r="A71" s="1">
        <v>44760</v>
      </c>
      <c r="B71" s="1">
        <v>9</v>
      </c>
      <c r="C71" s="1" t="s">
        <v>224</v>
      </c>
      <c r="D71" s="2" t="str">
        <f t="shared" si="3"/>
        <v>noe106@students.psd1.org</v>
      </c>
      <c r="E71" s="1" t="s">
        <v>225</v>
      </c>
      <c r="F71" t="s">
        <v>226</v>
      </c>
    </row>
    <row r="72" spans="1:6" x14ac:dyDescent="0.25">
      <c r="A72" s="1">
        <v>50295</v>
      </c>
      <c r="B72" s="1">
        <v>12</v>
      </c>
      <c r="C72" s="1" t="s">
        <v>227</v>
      </c>
      <c r="D72" s="2" t="str">
        <f t="shared" si="3"/>
        <v>rubi441@students.psd1.org</v>
      </c>
      <c r="E72" s="1" t="s">
        <v>228</v>
      </c>
      <c r="F72" t="s">
        <v>229</v>
      </c>
    </row>
    <row r="73" spans="1:6" x14ac:dyDescent="0.25">
      <c r="A73" s="1">
        <v>56605</v>
      </c>
      <c r="B73" s="1">
        <v>12</v>
      </c>
      <c r="C73" s="1" t="s">
        <v>124</v>
      </c>
      <c r="D73" s="2" t="str">
        <f t="shared" si="3"/>
        <v>jesse002@students.psd1.org</v>
      </c>
      <c r="E73" s="1" t="s">
        <v>86</v>
      </c>
      <c r="F73" t="s">
        <v>157</v>
      </c>
    </row>
    <row r="74" spans="1:6" x14ac:dyDescent="0.25">
      <c r="A74" s="1">
        <v>57159</v>
      </c>
      <c r="B74" s="1">
        <v>9</v>
      </c>
      <c r="C74" s="1" t="s">
        <v>122</v>
      </c>
      <c r="D74" s="2" t="str">
        <f t="shared" si="3"/>
        <v>emely001@students.psd1.org</v>
      </c>
      <c r="E74" s="1" t="s">
        <v>153</v>
      </c>
      <c r="F74" t="s">
        <v>154</v>
      </c>
    </row>
    <row r="75" spans="1:6" x14ac:dyDescent="0.25">
      <c r="A75" s="1">
        <v>59719</v>
      </c>
      <c r="B75" s="1">
        <v>12</v>
      </c>
      <c r="C75" s="1" t="s">
        <v>22</v>
      </c>
      <c r="D75" s="2" t="str">
        <f t="shared" si="3"/>
        <v>dakota005@students.psd1.org</v>
      </c>
      <c r="E75" s="1" t="s">
        <v>62</v>
      </c>
      <c r="F75" t="s">
        <v>63</v>
      </c>
    </row>
    <row r="76" spans="1:6" x14ac:dyDescent="0.25">
      <c r="A76" s="1">
        <v>61537</v>
      </c>
      <c r="B76" s="1">
        <v>9</v>
      </c>
      <c r="C76" s="1" t="s">
        <v>120</v>
      </c>
      <c r="D76" s="2" t="str">
        <f t="shared" si="3"/>
        <v>ariana021@students.psd1.org</v>
      </c>
      <c r="E76" s="1" t="s">
        <v>149</v>
      </c>
      <c r="F76" t="s">
        <v>150</v>
      </c>
    </row>
    <row r="77" spans="1:6" x14ac:dyDescent="0.25">
      <c r="A77" s="1">
        <v>62290</v>
      </c>
      <c r="B77" s="1">
        <v>10</v>
      </c>
      <c r="C77" s="1" t="s">
        <v>179</v>
      </c>
      <c r="D77" s="2" t="str">
        <f t="shared" si="3"/>
        <v>aldo008@students.psd1.org</v>
      </c>
      <c r="E77" s="1" t="s">
        <v>180</v>
      </c>
      <c r="F77" t="s">
        <v>181</v>
      </c>
    </row>
  </sheetData>
  <sortState xmlns:xlrd2="http://schemas.microsoft.com/office/spreadsheetml/2017/richdata2" ref="A2:G77">
    <sortCondition ref="A2:A7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Paste Here</vt:lpstr>
      <vt:lpstr>Email Merge</vt:lpstr>
      <vt:lpstr>IDLOOKUPTABLE</vt:lpstr>
      <vt:lpstr>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Weisenfeld johnweisatlivedotcom</cp:lastModifiedBy>
  <dcterms:created xsi:type="dcterms:W3CDTF">2022-01-29T21:10:34Z</dcterms:created>
  <dcterms:modified xsi:type="dcterms:W3CDTF">2022-01-31T02:26:03Z</dcterms:modified>
</cp:coreProperties>
</file>