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autoCompressPictures="0" defaultThemeVersion="124226"/>
  <mc:AlternateContent xmlns:mc="http://schemas.openxmlformats.org/markup-compatibility/2006">
    <mc:Choice Requires="x15">
      <x15ac:absPath xmlns:x15ac="http://schemas.microsoft.com/office/spreadsheetml/2010/11/ac" url="https://procircular-my.sharepoint.com/personal/jparo_procircular_com/Documents/Frameworks/CSF/"/>
    </mc:Choice>
  </mc:AlternateContent>
  <xr:revisionPtr revIDLastSave="0" documentId="11_51EAC1DA550D33E70F9CD8B08794EF8FE1DD6F37" xr6:coauthVersionLast="47" xr6:coauthVersionMax="47" xr10:uidLastSave="{00000000-0000-0000-0000-000000000000}"/>
  <bookViews>
    <workbookView xWindow="-120" yWindow="-120" windowWidth="29040" windowHeight="15840" activeTab="2" xr2:uid="{00000000-000D-0000-FFFF-FFFF00000000}"/>
  </bookViews>
  <sheets>
    <sheet name="Instructions" sheetId="1" r:id="rId1"/>
    <sheet name="Prioritized Approach Summary" sheetId="3" r:id="rId2"/>
    <sheet name="Prioritized Approach Milestones" sheetId="2" r:id="rId3"/>
    <sheet name="Calcs" sheetId="7" state="hidden" r:id="rId4"/>
    <sheet name="Data Validation" sheetId="8" state="hidden" r:id="rId5"/>
    <sheet name="Sheet1" sheetId="4" state="hidden" r:id="rId6"/>
    <sheet name="Sheet2" sheetId="5" state="hidden" r:id="rId7"/>
    <sheet name="Sheet3" sheetId="6" state="hidden" r:id="rId8"/>
  </sheets>
  <definedNames>
    <definedName name="_xlnm._FilterDatabase" localSheetId="3" hidden="1">Calcs!$A$1:$AG$280</definedName>
    <definedName name="_xlnm._FilterDatabase" localSheetId="2" hidden="1">'Prioritized Approach Milestones'!$A$2:$G$277</definedName>
    <definedName name="_xlnm.Print_Area" localSheetId="2">'Prioritized Approach Milestones'!$A$1:$G$270</definedName>
    <definedName name="Z_05CFFA2E_9E21_4401_92B8_311FFAFA2791_.wvu.Cols" localSheetId="2" hidden="1">Calcs!$A:$P</definedName>
    <definedName name="Z_05CFFA2E_9E21_4401_92B8_311FFAFA2791_.wvu.FilterData" localSheetId="2" hidden="1">'Prioritized Approach Milestones'!$A$1:$G$277</definedName>
    <definedName name="Z_05CFFA2E_9E21_4401_92B8_311FFAFA2791_.wvu.PrintArea" localSheetId="2" hidden="1">'Prioritized Approach Milestones'!$A$1:$G$270</definedName>
    <definedName name="Z_05CFFA2E_9E21_4401_92B8_311FFAFA2791_.wvu.Rows" localSheetId="1" hidden="1">'Prioritized Approach Summary'!$24:$25</definedName>
    <definedName name="Z_31C4550C_6E26_4878_8D23_FB37881679D8_.wvu.Cols" localSheetId="2" hidden="1">Calcs!$A:$P</definedName>
    <definedName name="Z_31C4550C_6E26_4878_8D23_FB37881679D8_.wvu.FilterData" localSheetId="2" hidden="1">'Prioritized Approach Milestones'!$B$1:$E$1</definedName>
    <definedName name="Z_31C4550C_6E26_4878_8D23_FB37881679D8_.wvu.PrintArea" localSheetId="2" hidden="1">'Prioritized Approach Milestones'!$A$1:$G$270</definedName>
    <definedName name="Z_31C4550C_6E26_4878_8D23_FB37881679D8_.wvu.Rows" localSheetId="1" hidden="1">'Prioritized Approach Summary'!$24:$25</definedName>
    <definedName name="Z_42AF8D0F_132E_4BC7_8682_EF8B74E55C81_.wvu.Cols" localSheetId="2" hidden="1">Calcs!$A:$P</definedName>
    <definedName name="Z_42AF8D0F_132E_4BC7_8682_EF8B74E55C81_.wvu.FilterData" localSheetId="2" hidden="1">'Prioritized Approach Milestones'!$B$1:$E$1</definedName>
    <definedName name="Z_42AF8D0F_132E_4BC7_8682_EF8B74E55C81_.wvu.PrintArea" localSheetId="2" hidden="1">'Prioritized Approach Milestones'!$A$1:$G$270</definedName>
    <definedName name="Z_42AF8D0F_132E_4BC7_8682_EF8B74E55C81_.wvu.Rows" localSheetId="1" hidden="1">'Prioritized Approach Summary'!$24:$25</definedName>
    <definedName name="Z_4D8806A1_D4F8_4D82_9B41_7AEF1C14655B_.wvu.Cols" localSheetId="2" hidden="1">Calcs!$A:$P</definedName>
    <definedName name="Z_4D8806A1_D4F8_4D82_9B41_7AEF1C14655B_.wvu.FilterData" localSheetId="2" hidden="1">'Prioritized Approach Milestones'!$B$1:$E$1</definedName>
    <definedName name="Z_4D8806A1_D4F8_4D82_9B41_7AEF1C14655B_.wvu.PrintArea" localSheetId="2" hidden="1">'Prioritized Approach Milestones'!$A$1:$G$270</definedName>
    <definedName name="Z_4D8806A1_D4F8_4D82_9B41_7AEF1C14655B_.wvu.Rows" localSheetId="1" hidden="1">'Prioritized Approach Summary'!$24:$25</definedName>
    <definedName name="Z_5118FE63_65F9_4D1E_A848_7B26E5B01EBD_.wvu.Cols" localSheetId="2" hidden="1">Calcs!$A:$P</definedName>
    <definedName name="Z_5118FE63_65F9_4D1E_A848_7B26E5B01EBD_.wvu.FilterData" localSheetId="2" hidden="1">'Prioritized Approach Milestones'!$B$1:$E$277</definedName>
    <definedName name="Z_5118FE63_65F9_4D1E_A848_7B26E5B01EBD_.wvu.PrintArea" localSheetId="2" hidden="1">'Prioritized Approach Milestones'!$A$1:$G$270</definedName>
    <definedName name="Z_5118FE63_65F9_4D1E_A848_7B26E5B01EBD_.wvu.Rows" localSheetId="1" hidden="1">'Prioritized Approach Summary'!$24:$25</definedName>
    <definedName name="Z_7918981E_CC23_463A_892E_0C6055818021_.wvu.Cols" localSheetId="2" hidden="1">Calcs!$A:$P</definedName>
    <definedName name="Z_7918981E_CC23_463A_892E_0C6055818021_.wvu.FilterData" localSheetId="2" hidden="1">'Prioritized Approach Milestones'!$A$1:$G$277</definedName>
    <definedName name="Z_7918981E_CC23_463A_892E_0C6055818021_.wvu.PrintArea" localSheetId="2" hidden="1">'Prioritized Approach Milestones'!$A$1:$G$270</definedName>
    <definedName name="Z_7918981E_CC23_463A_892E_0C6055818021_.wvu.Rows" localSheetId="1" hidden="1">'Prioritized Approach Summary'!$24:$25</definedName>
    <definedName name="Z_92105224_40AA_407C_A4D8_DA77255BD086_.wvu.Cols" localSheetId="2" hidden="1">Calcs!$A:$P</definedName>
    <definedName name="Z_92105224_40AA_407C_A4D8_DA77255BD086_.wvu.FilterData" localSheetId="2" hidden="1">'Prioritized Approach Milestones'!$B$1:$E$277</definedName>
    <definedName name="Z_92105224_40AA_407C_A4D8_DA77255BD086_.wvu.PrintArea" localSheetId="2" hidden="1">'Prioritized Approach Milestones'!$A$1:$G$270</definedName>
    <definedName name="Z_92105224_40AA_407C_A4D8_DA77255BD086_.wvu.Rows" localSheetId="1" hidden="1">'Prioritized Approach Summary'!$24:$25</definedName>
    <definedName name="Z_9BB45C5B_6A5F_4B98_8D16_C0C2935BCD85_.wvu.Cols" localSheetId="2" hidden="1">Calcs!$A:$P</definedName>
    <definedName name="Z_9BB45C5B_6A5F_4B98_8D16_C0C2935BCD85_.wvu.FilterData" localSheetId="2" hidden="1">'Prioritized Approach Milestones'!$B$1:$E$1</definedName>
    <definedName name="Z_9BB45C5B_6A5F_4B98_8D16_C0C2935BCD85_.wvu.PrintArea" localSheetId="2" hidden="1">'Prioritized Approach Milestones'!$A$1:$G$270</definedName>
    <definedName name="Z_9BB45C5B_6A5F_4B98_8D16_C0C2935BCD85_.wvu.Rows" localSheetId="1" hidden="1">'Prioritized Approach Summary'!$24:$25</definedName>
    <definedName name="Z_E4AA2D9E_8D22_4EA1_A99B_E112FEE541E1_.wvu.Cols" localSheetId="2" hidden="1">Calcs!$A:$P</definedName>
    <definedName name="Z_E4AA2D9E_8D22_4EA1_A99B_E112FEE541E1_.wvu.FilterData" localSheetId="2" hidden="1">'Prioritized Approach Milestones'!$B$1:$E$277</definedName>
    <definedName name="Z_E4AA2D9E_8D22_4EA1_A99B_E112FEE541E1_.wvu.PrintArea" localSheetId="2" hidden="1">'Prioritized Approach Milestones'!$A$1:$G$270</definedName>
    <definedName name="Z_E4AA2D9E_8D22_4EA1_A99B_E112FEE541E1_.wvu.Rows" localSheetId="1" hidden="1">'Prioritized Approach Summary'!$24:$25</definedName>
  </definedNames>
  <calcPr calcId="191029"/>
  <customWorkbookViews>
    <customWorkbookView name="EJ! - Personal View" guid="{7918981E-CC23-463A-892E-0C6055818021}" mergeInterval="0" personalView="1" maximized="1" windowWidth="1680" windowHeight="763" activeSheetId="2"/>
    <customWorkbookView name="Jen  Spencer - Personal View" guid="{E4AA2D9E-8D22-4EA1-A99B-E112FEE541E1}" mergeInterval="0" personalView="1" maximized="1" windowWidth="1362" windowHeight="542" activeSheetId="2"/>
    <customWorkbookView name="L Holloway - Personal View" guid="{9BB45C5B-6A5F-4B98-8D16-C0C2935BCD85}" mergeInterval="0" personalView="1" maximized="1" windowWidth="1600" windowHeight="635" activeSheetId="2"/>
    <customWorkbookView name="Administrator - Personal View" guid="{42AF8D0F-132E-4BC7-8682-EF8B74E55C81}" mergeInterval="0" personalView="1" maximized="1" xWindow="1" yWindow="1" windowWidth="1436" windowHeight="682" activeSheetId="2"/>
    <customWorkbookView name="Dave Buerger - Personal View" guid="{4D8806A1-D4F8-4D82-9B41-7AEF1C14655B}" mergeInterval="0" personalView="1" maximized="1" windowWidth="1567" windowHeight="694" activeSheetId="2"/>
    <customWorkbookView name="ltracey - Personal View" guid="{31C4550C-6E26-4878-8D23-FB37881679D8}" mergeInterval="0" personalView="1" maximized="1" xWindow="1" yWindow="1" windowWidth="1020" windowHeight="515" activeSheetId="2"/>
    <customWorkbookView name="ES1 - Personal View" guid="{92105224-40AA-407C-A4D8-DA77255BD086}" mergeInterval="0" personalView="1" maximized="1" windowWidth="1680" windowHeight="691" activeSheetId="2"/>
    <customWorkbookView name="EJS - Personal View" guid="{5118FE63-65F9-4D1E-A848-7B26E5B01EBD}" mergeInterval="0" personalView="1" maximized="1" windowWidth="1680" windowHeight="731" activeSheetId="2"/>
    <customWorkbookView name="Lisa Tracey - Personal View" guid="{05CFFA2E-9E21-4401-92B8-311FFAFA2791}" mergeInterval="0" personalView="1" maximized="1" windowWidth="1596" windowHeight="675"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7" l="1"/>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U4" i="7" l="1"/>
  <c r="T4" i="7"/>
  <c r="S4" i="7"/>
  <c r="R4" i="7"/>
  <c r="Q4" i="7"/>
  <c r="P4" i="7"/>
  <c r="X275" i="7"/>
  <c r="Y275" i="7"/>
  <c r="Z275" i="7"/>
  <c r="AA275" i="7"/>
  <c r="AB275" i="7"/>
  <c r="AC275" i="7"/>
  <c r="AD275" i="7"/>
  <c r="AE275" i="7"/>
  <c r="AF275" i="7"/>
  <c r="AG275" i="7"/>
  <c r="X276" i="7"/>
  <c r="Y276" i="7"/>
  <c r="Z276" i="7"/>
  <c r="AA276" i="7"/>
  <c r="AB276" i="7"/>
  <c r="AC276" i="7"/>
  <c r="AD276" i="7"/>
  <c r="AE276" i="7"/>
  <c r="AF276" i="7"/>
  <c r="AG276" i="7"/>
  <c r="X277" i="7"/>
  <c r="Y277" i="7"/>
  <c r="Z277" i="7"/>
  <c r="AA277" i="7"/>
  <c r="AB277" i="7"/>
  <c r="AC277" i="7"/>
  <c r="AD277" i="7"/>
  <c r="AE277" i="7"/>
  <c r="AF277" i="7"/>
  <c r="AG277" i="7"/>
  <c r="W275" i="7"/>
  <c r="W276" i="7"/>
  <c r="W277" i="7"/>
  <c r="W5" i="7"/>
  <c r="X5" i="7"/>
  <c r="Y5" i="7"/>
  <c r="Z5" i="7"/>
  <c r="AA5" i="7"/>
  <c r="AB5" i="7"/>
  <c r="AC5" i="7"/>
  <c r="AD5" i="7"/>
  <c r="AE5" i="7"/>
  <c r="AF5" i="7"/>
  <c r="AG5" i="7"/>
  <c r="W6" i="7"/>
  <c r="X6" i="7"/>
  <c r="Y6" i="7"/>
  <c r="Z6" i="7"/>
  <c r="AA6" i="7"/>
  <c r="AB6" i="7"/>
  <c r="AC6" i="7"/>
  <c r="AD6" i="7"/>
  <c r="AE6" i="7"/>
  <c r="AF6" i="7"/>
  <c r="AG6" i="7"/>
  <c r="W7" i="7"/>
  <c r="X7" i="7"/>
  <c r="Y7" i="7"/>
  <c r="Z7" i="7"/>
  <c r="AA7" i="7"/>
  <c r="AB7" i="7"/>
  <c r="AC7" i="7"/>
  <c r="AD7" i="7"/>
  <c r="AE7" i="7"/>
  <c r="AF7" i="7"/>
  <c r="AG7" i="7"/>
  <c r="W8" i="7"/>
  <c r="X8" i="7"/>
  <c r="Y8" i="7"/>
  <c r="Z8" i="7"/>
  <c r="AA8" i="7"/>
  <c r="AB8" i="7"/>
  <c r="AC8" i="7"/>
  <c r="AD8" i="7"/>
  <c r="AE8" i="7"/>
  <c r="AF8" i="7"/>
  <c r="AG8" i="7"/>
  <c r="W9" i="7"/>
  <c r="X9" i="7"/>
  <c r="Y9" i="7"/>
  <c r="Z9" i="7"/>
  <c r="AA9" i="7"/>
  <c r="AB9" i="7"/>
  <c r="AC9" i="7"/>
  <c r="AD9" i="7"/>
  <c r="AE9" i="7"/>
  <c r="AF9" i="7"/>
  <c r="AG9" i="7"/>
  <c r="W10" i="7"/>
  <c r="X10" i="7"/>
  <c r="Y10" i="7"/>
  <c r="Z10" i="7"/>
  <c r="AA10" i="7"/>
  <c r="AB10" i="7"/>
  <c r="AC10" i="7"/>
  <c r="AD10" i="7"/>
  <c r="AE10" i="7"/>
  <c r="AF10" i="7"/>
  <c r="AG10" i="7"/>
  <c r="W11" i="7"/>
  <c r="X11" i="7"/>
  <c r="Y11" i="7"/>
  <c r="Z11" i="7"/>
  <c r="AA11" i="7"/>
  <c r="AB11" i="7"/>
  <c r="AC11" i="7"/>
  <c r="AD11" i="7"/>
  <c r="AE11" i="7"/>
  <c r="AF11" i="7"/>
  <c r="AG11" i="7"/>
  <c r="W12" i="7"/>
  <c r="X12" i="7"/>
  <c r="Y12" i="7"/>
  <c r="Z12" i="7"/>
  <c r="AA12" i="7"/>
  <c r="AB12" i="7"/>
  <c r="AC12" i="7"/>
  <c r="AD12" i="7"/>
  <c r="AE12" i="7"/>
  <c r="AF12" i="7"/>
  <c r="AG12" i="7"/>
  <c r="W13" i="7"/>
  <c r="X13" i="7"/>
  <c r="Y13" i="7"/>
  <c r="Z13" i="7"/>
  <c r="AA13" i="7"/>
  <c r="AB13" i="7"/>
  <c r="AC13" i="7"/>
  <c r="AD13" i="7"/>
  <c r="AE13" i="7"/>
  <c r="AF13" i="7"/>
  <c r="AG13" i="7"/>
  <c r="W14" i="7"/>
  <c r="X14" i="7"/>
  <c r="Y14" i="7"/>
  <c r="Z14" i="7"/>
  <c r="AA14" i="7"/>
  <c r="AB14" i="7"/>
  <c r="AC14" i="7"/>
  <c r="AD14" i="7"/>
  <c r="AE14" i="7"/>
  <c r="AF14" i="7"/>
  <c r="AG14" i="7"/>
  <c r="W15" i="7"/>
  <c r="X15" i="7"/>
  <c r="Y15" i="7"/>
  <c r="Z15" i="7"/>
  <c r="AA15" i="7"/>
  <c r="AB15" i="7"/>
  <c r="AC15" i="7"/>
  <c r="AD15" i="7"/>
  <c r="AE15" i="7"/>
  <c r="AF15" i="7"/>
  <c r="AG15" i="7"/>
  <c r="W16" i="7"/>
  <c r="X16" i="7"/>
  <c r="Y16" i="7"/>
  <c r="Z16" i="7"/>
  <c r="AA16" i="7"/>
  <c r="AB16" i="7"/>
  <c r="AC16" i="7"/>
  <c r="AD16" i="7"/>
  <c r="AE16" i="7"/>
  <c r="AF16" i="7"/>
  <c r="AG16" i="7"/>
  <c r="W17" i="7"/>
  <c r="X17" i="7"/>
  <c r="Y17" i="7"/>
  <c r="Z17" i="7"/>
  <c r="AA17" i="7"/>
  <c r="AB17" i="7"/>
  <c r="AC17" i="7"/>
  <c r="AD17" i="7"/>
  <c r="AE17" i="7"/>
  <c r="AF17" i="7"/>
  <c r="AG17" i="7"/>
  <c r="W18" i="7"/>
  <c r="X18" i="7"/>
  <c r="Y18" i="7"/>
  <c r="Z18" i="7"/>
  <c r="AA18" i="7"/>
  <c r="AB18" i="7"/>
  <c r="AC18" i="7"/>
  <c r="AD18" i="7"/>
  <c r="AE18" i="7"/>
  <c r="AF18" i="7"/>
  <c r="AG18" i="7"/>
  <c r="W19" i="7"/>
  <c r="X19" i="7"/>
  <c r="Y19" i="7"/>
  <c r="Z19" i="7"/>
  <c r="AA19" i="7"/>
  <c r="AB19" i="7"/>
  <c r="AC19" i="7"/>
  <c r="AD19" i="7"/>
  <c r="AE19" i="7"/>
  <c r="AF19" i="7"/>
  <c r="AG19" i="7"/>
  <c r="W20" i="7"/>
  <c r="X20" i="7"/>
  <c r="Y20" i="7"/>
  <c r="Z20" i="7"/>
  <c r="AA20" i="7"/>
  <c r="AB20" i="7"/>
  <c r="AC20" i="7"/>
  <c r="AD20" i="7"/>
  <c r="AE20" i="7"/>
  <c r="AF20" i="7"/>
  <c r="AG20" i="7"/>
  <c r="W21" i="7"/>
  <c r="X21" i="7"/>
  <c r="Y21" i="7"/>
  <c r="Z21" i="7"/>
  <c r="AA21" i="7"/>
  <c r="AB21" i="7"/>
  <c r="AC21" i="7"/>
  <c r="AD21" i="7"/>
  <c r="AE21" i="7"/>
  <c r="AF21" i="7"/>
  <c r="AG21" i="7"/>
  <c r="W22" i="7"/>
  <c r="X22" i="7"/>
  <c r="Y22" i="7"/>
  <c r="Z22" i="7"/>
  <c r="AA22" i="7"/>
  <c r="AB22" i="7"/>
  <c r="AC22" i="7"/>
  <c r="AD22" i="7"/>
  <c r="AE22" i="7"/>
  <c r="AF22" i="7"/>
  <c r="AG22" i="7"/>
  <c r="W23" i="7"/>
  <c r="X23" i="7"/>
  <c r="Y23" i="7"/>
  <c r="Z23" i="7"/>
  <c r="AA23" i="7"/>
  <c r="AB23" i="7"/>
  <c r="AC23" i="7"/>
  <c r="AD23" i="7"/>
  <c r="AE23" i="7"/>
  <c r="AF23" i="7"/>
  <c r="AG23" i="7"/>
  <c r="W24" i="7"/>
  <c r="X24" i="7"/>
  <c r="Y24" i="7"/>
  <c r="Z24" i="7"/>
  <c r="AA24" i="7"/>
  <c r="AB24" i="7"/>
  <c r="AC24" i="7"/>
  <c r="AD24" i="7"/>
  <c r="AE24" i="7"/>
  <c r="AF24" i="7"/>
  <c r="AG24" i="7"/>
  <c r="W25" i="7"/>
  <c r="X25" i="7"/>
  <c r="Y25" i="7"/>
  <c r="Z25" i="7"/>
  <c r="AA25" i="7"/>
  <c r="AB25" i="7"/>
  <c r="AC25" i="7"/>
  <c r="AD25" i="7"/>
  <c r="AE25" i="7"/>
  <c r="AF25" i="7"/>
  <c r="AG25" i="7"/>
  <c r="W26" i="7"/>
  <c r="X26" i="7"/>
  <c r="Y26" i="7"/>
  <c r="Z26" i="7"/>
  <c r="AA26" i="7"/>
  <c r="AB26" i="7"/>
  <c r="AC26" i="7"/>
  <c r="AD26" i="7"/>
  <c r="AE26" i="7"/>
  <c r="AF26" i="7"/>
  <c r="AG26" i="7"/>
  <c r="W27" i="7"/>
  <c r="X27" i="7"/>
  <c r="Y27" i="7"/>
  <c r="Z27" i="7"/>
  <c r="AA27" i="7"/>
  <c r="AB27" i="7"/>
  <c r="AC27" i="7"/>
  <c r="AD27" i="7"/>
  <c r="AE27" i="7"/>
  <c r="AF27" i="7"/>
  <c r="AG27" i="7"/>
  <c r="W28" i="7"/>
  <c r="X28" i="7"/>
  <c r="Y28" i="7"/>
  <c r="Z28" i="7"/>
  <c r="AA28" i="7"/>
  <c r="AB28" i="7"/>
  <c r="AC28" i="7"/>
  <c r="AD28" i="7"/>
  <c r="AE28" i="7"/>
  <c r="AF28" i="7"/>
  <c r="AG28" i="7"/>
  <c r="W29" i="7"/>
  <c r="X29" i="7"/>
  <c r="Y29" i="7"/>
  <c r="Z29" i="7"/>
  <c r="AA29" i="7"/>
  <c r="AB29" i="7"/>
  <c r="AC29" i="7"/>
  <c r="AD29" i="7"/>
  <c r="AE29" i="7"/>
  <c r="AF29" i="7"/>
  <c r="AG29" i="7"/>
  <c r="W30" i="7"/>
  <c r="X30" i="7"/>
  <c r="Y30" i="7"/>
  <c r="Z30" i="7"/>
  <c r="AA30" i="7"/>
  <c r="AB30" i="7"/>
  <c r="AC30" i="7"/>
  <c r="AD30" i="7"/>
  <c r="AE30" i="7"/>
  <c r="AF30" i="7"/>
  <c r="AG30" i="7"/>
  <c r="W31" i="7"/>
  <c r="X31" i="7"/>
  <c r="Y31" i="7"/>
  <c r="Z31" i="7"/>
  <c r="AA31" i="7"/>
  <c r="AB31" i="7"/>
  <c r="AC31" i="7"/>
  <c r="AD31" i="7"/>
  <c r="AE31" i="7"/>
  <c r="AF31" i="7"/>
  <c r="AG31" i="7"/>
  <c r="W32" i="7"/>
  <c r="X32" i="7"/>
  <c r="Y32" i="7"/>
  <c r="Z32" i="7"/>
  <c r="AA32" i="7"/>
  <c r="AB32" i="7"/>
  <c r="AC32" i="7"/>
  <c r="AD32" i="7"/>
  <c r="AE32" i="7"/>
  <c r="AF32" i="7"/>
  <c r="AG32" i="7"/>
  <c r="W33" i="7"/>
  <c r="X33" i="7"/>
  <c r="Y33" i="7"/>
  <c r="Z33" i="7"/>
  <c r="AA33" i="7"/>
  <c r="AB33" i="7"/>
  <c r="AC33" i="7"/>
  <c r="AD33" i="7"/>
  <c r="AE33" i="7"/>
  <c r="AF33" i="7"/>
  <c r="AG33" i="7"/>
  <c r="W34" i="7"/>
  <c r="X34" i="7"/>
  <c r="Y34" i="7"/>
  <c r="Z34" i="7"/>
  <c r="AA34" i="7"/>
  <c r="AB34" i="7"/>
  <c r="AC34" i="7"/>
  <c r="AD34" i="7"/>
  <c r="AE34" i="7"/>
  <c r="AF34" i="7"/>
  <c r="AG34" i="7"/>
  <c r="W35" i="7"/>
  <c r="X35" i="7"/>
  <c r="Y35" i="7"/>
  <c r="Z35" i="7"/>
  <c r="AA35" i="7"/>
  <c r="AB35" i="7"/>
  <c r="AC35" i="7"/>
  <c r="AD35" i="7"/>
  <c r="AE35" i="7"/>
  <c r="AF35" i="7"/>
  <c r="AG35" i="7"/>
  <c r="W36" i="7"/>
  <c r="X36" i="7"/>
  <c r="Y36" i="7"/>
  <c r="Z36" i="7"/>
  <c r="AA36" i="7"/>
  <c r="AB36" i="7"/>
  <c r="AC36" i="7"/>
  <c r="AD36" i="7"/>
  <c r="AE36" i="7"/>
  <c r="AF36" i="7"/>
  <c r="AG36" i="7"/>
  <c r="W37" i="7"/>
  <c r="X37" i="7"/>
  <c r="Y37" i="7"/>
  <c r="Z37" i="7"/>
  <c r="AA37" i="7"/>
  <c r="AB37" i="7"/>
  <c r="AC37" i="7"/>
  <c r="AD37" i="7"/>
  <c r="AE37" i="7"/>
  <c r="AF37" i="7"/>
  <c r="AG37" i="7"/>
  <c r="W38" i="7"/>
  <c r="X38" i="7"/>
  <c r="Y38" i="7"/>
  <c r="Z38" i="7"/>
  <c r="AA38" i="7"/>
  <c r="AB38" i="7"/>
  <c r="AC38" i="7"/>
  <c r="AD38" i="7"/>
  <c r="AE38" i="7"/>
  <c r="AF38" i="7"/>
  <c r="AG38" i="7"/>
  <c r="W39" i="7"/>
  <c r="X39" i="7"/>
  <c r="Y39" i="7"/>
  <c r="Z39" i="7"/>
  <c r="AA39" i="7"/>
  <c r="AB39" i="7"/>
  <c r="AC39" i="7"/>
  <c r="AD39" i="7"/>
  <c r="AE39" i="7"/>
  <c r="AF39" i="7"/>
  <c r="AG39" i="7"/>
  <c r="W40" i="7"/>
  <c r="X40" i="7"/>
  <c r="Y40" i="7"/>
  <c r="Z40" i="7"/>
  <c r="AA40" i="7"/>
  <c r="AB40" i="7"/>
  <c r="AC40" i="7"/>
  <c r="AD40" i="7"/>
  <c r="AE40" i="7"/>
  <c r="AF40" i="7"/>
  <c r="AG40" i="7"/>
  <c r="W41" i="7"/>
  <c r="X41" i="7"/>
  <c r="Y41" i="7"/>
  <c r="Z41" i="7"/>
  <c r="AA41" i="7"/>
  <c r="AB41" i="7"/>
  <c r="AC41" i="7"/>
  <c r="AD41" i="7"/>
  <c r="AE41" i="7"/>
  <c r="AF41" i="7"/>
  <c r="AG41" i="7"/>
  <c r="W42" i="7"/>
  <c r="X42" i="7"/>
  <c r="Y42" i="7"/>
  <c r="Z42" i="7"/>
  <c r="AA42" i="7"/>
  <c r="AB42" i="7"/>
  <c r="AC42" i="7"/>
  <c r="AD42" i="7"/>
  <c r="AE42" i="7"/>
  <c r="AF42" i="7"/>
  <c r="AG42" i="7"/>
  <c r="W43" i="7"/>
  <c r="X43" i="7"/>
  <c r="Y43" i="7"/>
  <c r="Z43" i="7"/>
  <c r="AA43" i="7"/>
  <c r="AB43" i="7"/>
  <c r="AC43" i="7"/>
  <c r="AD43" i="7"/>
  <c r="AE43" i="7"/>
  <c r="AF43" i="7"/>
  <c r="AG43" i="7"/>
  <c r="W44" i="7"/>
  <c r="X44" i="7"/>
  <c r="Y44" i="7"/>
  <c r="Z44" i="7"/>
  <c r="AA44" i="7"/>
  <c r="AB44" i="7"/>
  <c r="AC44" i="7"/>
  <c r="AD44" i="7"/>
  <c r="AE44" i="7"/>
  <c r="AF44" i="7"/>
  <c r="AG44" i="7"/>
  <c r="W45" i="7"/>
  <c r="X45" i="7"/>
  <c r="Y45" i="7"/>
  <c r="Z45" i="7"/>
  <c r="AA45" i="7"/>
  <c r="AB45" i="7"/>
  <c r="AC45" i="7"/>
  <c r="AD45" i="7"/>
  <c r="AE45" i="7"/>
  <c r="AF45" i="7"/>
  <c r="AG45" i="7"/>
  <c r="W46" i="7"/>
  <c r="X46" i="7"/>
  <c r="Y46" i="7"/>
  <c r="Z46" i="7"/>
  <c r="AA46" i="7"/>
  <c r="AB46" i="7"/>
  <c r="AC46" i="7"/>
  <c r="AD46" i="7"/>
  <c r="AE46" i="7"/>
  <c r="AF46" i="7"/>
  <c r="AG46" i="7"/>
  <c r="W47" i="7"/>
  <c r="X47" i="7"/>
  <c r="Y47" i="7"/>
  <c r="Z47" i="7"/>
  <c r="AA47" i="7"/>
  <c r="AB47" i="7"/>
  <c r="AC47" i="7"/>
  <c r="AD47" i="7"/>
  <c r="AE47" i="7"/>
  <c r="AF47" i="7"/>
  <c r="AG47" i="7"/>
  <c r="W48" i="7"/>
  <c r="X48" i="7"/>
  <c r="Y48" i="7"/>
  <c r="Z48" i="7"/>
  <c r="AA48" i="7"/>
  <c r="AB48" i="7"/>
  <c r="AC48" i="7"/>
  <c r="AD48" i="7"/>
  <c r="AE48" i="7"/>
  <c r="AF48" i="7"/>
  <c r="AG48" i="7"/>
  <c r="W49" i="7"/>
  <c r="X49" i="7"/>
  <c r="Y49" i="7"/>
  <c r="Z49" i="7"/>
  <c r="AA49" i="7"/>
  <c r="AB49" i="7"/>
  <c r="AC49" i="7"/>
  <c r="AD49" i="7"/>
  <c r="AE49" i="7"/>
  <c r="AF49" i="7"/>
  <c r="AG49" i="7"/>
  <c r="W50" i="7"/>
  <c r="X50" i="7"/>
  <c r="Y50" i="7"/>
  <c r="Z50" i="7"/>
  <c r="AA50" i="7"/>
  <c r="AB50" i="7"/>
  <c r="AC50" i="7"/>
  <c r="AD50" i="7"/>
  <c r="AE50" i="7"/>
  <c r="AF50" i="7"/>
  <c r="AG50" i="7"/>
  <c r="W51" i="7"/>
  <c r="X51" i="7"/>
  <c r="Y51" i="7"/>
  <c r="Z51" i="7"/>
  <c r="AA51" i="7"/>
  <c r="AB51" i="7"/>
  <c r="AC51" i="7"/>
  <c r="AD51" i="7"/>
  <c r="AE51" i="7"/>
  <c r="AF51" i="7"/>
  <c r="AG51" i="7"/>
  <c r="W52" i="7"/>
  <c r="X52" i="7"/>
  <c r="Y52" i="7"/>
  <c r="Z52" i="7"/>
  <c r="AA52" i="7"/>
  <c r="AB52" i="7"/>
  <c r="AC52" i="7"/>
  <c r="AD52" i="7"/>
  <c r="AE52" i="7"/>
  <c r="AF52" i="7"/>
  <c r="AG52" i="7"/>
  <c r="W53" i="7"/>
  <c r="X53" i="7"/>
  <c r="Y53" i="7"/>
  <c r="Z53" i="7"/>
  <c r="AA53" i="7"/>
  <c r="AB53" i="7"/>
  <c r="AC53" i="7"/>
  <c r="AD53" i="7"/>
  <c r="AE53" i="7"/>
  <c r="AF53" i="7"/>
  <c r="AG53" i="7"/>
  <c r="W54" i="7"/>
  <c r="X54" i="7"/>
  <c r="Y54" i="7"/>
  <c r="Z54" i="7"/>
  <c r="AA54" i="7"/>
  <c r="AB54" i="7"/>
  <c r="AC54" i="7"/>
  <c r="AD54" i="7"/>
  <c r="AE54" i="7"/>
  <c r="AF54" i="7"/>
  <c r="AG54" i="7"/>
  <c r="W55" i="7"/>
  <c r="X55" i="7"/>
  <c r="Y55" i="7"/>
  <c r="Z55" i="7"/>
  <c r="AA55" i="7"/>
  <c r="AB55" i="7"/>
  <c r="AC55" i="7"/>
  <c r="AD55" i="7"/>
  <c r="AE55" i="7"/>
  <c r="AF55" i="7"/>
  <c r="AG55" i="7"/>
  <c r="W56" i="7"/>
  <c r="X56" i="7"/>
  <c r="Y56" i="7"/>
  <c r="Z56" i="7"/>
  <c r="AA56" i="7"/>
  <c r="AB56" i="7"/>
  <c r="AC56" i="7"/>
  <c r="AD56" i="7"/>
  <c r="AE56" i="7"/>
  <c r="AF56" i="7"/>
  <c r="AG56" i="7"/>
  <c r="W57" i="7"/>
  <c r="X57" i="7"/>
  <c r="Y57" i="7"/>
  <c r="Z57" i="7"/>
  <c r="AA57" i="7"/>
  <c r="AB57" i="7"/>
  <c r="AC57" i="7"/>
  <c r="AD57" i="7"/>
  <c r="AE57" i="7"/>
  <c r="AF57" i="7"/>
  <c r="AG57" i="7"/>
  <c r="W58" i="7"/>
  <c r="X58" i="7"/>
  <c r="Y58" i="7"/>
  <c r="Z58" i="7"/>
  <c r="AA58" i="7"/>
  <c r="AB58" i="7"/>
  <c r="AC58" i="7"/>
  <c r="AD58" i="7"/>
  <c r="AE58" i="7"/>
  <c r="AF58" i="7"/>
  <c r="AG58" i="7"/>
  <c r="W59" i="7"/>
  <c r="X59" i="7"/>
  <c r="Y59" i="7"/>
  <c r="Z59" i="7"/>
  <c r="AA59" i="7"/>
  <c r="AB59" i="7"/>
  <c r="AC59" i="7"/>
  <c r="AD59" i="7"/>
  <c r="AE59" i="7"/>
  <c r="AF59" i="7"/>
  <c r="AG59" i="7"/>
  <c r="W60" i="7"/>
  <c r="X60" i="7"/>
  <c r="Y60" i="7"/>
  <c r="Z60" i="7"/>
  <c r="AA60" i="7"/>
  <c r="AB60" i="7"/>
  <c r="AC60" i="7"/>
  <c r="AD60" i="7"/>
  <c r="AE60" i="7"/>
  <c r="AF60" i="7"/>
  <c r="AG60" i="7"/>
  <c r="W61" i="7"/>
  <c r="X61" i="7"/>
  <c r="Y61" i="7"/>
  <c r="Z61" i="7"/>
  <c r="AA61" i="7"/>
  <c r="AB61" i="7"/>
  <c r="AC61" i="7"/>
  <c r="AD61" i="7"/>
  <c r="AE61" i="7"/>
  <c r="AF61" i="7"/>
  <c r="AG61" i="7"/>
  <c r="W62" i="7"/>
  <c r="X62" i="7"/>
  <c r="Y62" i="7"/>
  <c r="Z62" i="7"/>
  <c r="AA62" i="7"/>
  <c r="AB62" i="7"/>
  <c r="AC62" i="7"/>
  <c r="AD62" i="7"/>
  <c r="AE62" i="7"/>
  <c r="AF62" i="7"/>
  <c r="AG62" i="7"/>
  <c r="W63" i="7"/>
  <c r="X63" i="7"/>
  <c r="Y63" i="7"/>
  <c r="Z63" i="7"/>
  <c r="AA63" i="7"/>
  <c r="AB63" i="7"/>
  <c r="AC63" i="7"/>
  <c r="AD63" i="7"/>
  <c r="AE63" i="7"/>
  <c r="AF63" i="7"/>
  <c r="AG63" i="7"/>
  <c r="W64" i="7"/>
  <c r="X64" i="7"/>
  <c r="Y64" i="7"/>
  <c r="Z64" i="7"/>
  <c r="AA64" i="7"/>
  <c r="AB64" i="7"/>
  <c r="AC64" i="7"/>
  <c r="AD64" i="7"/>
  <c r="AE64" i="7"/>
  <c r="AF64" i="7"/>
  <c r="AG64" i="7"/>
  <c r="W65" i="7"/>
  <c r="X65" i="7"/>
  <c r="Y65" i="7"/>
  <c r="Z65" i="7"/>
  <c r="AA65" i="7"/>
  <c r="AB65" i="7"/>
  <c r="AC65" i="7"/>
  <c r="AD65" i="7"/>
  <c r="AE65" i="7"/>
  <c r="AF65" i="7"/>
  <c r="AG65" i="7"/>
  <c r="W66" i="7"/>
  <c r="X66" i="7"/>
  <c r="Y66" i="7"/>
  <c r="Z66" i="7"/>
  <c r="AA66" i="7"/>
  <c r="AB66" i="7"/>
  <c r="AC66" i="7"/>
  <c r="AD66" i="7"/>
  <c r="AE66" i="7"/>
  <c r="AF66" i="7"/>
  <c r="AG66" i="7"/>
  <c r="W67" i="7"/>
  <c r="X67" i="7"/>
  <c r="Y67" i="7"/>
  <c r="Z67" i="7"/>
  <c r="AA67" i="7"/>
  <c r="AB67" i="7"/>
  <c r="AC67" i="7"/>
  <c r="AD67" i="7"/>
  <c r="AE67" i="7"/>
  <c r="AF67" i="7"/>
  <c r="AG67" i="7"/>
  <c r="W68" i="7"/>
  <c r="X68" i="7"/>
  <c r="Y68" i="7"/>
  <c r="Z68" i="7"/>
  <c r="AA68" i="7"/>
  <c r="AB68" i="7"/>
  <c r="AC68" i="7"/>
  <c r="AD68" i="7"/>
  <c r="AE68" i="7"/>
  <c r="AF68" i="7"/>
  <c r="AG68" i="7"/>
  <c r="W69" i="7"/>
  <c r="X69" i="7"/>
  <c r="Y69" i="7"/>
  <c r="Z69" i="7"/>
  <c r="AA69" i="7"/>
  <c r="AB69" i="7"/>
  <c r="AC69" i="7"/>
  <c r="AD69" i="7"/>
  <c r="AE69" i="7"/>
  <c r="AF69" i="7"/>
  <c r="AG69" i="7"/>
  <c r="W70" i="7"/>
  <c r="X70" i="7"/>
  <c r="Y70" i="7"/>
  <c r="Z70" i="7"/>
  <c r="AA70" i="7"/>
  <c r="AB70" i="7"/>
  <c r="AC70" i="7"/>
  <c r="AD70" i="7"/>
  <c r="AE70" i="7"/>
  <c r="AF70" i="7"/>
  <c r="AG70" i="7"/>
  <c r="W71" i="7"/>
  <c r="X71" i="7"/>
  <c r="Y71" i="7"/>
  <c r="Z71" i="7"/>
  <c r="AA71" i="7"/>
  <c r="AB71" i="7"/>
  <c r="AC71" i="7"/>
  <c r="AD71" i="7"/>
  <c r="AE71" i="7"/>
  <c r="AF71" i="7"/>
  <c r="AG71" i="7"/>
  <c r="W72" i="7"/>
  <c r="X72" i="7"/>
  <c r="Y72" i="7"/>
  <c r="Z72" i="7"/>
  <c r="AA72" i="7"/>
  <c r="AB72" i="7"/>
  <c r="AC72" i="7"/>
  <c r="AD72" i="7"/>
  <c r="AE72" i="7"/>
  <c r="AF72" i="7"/>
  <c r="AG72" i="7"/>
  <c r="W73" i="7"/>
  <c r="X73" i="7"/>
  <c r="Y73" i="7"/>
  <c r="Z73" i="7"/>
  <c r="AA73" i="7"/>
  <c r="AB73" i="7"/>
  <c r="AC73" i="7"/>
  <c r="AD73" i="7"/>
  <c r="AE73" i="7"/>
  <c r="AF73" i="7"/>
  <c r="AG73" i="7"/>
  <c r="W74" i="7"/>
  <c r="X74" i="7"/>
  <c r="Y74" i="7"/>
  <c r="Z74" i="7"/>
  <c r="AA74" i="7"/>
  <c r="AB74" i="7"/>
  <c r="AC74" i="7"/>
  <c r="AD74" i="7"/>
  <c r="AE74" i="7"/>
  <c r="AF74" i="7"/>
  <c r="AG74" i="7"/>
  <c r="W75" i="7"/>
  <c r="X75" i="7"/>
  <c r="Y75" i="7"/>
  <c r="Z75" i="7"/>
  <c r="AA75" i="7"/>
  <c r="AB75" i="7"/>
  <c r="AC75" i="7"/>
  <c r="AD75" i="7"/>
  <c r="AE75" i="7"/>
  <c r="AF75" i="7"/>
  <c r="AG75" i="7"/>
  <c r="W76" i="7"/>
  <c r="X76" i="7"/>
  <c r="Y76" i="7"/>
  <c r="Z76" i="7"/>
  <c r="AA76" i="7"/>
  <c r="AB76" i="7"/>
  <c r="AC76" i="7"/>
  <c r="AD76" i="7"/>
  <c r="AE76" i="7"/>
  <c r="AF76" i="7"/>
  <c r="AG76" i="7"/>
  <c r="W77" i="7"/>
  <c r="X77" i="7"/>
  <c r="Y77" i="7"/>
  <c r="Z77" i="7"/>
  <c r="AA77" i="7"/>
  <c r="AB77" i="7"/>
  <c r="AC77" i="7"/>
  <c r="AD77" i="7"/>
  <c r="AE77" i="7"/>
  <c r="AF77" i="7"/>
  <c r="AG77" i="7"/>
  <c r="W78" i="7"/>
  <c r="X78" i="7"/>
  <c r="Y78" i="7"/>
  <c r="Z78" i="7"/>
  <c r="AA78" i="7"/>
  <c r="AB78" i="7"/>
  <c r="AC78" i="7"/>
  <c r="AD78" i="7"/>
  <c r="AE78" i="7"/>
  <c r="AF78" i="7"/>
  <c r="AG78" i="7"/>
  <c r="W79" i="7"/>
  <c r="X79" i="7"/>
  <c r="Y79" i="7"/>
  <c r="Z79" i="7"/>
  <c r="AA79" i="7"/>
  <c r="AB79" i="7"/>
  <c r="AC79" i="7"/>
  <c r="AD79" i="7"/>
  <c r="AE79" i="7"/>
  <c r="AF79" i="7"/>
  <c r="AG79" i="7"/>
  <c r="W80" i="7"/>
  <c r="X80" i="7"/>
  <c r="Y80" i="7"/>
  <c r="Z80" i="7"/>
  <c r="AA80" i="7"/>
  <c r="AB80" i="7"/>
  <c r="AC80" i="7"/>
  <c r="AD80" i="7"/>
  <c r="AE80" i="7"/>
  <c r="AF80" i="7"/>
  <c r="AG80" i="7"/>
  <c r="W81" i="7"/>
  <c r="X81" i="7"/>
  <c r="Y81" i="7"/>
  <c r="Z81" i="7"/>
  <c r="AA81" i="7"/>
  <c r="AB81" i="7"/>
  <c r="AC81" i="7"/>
  <c r="AD81" i="7"/>
  <c r="AE81" i="7"/>
  <c r="AF81" i="7"/>
  <c r="AG81" i="7"/>
  <c r="W82" i="7"/>
  <c r="X82" i="7"/>
  <c r="Y82" i="7"/>
  <c r="Z82" i="7"/>
  <c r="AA82" i="7"/>
  <c r="AB82" i="7"/>
  <c r="AC82" i="7"/>
  <c r="AD82" i="7"/>
  <c r="AE82" i="7"/>
  <c r="AF82" i="7"/>
  <c r="AG82" i="7"/>
  <c r="W83" i="7"/>
  <c r="X83" i="7"/>
  <c r="Y83" i="7"/>
  <c r="Z83" i="7"/>
  <c r="AA83" i="7"/>
  <c r="AB83" i="7"/>
  <c r="AC83" i="7"/>
  <c r="AD83" i="7"/>
  <c r="AE83" i="7"/>
  <c r="AF83" i="7"/>
  <c r="AG83" i="7"/>
  <c r="W84" i="7"/>
  <c r="X84" i="7"/>
  <c r="Y84" i="7"/>
  <c r="Z84" i="7"/>
  <c r="AA84" i="7"/>
  <c r="AB84" i="7"/>
  <c r="AC84" i="7"/>
  <c r="AD84" i="7"/>
  <c r="AE84" i="7"/>
  <c r="AF84" i="7"/>
  <c r="AG84" i="7"/>
  <c r="W85" i="7"/>
  <c r="X85" i="7"/>
  <c r="Y85" i="7"/>
  <c r="Z85" i="7"/>
  <c r="AA85" i="7"/>
  <c r="AB85" i="7"/>
  <c r="AC85" i="7"/>
  <c r="AD85" i="7"/>
  <c r="AE85" i="7"/>
  <c r="AF85" i="7"/>
  <c r="AG85" i="7"/>
  <c r="W86" i="7"/>
  <c r="X86" i="7"/>
  <c r="Y86" i="7"/>
  <c r="Z86" i="7"/>
  <c r="AA86" i="7"/>
  <c r="AB86" i="7"/>
  <c r="AC86" i="7"/>
  <c r="AD86" i="7"/>
  <c r="AE86" i="7"/>
  <c r="AF86" i="7"/>
  <c r="AG86" i="7"/>
  <c r="W87" i="7"/>
  <c r="X87" i="7"/>
  <c r="Y87" i="7"/>
  <c r="Z87" i="7"/>
  <c r="AA87" i="7"/>
  <c r="AB87" i="7"/>
  <c r="AC87" i="7"/>
  <c r="AD87" i="7"/>
  <c r="AE87" i="7"/>
  <c r="AF87" i="7"/>
  <c r="AG87" i="7"/>
  <c r="W88" i="7"/>
  <c r="X88" i="7"/>
  <c r="Y88" i="7"/>
  <c r="Z88" i="7"/>
  <c r="AA88" i="7"/>
  <c r="AB88" i="7"/>
  <c r="AC88" i="7"/>
  <c r="AD88" i="7"/>
  <c r="AE88" i="7"/>
  <c r="AF88" i="7"/>
  <c r="AG88" i="7"/>
  <c r="W89" i="7"/>
  <c r="X89" i="7"/>
  <c r="Y89" i="7"/>
  <c r="Z89" i="7"/>
  <c r="AA89" i="7"/>
  <c r="AB89" i="7"/>
  <c r="AC89" i="7"/>
  <c r="AD89" i="7"/>
  <c r="AE89" i="7"/>
  <c r="AF89" i="7"/>
  <c r="AG89" i="7"/>
  <c r="W90" i="7"/>
  <c r="X90" i="7"/>
  <c r="Y90" i="7"/>
  <c r="Z90" i="7"/>
  <c r="AA90" i="7"/>
  <c r="AB90" i="7"/>
  <c r="AC90" i="7"/>
  <c r="AD90" i="7"/>
  <c r="AE90" i="7"/>
  <c r="AF90" i="7"/>
  <c r="AG90" i="7"/>
  <c r="W91" i="7"/>
  <c r="X91" i="7"/>
  <c r="Y91" i="7"/>
  <c r="Z91" i="7"/>
  <c r="AA91" i="7"/>
  <c r="AB91" i="7"/>
  <c r="AC91" i="7"/>
  <c r="AD91" i="7"/>
  <c r="AE91" i="7"/>
  <c r="AF91" i="7"/>
  <c r="AG91" i="7"/>
  <c r="W92" i="7"/>
  <c r="X92" i="7"/>
  <c r="Y92" i="7"/>
  <c r="Z92" i="7"/>
  <c r="AA92" i="7"/>
  <c r="AB92" i="7"/>
  <c r="AC92" i="7"/>
  <c r="AD92" i="7"/>
  <c r="AE92" i="7"/>
  <c r="AF92" i="7"/>
  <c r="AG92" i="7"/>
  <c r="W93" i="7"/>
  <c r="X93" i="7"/>
  <c r="Y93" i="7"/>
  <c r="Z93" i="7"/>
  <c r="AA93" i="7"/>
  <c r="AB93" i="7"/>
  <c r="AC93" i="7"/>
  <c r="AD93" i="7"/>
  <c r="AE93" i="7"/>
  <c r="AF93" i="7"/>
  <c r="AG93" i="7"/>
  <c r="W94" i="7"/>
  <c r="X94" i="7"/>
  <c r="Y94" i="7"/>
  <c r="Z94" i="7"/>
  <c r="AA94" i="7"/>
  <c r="AB94" i="7"/>
  <c r="AC94" i="7"/>
  <c r="AD94" i="7"/>
  <c r="AE94" i="7"/>
  <c r="AF94" i="7"/>
  <c r="AG94" i="7"/>
  <c r="W95" i="7"/>
  <c r="X95" i="7"/>
  <c r="Y95" i="7"/>
  <c r="Z95" i="7"/>
  <c r="AA95" i="7"/>
  <c r="AB95" i="7"/>
  <c r="AC95" i="7"/>
  <c r="AD95" i="7"/>
  <c r="AE95" i="7"/>
  <c r="AF95" i="7"/>
  <c r="AG95" i="7"/>
  <c r="W96" i="7"/>
  <c r="X96" i="7"/>
  <c r="Y96" i="7"/>
  <c r="Z96" i="7"/>
  <c r="AA96" i="7"/>
  <c r="AB96" i="7"/>
  <c r="AC96" i="7"/>
  <c r="AD96" i="7"/>
  <c r="AE96" i="7"/>
  <c r="AF96" i="7"/>
  <c r="AG96" i="7"/>
  <c r="W97" i="7"/>
  <c r="X97" i="7"/>
  <c r="Y97" i="7"/>
  <c r="Z97" i="7"/>
  <c r="AA97" i="7"/>
  <c r="AB97" i="7"/>
  <c r="AC97" i="7"/>
  <c r="AD97" i="7"/>
  <c r="AE97" i="7"/>
  <c r="AF97" i="7"/>
  <c r="AG97" i="7"/>
  <c r="W98" i="7"/>
  <c r="X98" i="7"/>
  <c r="Y98" i="7"/>
  <c r="Z98" i="7"/>
  <c r="AA98" i="7"/>
  <c r="AB98" i="7"/>
  <c r="AC98" i="7"/>
  <c r="AD98" i="7"/>
  <c r="AE98" i="7"/>
  <c r="AF98" i="7"/>
  <c r="AG98" i="7"/>
  <c r="W99" i="7"/>
  <c r="X99" i="7"/>
  <c r="Y99" i="7"/>
  <c r="Z99" i="7"/>
  <c r="AA99" i="7"/>
  <c r="AB99" i="7"/>
  <c r="AC99" i="7"/>
  <c r="AD99" i="7"/>
  <c r="AE99" i="7"/>
  <c r="AF99" i="7"/>
  <c r="AG99" i="7"/>
  <c r="W100" i="7"/>
  <c r="X100" i="7"/>
  <c r="Y100" i="7"/>
  <c r="Z100" i="7"/>
  <c r="AA100" i="7"/>
  <c r="AB100" i="7"/>
  <c r="AC100" i="7"/>
  <c r="AD100" i="7"/>
  <c r="AE100" i="7"/>
  <c r="AF100" i="7"/>
  <c r="AG100" i="7"/>
  <c r="W101" i="7"/>
  <c r="X101" i="7"/>
  <c r="Y101" i="7"/>
  <c r="Z101" i="7"/>
  <c r="AA101" i="7"/>
  <c r="AB101" i="7"/>
  <c r="AC101" i="7"/>
  <c r="AD101" i="7"/>
  <c r="AE101" i="7"/>
  <c r="AF101" i="7"/>
  <c r="AG101" i="7"/>
  <c r="W102" i="7"/>
  <c r="X102" i="7"/>
  <c r="Y102" i="7"/>
  <c r="Z102" i="7"/>
  <c r="AA102" i="7"/>
  <c r="AB102" i="7"/>
  <c r="AC102" i="7"/>
  <c r="AD102" i="7"/>
  <c r="AE102" i="7"/>
  <c r="AF102" i="7"/>
  <c r="AG102" i="7"/>
  <c r="W103" i="7"/>
  <c r="X103" i="7"/>
  <c r="Y103" i="7"/>
  <c r="Z103" i="7"/>
  <c r="AA103" i="7"/>
  <c r="AB103" i="7"/>
  <c r="AC103" i="7"/>
  <c r="AD103" i="7"/>
  <c r="AE103" i="7"/>
  <c r="AF103" i="7"/>
  <c r="AG103" i="7"/>
  <c r="W104" i="7"/>
  <c r="X104" i="7"/>
  <c r="Y104" i="7"/>
  <c r="Z104" i="7"/>
  <c r="AA104" i="7"/>
  <c r="AB104" i="7"/>
  <c r="AC104" i="7"/>
  <c r="AD104" i="7"/>
  <c r="AE104" i="7"/>
  <c r="AF104" i="7"/>
  <c r="AG104" i="7"/>
  <c r="W105" i="7"/>
  <c r="X105" i="7"/>
  <c r="Y105" i="7"/>
  <c r="Z105" i="7"/>
  <c r="AA105" i="7"/>
  <c r="AB105" i="7"/>
  <c r="AC105" i="7"/>
  <c r="AD105" i="7"/>
  <c r="AE105" i="7"/>
  <c r="AF105" i="7"/>
  <c r="AG105" i="7"/>
  <c r="W106" i="7"/>
  <c r="X106" i="7"/>
  <c r="Y106" i="7"/>
  <c r="Z106" i="7"/>
  <c r="AA106" i="7"/>
  <c r="AB106" i="7"/>
  <c r="AC106" i="7"/>
  <c r="AD106" i="7"/>
  <c r="AE106" i="7"/>
  <c r="AF106" i="7"/>
  <c r="AG106" i="7"/>
  <c r="W107" i="7"/>
  <c r="X107" i="7"/>
  <c r="Y107" i="7"/>
  <c r="Z107" i="7"/>
  <c r="AA107" i="7"/>
  <c r="AB107" i="7"/>
  <c r="AC107" i="7"/>
  <c r="AD107" i="7"/>
  <c r="AE107" i="7"/>
  <c r="AF107" i="7"/>
  <c r="AG107" i="7"/>
  <c r="W108" i="7"/>
  <c r="X108" i="7"/>
  <c r="Y108" i="7"/>
  <c r="Z108" i="7"/>
  <c r="AA108" i="7"/>
  <c r="AB108" i="7"/>
  <c r="AC108" i="7"/>
  <c r="AD108" i="7"/>
  <c r="AE108" i="7"/>
  <c r="AF108" i="7"/>
  <c r="AG108" i="7"/>
  <c r="W109" i="7"/>
  <c r="X109" i="7"/>
  <c r="Y109" i="7"/>
  <c r="Z109" i="7"/>
  <c r="AA109" i="7"/>
  <c r="AB109" i="7"/>
  <c r="AC109" i="7"/>
  <c r="AD109" i="7"/>
  <c r="AE109" i="7"/>
  <c r="AF109" i="7"/>
  <c r="AG109" i="7"/>
  <c r="W110" i="7"/>
  <c r="X110" i="7"/>
  <c r="Y110" i="7"/>
  <c r="Z110" i="7"/>
  <c r="AA110" i="7"/>
  <c r="AB110" i="7"/>
  <c r="AC110" i="7"/>
  <c r="AD110" i="7"/>
  <c r="AE110" i="7"/>
  <c r="AF110" i="7"/>
  <c r="AG110" i="7"/>
  <c r="W111" i="7"/>
  <c r="X111" i="7"/>
  <c r="Y111" i="7"/>
  <c r="Z111" i="7"/>
  <c r="AA111" i="7"/>
  <c r="AB111" i="7"/>
  <c r="AC111" i="7"/>
  <c r="AD111" i="7"/>
  <c r="AE111" i="7"/>
  <c r="AF111" i="7"/>
  <c r="AG111" i="7"/>
  <c r="W112" i="7"/>
  <c r="X112" i="7"/>
  <c r="Y112" i="7"/>
  <c r="Z112" i="7"/>
  <c r="AA112" i="7"/>
  <c r="AB112" i="7"/>
  <c r="AC112" i="7"/>
  <c r="AD112" i="7"/>
  <c r="AE112" i="7"/>
  <c r="AF112" i="7"/>
  <c r="AG112" i="7"/>
  <c r="W113" i="7"/>
  <c r="X113" i="7"/>
  <c r="Y113" i="7"/>
  <c r="Z113" i="7"/>
  <c r="AA113" i="7"/>
  <c r="AB113" i="7"/>
  <c r="AC113" i="7"/>
  <c r="AD113" i="7"/>
  <c r="AE113" i="7"/>
  <c r="AF113" i="7"/>
  <c r="AG113" i="7"/>
  <c r="W114" i="7"/>
  <c r="X114" i="7"/>
  <c r="Y114" i="7"/>
  <c r="Z114" i="7"/>
  <c r="AA114" i="7"/>
  <c r="AB114" i="7"/>
  <c r="AC114" i="7"/>
  <c r="AD114" i="7"/>
  <c r="AE114" i="7"/>
  <c r="AF114" i="7"/>
  <c r="AG114" i="7"/>
  <c r="W115" i="7"/>
  <c r="X115" i="7"/>
  <c r="Y115" i="7"/>
  <c r="Z115" i="7"/>
  <c r="AA115" i="7"/>
  <c r="AB115" i="7"/>
  <c r="AC115" i="7"/>
  <c r="AD115" i="7"/>
  <c r="AE115" i="7"/>
  <c r="AF115" i="7"/>
  <c r="AG115" i="7"/>
  <c r="W116" i="7"/>
  <c r="X116" i="7"/>
  <c r="Y116" i="7"/>
  <c r="Z116" i="7"/>
  <c r="AA116" i="7"/>
  <c r="AB116" i="7"/>
  <c r="AC116" i="7"/>
  <c r="AD116" i="7"/>
  <c r="AE116" i="7"/>
  <c r="AF116" i="7"/>
  <c r="AG116" i="7"/>
  <c r="W117" i="7"/>
  <c r="X117" i="7"/>
  <c r="Y117" i="7"/>
  <c r="Z117" i="7"/>
  <c r="AA117" i="7"/>
  <c r="AB117" i="7"/>
  <c r="AC117" i="7"/>
  <c r="AD117" i="7"/>
  <c r="AE117" i="7"/>
  <c r="AF117" i="7"/>
  <c r="AG117" i="7"/>
  <c r="W118" i="7"/>
  <c r="X118" i="7"/>
  <c r="Y118" i="7"/>
  <c r="Z118" i="7"/>
  <c r="AA118" i="7"/>
  <c r="AB118" i="7"/>
  <c r="AC118" i="7"/>
  <c r="AD118" i="7"/>
  <c r="AE118" i="7"/>
  <c r="AF118" i="7"/>
  <c r="AG118" i="7"/>
  <c r="W119" i="7"/>
  <c r="X119" i="7"/>
  <c r="Y119" i="7"/>
  <c r="Z119" i="7"/>
  <c r="AA119" i="7"/>
  <c r="AB119" i="7"/>
  <c r="AC119" i="7"/>
  <c r="AD119" i="7"/>
  <c r="AE119" i="7"/>
  <c r="AF119" i="7"/>
  <c r="AG119" i="7"/>
  <c r="W120" i="7"/>
  <c r="X120" i="7"/>
  <c r="Y120" i="7"/>
  <c r="Z120" i="7"/>
  <c r="AA120" i="7"/>
  <c r="AB120" i="7"/>
  <c r="AC120" i="7"/>
  <c r="AD120" i="7"/>
  <c r="AE120" i="7"/>
  <c r="AF120" i="7"/>
  <c r="AG120" i="7"/>
  <c r="W121" i="7"/>
  <c r="X121" i="7"/>
  <c r="Y121" i="7"/>
  <c r="Z121" i="7"/>
  <c r="AA121" i="7"/>
  <c r="AB121" i="7"/>
  <c r="AC121" i="7"/>
  <c r="AD121" i="7"/>
  <c r="AE121" i="7"/>
  <c r="AF121" i="7"/>
  <c r="AG121" i="7"/>
  <c r="W122" i="7"/>
  <c r="X122" i="7"/>
  <c r="Y122" i="7"/>
  <c r="Z122" i="7"/>
  <c r="AA122" i="7"/>
  <c r="AB122" i="7"/>
  <c r="AC122" i="7"/>
  <c r="AD122" i="7"/>
  <c r="AE122" i="7"/>
  <c r="AF122" i="7"/>
  <c r="AG122" i="7"/>
  <c r="W123" i="7"/>
  <c r="X123" i="7"/>
  <c r="Y123" i="7"/>
  <c r="Z123" i="7"/>
  <c r="AA123" i="7"/>
  <c r="AB123" i="7"/>
  <c r="AC123" i="7"/>
  <c r="AD123" i="7"/>
  <c r="AE123" i="7"/>
  <c r="AF123" i="7"/>
  <c r="AG123" i="7"/>
  <c r="W124" i="7"/>
  <c r="X124" i="7"/>
  <c r="Y124" i="7"/>
  <c r="Z124" i="7"/>
  <c r="AA124" i="7"/>
  <c r="AB124" i="7"/>
  <c r="AC124" i="7"/>
  <c r="AD124" i="7"/>
  <c r="AE124" i="7"/>
  <c r="AF124" i="7"/>
  <c r="AG124" i="7"/>
  <c r="W125" i="7"/>
  <c r="X125" i="7"/>
  <c r="Y125" i="7"/>
  <c r="Z125" i="7"/>
  <c r="AA125" i="7"/>
  <c r="AB125" i="7"/>
  <c r="AC125" i="7"/>
  <c r="AD125" i="7"/>
  <c r="AE125" i="7"/>
  <c r="AF125" i="7"/>
  <c r="AG125" i="7"/>
  <c r="W126" i="7"/>
  <c r="X126" i="7"/>
  <c r="Y126" i="7"/>
  <c r="Z126" i="7"/>
  <c r="AA126" i="7"/>
  <c r="AB126" i="7"/>
  <c r="AC126" i="7"/>
  <c r="AD126" i="7"/>
  <c r="AE126" i="7"/>
  <c r="AF126" i="7"/>
  <c r="AG126" i="7"/>
  <c r="W127" i="7"/>
  <c r="X127" i="7"/>
  <c r="Y127" i="7"/>
  <c r="Z127" i="7"/>
  <c r="AA127" i="7"/>
  <c r="AB127" i="7"/>
  <c r="AC127" i="7"/>
  <c r="AD127" i="7"/>
  <c r="AE127" i="7"/>
  <c r="AF127" i="7"/>
  <c r="AG127" i="7"/>
  <c r="W128" i="7"/>
  <c r="X128" i="7"/>
  <c r="Y128" i="7"/>
  <c r="Z128" i="7"/>
  <c r="AA128" i="7"/>
  <c r="AB128" i="7"/>
  <c r="AC128" i="7"/>
  <c r="AD128" i="7"/>
  <c r="AE128" i="7"/>
  <c r="AF128" i="7"/>
  <c r="AG128" i="7"/>
  <c r="W129" i="7"/>
  <c r="X129" i="7"/>
  <c r="Y129" i="7"/>
  <c r="Z129" i="7"/>
  <c r="AA129" i="7"/>
  <c r="AB129" i="7"/>
  <c r="AC129" i="7"/>
  <c r="AD129" i="7"/>
  <c r="AE129" i="7"/>
  <c r="AF129" i="7"/>
  <c r="AG129" i="7"/>
  <c r="W130" i="7"/>
  <c r="X130" i="7"/>
  <c r="Y130" i="7"/>
  <c r="Z130" i="7"/>
  <c r="AA130" i="7"/>
  <c r="AB130" i="7"/>
  <c r="AC130" i="7"/>
  <c r="AD130" i="7"/>
  <c r="AE130" i="7"/>
  <c r="AF130" i="7"/>
  <c r="AG130" i="7"/>
  <c r="W131" i="7"/>
  <c r="X131" i="7"/>
  <c r="Y131" i="7"/>
  <c r="Z131" i="7"/>
  <c r="AA131" i="7"/>
  <c r="AB131" i="7"/>
  <c r="AC131" i="7"/>
  <c r="AD131" i="7"/>
  <c r="AE131" i="7"/>
  <c r="AF131" i="7"/>
  <c r="AG131" i="7"/>
  <c r="W132" i="7"/>
  <c r="X132" i="7"/>
  <c r="Y132" i="7"/>
  <c r="Z132" i="7"/>
  <c r="AA132" i="7"/>
  <c r="AB132" i="7"/>
  <c r="AC132" i="7"/>
  <c r="AD132" i="7"/>
  <c r="AE132" i="7"/>
  <c r="AF132" i="7"/>
  <c r="AG132" i="7"/>
  <c r="W133" i="7"/>
  <c r="X133" i="7"/>
  <c r="Y133" i="7"/>
  <c r="Z133" i="7"/>
  <c r="AA133" i="7"/>
  <c r="AB133" i="7"/>
  <c r="AC133" i="7"/>
  <c r="AD133" i="7"/>
  <c r="AE133" i="7"/>
  <c r="AF133" i="7"/>
  <c r="AG133" i="7"/>
  <c r="W134" i="7"/>
  <c r="X134" i="7"/>
  <c r="Y134" i="7"/>
  <c r="Z134" i="7"/>
  <c r="AA134" i="7"/>
  <c r="AB134" i="7"/>
  <c r="AC134" i="7"/>
  <c r="AD134" i="7"/>
  <c r="AE134" i="7"/>
  <c r="AF134" i="7"/>
  <c r="AG134" i="7"/>
  <c r="W135" i="7"/>
  <c r="X135" i="7"/>
  <c r="Y135" i="7"/>
  <c r="Z135" i="7"/>
  <c r="AA135" i="7"/>
  <c r="AB135" i="7"/>
  <c r="AC135" i="7"/>
  <c r="AD135" i="7"/>
  <c r="AE135" i="7"/>
  <c r="AF135" i="7"/>
  <c r="AG135" i="7"/>
  <c r="W136" i="7"/>
  <c r="X136" i="7"/>
  <c r="Y136" i="7"/>
  <c r="Z136" i="7"/>
  <c r="AA136" i="7"/>
  <c r="AB136" i="7"/>
  <c r="AC136" i="7"/>
  <c r="AD136" i="7"/>
  <c r="AE136" i="7"/>
  <c r="AF136" i="7"/>
  <c r="AG136" i="7"/>
  <c r="W137" i="7"/>
  <c r="X137" i="7"/>
  <c r="Y137" i="7"/>
  <c r="Z137" i="7"/>
  <c r="AA137" i="7"/>
  <c r="AB137" i="7"/>
  <c r="AC137" i="7"/>
  <c r="AD137" i="7"/>
  <c r="AE137" i="7"/>
  <c r="AF137" i="7"/>
  <c r="AG137" i="7"/>
  <c r="W138" i="7"/>
  <c r="X138" i="7"/>
  <c r="Y138" i="7"/>
  <c r="Z138" i="7"/>
  <c r="AA138" i="7"/>
  <c r="AB138" i="7"/>
  <c r="AC138" i="7"/>
  <c r="AD138" i="7"/>
  <c r="AE138" i="7"/>
  <c r="AF138" i="7"/>
  <c r="AG138" i="7"/>
  <c r="W139" i="7"/>
  <c r="X139" i="7"/>
  <c r="Y139" i="7"/>
  <c r="Z139" i="7"/>
  <c r="AA139" i="7"/>
  <c r="AB139" i="7"/>
  <c r="AC139" i="7"/>
  <c r="AD139" i="7"/>
  <c r="AE139" i="7"/>
  <c r="AF139" i="7"/>
  <c r="AG139" i="7"/>
  <c r="W140" i="7"/>
  <c r="X140" i="7"/>
  <c r="Y140" i="7"/>
  <c r="Z140" i="7"/>
  <c r="AA140" i="7"/>
  <c r="AB140" i="7"/>
  <c r="AC140" i="7"/>
  <c r="AD140" i="7"/>
  <c r="AE140" i="7"/>
  <c r="AF140" i="7"/>
  <c r="AG140" i="7"/>
  <c r="W141" i="7"/>
  <c r="X141" i="7"/>
  <c r="Y141" i="7"/>
  <c r="Z141" i="7"/>
  <c r="AA141" i="7"/>
  <c r="AB141" i="7"/>
  <c r="AC141" i="7"/>
  <c r="AD141" i="7"/>
  <c r="AE141" i="7"/>
  <c r="AF141" i="7"/>
  <c r="AG141" i="7"/>
  <c r="W142" i="7"/>
  <c r="X142" i="7"/>
  <c r="Y142" i="7"/>
  <c r="Z142" i="7"/>
  <c r="AA142" i="7"/>
  <c r="AB142" i="7"/>
  <c r="AC142" i="7"/>
  <c r="AD142" i="7"/>
  <c r="AE142" i="7"/>
  <c r="AF142" i="7"/>
  <c r="AG142" i="7"/>
  <c r="W143" i="7"/>
  <c r="X143" i="7"/>
  <c r="Y143" i="7"/>
  <c r="Z143" i="7"/>
  <c r="AA143" i="7"/>
  <c r="AB143" i="7"/>
  <c r="AC143" i="7"/>
  <c r="AD143" i="7"/>
  <c r="AE143" i="7"/>
  <c r="AF143" i="7"/>
  <c r="AG143" i="7"/>
  <c r="W144" i="7"/>
  <c r="X144" i="7"/>
  <c r="Y144" i="7"/>
  <c r="Z144" i="7"/>
  <c r="AA144" i="7"/>
  <c r="AB144" i="7"/>
  <c r="AC144" i="7"/>
  <c r="AD144" i="7"/>
  <c r="AE144" i="7"/>
  <c r="AF144" i="7"/>
  <c r="AG144" i="7"/>
  <c r="W145" i="7"/>
  <c r="X145" i="7"/>
  <c r="Y145" i="7"/>
  <c r="Z145" i="7"/>
  <c r="AA145" i="7"/>
  <c r="AB145" i="7"/>
  <c r="AC145" i="7"/>
  <c r="AD145" i="7"/>
  <c r="AE145" i="7"/>
  <c r="AF145" i="7"/>
  <c r="AG145" i="7"/>
  <c r="W146" i="7"/>
  <c r="X146" i="7"/>
  <c r="Y146" i="7"/>
  <c r="Z146" i="7"/>
  <c r="AA146" i="7"/>
  <c r="AB146" i="7"/>
  <c r="AC146" i="7"/>
  <c r="AD146" i="7"/>
  <c r="AE146" i="7"/>
  <c r="AF146" i="7"/>
  <c r="AG146" i="7"/>
  <c r="W147" i="7"/>
  <c r="X147" i="7"/>
  <c r="Y147" i="7"/>
  <c r="Z147" i="7"/>
  <c r="AA147" i="7"/>
  <c r="AB147" i="7"/>
  <c r="AC147" i="7"/>
  <c r="AD147" i="7"/>
  <c r="AE147" i="7"/>
  <c r="AF147" i="7"/>
  <c r="AG147" i="7"/>
  <c r="W148" i="7"/>
  <c r="X148" i="7"/>
  <c r="Y148" i="7"/>
  <c r="Z148" i="7"/>
  <c r="AA148" i="7"/>
  <c r="AB148" i="7"/>
  <c r="AC148" i="7"/>
  <c r="AD148" i="7"/>
  <c r="AE148" i="7"/>
  <c r="AF148" i="7"/>
  <c r="AG148" i="7"/>
  <c r="W149" i="7"/>
  <c r="X149" i="7"/>
  <c r="Y149" i="7"/>
  <c r="Z149" i="7"/>
  <c r="AA149" i="7"/>
  <c r="AB149" i="7"/>
  <c r="AC149" i="7"/>
  <c r="AD149" i="7"/>
  <c r="AE149" i="7"/>
  <c r="AF149" i="7"/>
  <c r="AG149" i="7"/>
  <c r="W150" i="7"/>
  <c r="X150" i="7"/>
  <c r="Y150" i="7"/>
  <c r="Z150" i="7"/>
  <c r="AA150" i="7"/>
  <c r="AB150" i="7"/>
  <c r="AC150" i="7"/>
  <c r="AD150" i="7"/>
  <c r="AE150" i="7"/>
  <c r="AF150" i="7"/>
  <c r="AG150" i="7"/>
  <c r="W151" i="7"/>
  <c r="X151" i="7"/>
  <c r="Y151" i="7"/>
  <c r="Z151" i="7"/>
  <c r="AA151" i="7"/>
  <c r="AB151" i="7"/>
  <c r="AC151" i="7"/>
  <c r="AD151" i="7"/>
  <c r="AE151" i="7"/>
  <c r="AF151" i="7"/>
  <c r="AG151" i="7"/>
  <c r="W152" i="7"/>
  <c r="X152" i="7"/>
  <c r="Y152" i="7"/>
  <c r="Z152" i="7"/>
  <c r="AA152" i="7"/>
  <c r="AB152" i="7"/>
  <c r="AC152" i="7"/>
  <c r="AD152" i="7"/>
  <c r="AE152" i="7"/>
  <c r="AF152" i="7"/>
  <c r="AG152" i="7"/>
  <c r="W153" i="7"/>
  <c r="X153" i="7"/>
  <c r="Y153" i="7"/>
  <c r="Z153" i="7"/>
  <c r="AA153" i="7"/>
  <c r="AB153" i="7"/>
  <c r="AC153" i="7"/>
  <c r="AD153" i="7"/>
  <c r="AE153" i="7"/>
  <c r="AF153" i="7"/>
  <c r="AG153" i="7"/>
  <c r="W154" i="7"/>
  <c r="X154" i="7"/>
  <c r="Y154" i="7"/>
  <c r="Z154" i="7"/>
  <c r="AA154" i="7"/>
  <c r="AB154" i="7"/>
  <c r="AC154" i="7"/>
  <c r="AD154" i="7"/>
  <c r="AE154" i="7"/>
  <c r="AF154" i="7"/>
  <c r="AG154" i="7"/>
  <c r="W155" i="7"/>
  <c r="X155" i="7"/>
  <c r="Y155" i="7"/>
  <c r="Z155" i="7"/>
  <c r="AA155" i="7"/>
  <c r="AB155" i="7"/>
  <c r="AC155" i="7"/>
  <c r="AD155" i="7"/>
  <c r="AE155" i="7"/>
  <c r="AF155" i="7"/>
  <c r="AG155" i="7"/>
  <c r="W156" i="7"/>
  <c r="X156" i="7"/>
  <c r="Y156" i="7"/>
  <c r="Z156" i="7"/>
  <c r="AA156" i="7"/>
  <c r="AB156" i="7"/>
  <c r="AC156" i="7"/>
  <c r="AD156" i="7"/>
  <c r="AE156" i="7"/>
  <c r="AF156" i="7"/>
  <c r="AG156" i="7"/>
  <c r="W157" i="7"/>
  <c r="X157" i="7"/>
  <c r="Y157" i="7"/>
  <c r="Z157" i="7"/>
  <c r="AA157" i="7"/>
  <c r="AB157" i="7"/>
  <c r="AC157" i="7"/>
  <c r="AD157" i="7"/>
  <c r="AE157" i="7"/>
  <c r="AF157" i="7"/>
  <c r="AG157" i="7"/>
  <c r="W158" i="7"/>
  <c r="X158" i="7"/>
  <c r="Y158" i="7"/>
  <c r="Z158" i="7"/>
  <c r="AA158" i="7"/>
  <c r="AB158" i="7"/>
  <c r="AC158" i="7"/>
  <c r="AD158" i="7"/>
  <c r="AE158" i="7"/>
  <c r="AF158" i="7"/>
  <c r="AG158" i="7"/>
  <c r="W159" i="7"/>
  <c r="X159" i="7"/>
  <c r="Y159" i="7"/>
  <c r="Z159" i="7"/>
  <c r="AA159" i="7"/>
  <c r="AB159" i="7"/>
  <c r="AC159" i="7"/>
  <c r="AD159" i="7"/>
  <c r="AE159" i="7"/>
  <c r="AF159" i="7"/>
  <c r="AG159" i="7"/>
  <c r="W160" i="7"/>
  <c r="X160" i="7"/>
  <c r="Y160" i="7"/>
  <c r="Z160" i="7"/>
  <c r="AA160" i="7"/>
  <c r="AB160" i="7"/>
  <c r="AC160" i="7"/>
  <c r="AD160" i="7"/>
  <c r="AE160" i="7"/>
  <c r="AF160" i="7"/>
  <c r="AG160" i="7"/>
  <c r="W161" i="7"/>
  <c r="X161" i="7"/>
  <c r="Y161" i="7"/>
  <c r="Z161" i="7"/>
  <c r="AA161" i="7"/>
  <c r="AB161" i="7"/>
  <c r="AC161" i="7"/>
  <c r="AD161" i="7"/>
  <c r="AE161" i="7"/>
  <c r="AF161" i="7"/>
  <c r="AG161" i="7"/>
  <c r="W162" i="7"/>
  <c r="X162" i="7"/>
  <c r="Y162" i="7"/>
  <c r="Z162" i="7"/>
  <c r="AA162" i="7"/>
  <c r="AB162" i="7"/>
  <c r="AC162" i="7"/>
  <c r="AD162" i="7"/>
  <c r="AE162" i="7"/>
  <c r="AF162" i="7"/>
  <c r="AG162" i="7"/>
  <c r="W163" i="7"/>
  <c r="X163" i="7"/>
  <c r="Y163" i="7"/>
  <c r="Z163" i="7"/>
  <c r="AA163" i="7"/>
  <c r="AB163" i="7"/>
  <c r="AC163" i="7"/>
  <c r="AD163" i="7"/>
  <c r="AE163" i="7"/>
  <c r="AF163" i="7"/>
  <c r="AG163" i="7"/>
  <c r="W164" i="7"/>
  <c r="X164" i="7"/>
  <c r="Y164" i="7"/>
  <c r="Z164" i="7"/>
  <c r="AA164" i="7"/>
  <c r="AB164" i="7"/>
  <c r="AC164" i="7"/>
  <c r="AD164" i="7"/>
  <c r="AE164" i="7"/>
  <c r="AF164" i="7"/>
  <c r="AG164" i="7"/>
  <c r="W165" i="7"/>
  <c r="X165" i="7"/>
  <c r="Y165" i="7"/>
  <c r="Z165" i="7"/>
  <c r="AA165" i="7"/>
  <c r="AB165" i="7"/>
  <c r="AC165" i="7"/>
  <c r="AD165" i="7"/>
  <c r="AE165" i="7"/>
  <c r="AF165" i="7"/>
  <c r="AG165" i="7"/>
  <c r="W166" i="7"/>
  <c r="X166" i="7"/>
  <c r="Y166" i="7"/>
  <c r="Z166" i="7"/>
  <c r="AA166" i="7"/>
  <c r="AB166" i="7"/>
  <c r="AC166" i="7"/>
  <c r="AD166" i="7"/>
  <c r="AE166" i="7"/>
  <c r="AF166" i="7"/>
  <c r="AG166" i="7"/>
  <c r="W167" i="7"/>
  <c r="X167" i="7"/>
  <c r="Y167" i="7"/>
  <c r="Z167" i="7"/>
  <c r="AA167" i="7"/>
  <c r="AB167" i="7"/>
  <c r="AC167" i="7"/>
  <c r="AD167" i="7"/>
  <c r="AE167" i="7"/>
  <c r="AF167" i="7"/>
  <c r="AG167" i="7"/>
  <c r="W168" i="7"/>
  <c r="X168" i="7"/>
  <c r="Y168" i="7"/>
  <c r="Z168" i="7"/>
  <c r="AA168" i="7"/>
  <c r="AB168" i="7"/>
  <c r="AC168" i="7"/>
  <c r="AD168" i="7"/>
  <c r="AE168" i="7"/>
  <c r="AF168" i="7"/>
  <c r="AG168" i="7"/>
  <c r="W169" i="7"/>
  <c r="X169" i="7"/>
  <c r="Y169" i="7"/>
  <c r="Z169" i="7"/>
  <c r="AA169" i="7"/>
  <c r="AB169" i="7"/>
  <c r="AC169" i="7"/>
  <c r="AD169" i="7"/>
  <c r="AE169" i="7"/>
  <c r="AF169" i="7"/>
  <c r="AG169" i="7"/>
  <c r="W170" i="7"/>
  <c r="X170" i="7"/>
  <c r="Y170" i="7"/>
  <c r="Z170" i="7"/>
  <c r="AA170" i="7"/>
  <c r="AB170" i="7"/>
  <c r="AC170" i="7"/>
  <c r="AD170" i="7"/>
  <c r="AE170" i="7"/>
  <c r="AF170" i="7"/>
  <c r="AG170" i="7"/>
  <c r="W171" i="7"/>
  <c r="X171" i="7"/>
  <c r="Y171" i="7"/>
  <c r="Z171" i="7"/>
  <c r="AA171" i="7"/>
  <c r="AB171" i="7"/>
  <c r="AC171" i="7"/>
  <c r="AD171" i="7"/>
  <c r="AE171" i="7"/>
  <c r="AF171" i="7"/>
  <c r="AG171" i="7"/>
  <c r="W172" i="7"/>
  <c r="X172" i="7"/>
  <c r="Y172" i="7"/>
  <c r="Z172" i="7"/>
  <c r="AA172" i="7"/>
  <c r="AB172" i="7"/>
  <c r="AC172" i="7"/>
  <c r="AD172" i="7"/>
  <c r="AE172" i="7"/>
  <c r="AF172" i="7"/>
  <c r="AG172" i="7"/>
  <c r="W173" i="7"/>
  <c r="X173" i="7"/>
  <c r="Y173" i="7"/>
  <c r="Z173" i="7"/>
  <c r="AA173" i="7"/>
  <c r="AB173" i="7"/>
  <c r="AC173" i="7"/>
  <c r="AD173" i="7"/>
  <c r="AE173" i="7"/>
  <c r="AF173" i="7"/>
  <c r="AG173" i="7"/>
  <c r="W174" i="7"/>
  <c r="X174" i="7"/>
  <c r="Y174" i="7"/>
  <c r="Z174" i="7"/>
  <c r="AA174" i="7"/>
  <c r="AB174" i="7"/>
  <c r="AC174" i="7"/>
  <c r="AD174" i="7"/>
  <c r="AE174" i="7"/>
  <c r="AF174" i="7"/>
  <c r="AG174" i="7"/>
  <c r="W175" i="7"/>
  <c r="X175" i="7"/>
  <c r="Y175" i="7"/>
  <c r="Z175" i="7"/>
  <c r="AA175" i="7"/>
  <c r="AB175" i="7"/>
  <c r="AC175" i="7"/>
  <c r="AD175" i="7"/>
  <c r="AE175" i="7"/>
  <c r="AF175" i="7"/>
  <c r="AG175" i="7"/>
  <c r="W176" i="7"/>
  <c r="X176" i="7"/>
  <c r="Y176" i="7"/>
  <c r="Z176" i="7"/>
  <c r="AA176" i="7"/>
  <c r="AB176" i="7"/>
  <c r="AC176" i="7"/>
  <c r="AD176" i="7"/>
  <c r="AE176" i="7"/>
  <c r="AF176" i="7"/>
  <c r="AG176" i="7"/>
  <c r="W177" i="7"/>
  <c r="X177" i="7"/>
  <c r="Y177" i="7"/>
  <c r="Z177" i="7"/>
  <c r="AA177" i="7"/>
  <c r="AB177" i="7"/>
  <c r="AC177" i="7"/>
  <c r="AD177" i="7"/>
  <c r="AE177" i="7"/>
  <c r="AF177" i="7"/>
  <c r="AG177" i="7"/>
  <c r="W178" i="7"/>
  <c r="X178" i="7"/>
  <c r="Y178" i="7"/>
  <c r="Z178" i="7"/>
  <c r="AA178" i="7"/>
  <c r="AB178" i="7"/>
  <c r="AC178" i="7"/>
  <c r="AD178" i="7"/>
  <c r="AE178" i="7"/>
  <c r="AF178" i="7"/>
  <c r="AG178" i="7"/>
  <c r="W179" i="7"/>
  <c r="X179" i="7"/>
  <c r="Y179" i="7"/>
  <c r="Z179" i="7"/>
  <c r="AA179" i="7"/>
  <c r="AB179" i="7"/>
  <c r="AC179" i="7"/>
  <c r="AD179" i="7"/>
  <c r="AE179" i="7"/>
  <c r="AF179" i="7"/>
  <c r="AG179" i="7"/>
  <c r="W180" i="7"/>
  <c r="X180" i="7"/>
  <c r="Y180" i="7"/>
  <c r="Z180" i="7"/>
  <c r="AA180" i="7"/>
  <c r="AB180" i="7"/>
  <c r="AC180" i="7"/>
  <c r="AD180" i="7"/>
  <c r="AE180" i="7"/>
  <c r="AF180" i="7"/>
  <c r="AG180" i="7"/>
  <c r="W181" i="7"/>
  <c r="X181" i="7"/>
  <c r="Y181" i="7"/>
  <c r="Z181" i="7"/>
  <c r="AA181" i="7"/>
  <c r="AB181" i="7"/>
  <c r="AC181" i="7"/>
  <c r="AD181" i="7"/>
  <c r="AE181" i="7"/>
  <c r="AF181" i="7"/>
  <c r="AG181" i="7"/>
  <c r="W182" i="7"/>
  <c r="X182" i="7"/>
  <c r="Y182" i="7"/>
  <c r="Z182" i="7"/>
  <c r="AA182" i="7"/>
  <c r="AB182" i="7"/>
  <c r="AC182" i="7"/>
  <c r="AD182" i="7"/>
  <c r="AE182" i="7"/>
  <c r="AF182" i="7"/>
  <c r="AG182" i="7"/>
  <c r="W183" i="7"/>
  <c r="X183" i="7"/>
  <c r="Y183" i="7"/>
  <c r="Z183" i="7"/>
  <c r="AA183" i="7"/>
  <c r="AB183" i="7"/>
  <c r="AC183" i="7"/>
  <c r="AD183" i="7"/>
  <c r="AE183" i="7"/>
  <c r="AF183" i="7"/>
  <c r="AG183" i="7"/>
  <c r="W184" i="7"/>
  <c r="X184" i="7"/>
  <c r="Y184" i="7"/>
  <c r="Z184" i="7"/>
  <c r="AA184" i="7"/>
  <c r="AB184" i="7"/>
  <c r="AC184" i="7"/>
  <c r="AD184" i="7"/>
  <c r="AE184" i="7"/>
  <c r="AF184" i="7"/>
  <c r="AG184" i="7"/>
  <c r="W185" i="7"/>
  <c r="X185" i="7"/>
  <c r="Y185" i="7"/>
  <c r="Z185" i="7"/>
  <c r="AA185" i="7"/>
  <c r="AB185" i="7"/>
  <c r="AC185" i="7"/>
  <c r="AD185" i="7"/>
  <c r="AE185" i="7"/>
  <c r="AF185" i="7"/>
  <c r="AG185" i="7"/>
  <c r="W186" i="7"/>
  <c r="X186" i="7"/>
  <c r="Y186" i="7"/>
  <c r="Z186" i="7"/>
  <c r="AA186" i="7"/>
  <c r="AB186" i="7"/>
  <c r="AC186" i="7"/>
  <c r="AD186" i="7"/>
  <c r="AE186" i="7"/>
  <c r="AF186" i="7"/>
  <c r="AG186" i="7"/>
  <c r="W187" i="7"/>
  <c r="X187" i="7"/>
  <c r="Y187" i="7"/>
  <c r="Z187" i="7"/>
  <c r="AA187" i="7"/>
  <c r="AB187" i="7"/>
  <c r="AC187" i="7"/>
  <c r="AD187" i="7"/>
  <c r="AE187" i="7"/>
  <c r="AF187" i="7"/>
  <c r="AG187" i="7"/>
  <c r="W188" i="7"/>
  <c r="X188" i="7"/>
  <c r="Y188" i="7"/>
  <c r="Z188" i="7"/>
  <c r="AA188" i="7"/>
  <c r="AB188" i="7"/>
  <c r="AC188" i="7"/>
  <c r="AD188" i="7"/>
  <c r="AE188" i="7"/>
  <c r="AF188" i="7"/>
  <c r="AG188" i="7"/>
  <c r="W189" i="7"/>
  <c r="X189" i="7"/>
  <c r="Y189" i="7"/>
  <c r="Z189" i="7"/>
  <c r="AA189" i="7"/>
  <c r="AB189" i="7"/>
  <c r="AC189" i="7"/>
  <c r="AD189" i="7"/>
  <c r="AE189" i="7"/>
  <c r="AF189" i="7"/>
  <c r="AG189" i="7"/>
  <c r="W190" i="7"/>
  <c r="X190" i="7"/>
  <c r="Y190" i="7"/>
  <c r="Z190" i="7"/>
  <c r="AA190" i="7"/>
  <c r="AB190" i="7"/>
  <c r="AC190" i="7"/>
  <c r="AD190" i="7"/>
  <c r="AE190" i="7"/>
  <c r="AF190" i="7"/>
  <c r="AG190" i="7"/>
  <c r="W191" i="7"/>
  <c r="X191" i="7"/>
  <c r="Y191" i="7"/>
  <c r="Z191" i="7"/>
  <c r="AA191" i="7"/>
  <c r="AB191" i="7"/>
  <c r="AC191" i="7"/>
  <c r="AD191" i="7"/>
  <c r="AE191" i="7"/>
  <c r="AF191" i="7"/>
  <c r="AG191" i="7"/>
  <c r="W192" i="7"/>
  <c r="X192" i="7"/>
  <c r="Y192" i="7"/>
  <c r="Z192" i="7"/>
  <c r="AA192" i="7"/>
  <c r="AB192" i="7"/>
  <c r="AC192" i="7"/>
  <c r="AD192" i="7"/>
  <c r="AE192" i="7"/>
  <c r="AF192" i="7"/>
  <c r="AG192" i="7"/>
  <c r="W193" i="7"/>
  <c r="X193" i="7"/>
  <c r="Y193" i="7"/>
  <c r="Z193" i="7"/>
  <c r="AA193" i="7"/>
  <c r="AB193" i="7"/>
  <c r="AC193" i="7"/>
  <c r="AD193" i="7"/>
  <c r="AE193" i="7"/>
  <c r="AF193" i="7"/>
  <c r="AG193" i="7"/>
  <c r="W194" i="7"/>
  <c r="X194" i="7"/>
  <c r="Y194" i="7"/>
  <c r="Z194" i="7"/>
  <c r="AA194" i="7"/>
  <c r="AB194" i="7"/>
  <c r="AC194" i="7"/>
  <c r="AD194" i="7"/>
  <c r="AE194" i="7"/>
  <c r="AF194" i="7"/>
  <c r="AG194" i="7"/>
  <c r="W195" i="7"/>
  <c r="X195" i="7"/>
  <c r="Y195" i="7"/>
  <c r="Z195" i="7"/>
  <c r="AA195" i="7"/>
  <c r="AB195" i="7"/>
  <c r="AC195" i="7"/>
  <c r="AD195" i="7"/>
  <c r="AE195" i="7"/>
  <c r="AF195" i="7"/>
  <c r="AG195" i="7"/>
  <c r="W196" i="7"/>
  <c r="X196" i="7"/>
  <c r="Y196" i="7"/>
  <c r="Z196" i="7"/>
  <c r="AA196" i="7"/>
  <c r="AB196" i="7"/>
  <c r="AC196" i="7"/>
  <c r="AD196" i="7"/>
  <c r="AE196" i="7"/>
  <c r="AF196" i="7"/>
  <c r="AG196" i="7"/>
  <c r="W197" i="7"/>
  <c r="X197" i="7"/>
  <c r="Y197" i="7"/>
  <c r="Z197" i="7"/>
  <c r="AA197" i="7"/>
  <c r="AB197" i="7"/>
  <c r="AC197" i="7"/>
  <c r="AD197" i="7"/>
  <c r="AE197" i="7"/>
  <c r="AF197" i="7"/>
  <c r="AG197" i="7"/>
  <c r="W198" i="7"/>
  <c r="X198" i="7"/>
  <c r="Y198" i="7"/>
  <c r="Z198" i="7"/>
  <c r="AA198" i="7"/>
  <c r="AB198" i="7"/>
  <c r="AC198" i="7"/>
  <c r="AD198" i="7"/>
  <c r="AE198" i="7"/>
  <c r="AF198" i="7"/>
  <c r="AG198" i="7"/>
  <c r="W199" i="7"/>
  <c r="X199" i="7"/>
  <c r="Y199" i="7"/>
  <c r="Z199" i="7"/>
  <c r="AA199" i="7"/>
  <c r="AB199" i="7"/>
  <c r="AC199" i="7"/>
  <c r="AD199" i="7"/>
  <c r="AE199" i="7"/>
  <c r="AF199" i="7"/>
  <c r="AG199" i="7"/>
  <c r="W200" i="7"/>
  <c r="X200" i="7"/>
  <c r="Y200" i="7"/>
  <c r="Z200" i="7"/>
  <c r="AA200" i="7"/>
  <c r="AB200" i="7"/>
  <c r="AC200" i="7"/>
  <c r="AD200" i="7"/>
  <c r="AE200" i="7"/>
  <c r="AF200" i="7"/>
  <c r="AG200" i="7"/>
  <c r="W201" i="7"/>
  <c r="X201" i="7"/>
  <c r="Y201" i="7"/>
  <c r="Z201" i="7"/>
  <c r="AA201" i="7"/>
  <c r="AB201" i="7"/>
  <c r="AC201" i="7"/>
  <c r="AD201" i="7"/>
  <c r="AE201" i="7"/>
  <c r="AF201" i="7"/>
  <c r="AG201" i="7"/>
  <c r="W202" i="7"/>
  <c r="X202" i="7"/>
  <c r="Y202" i="7"/>
  <c r="Z202" i="7"/>
  <c r="AA202" i="7"/>
  <c r="AB202" i="7"/>
  <c r="AC202" i="7"/>
  <c r="AD202" i="7"/>
  <c r="AE202" i="7"/>
  <c r="AF202" i="7"/>
  <c r="AG202" i="7"/>
  <c r="W203" i="7"/>
  <c r="X203" i="7"/>
  <c r="Y203" i="7"/>
  <c r="Z203" i="7"/>
  <c r="AA203" i="7"/>
  <c r="AB203" i="7"/>
  <c r="AC203" i="7"/>
  <c r="AD203" i="7"/>
  <c r="AE203" i="7"/>
  <c r="AF203" i="7"/>
  <c r="AG203" i="7"/>
  <c r="W204" i="7"/>
  <c r="X204" i="7"/>
  <c r="Y204" i="7"/>
  <c r="Z204" i="7"/>
  <c r="AA204" i="7"/>
  <c r="AB204" i="7"/>
  <c r="AC204" i="7"/>
  <c r="AD204" i="7"/>
  <c r="AE204" i="7"/>
  <c r="AF204" i="7"/>
  <c r="AG204" i="7"/>
  <c r="W205" i="7"/>
  <c r="X205" i="7"/>
  <c r="Y205" i="7"/>
  <c r="Z205" i="7"/>
  <c r="AA205" i="7"/>
  <c r="AB205" i="7"/>
  <c r="AC205" i="7"/>
  <c r="AD205" i="7"/>
  <c r="AE205" i="7"/>
  <c r="AF205" i="7"/>
  <c r="AG205" i="7"/>
  <c r="W206" i="7"/>
  <c r="X206" i="7"/>
  <c r="Y206" i="7"/>
  <c r="Z206" i="7"/>
  <c r="AA206" i="7"/>
  <c r="AB206" i="7"/>
  <c r="AC206" i="7"/>
  <c r="AD206" i="7"/>
  <c r="AE206" i="7"/>
  <c r="AF206" i="7"/>
  <c r="AG206" i="7"/>
  <c r="W207" i="7"/>
  <c r="X207" i="7"/>
  <c r="Y207" i="7"/>
  <c r="Z207" i="7"/>
  <c r="AA207" i="7"/>
  <c r="AB207" i="7"/>
  <c r="AC207" i="7"/>
  <c r="AD207" i="7"/>
  <c r="AE207" i="7"/>
  <c r="AF207" i="7"/>
  <c r="AG207" i="7"/>
  <c r="W208" i="7"/>
  <c r="X208" i="7"/>
  <c r="Y208" i="7"/>
  <c r="Z208" i="7"/>
  <c r="AA208" i="7"/>
  <c r="AB208" i="7"/>
  <c r="AC208" i="7"/>
  <c r="AD208" i="7"/>
  <c r="AE208" i="7"/>
  <c r="AF208" i="7"/>
  <c r="AG208" i="7"/>
  <c r="W209" i="7"/>
  <c r="X209" i="7"/>
  <c r="Y209" i="7"/>
  <c r="Z209" i="7"/>
  <c r="AA209" i="7"/>
  <c r="AB209" i="7"/>
  <c r="AC209" i="7"/>
  <c r="AD209" i="7"/>
  <c r="AE209" i="7"/>
  <c r="AF209" i="7"/>
  <c r="AG209" i="7"/>
  <c r="W210" i="7"/>
  <c r="X210" i="7"/>
  <c r="Y210" i="7"/>
  <c r="Z210" i="7"/>
  <c r="AA210" i="7"/>
  <c r="AB210" i="7"/>
  <c r="AC210" i="7"/>
  <c r="AD210" i="7"/>
  <c r="AE210" i="7"/>
  <c r="AF210" i="7"/>
  <c r="AG210" i="7"/>
  <c r="W211" i="7"/>
  <c r="X211" i="7"/>
  <c r="Y211" i="7"/>
  <c r="Z211" i="7"/>
  <c r="AA211" i="7"/>
  <c r="AB211" i="7"/>
  <c r="AC211" i="7"/>
  <c r="AD211" i="7"/>
  <c r="AE211" i="7"/>
  <c r="AF211" i="7"/>
  <c r="AG211" i="7"/>
  <c r="W212" i="7"/>
  <c r="X212" i="7"/>
  <c r="Y212" i="7"/>
  <c r="Z212" i="7"/>
  <c r="AA212" i="7"/>
  <c r="AB212" i="7"/>
  <c r="AC212" i="7"/>
  <c r="AD212" i="7"/>
  <c r="AE212" i="7"/>
  <c r="AF212" i="7"/>
  <c r="AG212" i="7"/>
  <c r="W213" i="7"/>
  <c r="X213" i="7"/>
  <c r="Y213" i="7"/>
  <c r="Z213" i="7"/>
  <c r="AA213" i="7"/>
  <c r="AB213" i="7"/>
  <c r="AC213" i="7"/>
  <c r="AD213" i="7"/>
  <c r="AE213" i="7"/>
  <c r="AF213" i="7"/>
  <c r="AG213" i="7"/>
  <c r="W214" i="7"/>
  <c r="X214" i="7"/>
  <c r="Y214" i="7"/>
  <c r="Z214" i="7"/>
  <c r="AA214" i="7"/>
  <c r="AB214" i="7"/>
  <c r="AC214" i="7"/>
  <c r="AD214" i="7"/>
  <c r="AE214" i="7"/>
  <c r="AF214" i="7"/>
  <c r="AG214" i="7"/>
  <c r="W215" i="7"/>
  <c r="X215" i="7"/>
  <c r="Y215" i="7"/>
  <c r="Z215" i="7"/>
  <c r="AA215" i="7"/>
  <c r="AB215" i="7"/>
  <c r="AC215" i="7"/>
  <c r="AD215" i="7"/>
  <c r="AE215" i="7"/>
  <c r="AF215" i="7"/>
  <c r="AG215" i="7"/>
  <c r="W216" i="7"/>
  <c r="X216" i="7"/>
  <c r="Y216" i="7"/>
  <c r="Z216" i="7"/>
  <c r="AA216" i="7"/>
  <c r="AB216" i="7"/>
  <c r="AC216" i="7"/>
  <c r="AD216" i="7"/>
  <c r="AE216" i="7"/>
  <c r="AF216" i="7"/>
  <c r="AG216" i="7"/>
  <c r="W217" i="7"/>
  <c r="X217" i="7"/>
  <c r="Y217" i="7"/>
  <c r="Z217" i="7"/>
  <c r="AA217" i="7"/>
  <c r="AB217" i="7"/>
  <c r="AC217" i="7"/>
  <c r="AD217" i="7"/>
  <c r="AE217" i="7"/>
  <c r="AF217" i="7"/>
  <c r="AG217" i="7"/>
  <c r="W218" i="7"/>
  <c r="X218" i="7"/>
  <c r="Y218" i="7"/>
  <c r="Z218" i="7"/>
  <c r="AA218" i="7"/>
  <c r="AB218" i="7"/>
  <c r="AC218" i="7"/>
  <c r="AD218" i="7"/>
  <c r="AE218" i="7"/>
  <c r="AF218" i="7"/>
  <c r="AG218" i="7"/>
  <c r="W219" i="7"/>
  <c r="X219" i="7"/>
  <c r="Y219" i="7"/>
  <c r="Z219" i="7"/>
  <c r="AA219" i="7"/>
  <c r="AB219" i="7"/>
  <c r="AC219" i="7"/>
  <c r="AD219" i="7"/>
  <c r="AE219" i="7"/>
  <c r="AF219" i="7"/>
  <c r="AG219" i="7"/>
  <c r="W220" i="7"/>
  <c r="X220" i="7"/>
  <c r="Y220" i="7"/>
  <c r="Z220" i="7"/>
  <c r="AA220" i="7"/>
  <c r="AB220" i="7"/>
  <c r="AC220" i="7"/>
  <c r="AD220" i="7"/>
  <c r="AE220" i="7"/>
  <c r="AF220" i="7"/>
  <c r="AG220" i="7"/>
  <c r="W221" i="7"/>
  <c r="X221" i="7"/>
  <c r="Y221" i="7"/>
  <c r="Z221" i="7"/>
  <c r="AA221" i="7"/>
  <c r="AB221" i="7"/>
  <c r="AC221" i="7"/>
  <c r="AD221" i="7"/>
  <c r="AE221" i="7"/>
  <c r="AF221" i="7"/>
  <c r="AG221" i="7"/>
  <c r="W222" i="7"/>
  <c r="X222" i="7"/>
  <c r="Y222" i="7"/>
  <c r="Z222" i="7"/>
  <c r="AA222" i="7"/>
  <c r="AB222" i="7"/>
  <c r="AC222" i="7"/>
  <c r="AD222" i="7"/>
  <c r="AE222" i="7"/>
  <c r="AF222" i="7"/>
  <c r="AG222" i="7"/>
  <c r="W223" i="7"/>
  <c r="X223" i="7"/>
  <c r="Y223" i="7"/>
  <c r="Z223" i="7"/>
  <c r="AA223" i="7"/>
  <c r="AB223" i="7"/>
  <c r="AC223" i="7"/>
  <c r="AD223" i="7"/>
  <c r="AE223" i="7"/>
  <c r="AF223" i="7"/>
  <c r="AG223" i="7"/>
  <c r="W224" i="7"/>
  <c r="X224" i="7"/>
  <c r="Y224" i="7"/>
  <c r="Z224" i="7"/>
  <c r="AA224" i="7"/>
  <c r="AB224" i="7"/>
  <c r="AC224" i="7"/>
  <c r="AD224" i="7"/>
  <c r="AE224" i="7"/>
  <c r="AF224" i="7"/>
  <c r="AG224" i="7"/>
  <c r="W225" i="7"/>
  <c r="X225" i="7"/>
  <c r="Y225" i="7"/>
  <c r="Z225" i="7"/>
  <c r="AA225" i="7"/>
  <c r="AB225" i="7"/>
  <c r="AC225" i="7"/>
  <c r="AD225" i="7"/>
  <c r="AE225" i="7"/>
  <c r="AF225" i="7"/>
  <c r="AG225" i="7"/>
  <c r="W226" i="7"/>
  <c r="X226" i="7"/>
  <c r="Y226" i="7"/>
  <c r="Z226" i="7"/>
  <c r="AA226" i="7"/>
  <c r="AB226" i="7"/>
  <c r="AC226" i="7"/>
  <c r="AD226" i="7"/>
  <c r="AE226" i="7"/>
  <c r="AF226" i="7"/>
  <c r="AG226" i="7"/>
  <c r="W227" i="7"/>
  <c r="X227" i="7"/>
  <c r="Y227" i="7"/>
  <c r="Z227" i="7"/>
  <c r="AA227" i="7"/>
  <c r="AB227" i="7"/>
  <c r="AC227" i="7"/>
  <c r="AD227" i="7"/>
  <c r="AE227" i="7"/>
  <c r="AF227" i="7"/>
  <c r="AG227" i="7"/>
  <c r="W228" i="7"/>
  <c r="X228" i="7"/>
  <c r="Y228" i="7"/>
  <c r="Z228" i="7"/>
  <c r="AA228" i="7"/>
  <c r="AB228" i="7"/>
  <c r="AC228" i="7"/>
  <c r="AD228" i="7"/>
  <c r="AE228" i="7"/>
  <c r="AF228" i="7"/>
  <c r="AG228" i="7"/>
  <c r="W229" i="7"/>
  <c r="X229" i="7"/>
  <c r="Y229" i="7"/>
  <c r="Z229" i="7"/>
  <c r="AA229" i="7"/>
  <c r="AB229" i="7"/>
  <c r="AC229" i="7"/>
  <c r="AD229" i="7"/>
  <c r="AE229" i="7"/>
  <c r="AF229" i="7"/>
  <c r="AG229" i="7"/>
  <c r="W230" i="7"/>
  <c r="X230" i="7"/>
  <c r="Y230" i="7"/>
  <c r="Z230" i="7"/>
  <c r="AA230" i="7"/>
  <c r="AB230" i="7"/>
  <c r="AC230" i="7"/>
  <c r="AD230" i="7"/>
  <c r="AE230" i="7"/>
  <c r="AF230" i="7"/>
  <c r="AG230" i="7"/>
  <c r="W231" i="7"/>
  <c r="X231" i="7"/>
  <c r="Y231" i="7"/>
  <c r="Z231" i="7"/>
  <c r="AA231" i="7"/>
  <c r="AB231" i="7"/>
  <c r="AC231" i="7"/>
  <c r="AD231" i="7"/>
  <c r="AE231" i="7"/>
  <c r="AF231" i="7"/>
  <c r="AG231" i="7"/>
  <c r="W232" i="7"/>
  <c r="X232" i="7"/>
  <c r="Y232" i="7"/>
  <c r="Z232" i="7"/>
  <c r="AA232" i="7"/>
  <c r="AB232" i="7"/>
  <c r="AC232" i="7"/>
  <c r="AD232" i="7"/>
  <c r="AE232" i="7"/>
  <c r="AF232" i="7"/>
  <c r="AG232" i="7"/>
  <c r="W233" i="7"/>
  <c r="X233" i="7"/>
  <c r="Y233" i="7"/>
  <c r="Z233" i="7"/>
  <c r="AA233" i="7"/>
  <c r="AB233" i="7"/>
  <c r="AC233" i="7"/>
  <c r="AD233" i="7"/>
  <c r="AE233" i="7"/>
  <c r="AF233" i="7"/>
  <c r="AG233" i="7"/>
  <c r="W234" i="7"/>
  <c r="X234" i="7"/>
  <c r="Y234" i="7"/>
  <c r="Z234" i="7"/>
  <c r="AA234" i="7"/>
  <c r="AB234" i="7"/>
  <c r="AC234" i="7"/>
  <c r="AD234" i="7"/>
  <c r="AE234" i="7"/>
  <c r="AF234" i="7"/>
  <c r="AG234" i="7"/>
  <c r="W235" i="7"/>
  <c r="X235" i="7"/>
  <c r="Y235" i="7"/>
  <c r="Z235" i="7"/>
  <c r="AA235" i="7"/>
  <c r="AB235" i="7"/>
  <c r="AC235" i="7"/>
  <c r="AD235" i="7"/>
  <c r="AE235" i="7"/>
  <c r="AF235" i="7"/>
  <c r="AG235" i="7"/>
  <c r="W236" i="7"/>
  <c r="X236" i="7"/>
  <c r="Y236" i="7"/>
  <c r="Z236" i="7"/>
  <c r="AA236" i="7"/>
  <c r="AB236" i="7"/>
  <c r="AC236" i="7"/>
  <c r="AD236" i="7"/>
  <c r="AE236" i="7"/>
  <c r="AF236" i="7"/>
  <c r="AG236" i="7"/>
  <c r="W237" i="7"/>
  <c r="X237" i="7"/>
  <c r="Y237" i="7"/>
  <c r="Z237" i="7"/>
  <c r="AA237" i="7"/>
  <c r="AB237" i="7"/>
  <c r="AC237" i="7"/>
  <c r="AD237" i="7"/>
  <c r="AE237" i="7"/>
  <c r="AF237" i="7"/>
  <c r="AG237" i="7"/>
  <c r="W238" i="7"/>
  <c r="X238" i="7"/>
  <c r="Y238" i="7"/>
  <c r="Z238" i="7"/>
  <c r="AA238" i="7"/>
  <c r="AB238" i="7"/>
  <c r="AC238" i="7"/>
  <c r="AD238" i="7"/>
  <c r="AE238" i="7"/>
  <c r="AF238" i="7"/>
  <c r="AG238" i="7"/>
  <c r="W239" i="7"/>
  <c r="X239" i="7"/>
  <c r="Y239" i="7"/>
  <c r="Z239" i="7"/>
  <c r="AA239" i="7"/>
  <c r="AB239" i="7"/>
  <c r="AC239" i="7"/>
  <c r="AD239" i="7"/>
  <c r="AE239" i="7"/>
  <c r="AF239" i="7"/>
  <c r="AG239" i="7"/>
  <c r="W240" i="7"/>
  <c r="X240" i="7"/>
  <c r="Y240" i="7"/>
  <c r="Z240" i="7"/>
  <c r="AA240" i="7"/>
  <c r="AB240" i="7"/>
  <c r="AC240" i="7"/>
  <c r="AD240" i="7"/>
  <c r="AE240" i="7"/>
  <c r="AF240" i="7"/>
  <c r="AG240" i="7"/>
  <c r="W241" i="7"/>
  <c r="X241" i="7"/>
  <c r="Y241" i="7"/>
  <c r="Z241" i="7"/>
  <c r="AA241" i="7"/>
  <c r="AB241" i="7"/>
  <c r="AC241" i="7"/>
  <c r="AD241" i="7"/>
  <c r="AE241" i="7"/>
  <c r="AF241" i="7"/>
  <c r="AG241" i="7"/>
  <c r="W242" i="7"/>
  <c r="X242" i="7"/>
  <c r="Y242" i="7"/>
  <c r="Z242" i="7"/>
  <c r="AA242" i="7"/>
  <c r="AB242" i="7"/>
  <c r="AC242" i="7"/>
  <c r="AD242" i="7"/>
  <c r="AE242" i="7"/>
  <c r="AF242" i="7"/>
  <c r="AG242" i="7"/>
  <c r="W243" i="7"/>
  <c r="X243" i="7"/>
  <c r="Y243" i="7"/>
  <c r="Z243" i="7"/>
  <c r="AA243" i="7"/>
  <c r="AB243" i="7"/>
  <c r="AC243" i="7"/>
  <c r="AD243" i="7"/>
  <c r="AE243" i="7"/>
  <c r="AF243" i="7"/>
  <c r="AG243" i="7"/>
  <c r="W244" i="7"/>
  <c r="X244" i="7"/>
  <c r="Y244" i="7"/>
  <c r="Z244" i="7"/>
  <c r="AA244" i="7"/>
  <c r="AB244" i="7"/>
  <c r="AC244" i="7"/>
  <c r="AD244" i="7"/>
  <c r="AE244" i="7"/>
  <c r="AF244" i="7"/>
  <c r="AG244" i="7"/>
  <c r="W245" i="7"/>
  <c r="X245" i="7"/>
  <c r="Y245" i="7"/>
  <c r="Z245" i="7"/>
  <c r="AA245" i="7"/>
  <c r="AB245" i="7"/>
  <c r="AC245" i="7"/>
  <c r="AD245" i="7"/>
  <c r="AE245" i="7"/>
  <c r="AF245" i="7"/>
  <c r="AG245" i="7"/>
  <c r="W246" i="7"/>
  <c r="X246" i="7"/>
  <c r="Y246" i="7"/>
  <c r="Z246" i="7"/>
  <c r="AA246" i="7"/>
  <c r="AB246" i="7"/>
  <c r="AC246" i="7"/>
  <c r="AD246" i="7"/>
  <c r="AE246" i="7"/>
  <c r="AF246" i="7"/>
  <c r="AG246" i="7"/>
  <c r="W247" i="7"/>
  <c r="X247" i="7"/>
  <c r="Y247" i="7"/>
  <c r="Z247" i="7"/>
  <c r="AA247" i="7"/>
  <c r="AB247" i="7"/>
  <c r="AC247" i="7"/>
  <c r="AD247" i="7"/>
  <c r="AE247" i="7"/>
  <c r="AF247" i="7"/>
  <c r="AG247" i="7"/>
  <c r="W248" i="7"/>
  <c r="X248" i="7"/>
  <c r="Y248" i="7"/>
  <c r="Z248" i="7"/>
  <c r="AA248" i="7"/>
  <c r="AB248" i="7"/>
  <c r="AC248" i="7"/>
  <c r="AD248" i="7"/>
  <c r="AE248" i="7"/>
  <c r="AF248" i="7"/>
  <c r="AG248" i="7"/>
  <c r="W249" i="7"/>
  <c r="X249" i="7"/>
  <c r="Y249" i="7"/>
  <c r="Z249" i="7"/>
  <c r="AA249" i="7"/>
  <c r="AB249" i="7"/>
  <c r="AC249" i="7"/>
  <c r="AD249" i="7"/>
  <c r="AE249" i="7"/>
  <c r="AF249" i="7"/>
  <c r="AG249" i="7"/>
  <c r="W250" i="7"/>
  <c r="X250" i="7"/>
  <c r="Y250" i="7"/>
  <c r="Z250" i="7"/>
  <c r="AA250" i="7"/>
  <c r="AB250" i="7"/>
  <c r="AC250" i="7"/>
  <c r="AD250" i="7"/>
  <c r="AE250" i="7"/>
  <c r="AF250" i="7"/>
  <c r="AG250" i="7"/>
  <c r="W251" i="7"/>
  <c r="X251" i="7"/>
  <c r="Y251" i="7"/>
  <c r="Z251" i="7"/>
  <c r="AA251" i="7"/>
  <c r="AB251" i="7"/>
  <c r="AC251" i="7"/>
  <c r="AD251" i="7"/>
  <c r="AE251" i="7"/>
  <c r="AF251" i="7"/>
  <c r="AG251" i="7"/>
  <c r="W252" i="7"/>
  <c r="X252" i="7"/>
  <c r="Y252" i="7"/>
  <c r="Z252" i="7"/>
  <c r="AA252" i="7"/>
  <c r="AB252" i="7"/>
  <c r="AC252" i="7"/>
  <c r="AD252" i="7"/>
  <c r="AE252" i="7"/>
  <c r="AF252" i="7"/>
  <c r="AG252" i="7"/>
  <c r="W253" i="7"/>
  <c r="X253" i="7"/>
  <c r="Y253" i="7"/>
  <c r="Z253" i="7"/>
  <c r="AA253" i="7"/>
  <c r="AB253" i="7"/>
  <c r="AC253" i="7"/>
  <c r="AD253" i="7"/>
  <c r="AE253" i="7"/>
  <c r="AF253" i="7"/>
  <c r="AG253" i="7"/>
  <c r="W254" i="7"/>
  <c r="X254" i="7"/>
  <c r="Y254" i="7"/>
  <c r="Z254" i="7"/>
  <c r="AA254" i="7"/>
  <c r="AB254" i="7"/>
  <c r="AC254" i="7"/>
  <c r="AD254" i="7"/>
  <c r="AE254" i="7"/>
  <c r="AF254" i="7"/>
  <c r="AG254" i="7"/>
  <c r="W255" i="7"/>
  <c r="X255" i="7"/>
  <c r="Y255" i="7"/>
  <c r="Z255" i="7"/>
  <c r="AA255" i="7"/>
  <c r="AB255" i="7"/>
  <c r="AC255" i="7"/>
  <c r="AD255" i="7"/>
  <c r="AE255" i="7"/>
  <c r="AF255" i="7"/>
  <c r="AG255" i="7"/>
  <c r="W256" i="7"/>
  <c r="X256" i="7"/>
  <c r="Y256" i="7"/>
  <c r="Z256" i="7"/>
  <c r="AA256" i="7"/>
  <c r="AB256" i="7"/>
  <c r="AC256" i="7"/>
  <c r="AD256" i="7"/>
  <c r="AE256" i="7"/>
  <c r="AF256" i="7"/>
  <c r="AG256" i="7"/>
  <c r="W257" i="7"/>
  <c r="X257" i="7"/>
  <c r="Y257" i="7"/>
  <c r="Z257" i="7"/>
  <c r="AA257" i="7"/>
  <c r="AB257" i="7"/>
  <c r="AC257" i="7"/>
  <c r="AD257" i="7"/>
  <c r="AE257" i="7"/>
  <c r="AF257" i="7"/>
  <c r="AG257" i="7"/>
  <c r="W258" i="7"/>
  <c r="X258" i="7"/>
  <c r="Y258" i="7"/>
  <c r="Z258" i="7"/>
  <c r="AA258" i="7"/>
  <c r="AB258" i="7"/>
  <c r="AC258" i="7"/>
  <c r="AD258" i="7"/>
  <c r="AE258" i="7"/>
  <c r="AF258" i="7"/>
  <c r="AG258" i="7"/>
  <c r="W259" i="7"/>
  <c r="X259" i="7"/>
  <c r="Y259" i="7"/>
  <c r="Z259" i="7"/>
  <c r="AA259" i="7"/>
  <c r="AB259" i="7"/>
  <c r="AC259" i="7"/>
  <c r="AD259" i="7"/>
  <c r="AE259" i="7"/>
  <c r="AF259" i="7"/>
  <c r="AG259" i="7"/>
  <c r="W260" i="7"/>
  <c r="X260" i="7"/>
  <c r="Y260" i="7"/>
  <c r="Z260" i="7"/>
  <c r="AA260" i="7"/>
  <c r="AB260" i="7"/>
  <c r="AC260" i="7"/>
  <c r="AD260" i="7"/>
  <c r="AE260" i="7"/>
  <c r="AF260" i="7"/>
  <c r="AG260" i="7"/>
  <c r="W261" i="7"/>
  <c r="X261" i="7"/>
  <c r="Y261" i="7"/>
  <c r="Z261" i="7"/>
  <c r="AA261" i="7"/>
  <c r="AB261" i="7"/>
  <c r="AC261" i="7"/>
  <c r="AD261" i="7"/>
  <c r="AE261" i="7"/>
  <c r="AF261" i="7"/>
  <c r="AG261" i="7"/>
  <c r="W262" i="7"/>
  <c r="X262" i="7"/>
  <c r="Y262" i="7"/>
  <c r="Z262" i="7"/>
  <c r="AA262" i="7"/>
  <c r="AB262" i="7"/>
  <c r="AC262" i="7"/>
  <c r="AD262" i="7"/>
  <c r="AE262" i="7"/>
  <c r="AF262" i="7"/>
  <c r="AG262" i="7"/>
  <c r="W263" i="7"/>
  <c r="X263" i="7"/>
  <c r="Y263" i="7"/>
  <c r="Z263" i="7"/>
  <c r="AA263" i="7"/>
  <c r="AB263" i="7"/>
  <c r="AC263" i="7"/>
  <c r="AD263" i="7"/>
  <c r="AE263" i="7"/>
  <c r="AF263" i="7"/>
  <c r="AG263" i="7"/>
  <c r="W264" i="7"/>
  <c r="X264" i="7"/>
  <c r="Y264" i="7"/>
  <c r="Z264" i="7"/>
  <c r="AA264" i="7"/>
  <c r="AB264" i="7"/>
  <c r="AC264" i="7"/>
  <c r="AD264" i="7"/>
  <c r="AE264" i="7"/>
  <c r="AF264" i="7"/>
  <c r="AG264" i="7"/>
  <c r="W265" i="7"/>
  <c r="X265" i="7"/>
  <c r="Y265" i="7"/>
  <c r="Z265" i="7"/>
  <c r="AA265" i="7"/>
  <c r="AB265" i="7"/>
  <c r="AC265" i="7"/>
  <c r="AD265" i="7"/>
  <c r="AE265" i="7"/>
  <c r="AF265" i="7"/>
  <c r="AG265" i="7"/>
  <c r="W266" i="7"/>
  <c r="X266" i="7"/>
  <c r="Y266" i="7"/>
  <c r="Z266" i="7"/>
  <c r="AA266" i="7"/>
  <c r="AB266" i="7"/>
  <c r="AC266" i="7"/>
  <c r="AD266" i="7"/>
  <c r="AE266" i="7"/>
  <c r="AF266" i="7"/>
  <c r="AG266" i="7"/>
  <c r="W267" i="7"/>
  <c r="X267" i="7"/>
  <c r="Y267" i="7"/>
  <c r="Z267" i="7"/>
  <c r="AA267" i="7"/>
  <c r="AB267" i="7"/>
  <c r="AC267" i="7"/>
  <c r="AD267" i="7"/>
  <c r="AE267" i="7"/>
  <c r="AF267" i="7"/>
  <c r="AG267" i="7"/>
  <c r="W268" i="7"/>
  <c r="X268" i="7"/>
  <c r="Y268" i="7"/>
  <c r="Z268" i="7"/>
  <c r="AA268" i="7"/>
  <c r="AB268" i="7"/>
  <c r="AC268" i="7"/>
  <c r="AD268" i="7"/>
  <c r="AE268" i="7"/>
  <c r="AF268" i="7"/>
  <c r="AG268" i="7"/>
  <c r="W269" i="7"/>
  <c r="X269" i="7"/>
  <c r="Y269" i="7"/>
  <c r="Z269" i="7"/>
  <c r="AA269" i="7"/>
  <c r="AB269" i="7"/>
  <c r="AC269" i="7"/>
  <c r="AD269" i="7"/>
  <c r="AE269" i="7"/>
  <c r="AF269" i="7"/>
  <c r="AG269" i="7"/>
  <c r="W270" i="7"/>
  <c r="X270" i="7"/>
  <c r="Y270" i="7"/>
  <c r="Z270" i="7"/>
  <c r="AA270" i="7"/>
  <c r="AB270" i="7"/>
  <c r="AC270" i="7"/>
  <c r="AD270" i="7"/>
  <c r="AE270" i="7"/>
  <c r="AF270" i="7"/>
  <c r="AG270" i="7"/>
  <c r="W271" i="7"/>
  <c r="X271" i="7"/>
  <c r="Y271" i="7"/>
  <c r="Z271" i="7"/>
  <c r="AA271" i="7"/>
  <c r="AB271" i="7"/>
  <c r="AC271" i="7"/>
  <c r="AD271" i="7"/>
  <c r="AE271" i="7"/>
  <c r="AF271" i="7"/>
  <c r="AG271" i="7"/>
  <c r="W272" i="7"/>
  <c r="X272" i="7"/>
  <c r="Y272" i="7"/>
  <c r="Z272" i="7"/>
  <c r="AA272" i="7"/>
  <c r="AB272" i="7"/>
  <c r="AC272" i="7"/>
  <c r="AD272" i="7"/>
  <c r="AE272" i="7"/>
  <c r="AF272" i="7"/>
  <c r="AG272" i="7"/>
  <c r="W273" i="7"/>
  <c r="X273" i="7"/>
  <c r="Y273" i="7"/>
  <c r="Z273" i="7"/>
  <c r="AA273" i="7"/>
  <c r="AB273" i="7"/>
  <c r="AC273" i="7"/>
  <c r="AD273" i="7"/>
  <c r="AE273" i="7"/>
  <c r="AF273" i="7"/>
  <c r="AG273" i="7"/>
  <c r="W274" i="7"/>
  <c r="X274" i="7"/>
  <c r="Y274" i="7"/>
  <c r="Z274" i="7"/>
  <c r="AA274" i="7"/>
  <c r="AB274" i="7"/>
  <c r="AC274" i="7"/>
  <c r="AD274" i="7"/>
  <c r="AE274" i="7"/>
  <c r="AF274" i="7"/>
  <c r="AG274" i="7"/>
  <c r="AG4" i="7"/>
  <c r="AF4" i="7"/>
  <c r="AE4" i="7"/>
  <c r="AD4" i="7"/>
  <c r="AC4" i="7"/>
  <c r="AB4" i="7"/>
  <c r="AA4" i="7"/>
  <c r="Z4" i="7"/>
  <c r="Y4" i="7"/>
  <c r="X4" i="7"/>
  <c r="W4"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4" i="7"/>
  <c r="AB278" i="7" l="1"/>
  <c r="E46" i="3" s="1"/>
  <c r="AF278" i="7"/>
  <c r="E50" i="3" s="1"/>
  <c r="AC278" i="7"/>
  <c r="E47" i="3" s="1"/>
  <c r="AE278" i="7"/>
  <c r="E49" i="3" s="1"/>
  <c r="AG278" i="7"/>
  <c r="E51" i="3" s="1"/>
  <c r="AD278" i="7"/>
  <c r="E48" i="3" s="1"/>
  <c r="H5" i="7" l="1"/>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H16" i="7"/>
  <c r="I16" i="7"/>
  <c r="J16" i="7"/>
  <c r="K16" i="7"/>
  <c r="L16" i="7"/>
  <c r="M16" i="7"/>
  <c r="H17" i="7"/>
  <c r="I17" i="7"/>
  <c r="J17" i="7"/>
  <c r="K17" i="7"/>
  <c r="L17" i="7"/>
  <c r="M17" i="7"/>
  <c r="H18" i="7"/>
  <c r="I18" i="7"/>
  <c r="J18" i="7"/>
  <c r="K18" i="7"/>
  <c r="L18" i="7"/>
  <c r="M18" i="7"/>
  <c r="H19" i="7"/>
  <c r="I19" i="7"/>
  <c r="J19" i="7"/>
  <c r="K19" i="7"/>
  <c r="L19" i="7"/>
  <c r="M19" i="7"/>
  <c r="H20" i="7"/>
  <c r="I20" i="7"/>
  <c r="J20" i="7"/>
  <c r="K20" i="7"/>
  <c r="L20" i="7"/>
  <c r="M20" i="7"/>
  <c r="H21" i="7"/>
  <c r="I21" i="7"/>
  <c r="J21" i="7"/>
  <c r="K21" i="7"/>
  <c r="L21" i="7"/>
  <c r="M21" i="7"/>
  <c r="H22" i="7"/>
  <c r="I22" i="7"/>
  <c r="J22" i="7"/>
  <c r="K22" i="7"/>
  <c r="L22" i="7"/>
  <c r="M22" i="7"/>
  <c r="H23" i="7"/>
  <c r="I23" i="7"/>
  <c r="J23" i="7"/>
  <c r="K23" i="7"/>
  <c r="L23" i="7"/>
  <c r="M23" i="7"/>
  <c r="H24" i="7"/>
  <c r="I24" i="7"/>
  <c r="J24" i="7"/>
  <c r="K24" i="7"/>
  <c r="L24" i="7"/>
  <c r="M24" i="7"/>
  <c r="H25" i="7"/>
  <c r="I25" i="7"/>
  <c r="J25" i="7"/>
  <c r="K25" i="7"/>
  <c r="L25" i="7"/>
  <c r="M25" i="7"/>
  <c r="H26" i="7"/>
  <c r="I26" i="7"/>
  <c r="J26" i="7"/>
  <c r="K26" i="7"/>
  <c r="L26" i="7"/>
  <c r="M26" i="7"/>
  <c r="H27" i="7"/>
  <c r="I27" i="7"/>
  <c r="J27" i="7"/>
  <c r="K27" i="7"/>
  <c r="L27" i="7"/>
  <c r="M27" i="7"/>
  <c r="H28" i="7"/>
  <c r="I28" i="7"/>
  <c r="J28" i="7"/>
  <c r="K28" i="7"/>
  <c r="L28" i="7"/>
  <c r="M28" i="7"/>
  <c r="H29" i="7"/>
  <c r="I29" i="7"/>
  <c r="J29" i="7"/>
  <c r="K29" i="7"/>
  <c r="L29" i="7"/>
  <c r="M29" i="7"/>
  <c r="H30" i="7"/>
  <c r="I30" i="7"/>
  <c r="J30" i="7"/>
  <c r="K30" i="7"/>
  <c r="L30" i="7"/>
  <c r="M30"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H44" i="7"/>
  <c r="I44" i="7"/>
  <c r="J44" i="7"/>
  <c r="K44" i="7"/>
  <c r="L44" i="7"/>
  <c r="M44" i="7"/>
  <c r="H45" i="7"/>
  <c r="I45" i="7"/>
  <c r="J45" i="7"/>
  <c r="K45" i="7"/>
  <c r="L45" i="7"/>
  <c r="M45" i="7"/>
  <c r="H46" i="7"/>
  <c r="I46" i="7"/>
  <c r="J46" i="7"/>
  <c r="K46" i="7"/>
  <c r="L46" i="7"/>
  <c r="M46" i="7"/>
  <c r="H47" i="7"/>
  <c r="I47" i="7"/>
  <c r="J47" i="7"/>
  <c r="K47" i="7"/>
  <c r="L47" i="7"/>
  <c r="M47" i="7"/>
  <c r="H48" i="7"/>
  <c r="I48" i="7"/>
  <c r="J48" i="7"/>
  <c r="K48" i="7"/>
  <c r="L48" i="7"/>
  <c r="M48" i="7"/>
  <c r="H49" i="7"/>
  <c r="I49" i="7"/>
  <c r="J49" i="7"/>
  <c r="K49" i="7"/>
  <c r="L49" i="7"/>
  <c r="M49" i="7"/>
  <c r="H50" i="7"/>
  <c r="I50" i="7"/>
  <c r="J50" i="7"/>
  <c r="K50" i="7"/>
  <c r="L50" i="7"/>
  <c r="M50" i="7"/>
  <c r="H51" i="7"/>
  <c r="I51" i="7"/>
  <c r="J51" i="7"/>
  <c r="K51" i="7"/>
  <c r="L51" i="7"/>
  <c r="M51" i="7"/>
  <c r="H52" i="7"/>
  <c r="I52" i="7"/>
  <c r="J52" i="7"/>
  <c r="K52" i="7"/>
  <c r="L52" i="7"/>
  <c r="M52" i="7"/>
  <c r="H53" i="7"/>
  <c r="I53" i="7"/>
  <c r="J53" i="7"/>
  <c r="K53" i="7"/>
  <c r="L53" i="7"/>
  <c r="M53" i="7"/>
  <c r="H54" i="7"/>
  <c r="I54" i="7"/>
  <c r="J54" i="7"/>
  <c r="K54" i="7"/>
  <c r="L54" i="7"/>
  <c r="M54" i="7"/>
  <c r="H55" i="7"/>
  <c r="I55" i="7"/>
  <c r="J55" i="7"/>
  <c r="K55" i="7"/>
  <c r="L55" i="7"/>
  <c r="M55" i="7"/>
  <c r="H56" i="7"/>
  <c r="I56" i="7"/>
  <c r="J56" i="7"/>
  <c r="K56" i="7"/>
  <c r="L56" i="7"/>
  <c r="M56" i="7"/>
  <c r="H57" i="7"/>
  <c r="I57" i="7"/>
  <c r="J57" i="7"/>
  <c r="K57" i="7"/>
  <c r="L57" i="7"/>
  <c r="M57" i="7"/>
  <c r="H58" i="7"/>
  <c r="I58" i="7"/>
  <c r="J58" i="7"/>
  <c r="K58" i="7"/>
  <c r="L58" i="7"/>
  <c r="M58"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64" i="7"/>
  <c r="I64" i="7"/>
  <c r="J64" i="7"/>
  <c r="K64" i="7"/>
  <c r="L64" i="7"/>
  <c r="M64" i="7"/>
  <c r="H65" i="7"/>
  <c r="I65" i="7"/>
  <c r="J65" i="7"/>
  <c r="K65" i="7"/>
  <c r="L65" i="7"/>
  <c r="M65" i="7"/>
  <c r="H66" i="7"/>
  <c r="I66" i="7"/>
  <c r="J66" i="7"/>
  <c r="K66" i="7"/>
  <c r="L66" i="7"/>
  <c r="M66" i="7"/>
  <c r="H67" i="7"/>
  <c r="I67" i="7"/>
  <c r="J67" i="7"/>
  <c r="K67" i="7"/>
  <c r="L67" i="7"/>
  <c r="M67" i="7"/>
  <c r="H68" i="7"/>
  <c r="I68" i="7"/>
  <c r="J68" i="7"/>
  <c r="K68" i="7"/>
  <c r="L68" i="7"/>
  <c r="M68" i="7"/>
  <c r="H69" i="7"/>
  <c r="I69" i="7"/>
  <c r="J69" i="7"/>
  <c r="K69" i="7"/>
  <c r="L69" i="7"/>
  <c r="M69" i="7"/>
  <c r="H70" i="7"/>
  <c r="I70" i="7"/>
  <c r="J70" i="7"/>
  <c r="K70" i="7"/>
  <c r="L70" i="7"/>
  <c r="M70" i="7"/>
  <c r="H71" i="7"/>
  <c r="I71" i="7"/>
  <c r="J71" i="7"/>
  <c r="K71" i="7"/>
  <c r="L71" i="7"/>
  <c r="M71" i="7"/>
  <c r="H72" i="7"/>
  <c r="I72" i="7"/>
  <c r="J72" i="7"/>
  <c r="K72" i="7"/>
  <c r="L72" i="7"/>
  <c r="M72" i="7"/>
  <c r="H73" i="7"/>
  <c r="I73" i="7"/>
  <c r="J73" i="7"/>
  <c r="K73" i="7"/>
  <c r="L73" i="7"/>
  <c r="M73" i="7"/>
  <c r="H74" i="7"/>
  <c r="I74" i="7"/>
  <c r="J74" i="7"/>
  <c r="K74" i="7"/>
  <c r="L74" i="7"/>
  <c r="M74" i="7"/>
  <c r="H75" i="7"/>
  <c r="I75" i="7"/>
  <c r="J75" i="7"/>
  <c r="K75" i="7"/>
  <c r="L75" i="7"/>
  <c r="M75" i="7"/>
  <c r="H76" i="7"/>
  <c r="I76" i="7"/>
  <c r="J76" i="7"/>
  <c r="K76" i="7"/>
  <c r="L76" i="7"/>
  <c r="M76" i="7"/>
  <c r="H77" i="7"/>
  <c r="I77" i="7"/>
  <c r="J77" i="7"/>
  <c r="K77" i="7"/>
  <c r="L77" i="7"/>
  <c r="M77" i="7"/>
  <c r="H78" i="7"/>
  <c r="I78" i="7"/>
  <c r="J78" i="7"/>
  <c r="K78" i="7"/>
  <c r="L78" i="7"/>
  <c r="M78" i="7"/>
  <c r="H79" i="7"/>
  <c r="I79" i="7"/>
  <c r="J79" i="7"/>
  <c r="K79" i="7"/>
  <c r="L79" i="7"/>
  <c r="M79" i="7"/>
  <c r="H80" i="7"/>
  <c r="I80" i="7"/>
  <c r="J80" i="7"/>
  <c r="K80" i="7"/>
  <c r="L80" i="7"/>
  <c r="M80" i="7"/>
  <c r="H81" i="7"/>
  <c r="I81" i="7"/>
  <c r="J81" i="7"/>
  <c r="K81" i="7"/>
  <c r="L81" i="7"/>
  <c r="M81" i="7"/>
  <c r="H82" i="7"/>
  <c r="I82" i="7"/>
  <c r="J82" i="7"/>
  <c r="K82" i="7"/>
  <c r="L82" i="7"/>
  <c r="M82" i="7"/>
  <c r="H83" i="7"/>
  <c r="I83" i="7"/>
  <c r="J83" i="7"/>
  <c r="K83" i="7"/>
  <c r="L83" i="7"/>
  <c r="M83" i="7"/>
  <c r="H84" i="7"/>
  <c r="I84" i="7"/>
  <c r="J84" i="7"/>
  <c r="K84" i="7"/>
  <c r="L84" i="7"/>
  <c r="M84" i="7"/>
  <c r="H85" i="7"/>
  <c r="I85" i="7"/>
  <c r="J85" i="7"/>
  <c r="K85" i="7"/>
  <c r="L85" i="7"/>
  <c r="M85" i="7"/>
  <c r="H86" i="7"/>
  <c r="I86" i="7"/>
  <c r="J86" i="7"/>
  <c r="K86" i="7"/>
  <c r="L86" i="7"/>
  <c r="M86" i="7"/>
  <c r="H87" i="7"/>
  <c r="I87" i="7"/>
  <c r="J87" i="7"/>
  <c r="K87" i="7"/>
  <c r="L87" i="7"/>
  <c r="M87" i="7"/>
  <c r="H88" i="7"/>
  <c r="I88" i="7"/>
  <c r="J88" i="7"/>
  <c r="K88" i="7"/>
  <c r="L88" i="7"/>
  <c r="M88" i="7"/>
  <c r="H89" i="7"/>
  <c r="I89" i="7"/>
  <c r="J89" i="7"/>
  <c r="K89" i="7"/>
  <c r="L89" i="7"/>
  <c r="M89" i="7"/>
  <c r="H90" i="7"/>
  <c r="I90" i="7"/>
  <c r="J90" i="7"/>
  <c r="K90" i="7"/>
  <c r="L90" i="7"/>
  <c r="M90" i="7"/>
  <c r="H91" i="7"/>
  <c r="I91" i="7"/>
  <c r="J91" i="7"/>
  <c r="K91" i="7"/>
  <c r="L91" i="7"/>
  <c r="M91" i="7"/>
  <c r="H92" i="7"/>
  <c r="I92" i="7"/>
  <c r="J92" i="7"/>
  <c r="K92" i="7"/>
  <c r="L92" i="7"/>
  <c r="M92" i="7"/>
  <c r="H93" i="7"/>
  <c r="I93" i="7"/>
  <c r="J93" i="7"/>
  <c r="K93" i="7"/>
  <c r="L93" i="7"/>
  <c r="M93" i="7"/>
  <c r="H94" i="7"/>
  <c r="I94" i="7"/>
  <c r="J94" i="7"/>
  <c r="K94" i="7"/>
  <c r="L94" i="7"/>
  <c r="M94" i="7"/>
  <c r="H95" i="7"/>
  <c r="I95" i="7"/>
  <c r="J95" i="7"/>
  <c r="K95" i="7"/>
  <c r="L95" i="7"/>
  <c r="M95" i="7"/>
  <c r="H96" i="7"/>
  <c r="I96" i="7"/>
  <c r="J96" i="7"/>
  <c r="K96" i="7"/>
  <c r="L96" i="7"/>
  <c r="M96" i="7"/>
  <c r="H97" i="7"/>
  <c r="I97" i="7"/>
  <c r="J97" i="7"/>
  <c r="K97" i="7"/>
  <c r="L97" i="7"/>
  <c r="M97" i="7"/>
  <c r="H98" i="7"/>
  <c r="I98" i="7"/>
  <c r="J98" i="7"/>
  <c r="K98" i="7"/>
  <c r="L98" i="7"/>
  <c r="M98" i="7"/>
  <c r="H99" i="7"/>
  <c r="I99" i="7"/>
  <c r="J99" i="7"/>
  <c r="K99" i="7"/>
  <c r="L99" i="7"/>
  <c r="M99" i="7"/>
  <c r="H100" i="7"/>
  <c r="I100" i="7"/>
  <c r="J100" i="7"/>
  <c r="K100" i="7"/>
  <c r="L100" i="7"/>
  <c r="M100" i="7"/>
  <c r="H101" i="7"/>
  <c r="I101" i="7"/>
  <c r="J101" i="7"/>
  <c r="K101" i="7"/>
  <c r="L101" i="7"/>
  <c r="M101" i="7"/>
  <c r="H102" i="7"/>
  <c r="I102" i="7"/>
  <c r="J102" i="7"/>
  <c r="K102" i="7"/>
  <c r="L102" i="7"/>
  <c r="M102" i="7"/>
  <c r="H103" i="7"/>
  <c r="I103" i="7"/>
  <c r="J103" i="7"/>
  <c r="K103" i="7"/>
  <c r="L103" i="7"/>
  <c r="M103" i="7"/>
  <c r="H104" i="7"/>
  <c r="I104" i="7"/>
  <c r="J104" i="7"/>
  <c r="K104" i="7"/>
  <c r="L104" i="7"/>
  <c r="M104" i="7"/>
  <c r="H105" i="7"/>
  <c r="I105" i="7"/>
  <c r="J105" i="7"/>
  <c r="K105" i="7"/>
  <c r="L105" i="7"/>
  <c r="M105" i="7"/>
  <c r="H106" i="7"/>
  <c r="I106" i="7"/>
  <c r="J106" i="7"/>
  <c r="K106" i="7"/>
  <c r="L106" i="7"/>
  <c r="M106" i="7"/>
  <c r="H107" i="7"/>
  <c r="I107" i="7"/>
  <c r="J107" i="7"/>
  <c r="K107" i="7"/>
  <c r="L107" i="7"/>
  <c r="M107" i="7"/>
  <c r="H108" i="7"/>
  <c r="I108" i="7"/>
  <c r="J108" i="7"/>
  <c r="K108" i="7"/>
  <c r="L108" i="7"/>
  <c r="M108" i="7"/>
  <c r="H109" i="7"/>
  <c r="I109" i="7"/>
  <c r="J109" i="7"/>
  <c r="K109" i="7"/>
  <c r="L109" i="7"/>
  <c r="M109" i="7"/>
  <c r="H110" i="7"/>
  <c r="I110" i="7"/>
  <c r="J110" i="7"/>
  <c r="K110" i="7"/>
  <c r="L110" i="7"/>
  <c r="M110" i="7"/>
  <c r="H111" i="7"/>
  <c r="I111" i="7"/>
  <c r="J111" i="7"/>
  <c r="K111" i="7"/>
  <c r="L111" i="7"/>
  <c r="M111" i="7"/>
  <c r="H112" i="7"/>
  <c r="I112" i="7"/>
  <c r="J112" i="7"/>
  <c r="K112" i="7"/>
  <c r="L112" i="7"/>
  <c r="M112" i="7"/>
  <c r="H113" i="7"/>
  <c r="I113" i="7"/>
  <c r="J113" i="7"/>
  <c r="K113" i="7"/>
  <c r="L113" i="7"/>
  <c r="M113" i="7"/>
  <c r="H114" i="7"/>
  <c r="I114" i="7"/>
  <c r="J114" i="7"/>
  <c r="K114" i="7"/>
  <c r="L114" i="7"/>
  <c r="M114" i="7"/>
  <c r="H115" i="7"/>
  <c r="I115" i="7"/>
  <c r="J115" i="7"/>
  <c r="K115" i="7"/>
  <c r="L115" i="7"/>
  <c r="M115" i="7"/>
  <c r="H116" i="7"/>
  <c r="I116" i="7"/>
  <c r="J116" i="7"/>
  <c r="K116" i="7"/>
  <c r="L116" i="7"/>
  <c r="M116" i="7"/>
  <c r="H117" i="7"/>
  <c r="I117" i="7"/>
  <c r="J117" i="7"/>
  <c r="K117" i="7"/>
  <c r="L117" i="7"/>
  <c r="M117" i="7"/>
  <c r="H118" i="7"/>
  <c r="I118" i="7"/>
  <c r="J118" i="7"/>
  <c r="K118" i="7"/>
  <c r="L118" i="7"/>
  <c r="M118" i="7"/>
  <c r="H119" i="7"/>
  <c r="I119" i="7"/>
  <c r="J119" i="7"/>
  <c r="K119" i="7"/>
  <c r="L119" i="7"/>
  <c r="M119" i="7"/>
  <c r="H120" i="7"/>
  <c r="I120" i="7"/>
  <c r="J120" i="7"/>
  <c r="K120" i="7"/>
  <c r="L120" i="7"/>
  <c r="M120" i="7"/>
  <c r="H121" i="7"/>
  <c r="I121" i="7"/>
  <c r="J121" i="7"/>
  <c r="K121" i="7"/>
  <c r="L121" i="7"/>
  <c r="M121" i="7"/>
  <c r="H122" i="7"/>
  <c r="I122" i="7"/>
  <c r="J122" i="7"/>
  <c r="K122" i="7"/>
  <c r="L122" i="7"/>
  <c r="M122" i="7"/>
  <c r="H123" i="7"/>
  <c r="I123" i="7"/>
  <c r="J123" i="7"/>
  <c r="K123" i="7"/>
  <c r="L123" i="7"/>
  <c r="M123" i="7"/>
  <c r="H124" i="7"/>
  <c r="I124" i="7"/>
  <c r="J124" i="7"/>
  <c r="K124" i="7"/>
  <c r="L124" i="7"/>
  <c r="M124" i="7"/>
  <c r="H125" i="7"/>
  <c r="I125" i="7"/>
  <c r="J125" i="7"/>
  <c r="K125" i="7"/>
  <c r="L125" i="7"/>
  <c r="M125" i="7"/>
  <c r="H126" i="7"/>
  <c r="I126" i="7"/>
  <c r="J126" i="7"/>
  <c r="K126" i="7"/>
  <c r="L126" i="7"/>
  <c r="M126" i="7"/>
  <c r="H127" i="7"/>
  <c r="I127" i="7"/>
  <c r="J127" i="7"/>
  <c r="K127" i="7"/>
  <c r="L127" i="7"/>
  <c r="M127" i="7"/>
  <c r="H128" i="7"/>
  <c r="I128" i="7"/>
  <c r="J128" i="7"/>
  <c r="K128" i="7"/>
  <c r="L128" i="7"/>
  <c r="M128" i="7"/>
  <c r="H129" i="7"/>
  <c r="I129" i="7"/>
  <c r="J129" i="7"/>
  <c r="K129" i="7"/>
  <c r="L129" i="7"/>
  <c r="M129" i="7"/>
  <c r="H130" i="7"/>
  <c r="I130" i="7"/>
  <c r="J130" i="7"/>
  <c r="K130" i="7"/>
  <c r="L130" i="7"/>
  <c r="M130" i="7"/>
  <c r="H131" i="7"/>
  <c r="I131" i="7"/>
  <c r="J131" i="7"/>
  <c r="K131" i="7"/>
  <c r="L131" i="7"/>
  <c r="M131" i="7"/>
  <c r="H132" i="7"/>
  <c r="I132" i="7"/>
  <c r="J132" i="7"/>
  <c r="K132" i="7"/>
  <c r="L132" i="7"/>
  <c r="M132" i="7"/>
  <c r="H133" i="7"/>
  <c r="I133" i="7"/>
  <c r="J133" i="7"/>
  <c r="K133" i="7"/>
  <c r="L133" i="7"/>
  <c r="M133" i="7"/>
  <c r="H134" i="7"/>
  <c r="I134" i="7"/>
  <c r="J134" i="7"/>
  <c r="K134" i="7"/>
  <c r="L134" i="7"/>
  <c r="M134" i="7"/>
  <c r="H135" i="7"/>
  <c r="I135" i="7"/>
  <c r="J135" i="7"/>
  <c r="K135" i="7"/>
  <c r="L135" i="7"/>
  <c r="M135" i="7"/>
  <c r="H136" i="7"/>
  <c r="I136" i="7"/>
  <c r="J136" i="7"/>
  <c r="K136" i="7"/>
  <c r="L136" i="7"/>
  <c r="M136" i="7"/>
  <c r="H137" i="7"/>
  <c r="I137" i="7"/>
  <c r="J137" i="7"/>
  <c r="K137" i="7"/>
  <c r="L137" i="7"/>
  <c r="M137" i="7"/>
  <c r="H138" i="7"/>
  <c r="I138" i="7"/>
  <c r="J138" i="7"/>
  <c r="K138" i="7"/>
  <c r="L138" i="7"/>
  <c r="M138" i="7"/>
  <c r="H139" i="7"/>
  <c r="I139" i="7"/>
  <c r="J139" i="7"/>
  <c r="K139" i="7"/>
  <c r="L139" i="7"/>
  <c r="M139" i="7"/>
  <c r="H140" i="7"/>
  <c r="I140" i="7"/>
  <c r="J140" i="7"/>
  <c r="K140" i="7"/>
  <c r="L140" i="7"/>
  <c r="M140" i="7"/>
  <c r="H141" i="7"/>
  <c r="I141" i="7"/>
  <c r="J141" i="7"/>
  <c r="K141" i="7"/>
  <c r="L141" i="7"/>
  <c r="M141" i="7"/>
  <c r="H142" i="7"/>
  <c r="I142" i="7"/>
  <c r="J142" i="7"/>
  <c r="K142" i="7"/>
  <c r="L142" i="7"/>
  <c r="M142" i="7"/>
  <c r="H143" i="7"/>
  <c r="I143" i="7"/>
  <c r="J143" i="7"/>
  <c r="K143" i="7"/>
  <c r="L143" i="7"/>
  <c r="M143" i="7"/>
  <c r="H144" i="7"/>
  <c r="I144" i="7"/>
  <c r="J144" i="7"/>
  <c r="K144" i="7"/>
  <c r="L144" i="7"/>
  <c r="M144" i="7"/>
  <c r="H145" i="7"/>
  <c r="I145" i="7"/>
  <c r="J145" i="7"/>
  <c r="K145" i="7"/>
  <c r="L145" i="7"/>
  <c r="M145" i="7"/>
  <c r="H146" i="7"/>
  <c r="I146" i="7"/>
  <c r="J146" i="7"/>
  <c r="K146" i="7"/>
  <c r="L146" i="7"/>
  <c r="M146" i="7"/>
  <c r="H147" i="7"/>
  <c r="I147" i="7"/>
  <c r="J147" i="7"/>
  <c r="K147" i="7"/>
  <c r="L147" i="7"/>
  <c r="M147" i="7"/>
  <c r="H148" i="7"/>
  <c r="I148" i="7"/>
  <c r="J148" i="7"/>
  <c r="K148" i="7"/>
  <c r="L148" i="7"/>
  <c r="M148" i="7"/>
  <c r="H149" i="7"/>
  <c r="I149" i="7"/>
  <c r="J149" i="7"/>
  <c r="K149" i="7"/>
  <c r="L149" i="7"/>
  <c r="M149" i="7"/>
  <c r="H150" i="7"/>
  <c r="I150" i="7"/>
  <c r="J150" i="7"/>
  <c r="K150" i="7"/>
  <c r="L150" i="7"/>
  <c r="M150" i="7"/>
  <c r="H151" i="7"/>
  <c r="I151" i="7"/>
  <c r="J151" i="7"/>
  <c r="K151" i="7"/>
  <c r="L151" i="7"/>
  <c r="M151" i="7"/>
  <c r="H152" i="7"/>
  <c r="I152" i="7"/>
  <c r="J152" i="7"/>
  <c r="K152" i="7"/>
  <c r="L152" i="7"/>
  <c r="M152" i="7"/>
  <c r="H153" i="7"/>
  <c r="I153" i="7"/>
  <c r="J153" i="7"/>
  <c r="K153" i="7"/>
  <c r="L153" i="7"/>
  <c r="M153" i="7"/>
  <c r="H154" i="7"/>
  <c r="I154" i="7"/>
  <c r="J154" i="7"/>
  <c r="K154" i="7"/>
  <c r="L154" i="7"/>
  <c r="M154" i="7"/>
  <c r="H155" i="7"/>
  <c r="I155" i="7"/>
  <c r="J155" i="7"/>
  <c r="K155" i="7"/>
  <c r="L155" i="7"/>
  <c r="M155" i="7"/>
  <c r="H156" i="7"/>
  <c r="I156" i="7"/>
  <c r="J156" i="7"/>
  <c r="K156" i="7"/>
  <c r="L156" i="7"/>
  <c r="M156" i="7"/>
  <c r="H157" i="7"/>
  <c r="I157" i="7"/>
  <c r="J157" i="7"/>
  <c r="K157" i="7"/>
  <c r="L157" i="7"/>
  <c r="M157" i="7"/>
  <c r="H158" i="7"/>
  <c r="I158" i="7"/>
  <c r="J158" i="7"/>
  <c r="K158" i="7"/>
  <c r="L158" i="7"/>
  <c r="M158" i="7"/>
  <c r="H159" i="7"/>
  <c r="I159" i="7"/>
  <c r="J159" i="7"/>
  <c r="K159" i="7"/>
  <c r="L159" i="7"/>
  <c r="M159" i="7"/>
  <c r="H160" i="7"/>
  <c r="I160" i="7"/>
  <c r="J160" i="7"/>
  <c r="K160" i="7"/>
  <c r="L160" i="7"/>
  <c r="M160" i="7"/>
  <c r="H161" i="7"/>
  <c r="I161" i="7"/>
  <c r="J161" i="7"/>
  <c r="K161" i="7"/>
  <c r="L161" i="7"/>
  <c r="M161" i="7"/>
  <c r="H162" i="7"/>
  <c r="I162" i="7"/>
  <c r="J162" i="7"/>
  <c r="K162" i="7"/>
  <c r="L162" i="7"/>
  <c r="M162" i="7"/>
  <c r="H163" i="7"/>
  <c r="I163" i="7"/>
  <c r="J163" i="7"/>
  <c r="K163" i="7"/>
  <c r="L163" i="7"/>
  <c r="M163" i="7"/>
  <c r="H164" i="7"/>
  <c r="I164" i="7"/>
  <c r="J164" i="7"/>
  <c r="K164" i="7"/>
  <c r="L164" i="7"/>
  <c r="M164" i="7"/>
  <c r="H165" i="7"/>
  <c r="I165" i="7"/>
  <c r="J165" i="7"/>
  <c r="K165" i="7"/>
  <c r="L165" i="7"/>
  <c r="M165" i="7"/>
  <c r="H166" i="7"/>
  <c r="I166" i="7"/>
  <c r="J166" i="7"/>
  <c r="K166" i="7"/>
  <c r="L166" i="7"/>
  <c r="M166" i="7"/>
  <c r="H167" i="7"/>
  <c r="I167" i="7"/>
  <c r="J167" i="7"/>
  <c r="K167" i="7"/>
  <c r="L167" i="7"/>
  <c r="M167" i="7"/>
  <c r="H168" i="7"/>
  <c r="I168" i="7"/>
  <c r="J168" i="7"/>
  <c r="K168" i="7"/>
  <c r="L168" i="7"/>
  <c r="M168" i="7"/>
  <c r="H169" i="7"/>
  <c r="I169" i="7"/>
  <c r="J169" i="7"/>
  <c r="K169" i="7"/>
  <c r="L169" i="7"/>
  <c r="M169" i="7"/>
  <c r="H170" i="7"/>
  <c r="I170" i="7"/>
  <c r="J170" i="7"/>
  <c r="K170" i="7"/>
  <c r="L170" i="7"/>
  <c r="M170" i="7"/>
  <c r="H171" i="7"/>
  <c r="I171" i="7"/>
  <c r="J171" i="7"/>
  <c r="K171" i="7"/>
  <c r="L171" i="7"/>
  <c r="M171" i="7"/>
  <c r="H172" i="7"/>
  <c r="I172" i="7"/>
  <c r="J172" i="7"/>
  <c r="K172" i="7"/>
  <c r="L172" i="7"/>
  <c r="M172" i="7"/>
  <c r="H173" i="7"/>
  <c r="I173" i="7"/>
  <c r="J173" i="7"/>
  <c r="K173" i="7"/>
  <c r="L173" i="7"/>
  <c r="M173" i="7"/>
  <c r="H174" i="7"/>
  <c r="I174" i="7"/>
  <c r="J174" i="7"/>
  <c r="K174" i="7"/>
  <c r="L174" i="7"/>
  <c r="M174" i="7"/>
  <c r="H175" i="7"/>
  <c r="I175" i="7"/>
  <c r="J175" i="7"/>
  <c r="K175" i="7"/>
  <c r="L175" i="7"/>
  <c r="M175" i="7"/>
  <c r="H176" i="7"/>
  <c r="I176" i="7"/>
  <c r="J176" i="7"/>
  <c r="K176" i="7"/>
  <c r="L176" i="7"/>
  <c r="M176" i="7"/>
  <c r="H177" i="7"/>
  <c r="I177" i="7"/>
  <c r="J177" i="7"/>
  <c r="K177" i="7"/>
  <c r="L177" i="7"/>
  <c r="M177" i="7"/>
  <c r="H178" i="7"/>
  <c r="I178" i="7"/>
  <c r="J178" i="7"/>
  <c r="K178" i="7"/>
  <c r="L178" i="7"/>
  <c r="M178" i="7"/>
  <c r="H179" i="7"/>
  <c r="I179" i="7"/>
  <c r="J179" i="7"/>
  <c r="K179" i="7"/>
  <c r="L179" i="7"/>
  <c r="M179" i="7"/>
  <c r="H180" i="7"/>
  <c r="I180" i="7"/>
  <c r="J180" i="7"/>
  <c r="K180" i="7"/>
  <c r="L180" i="7"/>
  <c r="M180" i="7"/>
  <c r="H181" i="7"/>
  <c r="I181" i="7"/>
  <c r="J181" i="7"/>
  <c r="K181" i="7"/>
  <c r="L181" i="7"/>
  <c r="M181" i="7"/>
  <c r="H182" i="7"/>
  <c r="I182" i="7"/>
  <c r="J182" i="7"/>
  <c r="K182" i="7"/>
  <c r="L182" i="7"/>
  <c r="M182" i="7"/>
  <c r="H183" i="7"/>
  <c r="I183" i="7"/>
  <c r="J183" i="7"/>
  <c r="K183" i="7"/>
  <c r="L183" i="7"/>
  <c r="M183" i="7"/>
  <c r="H184" i="7"/>
  <c r="I184" i="7"/>
  <c r="J184" i="7"/>
  <c r="K184" i="7"/>
  <c r="L184" i="7"/>
  <c r="M184" i="7"/>
  <c r="H185" i="7"/>
  <c r="I185" i="7"/>
  <c r="J185" i="7"/>
  <c r="K185" i="7"/>
  <c r="L185" i="7"/>
  <c r="M185" i="7"/>
  <c r="H186" i="7"/>
  <c r="I186" i="7"/>
  <c r="J186" i="7"/>
  <c r="K186" i="7"/>
  <c r="L186" i="7"/>
  <c r="M186" i="7"/>
  <c r="H187" i="7"/>
  <c r="I187" i="7"/>
  <c r="J187" i="7"/>
  <c r="K187" i="7"/>
  <c r="L187" i="7"/>
  <c r="M187" i="7"/>
  <c r="H188" i="7"/>
  <c r="I188" i="7"/>
  <c r="J188" i="7"/>
  <c r="K188" i="7"/>
  <c r="L188" i="7"/>
  <c r="M188" i="7"/>
  <c r="H189" i="7"/>
  <c r="I189" i="7"/>
  <c r="J189" i="7"/>
  <c r="K189" i="7"/>
  <c r="L189" i="7"/>
  <c r="M189" i="7"/>
  <c r="H190" i="7"/>
  <c r="I190" i="7"/>
  <c r="J190" i="7"/>
  <c r="K190" i="7"/>
  <c r="L190" i="7"/>
  <c r="M190" i="7"/>
  <c r="H191" i="7"/>
  <c r="I191" i="7"/>
  <c r="J191" i="7"/>
  <c r="K191" i="7"/>
  <c r="L191" i="7"/>
  <c r="M191" i="7"/>
  <c r="H192" i="7"/>
  <c r="I192" i="7"/>
  <c r="J192" i="7"/>
  <c r="K192" i="7"/>
  <c r="L192" i="7"/>
  <c r="M192" i="7"/>
  <c r="H193" i="7"/>
  <c r="I193" i="7"/>
  <c r="J193" i="7"/>
  <c r="K193" i="7"/>
  <c r="L193" i="7"/>
  <c r="M193" i="7"/>
  <c r="H194" i="7"/>
  <c r="I194" i="7"/>
  <c r="J194" i="7"/>
  <c r="K194" i="7"/>
  <c r="L194" i="7"/>
  <c r="M194" i="7"/>
  <c r="H195" i="7"/>
  <c r="I195" i="7"/>
  <c r="J195" i="7"/>
  <c r="K195" i="7"/>
  <c r="L195" i="7"/>
  <c r="M195" i="7"/>
  <c r="H196" i="7"/>
  <c r="I196" i="7"/>
  <c r="J196" i="7"/>
  <c r="K196" i="7"/>
  <c r="L196" i="7"/>
  <c r="M196" i="7"/>
  <c r="H197" i="7"/>
  <c r="I197" i="7"/>
  <c r="J197" i="7"/>
  <c r="K197" i="7"/>
  <c r="L197" i="7"/>
  <c r="M197" i="7"/>
  <c r="H198" i="7"/>
  <c r="I198" i="7"/>
  <c r="J198" i="7"/>
  <c r="K198" i="7"/>
  <c r="L198" i="7"/>
  <c r="M198" i="7"/>
  <c r="H199" i="7"/>
  <c r="I199" i="7"/>
  <c r="J199" i="7"/>
  <c r="K199" i="7"/>
  <c r="L199" i="7"/>
  <c r="M199" i="7"/>
  <c r="H200" i="7"/>
  <c r="I200" i="7"/>
  <c r="J200" i="7"/>
  <c r="K200" i="7"/>
  <c r="L200" i="7"/>
  <c r="M200" i="7"/>
  <c r="H201" i="7"/>
  <c r="I201" i="7"/>
  <c r="J201" i="7"/>
  <c r="K201" i="7"/>
  <c r="L201" i="7"/>
  <c r="M201" i="7"/>
  <c r="H202" i="7"/>
  <c r="I202" i="7"/>
  <c r="J202" i="7"/>
  <c r="K202" i="7"/>
  <c r="L202" i="7"/>
  <c r="M202" i="7"/>
  <c r="H203" i="7"/>
  <c r="I203" i="7"/>
  <c r="J203" i="7"/>
  <c r="K203" i="7"/>
  <c r="L203" i="7"/>
  <c r="M203" i="7"/>
  <c r="H204" i="7"/>
  <c r="I204" i="7"/>
  <c r="J204" i="7"/>
  <c r="K204" i="7"/>
  <c r="L204" i="7"/>
  <c r="M204" i="7"/>
  <c r="H205" i="7"/>
  <c r="I205" i="7"/>
  <c r="J205" i="7"/>
  <c r="K205" i="7"/>
  <c r="L205" i="7"/>
  <c r="M205" i="7"/>
  <c r="H206" i="7"/>
  <c r="I206" i="7"/>
  <c r="J206" i="7"/>
  <c r="K206" i="7"/>
  <c r="L206" i="7"/>
  <c r="M206" i="7"/>
  <c r="H207" i="7"/>
  <c r="I207" i="7"/>
  <c r="J207" i="7"/>
  <c r="K207" i="7"/>
  <c r="L207" i="7"/>
  <c r="M207" i="7"/>
  <c r="H208" i="7"/>
  <c r="I208" i="7"/>
  <c r="J208" i="7"/>
  <c r="K208" i="7"/>
  <c r="L208" i="7"/>
  <c r="M208" i="7"/>
  <c r="H209" i="7"/>
  <c r="I209" i="7"/>
  <c r="J209" i="7"/>
  <c r="K209" i="7"/>
  <c r="L209" i="7"/>
  <c r="M209" i="7"/>
  <c r="H210" i="7"/>
  <c r="I210" i="7"/>
  <c r="J210" i="7"/>
  <c r="K210" i="7"/>
  <c r="L210" i="7"/>
  <c r="M210" i="7"/>
  <c r="H211" i="7"/>
  <c r="I211" i="7"/>
  <c r="J211" i="7"/>
  <c r="K211" i="7"/>
  <c r="L211" i="7"/>
  <c r="M211" i="7"/>
  <c r="H212" i="7"/>
  <c r="I212" i="7"/>
  <c r="J212" i="7"/>
  <c r="K212" i="7"/>
  <c r="L212" i="7"/>
  <c r="M212" i="7"/>
  <c r="H213" i="7"/>
  <c r="I213" i="7"/>
  <c r="J213" i="7"/>
  <c r="K213" i="7"/>
  <c r="L213" i="7"/>
  <c r="M213" i="7"/>
  <c r="H214" i="7"/>
  <c r="I214" i="7"/>
  <c r="J214" i="7"/>
  <c r="K214" i="7"/>
  <c r="L214" i="7"/>
  <c r="M214" i="7"/>
  <c r="H215" i="7"/>
  <c r="I215" i="7"/>
  <c r="J215" i="7"/>
  <c r="K215" i="7"/>
  <c r="L215" i="7"/>
  <c r="M215" i="7"/>
  <c r="H216" i="7"/>
  <c r="I216" i="7"/>
  <c r="J216" i="7"/>
  <c r="K216" i="7"/>
  <c r="L216" i="7"/>
  <c r="M216" i="7"/>
  <c r="H217" i="7"/>
  <c r="I217" i="7"/>
  <c r="J217" i="7"/>
  <c r="K217" i="7"/>
  <c r="L217" i="7"/>
  <c r="M217" i="7"/>
  <c r="H218" i="7"/>
  <c r="I218" i="7"/>
  <c r="J218" i="7"/>
  <c r="K218" i="7"/>
  <c r="L218" i="7"/>
  <c r="M218" i="7"/>
  <c r="H219" i="7"/>
  <c r="I219" i="7"/>
  <c r="J219" i="7"/>
  <c r="K219" i="7"/>
  <c r="L219" i="7"/>
  <c r="M219" i="7"/>
  <c r="H220" i="7"/>
  <c r="I220" i="7"/>
  <c r="J220" i="7"/>
  <c r="K220" i="7"/>
  <c r="L220" i="7"/>
  <c r="M220" i="7"/>
  <c r="H221" i="7"/>
  <c r="I221" i="7"/>
  <c r="J221" i="7"/>
  <c r="K221" i="7"/>
  <c r="L221" i="7"/>
  <c r="M221" i="7"/>
  <c r="H222" i="7"/>
  <c r="I222" i="7"/>
  <c r="J222" i="7"/>
  <c r="K222" i="7"/>
  <c r="L222" i="7"/>
  <c r="M222" i="7"/>
  <c r="H223" i="7"/>
  <c r="I223" i="7"/>
  <c r="J223" i="7"/>
  <c r="K223" i="7"/>
  <c r="L223" i="7"/>
  <c r="M223" i="7"/>
  <c r="H224" i="7"/>
  <c r="I224" i="7"/>
  <c r="J224" i="7"/>
  <c r="K224" i="7"/>
  <c r="L224" i="7"/>
  <c r="M224" i="7"/>
  <c r="H225" i="7"/>
  <c r="I225" i="7"/>
  <c r="J225" i="7"/>
  <c r="K225" i="7"/>
  <c r="L225" i="7"/>
  <c r="M225" i="7"/>
  <c r="H226" i="7"/>
  <c r="I226" i="7"/>
  <c r="J226" i="7"/>
  <c r="K226" i="7"/>
  <c r="L226" i="7"/>
  <c r="M226" i="7"/>
  <c r="H227" i="7"/>
  <c r="I227" i="7"/>
  <c r="J227" i="7"/>
  <c r="K227" i="7"/>
  <c r="L227" i="7"/>
  <c r="M227" i="7"/>
  <c r="H228" i="7"/>
  <c r="I228" i="7"/>
  <c r="J228" i="7"/>
  <c r="K228" i="7"/>
  <c r="L228" i="7"/>
  <c r="M228" i="7"/>
  <c r="H229" i="7"/>
  <c r="I229" i="7"/>
  <c r="J229" i="7"/>
  <c r="K229" i="7"/>
  <c r="L229" i="7"/>
  <c r="M229" i="7"/>
  <c r="H230" i="7"/>
  <c r="I230" i="7"/>
  <c r="J230" i="7"/>
  <c r="K230" i="7"/>
  <c r="L230" i="7"/>
  <c r="M230" i="7"/>
  <c r="H231" i="7"/>
  <c r="I231" i="7"/>
  <c r="J231" i="7"/>
  <c r="K231" i="7"/>
  <c r="L231" i="7"/>
  <c r="M231" i="7"/>
  <c r="H232" i="7"/>
  <c r="I232" i="7"/>
  <c r="J232" i="7"/>
  <c r="K232" i="7"/>
  <c r="L232" i="7"/>
  <c r="M232" i="7"/>
  <c r="H233" i="7"/>
  <c r="I233" i="7"/>
  <c r="J233" i="7"/>
  <c r="K233" i="7"/>
  <c r="L233" i="7"/>
  <c r="M233" i="7"/>
  <c r="H234" i="7"/>
  <c r="I234" i="7"/>
  <c r="J234" i="7"/>
  <c r="K234" i="7"/>
  <c r="L234" i="7"/>
  <c r="M234" i="7"/>
  <c r="H235" i="7"/>
  <c r="I235" i="7"/>
  <c r="J235" i="7"/>
  <c r="K235" i="7"/>
  <c r="L235" i="7"/>
  <c r="M235" i="7"/>
  <c r="H236" i="7"/>
  <c r="I236" i="7"/>
  <c r="J236" i="7"/>
  <c r="K236" i="7"/>
  <c r="L236" i="7"/>
  <c r="M236" i="7"/>
  <c r="H237" i="7"/>
  <c r="I237" i="7"/>
  <c r="J237" i="7"/>
  <c r="K237" i="7"/>
  <c r="L237" i="7"/>
  <c r="M237" i="7"/>
  <c r="H238" i="7"/>
  <c r="I238" i="7"/>
  <c r="J238" i="7"/>
  <c r="K238" i="7"/>
  <c r="L238" i="7"/>
  <c r="M238" i="7"/>
  <c r="H239" i="7"/>
  <c r="I239" i="7"/>
  <c r="J239" i="7"/>
  <c r="K239" i="7"/>
  <c r="L239" i="7"/>
  <c r="M239" i="7"/>
  <c r="H240" i="7"/>
  <c r="I240" i="7"/>
  <c r="J240" i="7"/>
  <c r="K240" i="7"/>
  <c r="L240" i="7"/>
  <c r="M240" i="7"/>
  <c r="H241" i="7"/>
  <c r="I241" i="7"/>
  <c r="J241" i="7"/>
  <c r="K241" i="7"/>
  <c r="L241" i="7"/>
  <c r="M241" i="7"/>
  <c r="H242" i="7"/>
  <c r="I242" i="7"/>
  <c r="J242" i="7"/>
  <c r="K242" i="7"/>
  <c r="L242" i="7"/>
  <c r="M242" i="7"/>
  <c r="H243" i="7"/>
  <c r="I243" i="7"/>
  <c r="J243" i="7"/>
  <c r="K243" i="7"/>
  <c r="L243" i="7"/>
  <c r="M243" i="7"/>
  <c r="H244" i="7"/>
  <c r="I244" i="7"/>
  <c r="J244" i="7"/>
  <c r="K244" i="7"/>
  <c r="L244" i="7"/>
  <c r="M244" i="7"/>
  <c r="H245" i="7"/>
  <c r="I245" i="7"/>
  <c r="J245" i="7"/>
  <c r="K245" i="7"/>
  <c r="L245" i="7"/>
  <c r="M245" i="7"/>
  <c r="H246" i="7"/>
  <c r="I246" i="7"/>
  <c r="J246" i="7"/>
  <c r="K246" i="7"/>
  <c r="L246" i="7"/>
  <c r="M246" i="7"/>
  <c r="H247" i="7"/>
  <c r="I247" i="7"/>
  <c r="J247" i="7"/>
  <c r="K247" i="7"/>
  <c r="L247" i="7"/>
  <c r="M247" i="7"/>
  <c r="H248" i="7"/>
  <c r="I248" i="7"/>
  <c r="J248" i="7"/>
  <c r="K248" i="7"/>
  <c r="L248" i="7"/>
  <c r="M248" i="7"/>
  <c r="H249" i="7"/>
  <c r="I249" i="7"/>
  <c r="J249" i="7"/>
  <c r="K249" i="7"/>
  <c r="L249" i="7"/>
  <c r="M249" i="7"/>
  <c r="H250" i="7"/>
  <c r="I250" i="7"/>
  <c r="J250" i="7"/>
  <c r="K250" i="7"/>
  <c r="L250" i="7"/>
  <c r="M250" i="7"/>
  <c r="H251" i="7"/>
  <c r="I251" i="7"/>
  <c r="J251" i="7"/>
  <c r="K251" i="7"/>
  <c r="L251" i="7"/>
  <c r="M251" i="7"/>
  <c r="H252" i="7"/>
  <c r="I252" i="7"/>
  <c r="J252" i="7"/>
  <c r="K252" i="7"/>
  <c r="L252" i="7"/>
  <c r="M252" i="7"/>
  <c r="H253" i="7"/>
  <c r="I253" i="7"/>
  <c r="J253" i="7"/>
  <c r="K253" i="7"/>
  <c r="L253" i="7"/>
  <c r="M253" i="7"/>
  <c r="H254" i="7"/>
  <c r="I254" i="7"/>
  <c r="J254" i="7"/>
  <c r="K254" i="7"/>
  <c r="L254" i="7"/>
  <c r="M254" i="7"/>
  <c r="H255" i="7"/>
  <c r="I255" i="7"/>
  <c r="J255" i="7"/>
  <c r="K255" i="7"/>
  <c r="L255" i="7"/>
  <c r="M255" i="7"/>
  <c r="H256" i="7"/>
  <c r="I256" i="7"/>
  <c r="J256" i="7"/>
  <c r="K256" i="7"/>
  <c r="L256" i="7"/>
  <c r="M256" i="7"/>
  <c r="H257" i="7"/>
  <c r="I257" i="7"/>
  <c r="J257" i="7"/>
  <c r="K257" i="7"/>
  <c r="L257" i="7"/>
  <c r="M257" i="7"/>
  <c r="H258" i="7"/>
  <c r="I258" i="7"/>
  <c r="J258" i="7"/>
  <c r="K258" i="7"/>
  <c r="L258" i="7"/>
  <c r="M258" i="7"/>
  <c r="H259" i="7"/>
  <c r="I259" i="7"/>
  <c r="J259" i="7"/>
  <c r="K259" i="7"/>
  <c r="L259" i="7"/>
  <c r="M259" i="7"/>
  <c r="H260" i="7"/>
  <c r="I260" i="7"/>
  <c r="J260" i="7"/>
  <c r="K260" i="7"/>
  <c r="L260" i="7"/>
  <c r="M260" i="7"/>
  <c r="H261" i="7"/>
  <c r="I261" i="7"/>
  <c r="J261" i="7"/>
  <c r="K261" i="7"/>
  <c r="L261" i="7"/>
  <c r="M261" i="7"/>
  <c r="H262" i="7"/>
  <c r="I262" i="7"/>
  <c r="J262" i="7"/>
  <c r="K262" i="7"/>
  <c r="L262" i="7"/>
  <c r="M262" i="7"/>
  <c r="H263" i="7"/>
  <c r="I263" i="7"/>
  <c r="J263" i="7"/>
  <c r="K263" i="7"/>
  <c r="L263" i="7"/>
  <c r="M263" i="7"/>
  <c r="H264" i="7"/>
  <c r="I264" i="7"/>
  <c r="J264" i="7"/>
  <c r="K264" i="7"/>
  <c r="L264" i="7"/>
  <c r="M264" i="7"/>
  <c r="H265" i="7"/>
  <c r="I265" i="7"/>
  <c r="J265" i="7"/>
  <c r="K265" i="7"/>
  <c r="L265" i="7"/>
  <c r="M265" i="7"/>
  <c r="H266" i="7"/>
  <c r="I266" i="7"/>
  <c r="J266" i="7"/>
  <c r="K266" i="7"/>
  <c r="L266" i="7"/>
  <c r="M266" i="7"/>
  <c r="H267" i="7"/>
  <c r="I267" i="7"/>
  <c r="J267" i="7"/>
  <c r="K267" i="7"/>
  <c r="L267" i="7"/>
  <c r="M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M4" i="7"/>
  <c r="L4" i="7"/>
  <c r="K4" i="7"/>
  <c r="J4" i="7"/>
  <c r="I4" i="7"/>
  <c r="H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F4" i="7"/>
  <c r="E4" i="7"/>
  <c r="D4" i="7"/>
  <c r="C4" i="7"/>
  <c r="B4" i="7"/>
  <c r="N4" i="7" l="1"/>
  <c r="G132" i="7"/>
  <c r="N132" i="7"/>
  <c r="G277" i="7"/>
  <c r="G273" i="7"/>
  <c r="G269" i="7"/>
  <c r="G265" i="7"/>
  <c r="G276" i="7"/>
  <c r="G268" i="7"/>
  <c r="N275" i="7"/>
  <c r="N271" i="7"/>
  <c r="N267" i="7"/>
  <c r="N265" i="7"/>
  <c r="G275" i="7"/>
  <c r="G271" i="7"/>
  <c r="G274" i="7"/>
  <c r="G270" i="7"/>
  <c r="G266" i="7"/>
  <c r="N276" i="7"/>
  <c r="N274" i="7"/>
  <c r="N272" i="7"/>
  <c r="N270" i="7"/>
  <c r="N268" i="7"/>
  <c r="N266" i="7"/>
  <c r="N264" i="7"/>
  <c r="G272" i="7"/>
  <c r="G264" i="7"/>
  <c r="N277" i="7"/>
  <c r="N273" i="7"/>
  <c r="N269" i="7"/>
  <c r="G267" i="7"/>
  <c r="G5" i="7"/>
  <c r="E278" i="7"/>
  <c r="N17" i="7"/>
  <c r="H278" i="7"/>
  <c r="K278" i="7"/>
  <c r="M278" i="7"/>
  <c r="J278" i="7"/>
  <c r="I278" i="7"/>
  <c r="L278" i="7"/>
  <c r="F278" i="7"/>
  <c r="D51" i="3" s="1"/>
  <c r="B278" i="7"/>
  <c r="C278" i="7"/>
  <c r="D278" i="7"/>
  <c r="D49" i="3" s="1"/>
  <c r="D50" i="3" l="1"/>
  <c r="D48" i="3"/>
  <c r="D47" i="3"/>
  <c r="A4" i="7"/>
  <c r="A278" i="7" l="1"/>
  <c r="D46" i="3" s="1"/>
  <c r="G4" i="7"/>
  <c r="N263" i="7"/>
  <c r="G263" i="7"/>
  <c r="N262" i="7"/>
  <c r="G262" i="7"/>
  <c r="N261" i="7"/>
  <c r="G261" i="7"/>
  <c r="N260" i="7"/>
  <c r="G260" i="7"/>
  <c r="N259" i="7"/>
  <c r="G259" i="7"/>
  <c r="N258" i="7"/>
  <c r="G258" i="7"/>
  <c r="N257" i="7"/>
  <c r="G257" i="7"/>
  <c r="N256" i="7"/>
  <c r="G256" i="7"/>
  <c r="N255" i="7"/>
  <c r="G255" i="7"/>
  <c r="N254" i="7"/>
  <c r="G254" i="7"/>
  <c r="N253" i="7"/>
  <c r="G253" i="7"/>
  <c r="N252" i="7"/>
  <c r="G252" i="7"/>
  <c r="N251" i="7"/>
  <c r="G251" i="7"/>
  <c r="N250" i="7"/>
  <c r="G250" i="7"/>
  <c r="N249" i="7"/>
  <c r="G249" i="7"/>
  <c r="N248" i="7"/>
  <c r="G248" i="7"/>
  <c r="N247" i="7"/>
  <c r="G247" i="7"/>
  <c r="N246" i="7"/>
  <c r="G246" i="7"/>
  <c r="N245" i="7"/>
  <c r="G245" i="7"/>
  <c r="N244" i="7"/>
  <c r="G244" i="7"/>
  <c r="N243" i="7"/>
  <c r="G243" i="7"/>
  <c r="N242" i="7"/>
  <c r="G242" i="7"/>
  <c r="N241" i="7"/>
  <c r="G241" i="7"/>
  <c r="N240" i="7"/>
  <c r="G240" i="7"/>
  <c r="N239" i="7"/>
  <c r="G239" i="7"/>
  <c r="N238" i="7"/>
  <c r="G238" i="7"/>
  <c r="N237" i="7"/>
  <c r="G237" i="7"/>
  <c r="N236" i="7"/>
  <c r="G236" i="7"/>
  <c r="N235" i="7"/>
  <c r="G235" i="7"/>
  <c r="N234" i="7"/>
  <c r="G234" i="7"/>
  <c r="N233" i="7"/>
  <c r="G233" i="7"/>
  <c r="N232" i="7"/>
  <c r="G232" i="7"/>
  <c r="N231" i="7"/>
  <c r="G231" i="7"/>
  <c r="N230" i="7"/>
  <c r="G230" i="7"/>
  <c r="N229" i="7"/>
  <c r="G229" i="7"/>
  <c r="N228" i="7"/>
  <c r="G228" i="7"/>
  <c r="N227" i="7"/>
  <c r="G227" i="7"/>
  <c r="N226" i="7"/>
  <c r="G226" i="7"/>
  <c r="N225" i="7"/>
  <c r="G225" i="7"/>
  <c r="N224" i="7"/>
  <c r="G224" i="7"/>
  <c r="N223" i="7"/>
  <c r="G223" i="7"/>
  <c r="N222" i="7"/>
  <c r="G222" i="7"/>
  <c r="N221" i="7"/>
  <c r="G221" i="7"/>
  <c r="N220" i="7"/>
  <c r="G220" i="7"/>
  <c r="N219" i="7"/>
  <c r="G219" i="7"/>
  <c r="N218" i="7"/>
  <c r="G218" i="7"/>
  <c r="N217" i="7"/>
  <c r="G217" i="7"/>
  <c r="N216" i="7"/>
  <c r="G216" i="7"/>
  <c r="N215" i="7"/>
  <c r="G215" i="7"/>
  <c r="N214" i="7"/>
  <c r="G214" i="7"/>
  <c r="N213" i="7"/>
  <c r="G213" i="7"/>
  <c r="N212" i="7"/>
  <c r="G212" i="7"/>
  <c r="N211" i="7"/>
  <c r="G211" i="7"/>
  <c r="N210" i="7"/>
  <c r="G210" i="7"/>
  <c r="N209" i="7"/>
  <c r="G209" i="7"/>
  <c r="N208" i="7"/>
  <c r="G208" i="7"/>
  <c r="N207" i="7"/>
  <c r="G207" i="7"/>
  <c r="N206" i="7"/>
  <c r="G206" i="7"/>
  <c r="N205" i="7"/>
  <c r="G205" i="7"/>
  <c r="N204" i="7"/>
  <c r="G204" i="7"/>
  <c r="N203" i="7"/>
  <c r="G203" i="7"/>
  <c r="N202" i="7"/>
  <c r="G202" i="7"/>
  <c r="N201" i="7"/>
  <c r="G201" i="7"/>
  <c r="N200" i="7"/>
  <c r="G200" i="7"/>
  <c r="N199" i="7"/>
  <c r="G199" i="7"/>
  <c r="N198" i="7"/>
  <c r="G198" i="7"/>
  <c r="N197" i="7"/>
  <c r="G197" i="7"/>
  <c r="N196" i="7"/>
  <c r="G196" i="7"/>
  <c r="N195" i="7"/>
  <c r="G195" i="7"/>
  <c r="N194" i="7"/>
  <c r="G194" i="7"/>
  <c r="N193" i="7"/>
  <c r="G193" i="7"/>
  <c r="N192" i="7"/>
  <c r="G192" i="7"/>
  <c r="N191" i="7"/>
  <c r="G191" i="7"/>
  <c r="N190" i="7"/>
  <c r="G190" i="7"/>
  <c r="N189" i="7"/>
  <c r="G189" i="7"/>
  <c r="N188" i="7"/>
  <c r="G188" i="7"/>
  <c r="N187" i="7"/>
  <c r="G187" i="7"/>
  <c r="N186" i="7"/>
  <c r="G186" i="7"/>
  <c r="N185" i="7"/>
  <c r="G185" i="7"/>
  <c r="N184" i="7"/>
  <c r="G184" i="7"/>
  <c r="N183" i="7"/>
  <c r="G183" i="7"/>
  <c r="N182" i="7"/>
  <c r="G182" i="7"/>
  <c r="N181" i="7"/>
  <c r="G181" i="7"/>
  <c r="N180" i="7"/>
  <c r="G180" i="7"/>
  <c r="N179" i="7"/>
  <c r="G179" i="7"/>
  <c r="N178" i="7"/>
  <c r="G178" i="7"/>
  <c r="N177" i="7"/>
  <c r="G177" i="7"/>
  <c r="N176" i="7"/>
  <c r="G176" i="7"/>
  <c r="N175" i="7"/>
  <c r="G175" i="7"/>
  <c r="N174" i="7"/>
  <c r="G174" i="7"/>
  <c r="N173" i="7"/>
  <c r="G173" i="7"/>
  <c r="N172" i="7"/>
  <c r="G172" i="7"/>
  <c r="N171" i="7"/>
  <c r="G171" i="7"/>
  <c r="N170" i="7"/>
  <c r="G170" i="7"/>
  <c r="N169" i="7"/>
  <c r="G169" i="7"/>
  <c r="N168" i="7"/>
  <c r="G168" i="7"/>
  <c r="N167" i="7"/>
  <c r="G167" i="7"/>
  <c r="N166" i="7"/>
  <c r="G166" i="7"/>
  <c r="N165" i="7"/>
  <c r="G165" i="7"/>
  <c r="N164" i="7"/>
  <c r="G164" i="7"/>
  <c r="N163" i="7"/>
  <c r="G163" i="7"/>
  <c r="N162" i="7"/>
  <c r="G162" i="7"/>
  <c r="N161" i="7"/>
  <c r="G161" i="7"/>
  <c r="N160" i="7"/>
  <c r="G160" i="7"/>
  <c r="N159" i="7"/>
  <c r="G159" i="7"/>
  <c r="N158" i="7"/>
  <c r="G158" i="7"/>
  <c r="N157" i="7"/>
  <c r="G157" i="7"/>
  <c r="N156" i="7"/>
  <c r="G156" i="7"/>
  <c r="N155" i="7"/>
  <c r="G155" i="7"/>
  <c r="N154" i="7"/>
  <c r="G154" i="7"/>
  <c r="N153" i="7"/>
  <c r="G153" i="7"/>
  <c r="N152" i="7"/>
  <c r="G152" i="7"/>
  <c r="N151" i="7"/>
  <c r="G151" i="7"/>
  <c r="N150" i="7"/>
  <c r="G150" i="7"/>
  <c r="N149" i="7"/>
  <c r="G149" i="7"/>
  <c r="N148" i="7"/>
  <c r="G148" i="7"/>
  <c r="N147" i="7"/>
  <c r="G147" i="7"/>
  <c r="N146" i="7"/>
  <c r="G146" i="7"/>
  <c r="N145" i="7"/>
  <c r="G145" i="7"/>
  <c r="N144" i="7"/>
  <c r="G144" i="7"/>
  <c r="N143" i="7"/>
  <c r="G143" i="7"/>
  <c r="N142" i="7"/>
  <c r="G142" i="7"/>
  <c r="N141" i="7"/>
  <c r="G141" i="7"/>
  <c r="N140" i="7"/>
  <c r="G140" i="7"/>
  <c r="N139" i="7"/>
  <c r="G139" i="7"/>
  <c r="N138" i="7"/>
  <c r="G138" i="7"/>
  <c r="N137" i="7"/>
  <c r="G137" i="7"/>
  <c r="N136" i="7"/>
  <c r="G136" i="7"/>
  <c r="N135" i="7"/>
  <c r="G135" i="7"/>
  <c r="N134" i="7"/>
  <c r="G134" i="7"/>
  <c r="N133" i="7"/>
  <c r="N131" i="7"/>
  <c r="G131" i="7"/>
  <c r="N130" i="7"/>
  <c r="G130" i="7"/>
  <c r="N129" i="7"/>
  <c r="G129" i="7"/>
  <c r="N128" i="7"/>
  <c r="G128" i="7"/>
  <c r="N127" i="7"/>
  <c r="G127" i="7"/>
  <c r="N126" i="7"/>
  <c r="G126" i="7"/>
  <c r="N125" i="7"/>
  <c r="G125" i="7"/>
  <c r="N124" i="7"/>
  <c r="G124" i="7"/>
  <c r="N123" i="7"/>
  <c r="G123" i="7"/>
  <c r="N122" i="7"/>
  <c r="G122" i="7"/>
  <c r="N121" i="7"/>
  <c r="G121" i="7"/>
  <c r="N120" i="7"/>
  <c r="G120" i="7"/>
  <c r="N119" i="7"/>
  <c r="G119" i="7"/>
  <c r="N118" i="7"/>
  <c r="G118" i="7"/>
  <c r="N117" i="7"/>
  <c r="G117" i="7"/>
  <c r="N116" i="7"/>
  <c r="G116" i="7"/>
  <c r="N115" i="7"/>
  <c r="G115" i="7"/>
  <c r="N114" i="7"/>
  <c r="G114" i="7"/>
  <c r="N113" i="7"/>
  <c r="G113" i="7"/>
  <c r="N112" i="7"/>
  <c r="G112" i="7"/>
  <c r="N111" i="7"/>
  <c r="G111" i="7"/>
  <c r="N110" i="7"/>
  <c r="G110" i="7"/>
  <c r="N109" i="7"/>
  <c r="G109" i="7"/>
  <c r="N108" i="7"/>
  <c r="G108" i="7"/>
  <c r="N107" i="7"/>
  <c r="G107" i="7"/>
  <c r="N106" i="7"/>
  <c r="G106" i="7"/>
  <c r="N105" i="7"/>
  <c r="G105" i="7"/>
  <c r="N104" i="7"/>
  <c r="G104" i="7"/>
  <c r="N103" i="7"/>
  <c r="G103" i="7"/>
  <c r="N102" i="7"/>
  <c r="G102" i="7"/>
  <c r="N101" i="7"/>
  <c r="G101" i="7"/>
  <c r="N100" i="7"/>
  <c r="G100" i="7"/>
  <c r="N99" i="7"/>
  <c r="G99" i="7"/>
  <c r="N98" i="7"/>
  <c r="G98" i="7"/>
  <c r="N97" i="7"/>
  <c r="G97" i="7"/>
  <c r="N96" i="7"/>
  <c r="G96" i="7"/>
  <c r="N95" i="7"/>
  <c r="G95" i="7"/>
  <c r="N94" i="7"/>
  <c r="G94" i="7"/>
  <c r="N93" i="7"/>
  <c r="G93" i="7"/>
  <c r="N92" i="7"/>
  <c r="G92" i="7"/>
  <c r="N91" i="7"/>
  <c r="G91" i="7"/>
  <c r="N90" i="7"/>
  <c r="G90" i="7"/>
  <c r="N89" i="7"/>
  <c r="G89" i="7"/>
  <c r="N88" i="7"/>
  <c r="G88" i="7"/>
  <c r="N87" i="7"/>
  <c r="G87" i="7"/>
  <c r="N86" i="7"/>
  <c r="G86" i="7"/>
  <c r="N85" i="7"/>
  <c r="G85" i="7"/>
  <c r="N84" i="7"/>
  <c r="G84" i="7"/>
  <c r="N83" i="7"/>
  <c r="G83" i="7"/>
  <c r="N82" i="7"/>
  <c r="G82" i="7"/>
  <c r="N81" i="7"/>
  <c r="G81" i="7"/>
  <c r="N80" i="7"/>
  <c r="G80" i="7"/>
  <c r="N79" i="7"/>
  <c r="G79" i="7"/>
  <c r="N78" i="7"/>
  <c r="G78" i="7"/>
  <c r="N77" i="7"/>
  <c r="G77" i="7"/>
  <c r="N76" i="7"/>
  <c r="G76" i="7"/>
  <c r="N75" i="7"/>
  <c r="G75" i="7"/>
  <c r="N74" i="7"/>
  <c r="G74" i="7"/>
  <c r="N73" i="7"/>
  <c r="G73" i="7"/>
  <c r="N72" i="7"/>
  <c r="G72" i="7"/>
  <c r="N71" i="7"/>
  <c r="G71" i="7"/>
  <c r="N70" i="7"/>
  <c r="G70" i="7"/>
  <c r="N69" i="7"/>
  <c r="G69" i="7"/>
  <c r="N68" i="7"/>
  <c r="G68" i="7"/>
  <c r="N67" i="7"/>
  <c r="G67" i="7"/>
  <c r="N66" i="7"/>
  <c r="G66" i="7"/>
  <c r="N65" i="7"/>
  <c r="G65" i="7"/>
  <c r="N64" i="7"/>
  <c r="G64" i="7"/>
  <c r="N63" i="7"/>
  <c r="G63" i="7"/>
  <c r="N62" i="7"/>
  <c r="G62" i="7"/>
  <c r="N61" i="7"/>
  <c r="G61" i="7"/>
  <c r="N60" i="7"/>
  <c r="G60" i="7"/>
  <c r="N59" i="7"/>
  <c r="G59" i="7"/>
  <c r="N58" i="7"/>
  <c r="G58" i="7"/>
  <c r="N57" i="7"/>
  <c r="G57" i="7"/>
  <c r="N56" i="7"/>
  <c r="G56" i="7"/>
  <c r="N55" i="7"/>
  <c r="G55" i="7"/>
  <c r="N54" i="7"/>
  <c r="G54" i="7"/>
  <c r="N53" i="7"/>
  <c r="G53" i="7"/>
  <c r="N52" i="7"/>
  <c r="G52" i="7"/>
  <c r="N51" i="7"/>
  <c r="G51" i="7"/>
  <c r="N50" i="7"/>
  <c r="G50" i="7"/>
  <c r="N49" i="7"/>
  <c r="G49" i="7"/>
  <c r="N48" i="7"/>
  <c r="G48" i="7"/>
  <c r="N47" i="7"/>
  <c r="G47" i="7"/>
  <c r="N46" i="7"/>
  <c r="G46" i="7"/>
  <c r="N44" i="7"/>
  <c r="G44" i="7"/>
  <c r="N43" i="7"/>
  <c r="G43" i="7"/>
  <c r="N42" i="7"/>
  <c r="G42" i="7"/>
  <c r="N41" i="7"/>
  <c r="G41" i="7"/>
  <c r="N40" i="7"/>
  <c r="G40" i="7"/>
  <c r="N39" i="7"/>
  <c r="G39" i="7"/>
  <c r="N38" i="7"/>
  <c r="G38" i="7"/>
  <c r="N37" i="7"/>
  <c r="G37" i="7"/>
  <c r="N36" i="7"/>
  <c r="G36" i="7"/>
  <c r="N35" i="7"/>
  <c r="G35" i="7"/>
  <c r="N34" i="7"/>
  <c r="G34" i="7"/>
  <c r="N33" i="7"/>
  <c r="G33" i="7"/>
  <c r="N32" i="7"/>
  <c r="G32" i="7"/>
  <c r="N31" i="7"/>
  <c r="G31" i="7"/>
  <c r="N30" i="7"/>
  <c r="G30" i="7"/>
  <c r="G29" i="7"/>
  <c r="N28" i="7"/>
  <c r="G28" i="7"/>
  <c r="N27" i="7"/>
  <c r="G27" i="7"/>
  <c r="N26" i="7"/>
  <c r="G26" i="7"/>
  <c r="N25" i="7"/>
  <c r="G25" i="7"/>
  <c r="N24" i="7"/>
  <c r="G24" i="7"/>
  <c r="N23" i="7"/>
  <c r="G23" i="7"/>
  <c r="N22" i="7"/>
  <c r="G22" i="7"/>
  <c r="N21" i="7"/>
  <c r="G21" i="7"/>
  <c r="N20" i="7"/>
  <c r="G20" i="7"/>
  <c r="N19" i="7"/>
  <c r="G19" i="7"/>
  <c r="N18" i="7"/>
  <c r="G18" i="7"/>
  <c r="G17" i="7"/>
  <c r="N16" i="7"/>
  <c r="G16" i="7"/>
  <c r="N15" i="7"/>
  <c r="G15" i="7"/>
  <c r="N14" i="7"/>
  <c r="G14" i="7"/>
  <c r="N13" i="7"/>
  <c r="G13" i="7"/>
  <c r="N12" i="7"/>
  <c r="G12" i="7"/>
  <c r="N11" i="7"/>
  <c r="G11" i="7"/>
  <c r="N10" i="7"/>
  <c r="G10" i="7"/>
  <c r="N9" i="7"/>
  <c r="G9" i="7"/>
  <c r="N8" i="7"/>
  <c r="G8" i="7"/>
  <c r="N7" i="7"/>
  <c r="G133" i="7" l="1"/>
  <c r="G7" i="7"/>
  <c r="N45" i="7"/>
  <c r="N5" i="7"/>
  <c r="N29" i="7"/>
  <c r="N6" i="7"/>
  <c r="G6" i="7"/>
  <c r="G278" i="7" s="1"/>
  <c r="G45" i="7"/>
  <c r="P5" i="6"/>
  <c r="N278" i="7" l="1"/>
  <c r="E2" i="6"/>
  <c r="F2" i="6"/>
  <c r="G2" i="6"/>
  <c r="D52" i="3" l="1"/>
  <c r="D2" i="6"/>
  <c r="B2" i="6"/>
  <c r="E52" i="3" l="1"/>
  <c r="C2" i="6"/>
</calcChain>
</file>

<file path=xl/sharedStrings.xml><?xml version="1.0" encoding="utf-8"?>
<sst xmlns="http://schemas.openxmlformats.org/spreadsheetml/2006/main" count="407" uniqueCount="399">
  <si>
    <t>PCI Security Standards Council Prioritized Approach Tool</t>
  </si>
  <si>
    <t>Release Notes &amp; Instructions</t>
  </si>
  <si>
    <r>
      <t>Contents:</t>
    </r>
    <r>
      <rPr>
        <sz val="11"/>
        <rFont val="Calibri"/>
        <family val="2"/>
      </rPr>
      <t xml:space="preserve">  2 spreadsheets (see tabs at bottom of this page)</t>
    </r>
  </si>
  <si>
    <t>·   Prioritized Approach Milestones</t>
  </si>
  <si>
    <t>·   Prioritized Approach Summary</t>
  </si>
  <si>
    <t>Purpose:</t>
  </si>
  <si>
    <t>Tool for tracking progress toward compliance with PCI DSS by using the Prioritized Approach. Also provides a sorting tool to analyze progress by PCI DSS requirement, milestone category, or milestone status.</t>
  </si>
  <si>
    <t>Step 1:</t>
  </si>
  <si>
    <t>Step 2:</t>
  </si>
  <si>
    <t>Step 3:</t>
  </si>
  <si>
    <t>Complete the contact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</si>
  <si>
    <t>IMPORTANT NOTE ABOUT ACHIEVING PCI DSS COMPLIANCE:</t>
  </si>
  <si>
    <t>All information published by PCI SSC for the Prioritized Approach is subject to change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</si>
  <si>
    <t>Milestone</t>
  </si>
  <si>
    <t>Comments</t>
  </si>
  <si>
    <t>1</t>
  </si>
  <si>
    <t>2</t>
  </si>
  <si>
    <t>3</t>
  </si>
  <si>
    <t>4</t>
  </si>
  <si>
    <t>5</t>
  </si>
  <si>
    <t>6</t>
  </si>
  <si>
    <t>Total</t>
  </si>
  <si>
    <t xml:space="preserve"> </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</si>
  <si>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</si>
  <si>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</si>
  <si>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</si>
  <si>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</si>
  <si>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Prioritized Approach Summary &amp; Attestation of Compliance*</t>
  </si>
  <si>
    <t>Part 1:  Merchant or Service Provider Information</t>
  </si>
  <si>
    <t>Part 2a:  Merchant Business (Check all that apply)</t>
  </si>
  <si>
    <t>Company Name</t>
  </si>
  <si>
    <t>DBA(s)</t>
  </si>
  <si>
    <t>Contact Name</t>
  </si>
  <si>
    <t>Title</t>
  </si>
  <si>
    <t>Part 2b:  Services Provider Business (Check all that apply)</t>
  </si>
  <si>
    <t>Business Address</t>
  </si>
  <si>
    <t>City</t>
  </si>
  <si>
    <t>State/Province</t>
  </si>
  <si>
    <t>Country</t>
  </si>
  <si>
    <t>Zip</t>
  </si>
  <si>
    <t>Company URL</t>
  </si>
  <si>
    <t>Issuing / Processing</t>
  </si>
  <si>
    <t>Others (Please Specify)</t>
  </si>
  <si>
    <t>List facilities and locations included in PCI DSS Review:</t>
  </si>
  <si>
    <t>Part 3:  Relationships</t>
  </si>
  <si>
    <t>Does your company have a relationship with one or more third-party agents (Ex: gateways, web-hosting companies, airline booking agents, loyalty program agents, etc)?</t>
  </si>
  <si>
    <t>Does your company have a relationship with more than one acquirer?</t>
  </si>
  <si>
    <t>Part 4:  Transaction Processing</t>
  </si>
  <si>
    <t>Payment Application in use</t>
  </si>
  <si>
    <t>Payment Application Version</t>
  </si>
  <si>
    <t>Goals</t>
  </si>
  <si>
    <t xml:space="preserve"> Percent Complete</t>
  </si>
  <si>
    <t>Estimated Date for Completion of Milestone</t>
  </si>
  <si>
    <r>
      <t>Remove sensitive authentication data and limit data retention.</t>
    </r>
    <r>
      <rPr>
        <sz val="9"/>
        <color indexed="63"/>
        <rFont val="Helvetica Neue"/>
      </rPr>
      <t xml:space="preserve"> This milestone targets a key area of risk for entities that have been compromised. Remember – if sensitive authentication data and other cardholder data are not stored, the effects of a compromise will be greatly reduced. If you don't need it, don't store it</t>
    </r>
  </si>
  <si>
    <r>
      <t xml:space="preserve">Secure payment card applications. </t>
    </r>
    <r>
      <rPr>
        <sz val="9"/>
        <color indexed="63"/>
        <rFont val="Helvetica Neue"/>
      </rPr>
      <t>This milestone targets controls for applications, application processes, and application servers. Weaknesses in these areas offer easy prey for compromising systems and obtaining access to cardholder data.</t>
    </r>
  </si>
  <si>
    <r>
      <t>Monitor and control access to your systems.</t>
    </r>
    <r>
      <rPr>
        <sz val="9"/>
        <color indexed="63"/>
        <rFont val="Helvetica Neue"/>
      </rPr>
      <t xml:space="preserve">  Controls for this milestone allow you to detect the who, what, when, and how concerning who is accessing your network and cardholder data environment.</t>
    </r>
  </si>
  <si>
    <r>
      <t>Protect stored cardholder data.</t>
    </r>
    <r>
      <rPr>
        <sz val="9"/>
        <color indexed="63"/>
        <rFont val="Helvetica Neue"/>
      </rPr>
      <t xml:space="preserve"> For those organizations that have analyzed their business processes and determined that they must store Primary Account Numbers, Milestone Five targets key protection mechanisms for that stored data.</t>
    </r>
  </si>
  <si>
    <t xml:space="preserve">Overall </t>
  </si>
  <si>
    <t xml:space="preserve">An entity submitting this form may be required to complete an Action Plan. Check with your acquirer or the payment brand(s), since not all payment brands require this section. </t>
  </si>
  <si>
    <t>Part 5:  Target Date for Achieving Full PCI DSS Compliance</t>
  </si>
  <si>
    <t>Date</t>
  </si>
  <si>
    <t>Part 6: Merchant or Service Provider Acknowledgements</t>
  </si>
  <si>
    <t>Signature of Executive Officer</t>
  </si>
  <si>
    <t>Yes</t>
  </si>
  <si>
    <t>No</t>
  </si>
  <si>
    <t xml:space="preserve">Analyze results. Use the “filter” functions on column headers of the “Prioritized Approach Milestones” spreadsheet tab to select any of the six milestones. </t>
  </si>
  <si>
    <t>Phone      </t>
  </si>
  <si>
    <t>Email    </t>
  </si>
  <si>
    <r>
      <t xml:space="preserve">Finalize remaining compliance efforts, and ensure all controls are in place.  </t>
    </r>
    <r>
      <rPr>
        <sz val="9"/>
        <color indexed="63"/>
        <rFont val="Helvetica Neue"/>
      </rPr>
      <t xml:space="preserve">The intent of Milestone Six is to complete PCI DSS requirements, and to finalize all remaining related policies, procedures, and processes needed to protect the cardholder data environment. </t>
    </r>
  </si>
  <si>
    <t>Requirement 1: Install and maintain a firewall configuration to protect cardholder data</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</si>
  <si>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</si>
  <si>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</si>
  <si>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</si>
  <si>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</si>
  <si>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</si>
  <si>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</si>
  <si>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Row Labels</t>
  </si>
  <si>
    <t>Count of 1</t>
  </si>
  <si>
    <t>Count of 2</t>
  </si>
  <si>
    <t>Count of 3</t>
  </si>
  <si>
    <t>Count of 4</t>
  </si>
  <si>
    <t>Count of 5</t>
  </si>
  <si>
    <t>Count of 6</t>
  </si>
  <si>
    <t>(blank)</t>
  </si>
  <si>
    <t>Grand Total</t>
  </si>
  <si>
    <t xml:space="preserve">Requirement 5: Use and regularly update anti-virus software or programs </t>
  </si>
  <si>
    <r>
      <t xml:space="preserve">Protect systems and networks, and be prepared to respond to a system breach. </t>
    </r>
    <r>
      <rPr>
        <sz val="9"/>
        <rFont val="Helvetica Neue"/>
      </rPr>
      <t xml:space="preserve"> This milestone targets controls for points of access to most compromises, and the processes for responding.</t>
    </r>
  </si>
  <si>
    <t>Planning</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</si>
  <si>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</si>
  <si>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</si>
  <si>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</si>
  <si>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</si>
  <si>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</si>
  <si>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</si>
  <si>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</si>
  <si>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</si>
  <si>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</si>
  <si>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</si>
  <si>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</si>
  <si>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</si>
  <si>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</si>
  <si>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</si>
  <si>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</si>
  <si>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</si>
  <si>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</si>
  <si>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</si>
  <si>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</si>
  <si>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</si>
  <si>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</si>
  <si>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</si>
  <si>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</si>
  <si>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</si>
  <si>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t>MS 1</t>
  </si>
  <si>
    <t>MS 2</t>
  </si>
  <si>
    <t>MS 3</t>
  </si>
  <si>
    <t>MS 4</t>
  </si>
  <si>
    <t>MS 5</t>
  </si>
  <si>
    <t>MS 6</t>
  </si>
  <si>
    <t>Completion Date</t>
  </si>
  <si>
    <t>N/A</t>
  </si>
  <si>
    <t>1 - n/a</t>
  </si>
  <si>
    <t>2 - n/a</t>
  </si>
  <si>
    <t>3 - n/a</t>
  </si>
  <si>
    <t>4 - n/a</t>
  </si>
  <si>
    <t>5 - n/a</t>
  </si>
  <si>
    <t>6 - n/a</t>
  </si>
  <si>
    <t>If status is "N/A", please explain why requirement is Not Applicable</t>
  </si>
  <si>
    <t>Stage of Implementation</t>
  </si>
  <si>
    <t xml:space="preserve">Please indicate "Yes", "No", or "N/A" in Column C of the “Prioritized Approach Milestones” spreadsheet tab. This step will auto-populate the “percentage complete” fields on the “Prioritized Approach Summary” spreadsheet tab.  </t>
  </si>
  <si>
    <r>
      <t xml:space="preserve">Achieving PCI DSS compliance requires an organization to successfully meet </t>
    </r>
    <r>
      <rPr>
        <b/>
        <u/>
        <sz val="11"/>
        <rFont val="Calibri"/>
        <family val="2"/>
      </rPr>
      <t>ALL</t>
    </r>
    <r>
      <rPr>
        <sz val="11"/>
        <rFont val="Calibri"/>
        <family val="2"/>
      </rPr>
      <t xml:space="preserve"> applicable PCI DSS requirements, regardless of the order in which they are satisfied, or whether the organization seeking compliance follows the PCI DSS Prioritized Approach. The Prioritized Approach is a tool provided to assist organizations seeking to achieve compliance, but it does not, and is not intended in any manner to, modify or abridge the PCI DSS or any of its requirements.</t>
    </r>
  </si>
  <si>
    <t>If  status is "No", please complete the following</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</si>
  <si>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</si>
  <si>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</si>
  <si>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</si>
  <si>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</si>
  <si>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</si>
  <si>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</si>
  <si>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1.1.7 </t>
    </r>
    <r>
      <rPr>
        <sz val="9"/>
        <color theme="1"/>
        <rFont val="Arial"/>
        <family val="2"/>
      </rPr>
      <t>Requirement to review firewall and router rule sets at least every six months</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</si>
  <si>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</si>
  <si>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</si>
  <si>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</si>
  <si>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</si>
  <si>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</si>
  <si>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1.5</t>
    </r>
    <r>
      <rPr>
        <sz val="9"/>
        <color theme="1"/>
        <rFont val="Arial"/>
        <family val="2"/>
      </rPr>
      <t xml:space="preserve"> Ensure that security policies and operational procedures for managing firewalls are documented, in use, and known to all affected parties.</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</si>
  <si>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</si>
  <si>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</si>
  <si>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</si>
  <si>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2.4 </t>
    </r>
    <r>
      <rPr>
        <sz val="9"/>
        <color theme="1"/>
        <rFont val="Arial"/>
        <family val="2"/>
      </rPr>
      <t>Maintain an inventory of system components that are in scope for PCI DSS.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</si>
  <si>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</si>
  <si>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</si>
  <si>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</si>
  <si>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</si>
  <si>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</si>
  <si>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</si>
  <si>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</si>
  <si>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</si>
  <si>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</si>
  <si>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</si>
  <si>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</si>
  <si>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</si>
  <si>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</si>
  <si>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</si>
  <si>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</si>
  <si>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6.3.1 </t>
    </r>
    <r>
      <rPr>
        <sz val="9"/>
        <color theme="1"/>
        <rFont val="Arial"/>
        <family val="2"/>
      </rPr>
      <t>Remove development, test and/or custom application accounts, user IDs, and passwords before applications become active or are released to customers.</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</si>
  <si>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</si>
  <si>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</si>
  <si>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</si>
  <si>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</si>
  <si>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</si>
  <si>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</si>
  <si>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</si>
  <si>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</si>
  <si>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</si>
  <si>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</si>
  <si>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</si>
  <si>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</si>
  <si>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</si>
  <si>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</si>
  <si>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</si>
  <si>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</si>
  <si>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</si>
  <si>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</si>
  <si>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</si>
  <si>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</si>
  <si>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</si>
  <si>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</si>
  <si>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</si>
  <si>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</si>
  <si>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</si>
  <si>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</si>
  <si>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</si>
  <si>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</si>
  <si>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</si>
  <si>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</si>
  <si>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</si>
  <si>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</si>
  <si>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</si>
  <si>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</si>
  <si>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</si>
  <si>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8.2.4</t>
    </r>
    <r>
      <rPr>
        <sz val="9"/>
        <color theme="1"/>
        <rFont val="Arial"/>
        <family val="2"/>
      </rPr>
      <t xml:space="preserve"> Change user passwords/passphrases at least once every 90 days.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</si>
  <si>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</si>
  <si>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</si>
  <si>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9.1.3 </t>
    </r>
    <r>
      <rPr>
        <sz val="9"/>
        <color theme="1"/>
        <rFont val="Arial"/>
        <family val="2"/>
      </rPr>
      <t>Restrict physical access to wireless access points, gateways, handheld devices, networking/communications hardware, and telecommunication lines.</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</si>
  <si>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</si>
  <si>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</si>
  <si>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</si>
  <si>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</si>
  <si>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</si>
  <si>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</si>
  <si>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</si>
  <si>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</si>
  <si>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</si>
  <si>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</si>
  <si>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</si>
  <si>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</si>
  <si>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</si>
  <si>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</si>
  <si>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</si>
  <si>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</si>
  <si>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</si>
  <si>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</si>
  <si>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</si>
  <si>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</si>
  <si>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</si>
  <si>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</si>
  <si>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</si>
  <si>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</si>
  <si>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</si>
  <si>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</si>
  <si>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</si>
  <si>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</si>
  <si>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</si>
  <si>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</si>
  <si>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</si>
  <si>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</si>
  <si>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</si>
  <si>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</si>
  <si>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</si>
  <si>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</si>
  <si>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</si>
  <si>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</si>
  <si>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</si>
  <si>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</si>
  <si>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10.7</t>
    </r>
    <r>
      <rPr>
        <sz val="9"/>
        <color theme="1"/>
        <rFont val="Arial"/>
        <family val="2"/>
      </rPr>
      <t xml:space="preserve"> Retain audit trail history for at least one year, with a minimum of three months immediately available for analysis (for example, online, archived, or restorable from backup).</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</si>
  <si>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</si>
  <si>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</si>
  <si>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11.2.3</t>
    </r>
    <r>
      <rPr>
        <sz val="9"/>
        <color theme="1"/>
        <rFont val="Arial"/>
        <family val="2"/>
      </rPr>
      <t xml:space="preserve"> Perform internal and external scans, and rescans as needed, after any significant change. Scans must be performed by qualified personnel.</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</si>
  <si>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</si>
  <si>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</si>
  <si>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</si>
  <si>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</si>
  <si>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</si>
  <si>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</si>
  <si>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</si>
  <si>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</si>
  <si>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</si>
  <si>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</si>
  <si>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</si>
  <si>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</si>
  <si>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</si>
  <si>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</si>
  <si>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</si>
  <si>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</si>
  <si>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</si>
  <si>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</si>
  <si>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</si>
  <si>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</si>
  <si>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</si>
  <si>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</si>
  <si>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</si>
  <si>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12.6.2</t>
    </r>
    <r>
      <rPr>
        <sz val="9"/>
        <color theme="1"/>
        <rFont val="Arial"/>
        <family val="2"/>
      </rPr>
      <t xml:space="preserve"> Require personnel to acknowledge at least annually that they have read and understood the security policy and procedures.</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</si>
  <si>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</si>
  <si>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</si>
  <si>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</si>
  <si>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12.10</t>
    </r>
    <r>
      <rPr>
        <sz val="9"/>
        <color theme="1"/>
        <rFont val="Arial"/>
        <family val="2"/>
      </rPr>
      <t xml:space="preserve"> Implement an incident response plan. Be prepared to respond immediately to a system breach.</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</si>
  <si>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</si>
  <si>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</si>
  <si>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</si>
  <si>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</si>
  <si>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</si>
  <si>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</si>
  <si>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9.4</t>
    </r>
    <r>
      <rPr>
        <sz val="9"/>
        <color theme="1"/>
        <rFont val="Arial"/>
        <family val="2"/>
      </rPr>
      <t xml:space="preserve"> Implement procedures to identify and authorize visitors.
Procedures should include the following:</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</si>
  <si>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</si>
  <si>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</si>
  <si>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</si>
  <si>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</si>
  <si>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 xml:space="preserve">1.3 </t>
    </r>
    <r>
      <rPr>
        <sz val="9"/>
        <color theme="1"/>
        <rFont val="Arial"/>
        <family val="2"/>
      </rPr>
      <t>Prohibit direct public access between the Internet and any system component in the cardholder data environment.</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</si>
  <si>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</si>
  <si>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</si>
  <si>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</si>
  <si>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</si>
  <si>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</si>
  <si>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</si>
  <si>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</si>
  <si>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</si>
  <si>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</si>
  <si>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</si>
  <si>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</si>
  <si>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</si>
  <si>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</si>
  <si>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</si>
  <si>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</si>
  <si>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</si>
  <si>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</si>
  <si>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</si>
  <si>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</si>
  <si>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Status
</t>
    </r>
    <r>
      <rPr>
        <b/>
        <i/>
        <sz val="10"/>
        <rFont val="Arial"/>
        <family val="2"/>
      </rPr>
      <t>Please enter "yes" 
if fully compliant with the requirement</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</si>
  <si>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</si>
  <si>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</si>
  <si>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</si>
  <si>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</si>
  <si>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</si>
  <si>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</si>
  <si>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</si>
  <si>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</si>
  <si>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</si>
  <si>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</si>
  <si>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</si>
  <si>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</si>
  <si>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</si>
  <si>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</si>
  <si>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</si>
  <si>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</si>
  <si>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</si>
  <si>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</si>
  <si>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</si>
  <si>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</si>
  <si>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</si>
  <si>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</si>
  <si>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</si>
  <si>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</si>
  <si>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</si>
  <si>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2.5</t>
    </r>
    <r>
      <rPr>
        <sz val="9"/>
        <rFont val="Arial"/>
        <family val="2"/>
      </rPr>
      <t xml:space="preserve"> Ensure that security policies and operational procedures for managing vendor defaults and other security parameters are documented, in use, and known to all affected parties.</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</si>
  <si>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</si>
  <si>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r>
      <t xml:space="preserve">6.4.5 </t>
    </r>
    <r>
      <rPr>
        <sz val="9"/>
        <color theme="1"/>
        <rFont val="Arial"/>
        <family val="2"/>
      </rPr>
      <t xml:space="preserve">Change control procedures </t>
    </r>
    <r>
      <rPr>
        <sz val="9"/>
        <color theme="1"/>
        <rFont val="Arial"/>
        <family val="2"/>
      </rPr>
      <t>must include the following:</t>
    </r>
  </si>
  <si>
    <r>
      <t xml:space="preserve">11.3 </t>
    </r>
    <r>
      <rPr>
        <sz val="9"/>
        <color theme="1"/>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</si>
  <si>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</si>
  <si>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Appendix A1: Additional PCI DSS Requirements for Shared Hosting Providers</t>
  </si>
  <si>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</si>
  <si>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</si>
  <si>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10.9</t>
    </r>
    <r>
      <rPr>
        <sz val="9"/>
        <rFont val="Arial"/>
        <family val="2"/>
      </rPr>
      <t xml:space="preserve"> 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</si>
  <si>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</si>
  <si>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</si>
  <si>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</si>
  <si>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</si>
  <si>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12.10.2</t>
    </r>
    <r>
      <rPr>
        <sz val="9"/>
        <rFont val="Arial"/>
        <family val="2"/>
      </rPr>
      <t xml:space="preserve"> Review and test the plan, including all elements listed in Requirement 12.10.1, at least annually.</t>
    </r>
  </si>
  <si>
    <r>
      <t xml:space="preserve">A1 </t>
    </r>
    <r>
      <rPr>
        <sz val="9"/>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
</t>
    </r>
    <r>
      <rPr>
        <b/>
        <i/>
        <sz val="9"/>
        <rFont val="Arial"/>
        <family val="2"/>
      </rPr>
      <t>Note:</t>
    </r>
    <r>
      <rPr>
        <i/>
        <sz val="9"/>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</si>
  <si>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rFont val="Arial"/>
        <family val="2"/>
      </rPr>
      <t xml:space="preserve"> Ensure that each entity only runs processes that have access to that entity’s cardholder data environment.</t>
    </r>
  </si>
  <si>
    <r>
      <t>A1.2</t>
    </r>
    <r>
      <rPr>
        <sz val="9"/>
        <rFont val="Arial"/>
        <family val="2"/>
      </rPr>
      <t xml:space="preserve"> Restrict each entity’s access and privileges to its own cardholder data environment only.</t>
    </r>
  </si>
  <si>
    <r>
      <t>A1.3</t>
    </r>
    <r>
      <rPr>
        <sz val="9"/>
        <rFont val="Arial"/>
        <family val="2"/>
      </rPr>
      <t xml:space="preserve"> Ensure logging and audit trails are enabled and unique to each entity’s cardholder data environment and consistent with PCI DSS Requirement 10.</t>
    </r>
  </si>
  <si>
    <r>
      <t>A1.4</t>
    </r>
    <r>
      <rPr>
        <sz val="9"/>
        <rFont val="Arial"/>
        <family val="2"/>
      </rPr>
      <t xml:space="preserve"> Enable processes to provide for timely forensic investigation in the event of a compromise to any hosted merchant or service provider.</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</si>
  <si>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</si>
  <si>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</si>
  <si>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</si>
  <si>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 xml:space="preserve">1.1.6 </t>
    </r>
    <r>
      <rPr>
        <sz val="9"/>
        <rFont val="Arial"/>
        <family val="2"/>
      </rPr>
      <t>Documentation of business justification and approval for use of all services, protocols, and ports allowed, including documentation of security features implemented for those protocols considered to be insecure.</t>
    </r>
  </si>
  <si>
    <r>
      <t xml:space="preserve">1.3.3 </t>
    </r>
    <r>
      <rPr>
        <sz val="9"/>
        <rFont val="Arial"/>
        <family val="2"/>
      </rPr>
      <t>Implement anti-spoofing measures to detect and block forged source IP addresses from entering the network. 
(For example, block traffic originating from the Internet with an internal source address.)</t>
    </r>
  </si>
  <si>
    <r>
      <t>1.3.4</t>
    </r>
    <r>
      <rPr>
        <sz val="9"/>
        <rFont val="Arial"/>
        <family val="2"/>
      </rPr>
      <t xml:space="preserve"> Do not allow unauthorized outbound traffic from the cardholder data environment to the Internet.</t>
    </r>
  </si>
  <si>
    <r>
      <t xml:space="preserve">1.3.6 </t>
    </r>
    <r>
      <rPr>
        <sz val="9"/>
        <rFont val="Arial"/>
        <family val="2"/>
      </rPr>
      <t>Place system components that store cardholder data (such as a database) in an internal network zone, segregated from the DMZ and other untrusted networks.</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</si>
  <si>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</si>
  <si>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rPr>
        <b/>
        <sz val="9"/>
        <rFont val="Arial"/>
        <family val="2"/>
      </rPr>
      <t xml:space="preserve">2.6 </t>
    </r>
    <r>
      <rPr>
        <sz val="9"/>
        <rFont val="Arial"/>
        <family val="2"/>
      </rPr>
      <t xml:space="preserve">Shared hosting providers must protect each entity’s hosted environment and cardholder data. These providers must meet specific requirements as detailed in </t>
    </r>
    <r>
      <rPr>
        <i/>
        <sz val="9"/>
        <rFont val="Arial"/>
        <family val="2"/>
      </rPr>
      <t>Appendix A1: Additional PCI DSS Requirements for Shared Hosting Providers.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</si>
  <si>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</si>
  <si>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3.4.1 </t>
    </r>
    <r>
      <rPr>
        <sz val="9"/>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 xml:space="preserve">Note: </t>
    </r>
    <r>
      <rPr>
        <i/>
        <sz val="9"/>
        <rFont val="Arial"/>
        <family val="2"/>
      </rPr>
      <t>This requirement applies in addition to all other PCI DSS encryption and key-management requirements.</t>
    </r>
  </si>
  <si>
    <r>
      <t>3.5.2</t>
    </r>
    <r>
      <rPr>
        <sz val="9"/>
        <rFont val="Arial"/>
        <family val="2"/>
      </rPr>
      <t xml:space="preserve"> Restrict access to cryptographic keys to the fewest number of custodians necessary.</t>
    </r>
  </si>
  <si>
    <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rFont val="Arial"/>
        <family val="2"/>
      </rPr>
      <t>Note:</t>
    </r>
    <r>
      <rPr>
        <i/>
        <sz val="9"/>
        <rFont val="Arial"/>
        <family val="2"/>
      </rPr>
      <t xml:space="preserve"> It is not required that public keys be stored in one of these forms.</t>
    </r>
  </si>
  <si>
    <r>
      <t>3.5.4</t>
    </r>
    <r>
      <rPr>
        <sz val="9"/>
        <rFont val="Arial"/>
        <family val="2"/>
      </rPr>
      <t xml:space="preserve"> Store cryptographic keys in the fewest possible locations.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</si>
  <si>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</si>
  <si>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6.4.4 </t>
    </r>
    <r>
      <rPr>
        <sz val="9"/>
        <rFont val="Arial"/>
        <family val="2"/>
      </rPr>
      <t>Removal of test data and accounts from system components before the system becomes active/goes into production.</t>
    </r>
  </si>
  <si>
    <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</si>
  <si>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6.5.10</t>
    </r>
    <r>
      <rPr>
        <sz val="9"/>
        <rFont val="Arial"/>
        <family val="2"/>
      </rPr>
      <t xml:space="preserve"> Broken authentication and session management</t>
    </r>
    <r>
      <rPr>
        <b/>
        <sz val="9"/>
        <rFont val="Arial"/>
        <family val="2"/>
      </rPr>
      <t xml:space="preserve"> </t>
    </r>
    <r>
      <rPr>
        <b/>
        <i/>
        <strike/>
        <sz val="9"/>
        <color rgb="FFFF0000"/>
        <rFont val="Arial"/>
        <family val="2"/>
      </rPr>
      <t/>
    </r>
  </si>
  <si>
    <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</si>
  <si>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</si>
  <si>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</si>
  <si>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t>Implementation In Progress</t>
  </si>
  <si>
    <t>Implemented But Not Validated</t>
  </si>
  <si>
    <r>
      <t xml:space="preserve">1.3.5 </t>
    </r>
    <r>
      <rPr>
        <sz val="9"/>
        <rFont val="Arial"/>
        <family val="2"/>
      </rPr>
      <t>Permit only “established” connections into the network.</t>
    </r>
  </si>
  <si>
    <r>
      <rPr>
        <b/>
        <sz val="9"/>
        <rFont val="Arial"/>
        <family val="2"/>
      </rPr>
      <t xml:space="preserve">1.3.7 </t>
    </r>
    <r>
      <rPr>
        <sz val="9"/>
        <rFont val="Arial"/>
        <family val="2"/>
      </rPr>
      <t xml:space="preserve">Do not disclose private IP addresses and routing information to unauthorized parties.
</t>
    </r>
    <r>
      <rPr>
        <b/>
        <i/>
        <sz val="9"/>
        <rFont val="Arial"/>
        <family val="2"/>
      </rPr>
      <t>Note:</t>
    </r>
    <r>
      <rPr>
        <i/>
        <sz val="9"/>
        <rFont val="Arial"/>
        <family val="2"/>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</si>
  <si>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r>
  </si>
  <si>
    <r>
      <t>8.2.5</t>
    </r>
    <r>
      <rPr>
        <sz val="9"/>
        <rFont val="Arial"/>
        <family val="2"/>
      </rPr>
      <t xml:space="preserve"> Do not allow an individual to submit a new password/passphrase that is the same as any of the last four passwords/passphrases he or she has used.</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</si>
  <si>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</si>
  <si>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 xml:space="preserve">8.5.1 </t>
    </r>
    <r>
      <rPr>
        <b/>
        <i/>
        <sz val="9"/>
        <color theme="1"/>
        <rFont val="Arial"/>
        <family val="2"/>
      </rPr>
      <t>Additional requirement for service providers only</t>
    </r>
    <r>
      <rPr>
        <i/>
        <sz val="9"/>
        <color theme="1"/>
        <rFont val="Arial"/>
        <family val="2"/>
      </rPr>
      <t xml:space="preserve">: </t>
    </r>
    <r>
      <rPr>
        <sz val="9"/>
        <color theme="1"/>
        <rFont val="Arial"/>
        <family val="2"/>
      </rPr>
      <t xml:space="preserve">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</si>
  <si>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</si>
  <si>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t>June 2018</t>
  </si>
  <si>
    <r>
      <t xml:space="preserve">Appendix A2: Additional PCI DSS Requirements for Entities using SSL/Early TLS for Card-Present POS POI Terminal Connections
</t>
    </r>
    <r>
      <rPr>
        <b/>
        <i/>
        <sz val="9"/>
        <rFont val="Arial"/>
        <family val="2"/>
      </rPr>
      <t xml:space="preserve">Note: </t>
    </r>
    <r>
      <rPr>
        <i/>
        <sz val="9"/>
        <rFont val="Arial"/>
        <family val="2"/>
      </rPr>
      <t>SSL/early TLS  may not be used as a security control, except by POS POI terminals that are verified as not being susceptible to known exploits and the termination points to which they connect, as defined in this Appendix.</t>
    </r>
  </si>
  <si>
    <r>
      <t xml:space="preserve">A2.1 </t>
    </r>
    <r>
      <rPr>
        <sz val="9"/>
        <rFont val="Arial"/>
        <family val="2"/>
      </rPr>
      <t>Where POS POI terminals (at the merchant or payment acceptance location) use SSL and/or early TLS, the entity must confirm the devices are not susceptible to any known exploits for those protocols.</t>
    </r>
    <r>
      <rPr>
        <b/>
        <sz val="9"/>
        <rFont val="Arial"/>
        <family val="2"/>
      </rPr>
      <t xml:space="preserve">
</t>
    </r>
    <r>
      <rPr>
        <b/>
        <i/>
        <sz val="9"/>
        <rFont val="Arial"/>
        <family val="2"/>
      </rPr>
      <t xml:space="preserve">Note:  </t>
    </r>
    <r>
      <rPr>
        <i/>
        <sz val="9"/>
        <rFont val="Arial"/>
        <family val="2"/>
      </rPr>
      <t xml:space="preserve">This requirement is intended to apply to the entity with the POS POI terminal, such as a merchant.  This requirement is not intended for service providers who serve as the termination or connection point to those POS POI terminals. Requirements A2.2 and A2.3 apply to POS POI service providers. </t>
    </r>
  </si>
  <si>
    <r>
      <t xml:space="preserve">A2.2 </t>
    </r>
    <r>
      <rPr>
        <b/>
        <i/>
        <sz val="9"/>
        <rFont val="Arial"/>
        <family val="2"/>
      </rPr>
      <t>Requirement for Service Providers Only:</t>
    </r>
    <r>
      <rPr>
        <sz val="9"/>
        <rFont val="Arial"/>
        <family val="2"/>
      </rPr>
      <t xml:space="preserve"> All service providers with existing connection points to POS POI terminals referred to in A2.1 that use SSL and/or early TLS must have a formal Risk Mitigation and Migration Plan in place.  </t>
    </r>
  </si>
  <si>
    <r>
      <t xml:space="preserve">A2.3 </t>
    </r>
    <r>
      <rPr>
        <b/>
        <i/>
        <sz val="9"/>
        <rFont val="Arial"/>
        <family val="2"/>
      </rPr>
      <t xml:space="preserve">Requirement for Service Providers Only: </t>
    </r>
    <r>
      <rPr>
        <sz val="9"/>
        <rFont val="Arial"/>
        <family val="2"/>
      </rPr>
      <t xml:space="preserve">All service providers must provide a secure service offering. </t>
    </r>
  </si>
  <si>
    <r>
      <t xml:space="preserve">3.5.1  </t>
    </r>
    <r>
      <rPr>
        <sz val="9"/>
        <rFont val="Arial"/>
        <family val="2"/>
      </rPr>
      <t xml:space="preserve"> </t>
    </r>
    <r>
      <rPr>
        <b/>
        <i/>
        <sz val="9"/>
        <rFont val="Arial"/>
        <family val="2"/>
      </rPr>
      <t>Additional requirement for service providers only:</t>
    </r>
    <r>
      <rPr>
        <sz val="9"/>
        <rFont val="Arial"/>
        <family val="2"/>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r>
      <rPr>
        <b/>
        <sz val="9"/>
        <rFont val="Arial"/>
        <family val="2"/>
      </rPr>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</si>
  <si>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</si>
  <si>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trike/>
        <sz val="9"/>
        <color rgb="FFFF0000"/>
        <rFont val="Arial"/>
        <family val="2"/>
      </rPr>
      <t/>
    </r>
  </si>
  <si>
    <r>
      <t xml:space="preserve">10.8   </t>
    </r>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</si>
  <si>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r>
      <t xml:space="preserve">10.8.1 </t>
    </r>
    <r>
      <rPr>
        <b/>
        <i/>
        <sz val="9"/>
        <rFont val="Arial"/>
        <family val="2"/>
      </rPr>
      <t>Additional requirement for service providers only</t>
    </r>
    <r>
      <rPr>
        <b/>
        <sz val="9"/>
        <rFont val="Arial"/>
        <family val="2"/>
      </rPr>
      <t xml:space="preserve">: </t>
    </r>
    <r>
      <rPr>
        <sz val="9"/>
        <rFont val="Arial"/>
        <family val="2"/>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</si>
  <si>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r>
      <t xml:space="preserve">11.3.4.1 </t>
    </r>
    <r>
      <rPr>
        <b/>
        <i/>
        <sz val="9"/>
        <rFont val="Arial"/>
        <family val="2"/>
      </rPr>
      <t>Additional requirement for service providers only:</t>
    </r>
    <r>
      <rPr>
        <b/>
        <sz val="9"/>
        <rFont val="Arial"/>
        <family val="2"/>
      </rPr>
      <t xml:space="preserve">  </t>
    </r>
    <r>
      <rPr>
        <sz val="9"/>
        <rFont val="Arial"/>
        <family val="2"/>
      </rPr>
      <t xml:space="preserve">If segmentation is used, confirm PCI DSS scope by performing penetration testing on segmentation controls at least every six months and after any changes to segmentation controls/methods. 
</t>
    </r>
    <r>
      <rPr>
        <b/>
        <sz val="9"/>
        <rFont val="Arial"/>
        <family val="2"/>
      </rPr>
      <t/>
    </r>
  </si>
  <si>
    <r>
      <t xml:space="preserve">12.4.1  </t>
    </r>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</si>
  <si>
    <r>
      <t xml:space="preserve">12.11  </t>
    </r>
    <r>
      <rPr>
        <b/>
        <i/>
        <sz val="9"/>
        <rFont val="Arial"/>
        <family val="2"/>
      </rPr>
      <t>Additional requirement for service providers only:</t>
    </r>
    <r>
      <rPr>
        <b/>
        <sz val="9"/>
        <rFont val="Arial"/>
        <family val="2"/>
      </rPr>
      <t xml:space="preserve">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</si>
  <si>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r>
      <t xml:space="preserve">12.11.1 </t>
    </r>
    <r>
      <rPr>
        <b/>
        <i/>
        <sz val="9"/>
        <rFont val="Arial"/>
        <family val="2"/>
      </rPr>
      <t>Additional requirement for service providers only:</t>
    </r>
    <r>
      <rPr>
        <b/>
        <sz val="9"/>
        <rFont val="Arial"/>
        <family val="2"/>
      </rPr>
      <t xml:space="preserve"> </t>
    </r>
    <r>
      <rPr>
        <sz val="9"/>
        <rFont val="Arial"/>
        <family val="2"/>
      </rPr>
      <t xml:space="preserve"> Maintain documentation of quarterly review process to include: 
• Documenting results of the reviews 
• Review and sign off of results by personnel assigned responsibility for the PCI DSS compliance program  </t>
    </r>
  </si>
  <si>
    <r>
      <t>2.2.3</t>
    </r>
    <r>
      <rPr>
        <sz val="9"/>
        <rFont val="Arial"/>
        <family val="2"/>
      </rPr>
      <t xml:space="preserve"> Implement additional security features for any required services, protocols, or daemons that are considered to be insecure.</t>
    </r>
  </si>
  <si>
    <r>
      <t xml:space="preserve">2.3 </t>
    </r>
    <r>
      <rPr>
        <sz val="9"/>
        <rFont val="Arial"/>
        <family val="2"/>
      </rPr>
      <t>Encrypt all non-console administrative access using strong cryptography.</t>
    </r>
    <r>
      <rPr>
        <b/>
        <sz val="9"/>
        <rFont val="Arial"/>
        <family val="2"/>
      </rPr>
      <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</si>
  <si>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9"/>
        <rFont val="Arial"/>
        <family val="2"/>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</si>
  <si>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PCI DSS Requirements v3.2.1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</si>
</sst>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mmmm\ d\,\ yyyy;@"/>
    <numFmt numFmtId="166" formatCode="[$-409]d\-mmm\-yyyy;@"/>
    <numFmt numFmtId="167" formatCode="[$-409]d\-mmm\-yy;@"/>
    <numFmt numFmtId="168" formatCode="[$-409]mmm\-yy;@"/>
  </numFmts>
  <fonts count="69">
    <font>
      <sz val="11"/>
      <color theme="1"/>
      <name val="Calibri"/>
      <family val="2"/>
      <scheme val="minor"/>
    </font>
    <font>
      <b/>
      <sz val="13"/>
      <color indexed="8"/>
      <name val="Arial"/>
      <family val="2"/>
    </font>
    <font>
      <b/>
      <sz val="14"/>
      <color indexed="8"/>
      <name val="Calibri"/>
      <family val="2"/>
    </font>
    <font>
      <b/>
      <i/>
      <sz val="14"/>
      <color indexed="8"/>
      <name val="Calibri"/>
      <family val="2"/>
    </font>
    <font>
      <b/>
      <sz val="11"/>
      <name val="Calibri"/>
      <family val="2"/>
    </font>
    <font>
      <sz val="11"/>
      <name val="Calibri"/>
      <family val="2"/>
    </font>
    <font>
      <b/>
      <sz val="10"/>
      <color indexed="8"/>
      <name val="Arial"/>
      <family val="2"/>
    </font>
    <font>
      <sz val="10"/>
      <color indexed="54"/>
      <name val="Helvetica Neue"/>
    </font>
    <font>
      <b/>
      <u/>
      <sz val="11"/>
      <name val="Calibri"/>
      <family val="2"/>
    </font>
    <font>
      <b/>
      <sz val="11"/>
      <color indexed="8"/>
      <name val="Calibri"/>
      <family val="2"/>
    </font>
    <font>
      <b/>
      <i/>
      <sz val="11"/>
      <color indexed="8"/>
      <name val="Arial"/>
      <family val="2"/>
    </font>
    <font>
      <b/>
      <sz val="9"/>
      <color indexed="8"/>
      <name val="Arial"/>
      <family val="2"/>
    </font>
    <font>
      <sz val="9"/>
      <color indexed="8"/>
      <name val="Arial"/>
      <family val="2"/>
    </font>
    <font>
      <sz val="12"/>
      <color indexed="8"/>
      <name val="Calibri"/>
      <family val="2"/>
    </font>
    <font>
      <sz val="12"/>
      <color indexed="8"/>
      <name val="Times New Roman"/>
      <family val="1"/>
    </font>
    <font>
      <b/>
      <sz val="16"/>
      <color indexed="8"/>
      <name val="Arial"/>
      <family val="2"/>
    </font>
    <font>
      <sz val="10"/>
      <color indexed="8"/>
      <name val="Times New Roman"/>
      <family val="1"/>
    </font>
    <font>
      <sz val="10"/>
      <color indexed="8"/>
      <name val="Calibri"/>
      <family val="2"/>
    </font>
    <font>
      <u/>
      <sz val="11"/>
      <color indexed="12"/>
      <name val="Calibri"/>
      <family val="2"/>
    </font>
    <font>
      <b/>
      <sz val="10"/>
      <color indexed="21"/>
      <name val="Helvetica Neue"/>
    </font>
    <font>
      <b/>
      <sz val="16"/>
      <color indexed="63"/>
      <name val="Helvetica Neue"/>
    </font>
    <font>
      <b/>
      <sz val="9"/>
      <color indexed="63"/>
      <name val="Helvetica Neue"/>
    </font>
    <font>
      <sz val="9"/>
      <color indexed="63"/>
      <name val="Helvetica Neue"/>
    </font>
    <font>
      <sz val="11"/>
      <color indexed="63"/>
      <name val="Helvetica Neue"/>
    </font>
    <font>
      <b/>
      <sz val="11"/>
      <color indexed="63"/>
      <name val="Helvetica Neue"/>
    </font>
    <font>
      <i/>
      <sz val="8"/>
      <name val="Calibri"/>
      <family val="2"/>
    </font>
    <font>
      <b/>
      <sz val="10"/>
      <color indexed="63"/>
      <name val="Calibri"/>
      <family val="2"/>
    </font>
    <font>
      <b/>
      <sz val="11"/>
      <color indexed="63"/>
      <name val="Calibri"/>
      <family val="2"/>
    </font>
    <font>
      <b/>
      <sz val="9"/>
      <name val="Arial"/>
      <family val="2"/>
    </font>
    <font>
      <sz val="9"/>
      <name val="Arial"/>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8"/>
      <color rgb="FF000000"/>
      <name val="Tahoma"/>
      <family val="2"/>
    </font>
    <font>
      <b/>
      <strike/>
      <sz val="10"/>
      <color indexed="8"/>
      <name val="Arial"/>
      <family val="2"/>
    </font>
    <font>
      <b/>
      <sz val="9"/>
      <name val="Helvetica Neue"/>
    </font>
    <font>
      <sz val="9"/>
      <name val="Helvetica Neue"/>
    </font>
    <font>
      <u/>
      <sz val="11"/>
      <color theme="1"/>
      <name val="Calibri"/>
      <family val="2"/>
      <scheme val="minor"/>
    </font>
    <font>
      <i/>
      <sz val="9"/>
      <color indexed="8"/>
      <name val="Arial"/>
      <family val="2"/>
    </font>
    <font>
      <b/>
      <i/>
      <sz val="9"/>
      <color indexed="8"/>
      <name val="Arial"/>
      <family val="2"/>
    </font>
    <font>
      <sz val="9"/>
      <color theme="1"/>
      <name val="Arial"/>
      <family val="2"/>
    </font>
    <font>
      <b/>
      <sz val="9"/>
      <color theme="1"/>
      <name val="Arial"/>
      <family val="2"/>
    </font>
    <font>
      <i/>
      <sz val="9"/>
      <color theme="1"/>
      <name val="Arial"/>
      <family val="2"/>
    </font>
    <font>
      <b/>
      <i/>
      <sz val="9"/>
      <color theme="1"/>
      <name val="Arial"/>
      <family val="2"/>
    </font>
    <font>
      <sz val="9"/>
      <color rgb="FF000000"/>
      <name val="Arial"/>
      <family val="2"/>
    </font>
    <font>
      <b/>
      <sz val="11"/>
      <color theme="1"/>
      <name val="Arial"/>
      <family val="2"/>
    </font>
    <font>
      <sz val="11"/>
      <color theme="1"/>
      <name val="Arial"/>
      <family val="2"/>
    </font>
    <font>
      <b/>
      <sz val="14"/>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9"/>
      <color rgb="FFFF0000"/>
      <name val="Arial"/>
      <family val="2"/>
    </font>
    <font>
      <i/>
      <sz val="9"/>
      <name val="Arial"/>
      <family val="2"/>
    </font>
    <font>
      <sz val="11"/>
      <color rgb="FF0000CC"/>
      <name val="Arial"/>
      <family val="2"/>
    </font>
    <font>
      <b/>
      <i/>
      <strike/>
      <sz val="9"/>
      <color rgb="FFFF0000"/>
      <name val="Arial"/>
      <family val="2"/>
    </font>
    <font>
      <sz val="11"/>
      <name val="Arial"/>
      <family val="2"/>
    </font>
    <font>
      <b/>
      <strike/>
      <sz val="10"/>
      <name val="Arial"/>
      <family val="2"/>
    </font>
    <font>
      <b/>
      <i/>
      <sz val="9"/>
      <name val="Arial"/>
      <family val="2"/>
    </font>
    <font>
      <b/>
      <i/>
      <sz val="11"/>
      <name val="Arial"/>
      <family val="2"/>
    </font>
    <font>
      <sz val="10"/>
      <name val="Arial"/>
      <family val="2"/>
    </font>
    <font>
      <strike/>
      <sz val="10"/>
      <name val="Arial"/>
      <family val="2"/>
    </font>
    <font>
      <sz val="12"/>
      <name val="Arial"/>
      <family val="2"/>
    </font>
    <font>
      <b/>
      <i/>
      <sz val="14"/>
      <name val="Calibri"/>
      <family val="2"/>
      <scheme val="minor"/>
    </font>
  </fonts>
  <fills count="19">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rgb="FFFFFF00"/>
        <bgColor indexed="64"/>
      </patternFill>
    </fill>
    <fill>
      <patternFill patternType="solid">
        <fgColor rgb="FFFF79BC"/>
        <bgColor indexed="64"/>
      </patternFill>
    </fill>
    <fill>
      <patternFill patternType="solid">
        <fgColor theme="0" tint="-0.24994659260841701"/>
        <bgColor indexed="64"/>
      </patternFill>
    </fill>
  </fills>
  <borders count="62">
    <border>
      <left/>
      <right/>
      <top/>
      <bottom/>
      <diagonal/>
    </border>
    <border>
      <left/>
      <right/>
      <top/>
      <bottom style="thin">
        <color auto="1"/>
      </bottom>
      <diagonal/>
    </border>
    <border>
      <left style="thin">
        <color indexed="22"/>
      </left>
      <right/>
      <top/>
      <bottom/>
      <diagonal/>
    </border>
    <border>
      <left/>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indexed="64"/>
      </top>
      <bottom style="thin">
        <color indexed="64"/>
      </bottom>
      <diagonal/>
    </border>
    <border>
      <left style="medium">
        <color auto="1"/>
      </left>
      <right/>
      <top style="thin">
        <color auto="1"/>
      </top>
      <bottom/>
      <diagonal/>
    </border>
    <border>
      <left style="medium">
        <color auto="1"/>
      </left>
      <right/>
      <top/>
      <bottom/>
      <diagonal/>
    </border>
    <border>
      <left style="thin">
        <color indexed="64"/>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style="medium">
        <color auto="1"/>
      </left>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style="thick">
        <color auto="1"/>
      </right>
      <top style="thin">
        <color indexed="64"/>
      </top>
      <bottom style="thin">
        <color indexed="64"/>
      </bottom>
      <diagonal/>
    </border>
    <border>
      <left style="thin">
        <color auto="1"/>
      </left>
      <right style="thick">
        <color auto="1"/>
      </right>
      <top/>
      <bottom style="thin">
        <color auto="1"/>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ck">
        <color auto="1"/>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style="thin">
        <color auto="1"/>
      </bottom>
      <diagonal/>
    </border>
  </borders>
  <cellStyleXfs count="3">
    <xf numFmtId="0" fontId="0" fillId="0" borderId="0"/>
    <xf numFmtId="0" fontId="18" fillId="0" borderId="0" applyNumberFormat="0" applyFill="0" applyBorder="0" applyAlignment="0" applyProtection="0">
      <alignment vertical="top"/>
      <protection locked="0"/>
    </xf>
    <xf numFmtId="9" fontId="32" fillId="0" borderId="0" applyFont="0" applyFill="0" applyBorder="0" applyAlignment="0" applyProtection="0"/>
  </cellStyleXfs>
  <cellXfs count="338">
    <xf numFmtId="0" fontId="0" fillId="0" borderId="0" xfId="0"/>
    <xf numFmtId="0" fontId="1" fillId="0" borderId="0" xfId="0" applyFont="1" applyAlignment="1">
      <alignment horizontal="center"/>
    </xf>
    <xf numFmtId="0" fontId="4" fillId="0" borderId="0" xfId="0" applyFont="1"/>
    <xf numFmtId="0" fontId="5" fillId="0" borderId="0" xfId="0" applyFont="1" applyAlignment="1">
      <alignment horizontal="left" wrapText="1"/>
    </xf>
    <xf numFmtId="0" fontId="5" fillId="0" borderId="0" xfId="0" applyFont="1"/>
    <xf numFmtId="0" fontId="5" fillId="0" borderId="0" xfId="0" applyFont="1" applyAlignment="1">
      <alignment horizontal="left" indent="1"/>
    </xf>
    <xf numFmtId="0" fontId="6" fillId="0" borderId="0" xfId="0" applyFont="1"/>
    <xf numFmtId="0" fontId="7" fillId="0" borderId="0" xfId="0" applyFont="1"/>
    <xf numFmtId="0" fontId="0" fillId="0" borderId="0" xfId="0" applyProtection="1">
      <protection locked="0"/>
    </xf>
    <xf numFmtId="0" fontId="13" fillId="0" borderId="0" xfId="0" applyFont="1" applyAlignment="1" applyProtection="1">
      <alignment horizontal="center" vertical="center" wrapText="1"/>
      <protection locked="0"/>
    </xf>
    <xf numFmtId="0" fontId="0" fillId="2" borderId="2" xfId="0" applyFill="1" applyBorder="1" applyProtection="1">
      <protection locked="0"/>
    </xf>
    <xf numFmtId="0" fontId="0" fillId="3" borderId="0" xfId="0" applyFill="1" applyProtection="1">
      <protection locked="0"/>
    </xf>
    <xf numFmtId="0" fontId="0" fillId="4" borderId="0" xfId="0" applyFill="1" applyProtection="1">
      <protection locked="0"/>
    </xf>
    <xf numFmtId="0" fontId="0" fillId="5" borderId="0" xfId="0" applyFill="1" applyProtection="1">
      <protection locked="0"/>
    </xf>
    <xf numFmtId="0" fontId="0" fillId="6" borderId="0" xfId="0" applyFill="1" applyProtection="1">
      <protection locked="0"/>
    </xf>
    <xf numFmtId="0" fontId="0" fillId="7" borderId="0" xfId="0" applyFill="1" applyProtection="1">
      <protection locked="0"/>
    </xf>
    <xf numFmtId="0" fontId="17" fillId="0" borderId="1" xfId="0" applyFont="1" applyBorder="1" applyProtection="1">
      <protection locked="0"/>
    </xf>
    <xf numFmtId="0" fontId="17" fillId="0" borderId="3" xfId="0" applyFont="1" applyBorder="1" applyProtection="1">
      <protection locked="0"/>
    </xf>
    <xf numFmtId="0" fontId="18" fillId="0" borderId="3" xfId="1" applyBorder="1" applyAlignment="1" applyProtection="1">
      <protection locked="0"/>
    </xf>
    <xf numFmtId="0" fontId="17" fillId="0" borderId="3" xfId="0" applyFont="1" applyBorder="1" applyAlignment="1" applyProtection="1">
      <alignment horizontal="left"/>
      <protection locked="0"/>
    </xf>
    <xf numFmtId="0" fontId="0" fillId="0" borderId="1" xfId="0" applyBorder="1" applyProtection="1">
      <protection locked="0"/>
    </xf>
    <xf numFmtId="0" fontId="20" fillId="0" borderId="1" xfId="0" applyFont="1" applyBorder="1" applyAlignment="1" applyProtection="1">
      <alignment horizontal="center" wrapText="1"/>
      <protection locked="0"/>
    </xf>
    <xf numFmtId="0" fontId="35" fillId="0" borderId="1" xfId="0" applyFont="1" applyBorder="1" applyProtection="1">
      <protection locked="0"/>
    </xf>
    <xf numFmtId="0" fontId="36" fillId="0" borderId="0" xfId="0" applyFont="1" applyProtection="1">
      <protection locked="0"/>
    </xf>
    <xf numFmtId="0" fontId="33" fillId="9" borderId="9" xfId="0" applyFont="1" applyFill="1" applyBorder="1"/>
    <xf numFmtId="0" fontId="0" fillId="0" borderId="0" xfId="0" applyAlignment="1">
      <alignment horizontal="left"/>
    </xf>
    <xf numFmtId="0" fontId="33" fillId="9" borderId="10" xfId="0" applyFont="1" applyFill="1" applyBorder="1" applyAlignment="1">
      <alignment horizontal="left"/>
    </xf>
    <xf numFmtId="0" fontId="33" fillId="9" borderId="10" xfId="0" applyFont="1" applyFill="1" applyBorder="1"/>
    <xf numFmtId="165" fontId="0" fillId="0" borderId="0" xfId="0" applyNumberFormat="1"/>
    <xf numFmtId="168" fontId="0" fillId="0" borderId="0" xfId="0" applyNumberFormat="1"/>
    <xf numFmtId="0" fontId="0" fillId="0" borderId="0" xfId="0" applyProtection="1">
      <protection hidden="1"/>
    </xf>
    <xf numFmtId="0" fontId="14" fillId="0" borderId="0" xfId="0" applyFont="1" applyProtection="1">
      <protection hidden="1"/>
    </xf>
    <xf numFmtId="0" fontId="16" fillId="0" borderId="0" xfId="0" applyFont="1" applyProtection="1">
      <protection hidden="1"/>
    </xf>
    <xf numFmtId="0" fontId="9" fillId="0" borderId="0" xfId="0" applyFont="1" applyProtection="1">
      <protection hidden="1"/>
    </xf>
    <xf numFmtId="0" fontId="17" fillId="0" borderId="0" xfId="0" applyFont="1" applyProtection="1">
      <protection hidden="1"/>
    </xf>
    <xf numFmtId="0" fontId="17" fillId="0" borderId="0" xfId="0" applyFont="1" applyAlignment="1" applyProtection="1">
      <alignment horizontal="left"/>
      <protection hidden="1"/>
    </xf>
    <xf numFmtId="0" fontId="9" fillId="0" borderId="0" xfId="0" applyFont="1" applyAlignment="1" applyProtection="1">
      <alignment horizontal="left"/>
      <protection hidden="1"/>
    </xf>
    <xf numFmtId="0" fontId="19" fillId="0" borderId="4" xfId="0" applyFont="1" applyBorder="1" applyAlignment="1" applyProtection="1">
      <alignment horizontal="center" vertical="top" wrapText="1"/>
      <protection hidden="1"/>
    </xf>
    <xf numFmtId="0" fontId="19" fillId="0" borderId="5" xfId="0" applyFont="1" applyBorder="1" applyAlignment="1" applyProtection="1">
      <alignment horizontal="center" vertical="top" wrapText="1"/>
      <protection hidden="1"/>
    </xf>
    <xf numFmtId="0" fontId="20" fillId="0" borderId="6" xfId="0" applyFont="1" applyBorder="1" applyAlignment="1" applyProtection="1">
      <alignment horizontal="center" vertical="center" wrapText="1"/>
      <protection hidden="1"/>
    </xf>
    <xf numFmtId="0" fontId="21" fillId="0" borderId="7" xfId="0" applyFont="1" applyBorder="1" applyAlignment="1" applyProtection="1">
      <alignment vertical="top" wrapText="1"/>
      <protection hidden="1"/>
    </xf>
    <xf numFmtId="164" fontId="23" fillId="0" borderId="8" xfId="2" applyNumberFormat="1" applyFont="1" applyBorder="1" applyAlignment="1" applyProtection="1">
      <alignment horizontal="center" vertical="center" wrapText="1"/>
      <protection hidden="1"/>
    </xf>
    <xf numFmtId="0" fontId="39" fillId="0" borderId="7" xfId="0" applyFont="1" applyBorder="1" applyAlignment="1" applyProtection="1">
      <alignment vertical="top" wrapText="1"/>
      <protection hidden="1"/>
    </xf>
    <xf numFmtId="0" fontId="0" fillId="0" borderId="0" xfId="0" applyAlignment="1" applyProtection="1">
      <alignment wrapText="1"/>
      <protection hidden="1"/>
    </xf>
    <xf numFmtId="0" fontId="21" fillId="0" borderId="6" xfId="0" applyFont="1" applyBorder="1" applyAlignment="1" applyProtection="1">
      <alignment vertical="top" wrapText="1"/>
      <protection hidden="1"/>
    </xf>
    <xf numFmtId="0" fontId="20" fillId="0" borderId="4" xfId="0" applyFont="1" applyBorder="1" applyAlignment="1" applyProtection="1">
      <alignment horizontal="center" wrapText="1"/>
      <protection hidden="1"/>
    </xf>
    <xf numFmtId="0" fontId="25" fillId="0" borderId="0" xfId="0" applyFont="1" applyAlignment="1" applyProtection="1">
      <alignment horizontal="left" vertical="center"/>
      <protection hidden="1"/>
    </xf>
    <xf numFmtId="0" fontId="20" fillId="0" borderId="0" xfId="0" applyFont="1" applyAlignment="1" applyProtection="1">
      <alignment horizontal="center" wrapText="1"/>
      <protection hidden="1"/>
    </xf>
    <xf numFmtId="164" fontId="20" fillId="0" borderId="0" xfId="2" applyNumberFormat="1" applyFont="1" applyBorder="1" applyAlignment="1" applyProtection="1">
      <alignment horizontal="center" wrapText="1"/>
      <protection hidden="1"/>
    </xf>
    <xf numFmtId="164" fontId="26" fillId="0" borderId="0" xfId="2" applyNumberFormat="1" applyFont="1" applyBorder="1" applyAlignment="1" applyProtection="1">
      <alignment horizontal="center" wrapText="1"/>
      <protection hidden="1"/>
    </xf>
    <xf numFmtId="0" fontId="26" fillId="0" borderId="0" xfId="0" applyFont="1" applyAlignment="1" applyProtection="1">
      <alignment horizontal="center" wrapText="1"/>
      <protection hidden="1"/>
    </xf>
    <xf numFmtId="165" fontId="24" fillId="0" borderId="6" xfId="0" applyNumberFormat="1" applyFont="1" applyBorder="1" applyAlignment="1">
      <alignment horizontal="center" vertical="center" wrapText="1"/>
    </xf>
    <xf numFmtId="165" fontId="20" fillId="0" borderId="4" xfId="0" applyNumberFormat="1" applyFont="1" applyBorder="1" applyAlignment="1">
      <alignment horizontal="center" vertical="center" wrapText="1"/>
    </xf>
    <xf numFmtId="0" fontId="20" fillId="0" borderId="4" xfId="0" applyFont="1" applyBorder="1" applyAlignment="1" applyProtection="1">
      <alignment horizontal="center" vertical="center" wrapText="1"/>
      <protection hidden="1"/>
    </xf>
    <xf numFmtId="0" fontId="9" fillId="0" borderId="0" xfId="0" applyFont="1" applyAlignment="1">
      <alignment vertical="center"/>
    </xf>
    <xf numFmtId="167" fontId="41" fillId="0" borderId="13" xfId="0" applyNumberFormat="1" applyFont="1" applyBorder="1" applyAlignment="1">
      <alignment horizontal="center" vertical="center"/>
    </xf>
    <xf numFmtId="0" fontId="41" fillId="0" borderId="13" xfId="0" applyFont="1" applyBorder="1" applyAlignment="1">
      <alignment horizontal="center" vertical="center"/>
    </xf>
    <xf numFmtId="0" fontId="41" fillId="0" borderId="14"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xf numFmtId="167" fontId="41" fillId="0" borderId="13" xfId="0" applyNumberFormat="1" applyFont="1" applyBorder="1" applyAlignment="1">
      <alignment horizontal="center"/>
    </xf>
    <xf numFmtId="0" fontId="41" fillId="0" borderId="13" xfId="0" applyFont="1" applyBorder="1" applyAlignment="1">
      <alignment horizontal="center"/>
    </xf>
    <xf numFmtId="0" fontId="41" fillId="0" borderId="14" xfId="0" applyFont="1"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167" fontId="0" fillId="0" borderId="13" xfId="0" applyNumberFormat="1" applyBorder="1" applyAlignment="1">
      <alignment horizontal="center"/>
    </xf>
    <xf numFmtId="167" fontId="0" fillId="0" borderId="14" xfId="0" applyNumberFormat="1" applyBorder="1" applyAlignment="1">
      <alignment horizontal="center"/>
    </xf>
    <xf numFmtId="0" fontId="0" fillId="0" borderId="13" xfId="0" applyBorder="1" applyAlignment="1">
      <alignment horizontal="center"/>
    </xf>
    <xf numFmtId="0" fontId="0" fillId="0" borderId="14" xfId="0" applyBorder="1"/>
    <xf numFmtId="0" fontId="11" fillId="0" borderId="18" xfId="0" applyFont="1" applyBorder="1" applyAlignment="1">
      <alignment vertical="top" wrapText="1"/>
    </xf>
    <xf numFmtId="0" fontId="28" fillId="0" borderId="18" xfId="0" applyFont="1" applyBorder="1" applyAlignment="1">
      <alignment vertical="top" wrapText="1"/>
    </xf>
    <xf numFmtId="0" fontId="12" fillId="0" borderId="18" xfId="0" applyFont="1" applyBorder="1" applyAlignment="1">
      <alignment vertical="top" wrapText="1"/>
    </xf>
    <xf numFmtId="0" fontId="28" fillId="0" borderId="19" xfId="0" applyFont="1" applyBorder="1" applyAlignment="1">
      <alignment vertical="top" wrapText="1"/>
    </xf>
    <xf numFmtId="0" fontId="11" fillId="0" borderId="20" xfId="0" applyFont="1" applyBorder="1" applyAlignment="1">
      <alignment vertical="top" wrapText="1"/>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3" borderId="0" xfId="0" applyFill="1"/>
    <xf numFmtId="167" fontId="0" fillId="0" borderId="0" xfId="0" applyNumberFormat="1" applyAlignment="1">
      <alignment horizontal="center"/>
    </xf>
    <xf numFmtId="0" fontId="0" fillId="0" borderId="0" xfId="0" applyAlignment="1">
      <alignment horizontal="center"/>
    </xf>
    <xf numFmtId="0" fontId="11" fillId="0" borderId="25" xfId="0" applyFont="1" applyBorder="1" applyAlignment="1">
      <alignment vertical="top" wrapText="1"/>
    </xf>
    <xf numFmtId="0" fontId="11" fillId="0" borderId="19" xfId="0" applyFont="1" applyBorder="1" applyAlignment="1">
      <alignment vertical="top" wrapText="1"/>
    </xf>
    <xf numFmtId="0" fontId="11" fillId="0" borderId="26" xfId="0" applyFont="1" applyBorder="1" applyAlignment="1">
      <alignment vertical="top" wrapText="1"/>
    </xf>
    <xf numFmtId="0" fontId="28" fillId="0" borderId="20" xfId="0" applyFont="1" applyBorder="1" applyAlignment="1">
      <alignment vertical="top" wrapText="1"/>
    </xf>
    <xf numFmtId="0" fontId="42" fillId="0" borderId="25" xfId="0" applyFont="1" applyBorder="1" applyAlignment="1">
      <alignment vertical="top" wrapText="1"/>
    </xf>
    <xf numFmtId="0" fontId="45" fillId="0" borderId="18" xfId="0" applyFont="1" applyBorder="1" applyAlignment="1">
      <alignment vertical="top" wrapText="1"/>
    </xf>
    <xf numFmtId="0" fontId="45" fillId="0" borderId="25" xfId="0" applyFont="1" applyBorder="1" applyAlignment="1">
      <alignment vertical="top" wrapText="1"/>
    </xf>
    <xf numFmtId="0" fontId="45" fillId="0" borderId="20" xfId="0" applyFont="1" applyBorder="1" applyAlignment="1">
      <alignment vertical="top" wrapText="1"/>
    </xf>
    <xf numFmtId="0" fontId="45" fillId="0" borderId="19" xfId="0" applyFont="1" applyBorder="1" applyAlignment="1">
      <alignment vertical="top" wrapText="1"/>
    </xf>
    <xf numFmtId="0" fontId="50" fillId="0" borderId="0" xfId="0" applyFont="1" applyAlignment="1" applyProtection="1">
      <alignment vertical="center"/>
      <protection locked="0"/>
    </xf>
    <xf numFmtId="0" fontId="50" fillId="0" borderId="0" xfId="0" applyFont="1" applyAlignment="1">
      <alignment vertical="center"/>
    </xf>
    <xf numFmtId="0" fontId="50" fillId="0" borderId="0" xfId="0" applyFont="1" applyAlignment="1" applyProtection="1">
      <alignment horizontal="center" vertical="center" wrapText="1"/>
      <protection locked="0"/>
    </xf>
    <xf numFmtId="0" fontId="50" fillId="0" borderId="0" xfId="0" applyFont="1" applyProtection="1">
      <protection locked="0"/>
    </xf>
    <xf numFmtId="0" fontId="50" fillId="0" borderId="0" xfId="0" applyFont="1"/>
    <xf numFmtId="0" fontId="53" fillId="0" borderId="0" xfId="0" applyFont="1"/>
    <xf numFmtId="0" fontId="50" fillId="0" borderId="0" xfId="0" applyFont="1" applyAlignment="1">
      <alignment vertical="top"/>
    </xf>
    <xf numFmtId="0" fontId="54" fillId="0" borderId="0" xfId="0" applyFont="1" applyAlignment="1">
      <alignment horizontal="center" vertical="center" wrapText="1"/>
    </xf>
    <xf numFmtId="0" fontId="49" fillId="0" borderId="0" xfId="0" applyFont="1" applyAlignment="1">
      <alignment horizontal="center" vertical="top"/>
    </xf>
    <xf numFmtId="9" fontId="56" fillId="0" borderId="17" xfId="0" applyNumberFormat="1" applyFont="1" applyBorder="1" applyAlignment="1">
      <alignment horizontal="center" vertical="center" wrapText="1"/>
    </xf>
    <xf numFmtId="0" fontId="11" fillId="0" borderId="28" xfId="0" applyFont="1" applyBorder="1" applyAlignment="1">
      <alignment vertical="top" wrapText="1"/>
    </xf>
    <xf numFmtId="0" fontId="28" fillId="0" borderId="25" xfId="0" applyFont="1" applyBorder="1" applyAlignment="1">
      <alignment vertical="top" wrapText="1"/>
    </xf>
    <xf numFmtId="0" fontId="11" fillId="0" borderId="29" xfId="0" applyFont="1" applyBorder="1" applyAlignment="1">
      <alignment vertical="top" wrapText="1"/>
    </xf>
    <xf numFmtId="0" fontId="28" fillId="0" borderId="28" xfId="0" applyFont="1" applyBorder="1" applyAlignment="1">
      <alignment vertical="top" wrapText="1"/>
    </xf>
    <xf numFmtId="0" fontId="59" fillId="0" borderId="0" xfId="0" applyFont="1"/>
    <xf numFmtId="0" fontId="61" fillId="0" borderId="0" xfId="0" applyFont="1" applyProtection="1">
      <protection locked="0"/>
    </xf>
    <xf numFmtId="0" fontId="61" fillId="0" borderId="0" xfId="0" applyFont="1"/>
    <xf numFmtId="0" fontId="61" fillId="0" borderId="0" xfId="0" applyFont="1" applyAlignment="1" applyProtection="1">
      <alignment horizontal="center" wrapText="1"/>
      <protection locked="0"/>
    </xf>
    <xf numFmtId="0" fontId="52" fillId="0" borderId="12" xfId="0" applyFont="1" applyBorder="1" applyAlignment="1" applyProtection="1">
      <alignment horizontal="center" vertical="center" wrapText="1"/>
      <protection locked="0"/>
    </xf>
    <xf numFmtId="0" fontId="52" fillId="0" borderId="13" xfId="0" applyFont="1" applyBorder="1" applyAlignment="1" applyProtection="1">
      <alignment horizontal="center" vertical="center" wrapText="1"/>
      <protection locked="0"/>
    </xf>
    <xf numFmtId="0" fontId="52" fillId="0" borderId="11" xfId="0" applyFont="1" applyBorder="1" applyAlignment="1" applyProtection="1">
      <alignment horizontal="center" vertical="center" wrapText="1"/>
      <protection locked="0"/>
    </xf>
    <xf numFmtId="0" fontId="52" fillId="10" borderId="27" xfId="0" applyFont="1" applyFill="1" applyBorder="1" applyAlignment="1" applyProtection="1">
      <alignment horizontal="center" vertical="center" wrapText="1"/>
      <protection locked="0"/>
    </xf>
    <xf numFmtId="0" fontId="61" fillId="0" borderId="0" xfId="0" applyFont="1" applyAlignment="1">
      <alignment horizontal="center" vertical="center" wrapText="1"/>
    </xf>
    <xf numFmtId="0" fontId="52" fillId="0" borderId="0" xfId="0" applyFont="1" applyAlignment="1">
      <alignment horizontal="center" vertical="top"/>
    </xf>
    <xf numFmtId="1" fontId="61" fillId="0" borderId="0" xfId="0" applyNumberFormat="1" applyFont="1" applyProtection="1">
      <protection locked="0"/>
    </xf>
    <xf numFmtId="49" fontId="6" fillId="17" borderId="13" xfId="0" applyNumberFormat="1" applyFont="1" applyFill="1" applyBorder="1" applyAlignment="1">
      <alignment horizontal="center" vertical="center"/>
    </xf>
    <xf numFmtId="49" fontId="6" fillId="16" borderId="13" xfId="0" applyNumberFormat="1" applyFont="1" applyFill="1" applyBorder="1" applyAlignment="1">
      <alignment horizontal="center" vertical="center"/>
    </xf>
    <xf numFmtId="49" fontId="6" fillId="12" borderId="13" xfId="0" applyNumberFormat="1" applyFont="1" applyFill="1" applyBorder="1" applyAlignment="1">
      <alignment horizontal="center" vertical="center"/>
    </xf>
    <xf numFmtId="49" fontId="38" fillId="10" borderId="14" xfId="0" applyNumberFormat="1" applyFont="1" applyFill="1" applyBorder="1" applyAlignment="1">
      <alignment horizontal="center" vertical="center"/>
    </xf>
    <xf numFmtId="49" fontId="6" fillId="16" borderId="12" xfId="0" applyNumberFormat="1" applyFont="1" applyFill="1" applyBorder="1" applyAlignment="1">
      <alignment horizontal="center" vertical="center"/>
    </xf>
    <xf numFmtId="49" fontId="6" fillId="16" borderId="11" xfId="0" applyNumberFormat="1" applyFont="1" applyFill="1" applyBorder="1" applyAlignment="1">
      <alignment horizontal="center" vertical="center"/>
    </xf>
    <xf numFmtId="49" fontId="6" fillId="13" borderId="13" xfId="0" applyNumberFormat="1" applyFont="1" applyFill="1" applyBorder="1" applyAlignment="1">
      <alignment horizontal="center" vertical="center"/>
    </xf>
    <xf numFmtId="49" fontId="6" fillId="13" borderId="11" xfId="0" applyNumberFormat="1" applyFont="1" applyFill="1" applyBorder="1" applyAlignment="1">
      <alignment horizontal="center" vertical="center"/>
    </xf>
    <xf numFmtId="49" fontId="6" fillId="17" borderId="12" xfId="0" applyNumberFormat="1" applyFont="1" applyFill="1" applyBorder="1" applyAlignment="1">
      <alignment horizontal="center" vertical="center"/>
    </xf>
    <xf numFmtId="49" fontId="6" fillId="14" borderId="13" xfId="0" applyNumberFormat="1" applyFont="1" applyFill="1" applyBorder="1" applyAlignment="1">
      <alignment horizontal="center" vertical="center"/>
    </xf>
    <xf numFmtId="49" fontId="6" fillId="14" borderId="11" xfId="0" applyNumberFormat="1" applyFont="1" applyFill="1" applyBorder="1" applyAlignment="1">
      <alignment horizontal="center" vertical="center"/>
    </xf>
    <xf numFmtId="49" fontId="6" fillId="14" borderId="12" xfId="0" applyNumberFormat="1" applyFont="1" applyFill="1" applyBorder="1" applyAlignment="1">
      <alignment horizontal="center" vertical="center"/>
    </xf>
    <xf numFmtId="49" fontId="6" fillId="13" borderId="12" xfId="0" applyNumberFormat="1" applyFont="1" applyFill="1" applyBorder="1" applyAlignment="1">
      <alignment horizontal="center" vertical="center"/>
    </xf>
    <xf numFmtId="49" fontId="6" fillId="15" borderId="12" xfId="0" applyNumberFormat="1" applyFont="1" applyFill="1" applyBorder="1" applyAlignment="1">
      <alignment horizontal="center" vertical="center"/>
    </xf>
    <xf numFmtId="49" fontId="6" fillId="15" borderId="13" xfId="0" applyNumberFormat="1" applyFont="1" applyFill="1" applyBorder="1" applyAlignment="1">
      <alignment horizontal="center" vertical="center"/>
    </xf>
    <xf numFmtId="49" fontId="6" fillId="15" borderId="11" xfId="0" applyNumberFormat="1" applyFont="1" applyFill="1" applyBorder="1" applyAlignment="1">
      <alignment horizontal="center" vertical="center"/>
    </xf>
    <xf numFmtId="49" fontId="6" fillId="10" borderId="13" xfId="0" applyNumberFormat="1" applyFont="1" applyFill="1" applyBorder="1" applyAlignment="1">
      <alignment horizontal="center" vertical="center"/>
    </xf>
    <xf numFmtId="49" fontId="6" fillId="17" borderId="11" xfId="0" applyNumberFormat="1" applyFont="1" applyFill="1" applyBorder="1" applyAlignment="1">
      <alignment horizontal="center" vertical="center"/>
    </xf>
    <xf numFmtId="49" fontId="30" fillId="15" borderId="13" xfId="0" applyNumberFormat="1" applyFont="1" applyFill="1" applyBorder="1" applyAlignment="1">
      <alignment horizontal="center" vertical="center"/>
    </xf>
    <xf numFmtId="49" fontId="30" fillId="15" borderId="11" xfId="0" applyNumberFormat="1" applyFont="1" applyFill="1" applyBorder="1" applyAlignment="1">
      <alignment horizontal="center" vertical="center"/>
    </xf>
    <xf numFmtId="49" fontId="30" fillId="15" borderId="12" xfId="0" applyNumberFormat="1" applyFont="1" applyFill="1" applyBorder="1" applyAlignment="1">
      <alignment horizontal="center" vertical="center"/>
    </xf>
    <xf numFmtId="49" fontId="30" fillId="16" borderId="13" xfId="0" applyNumberFormat="1" applyFont="1" applyFill="1" applyBorder="1" applyAlignment="1">
      <alignment horizontal="center" vertical="center"/>
    </xf>
    <xf numFmtId="49" fontId="50" fillId="0" borderId="0" xfId="0" applyNumberFormat="1" applyFont="1" applyAlignment="1">
      <alignment horizontal="center"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3" xfId="0" applyBorder="1" applyAlignment="1" applyProtection="1">
      <alignment horizontal="center" vertical="center"/>
      <protection locked="0"/>
    </xf>
    <xf numFmtId="0" fontId="0" fillId="0" borderId="13" xfId="0" applyBorder="1" applyAlignment="1" applyProtection="1">
      <alignment vertical="center"/>
      <protection locked="0"/>
    </xf>
    <xf numFmtId="0" fontId="0" fillId="8" borderId="0" xfId="0" applyFill="1" applyAlignment="1">
      <alignment horizontal="center" vertical="top" readingOrder="1"/>
    </xf>
    <xf numFmtId="0" fontId="10" fillId="0" borderId="25" xfId="0" applyFont="1" applyBorder="1" applyAlignment="1">
      <alignment vertical="top" wrapText="1"/>
    </xf>
    <xf numFmtId="0" fontId="10" fillId="0" borderId="18" xfId="0" applyFont="1" applyBorder="1" applyAlignment="1">
      <alignment vertical="top"/>
    </xf>
    <xf numFmtId="0" fontId="10" fillId="0" borderId="18" xfId="0" applyFont="1" applyBorder="1" applyAlignment="1">
      <alignment vertical="top" wrapText="1"/>
    </xf>
    <xf numFmtId="0" fontId="11" fillId="0" borderId="0" xfId="0" applyFont="1" applyAlignment="1">
      <alignment vertical="top" wrapText="1"/>
    </xf>
    <xf numFmtId="0" fontId="28" fillId="0" borderId="26" xfId="0" applyFont="1" applyBorder="1" applyAlignment="1">
      <alignment vertical="top" wrapText="1"/>
    </xf>
    <xf numFmtId="0" fontId="44" fillId="0" borderId="18" xfId="0" applyFont="1" applyBorder="1" applyAlignment="1">
      <alignment vertical="top" wrapText="1"/>
    </xf>
    <xf numFmtId="0" fontId="45" fillId="0" borderId="29" xfId="0" applyFont="1" applyBorder="1" applyAlignment="1">
      <alignment vertical="top" wrapText="1"/>
    </xf>
    <xf numFmtId="0" fontId="29" fillId="0" borderId="19" xfId="0" applyFont="1" applyBorder="1" applyAlignment="1">
      <alignment vertical="top" wrapText="1"/>
    </xf>
    <xf numFmtId="0" fontId="29" fillId="0" borderId="18" xfId="0" applyFont="1" applyBorder="1" applyAlignment="1">
      <alignment vertical="top" wrapText="1"/>
    </xf>
    <xf numFmtId="0" fontId="10" fillId="0" borderId="26" xfId="0" applyFont="1" applyBorder="1" applyAlignment="1">
      <alignment vertical="top" wrapText="1"/>
    </xf>
    <xf numFmtId="49" fontId="38" fillId="10" borderId="13" xfId="0" applyNumberFormat="1" applyFont="1" applyFill="1" applyBorder="1" applyAlignment="1">
      <alignment horizontal="center" vertical="center"/>
    </xf>
    <xf numFmtId="49" fontId="11" fillId="0" borderId="14" xfId="0" applyNumberFormat="1" applyFont="1" applyBorder="1" applyAlignment="1">
      <alignment horizontal="center" vertical="center" wrapText="1"/>
    </xf>
    <xf numFmtId="49" fontId="11" fillId="0" borderId="13" xfId="0" applyNumberFormat="1" applyFont="1" applyBorder="1" applyAlignment="1">
      <alignment horizontal="center" vertical="center" wrapText="1"/>
    </xf>
    <xf numFmtId="49" fontId="51" fillId="0" borderId="13" xfId="0" applyNumberFormat="1" applyFont="1" applyBorder="1" applyAlignment="1">
      <alignment horizontal="center" vertical="center"/>
    </xf>
    <xf numFmtId="49" fontId="38" fillId="11" borderId="13" xfId="0" applyNumberFormat="1" applyFont="1" applyFill="1" applyBorder="1" applyAlignment="1">
      <alignment horizontal="center" vertical="center"/>
    </xf>
    <xf numFmtId="49" fontId="38" fillId="10" borderId="12" xfId="0" applyNumberFormat="1" applyFont="1" applyFill="1" applyBorder="1" applyAlignment="1">
      <alignment horizontal="center" vertical="center"/>
    </xf>
    <xf numFmtId="49" fontId="11" fillId="0" borderId="12" xfId="0" applyNumberFormat="1" applyFont="1" applyBorder="1" applyAlignment="1">
      <alignment horizontal="center" vertical="center" wrapText="1"/>
    </xf>
    <xf numFmtId="49" fontId="30" fillId="10" borderId="13" xfId="0" applyNumberFormat="1" applyFont="1" applyFill="1" applyBorder="1" applyAlignment="1">
      <alignment horizontal="center" vertical="center"/>
    </xf>
    <xf numFmtId="49" fontId="10" fillId="0" borderId="13" xfId="0" applyNumberFormat="1" applyFont="1" applyBorder="1" applyAlignment="1">
      <alignment horizontal="center" vertical="center" wrapText="1"/>
    </xf>
    <xf numFmtId="49" fontId="6" fillId="15" borderId="14" xfId="0" applyNumberFormat="1" applyFont="1" applyFill="1" applyBorder="1" applyAlignment="1">
      <alignment horizontal="center" vertical="center"/>
    </xf>
    <xf numFmtId="49" fontId="38" fillId="10" borderId="11" xfId="0" applyNumberFormat="1" applyFont="1" applyFill="1" applyBorder="1" applyAlignment="1">
      <alignment horizontal="center" vertical="center"/>
    </xf>
    <xf numFmtId="49" fontId="30" fillId="13" borderId="11" xfId="0" applyNumberFormat="1" applyFont="1" applyFill="1" applyBorder="1" applyAlignment="1">
      <alignment horizontal="center" vertical="center"/>
    </xf>
    <xf numFmtId="49" fontId="50" fillId="0" borderId="13" xfId="0" applyNumberFormat="1" applyFont="1" applyBorder="1" applyAlignment="1">
      <alignment horizontal="center" vertical="center"/>
    </xf>
    <xf numFmtId="49" fontId="49" fillId="10" borderId="13" xfId="0" applyNumberFormat="1" applyFont="1" applyFill="1" applyBorder="1" applyAlignment="1">
      <alignment horizontal="center" vertical="center"/>
    </xf>
    <xf numFmtId="49" fontId="30" fillId="15" borderId="14" xfId="0" applyNumberFormat="1" applyFont="1" applyFill="1" applyBorder="1" applyAlignment="1">
      <alignment horizontal="center" vertical="center"/>
    </xf>
    <xf numFmtId="0" fontId="52" fillId="10" borderId="12" xfId="0" applyFont="1" applyFill="1" applyBorder="1" applyAlignment="1" applyProtection="1">
      <alignment horizontal="center" vertical="center" wrapText="1"/>
      <protection locked="0"/>
    </xf>
    <xf numFmtId="0" fontId="52" fillId="0" borderId="27" xfId="0" applyFont="1" applyBorder="1" applyAlignment="1" applyProtection="1">
      <alignment horizontal="center" vertical="center" wrapText="1"/>
      <protection locked="0"/>
    </xf>
    <xf numFmtId="0" fontId="52" fillId="10" borderId="13" xfId="0" applyFont="1" applyFill="1" applyBorder="1" applyAlignment="1" applyProtection="1">
      <alignment horizontal="center" vertical="center" wrapText="1"/>
      <protection locked="0"/>
    </xf>
    <xf numFmtId="0" fontId="52" fillId="0" borderId="12" xfId="0" applyFont="1" applyBorder="1" applyAlignment="1">
      <alignment horizontal="center" vertical="center" wrapText="1"/>
    </xf>
    <xf numFmtId="0" fontId="62" fillId="11" borderId="12" xfId="0" applyFont="1" applyFill="1" applyBorder="1" applyAlignment="1" applyProtection="1">
      <alignment horizontal="center" vertical="center"/>
      <protection locked="0"/>
    </xf>
    <xf numFmtId="0" fontId="52" fillId="10" borderId="11" xfId="0" applyFont="1" applyFill="1" applyBorder="1" applyAlignment="1" applyProtection="1">
      <alignment horizontal="center" vertical="center" wrapText="1"/>
      <protection locked="0"/>
    </xf>
    <xf numFmtId="1" fontId="30" fillId="10" borderId="13" xfId="0" applyNumberFormat="1" applyFont="1" applyFill="1" applyBorder="1" applyAlignment="1" applyProtection="1">
      <alignment horizontal="center" vertical="center"/>
      <protection locked="0"/>
    </xf>
    <xf numFmtId="0" fontId="62" fillId="10" borderId="13" xfId="0" applyFont="1" applyFill="1" applyBorder="1" applyAlignment="1" applyProtection="1">
      <alignment horizontal="center" vertical="top"/>
      <protection locked="0"/>
    </xf>
    <xf numFmtId="9" fontId="31" fillId="0" borderId="13" xfId="0" applyNumberFormat="1" applyFont="1" applyBorder="1" applyAlignment="1">
      <alignment horizontal="center" vertical="top" wrapText="1"/>
    </xf>
    <xf numFmtId="0" fontId="62" fillId="11" borderId="13" xfId="0" applyFont="1" applyFill="1" applyBorder="1" applyAlignment="1" applyProtection="1">
      <alignment horizontal="center" vertical="center"/>
      <protection locked="0"/>
    </xf>
    <xf numFmtId="1" fontId="62" fillId="10" borderId="13" xfId="0" applyNumberFormat="1" applyFont="1" applyFill="1" applyBorder="1" applyAlignment="1" applyProtection="1">
      <alignment horizontal="center" vertical="center"/>
      <protection locked="0"/>
    </xf>
    <xf numFmtId="0" fontId="52" fillId="10" borderId="13" xfId="0" applyFont="1" applyFill="1" applyBorder="1" applyAlignment="1" applyProtection="1">
      <alignment horizontal="center" vertical="top"/>
      <protection locked="0"/>
    </xf>
    <xf numFmtId="1" fontId="30" fillId="10" borderId="13" xfId="0" applyNumberFormat="1" applyFont="1" applyFill="1" applyBorder="1" applyAlignment="1" applyProtection="1">
      <alignment horizontal="center" vertical="top" readingOrder="1"/>
      <protection locked="0"/>
    </xf>
    <xf numFmtId="49" fontId="30" fillId="12" borderId="13" xfId="0" applyNumberFormat="1" applyFont="1" applyFill="1" applyBorder="1" applyAlignment="1">
      <alignment horizontal="center" vertical="center"/>
    </xf>
    <xf numFmtId="49" fontId="30" fillId="14" borderId="11" xfId="0" applyNumberFormat="1" applyFont="1" applyFill="1" applyBorder="1" applyAlignment="1">
      <alignment horizontal="center" vertical="center"/>
    </xf>
    <xf numFmtId="0" fontId="64" fillId="0" borderId="19" xfId="0" applyFont="1" applyBorder="1" applyAlignment="1">
      <alignment vertical="top" wrapText="1"/>
    </xf>
    <xf numFmtId="0" fontId="28" fillId="0" borderId="26" xfId="0" applyFont="1" applyBorder="1" applyAlignment="1">
      <alignment horizontal="left" vertical="top" wrapText="1"/>
    </xf>
    <xf numFmtId="0" fontId="52" fillId="0" borderId="31" xfId="0" applyFont="1" applyBorder="1" applyAlignment="1" applyProtection="1">
      <alignment horizontal="center" vertical="center" wrapText="1"/>
      <protection locked="0"/>
    </xf>
    <xf numFmtId="0" fontId="52" fillId="0" borderId="35" xfId="0" applyFont="1" applyBorder="1" applyAlignment="1" applyProtection="1">
      <alignment horizontal="center" vertical="center" wrapText="1"/>
      <protection locked="0"/>
    </xf>
    <xf numFmtId="0" fontId="11" fillId="0" borderId="31" xfId="0" applyFont="1" applyBorder="1" applyAlignment="1">
      <alignment vertical="top" wrapText="1"/>
    </xf>
    <xf numFmtId="49" fontId="38" fillId="10" borderId="31" xfId="0" applyNumberFormat="1" applyFont="1" applyFill="1" applyBorder="1" applyAlignment="1">
      <alignment horizontal="center" vertical="center"/>
    </xf>
    <xf numFmtId="0" fontId="52" fillId="10" borderId="31" xfId="0" applyFont="1" applyFill="1" applyBorder="1" applyAlignment="1" applyProtection="1">
      <alignment horizontal="center" vertical="center" wrapText="1"/>
      <protection locked="0"/>
    </xf>
    <xf numFmtId="49" fontId="30" fillId="15" borderId="31" xfId="0" applyNumberFormat="1" applyFont="1" applyFill="1" applyBorder="1" applyAlignment="1">
      <alignment horizontal="center" vertical="center"/>
    </xf>
    <xf numFmtId="0" fontId="28" fillId="0" borderId="31" xfId="0" applyFont="1" applyBorder="1" applyAlignment="1">
      <alignment vertical="top" wrapText="1"/>
    </xf>
    <xf numFmtId="0" fontId="11" fillId="0" borderId="32" xfId="0" applyFont="1" applyBorder="1" applyAlignment="1">
      <alignment vertical="top" wrapText="1"/>
    </xf>
    <xf numFmtId="0" fontId="28" fillId="0" borderId="32" xfId="0" applyFont="1" applyBorder="1" applyAlignment="1">
      <alignment vertical="top" wrapText="1"/>
    </xf>
    <xf numFmtId="0" fontId="11" fillId="0" borderId="36" xfId="0" applyFont="1" applyBorder="1" applyAlignment="1">
      <alignment vertical="top" wrapText="1"/>
    </xf>
    <xf numFmtId="0" fontId="11" fillId="0" borderId="34" xfId="0" applyFont="1" applyBorder="1" applyAlignment="1">
      <alignment vertical="top" wrapText="1"/>
    </xf>
    <xf numFmtId="0" fontId="28" fillId="0" borderId="34" xfId="0" applyFont="1" applyBorder="1" applyAlignment="1">
      <alignment vertical="top" wrapText="1"/>
    </xf>
    <xf numFmtId="0" fontId="28" fillId="0" borderId="36" xfId="0" applyFont="1" applyBorder="1" applyAlignment="1">
      <alignment vertical="top" wrapText="1"/>
    </xf>
    <xf numFmtId="49" fontId="6" fillId="10" borderId="35" xfId="0" applyNumberFormat="1" applyFont="1" applyFill="1" applyBorder="1" applyAlignment="1">
      <alignment horizontal="center" vertical="center"/>
    </xf>
    <xf numFmtId="49" fontId="6" fillId="13" borderId="31" xfId="0" applyNumberFormat="1" applyFont="1" applyFill="1" applyBorder="1" applyAlignment="1">
      <alignment horizontal="center" vertical="center"/>
    </xf>
    <xf numFmtId="49" fontId="6" fillId="16" borderId="31" xfId="0" applyNumberFormat="1" applyFont="1" applyFill="1" applyBorder="1" applyAlignment="1">
      <alignment horizontal="center" vertical="center"/>
    </xf>
    <xf numFmtId="0" fontId="29" fillId="0" borderId="31" xfId="0" applyFont="1" applyBorder="1" applyAlignment="1">
      <alignment vertical="top" wrapText="1"/>
    </xf>
    <xf numFmtId="49" fontId="6" fillId="17" borderId="31" xfId="0" applyNumberFormat="1" applyFont="1" applyFill="1" applyBorder="1" applyAlignment="1">
      <alignment horizontal="center" vertical="center"/>
    </xf>
    <xf numFmtId="49" fontId="6" fillId="12" borderId="31" xfId="0" applyNumberFormat="1" applyFont="1" applyFill="1" applyBorder="1" applyAlignment="1">
      <alignment horizontal="center" vertical="center"/>
    </xf>
    <xf numFmtId="0" fontId="52" fillId="0" borderId="30" xfId="0" applyFont="1" applyBorder="1" applyAlignment="1" applyProtection="1">
      <alignment horizontal="center" vertical="center" wrapText="1"/>
      <protection locked="0"/>
    </xf>
    <xf numFmtId="49" fontId="6" fillId="14" borderId="31" xfId="0" applyNumberFormat="1" applyFont="1" applyFill="1" applyBorder="1" applyAlignment="1">
      <alignment horizontal="center" vertical="center"/>
    </xf>
    <xf numFmtId="49" fontId="30" fillId="13" borderId="31" xfId="0" applyNumberFormat="1" applyFont="1" applyFill="1" applyBorder="1" applyAlignment="1">
      <alignment horizontal="center" vertical="center"/>
    </xf>
    <xf numFmtId="49" fontId="30" fillId="12" borderId="31" xfId="0" applyNumberFormat="1" applyFont="1" applyFill="1" applyBorder="1" applyAlignment="1">
      <alignment horizontal="center" vertical="center"/>
    </xf>
    <xf numFmtId="0" fontId="45" fillId="0" borderId="31" xfId="0" applyFont="1" applyBorder="1" applyAlignment="1">
      <alignment vertical="top" wrapText="1"/>
    </xf>
    <xf numFmtId="49" fontId="6" fillId="15" borderId="31" xfId="0" applyNumberFormat="1" applyFont="1" applyFill="1" applyBorder="1" applyAlignment="1">
      <alignment horizontal="center" vertical="center"/>
    </xf>
    <xf numFmtId="49" fontId="6" fillId="16" borderId="30" xfId="0" applyNumberFormat="1" applyFont="1" applyFill="1" applyBorder="1" applyAlignment="1">
      <alignment horizontal="center" vertical="center"/>
    </xf>
    <xf numFmtId="0" fontId="28" fillId="0" borderId="37" xfId="0" applyFont="1" applyBorder="1" applyAlignment="1">
      <alignment vertical="top" wrapText="1"/>
    </xf>
    <xf numFmtId="49" fontId="6" fillId="12" borderId="35" xfId="0" applyNumberFormat="1" applyFont="1" applyFill="1" applyBorder="1" applyAlignment="1">
      <alignment horizontal="center" vertical="center"/>
    </xf>
    <xf numFmtId="166" fontId="56" fillId="0" borderId="40" xfId="0" applyNumberFormat="1" applyFont="1" applyBorder="1" applyAlignment="1">
      <alignment horizontal="center" vertical="center" wrapText="1"/>
    </xf>
    <xf numFmtId="49" fontId="6" fillId="16" borderId="39" xfId="0" applyNumberFormat="1" applyFont="1" applyFill="1" applyBorder="1" applyAlignment="1">
      <alignment horizontal="center" vertical="center"/>
    </xf>
    <xf numFmtId="49" fontId="6" fillId="14" borderId="47" xfId="0" applyNumberFormat="1" applyFont="1" applyFill="1" applyBorder="1" applyAlignment="1">
      <alignment horizontal="center" vertical="center"/>
    </xf>
    <xf numFmtId="49" fontId="6" fillId="14" borderId="32" xfId="0" applyNumberFormat="1" applyFont="1" applyFill="1" applyBorder="1" applyAlignment="1">
      <alignment horizontal="center" vertical="center"/>
    </xf>
    <xf numFmtId="49" fontId="6" fillId="14" borderId="48" xfId="0" applyNumberFormat="1" applyFont="1" applyFill="1" applyBorder="1" applyAlignment="1">
      <alignment horizontal="center" vertical="center"/>
    </xf>
    <xf numFmtId="49" fontId="6" fillId="14" borderId="49" xfId="0" applyNumberFormat="1" applyFont="1" applyFill="1" applyBorder="1" applyAlignment="1">
      <alignment horizontal="center" vertical="center"/>
    </xf>
    <xf numFmtId="0" fontId="30" fillId="0" borderId="0" xfId="0" applyFont="1" applyAlignment="1">
      <alignment vertical="center" wrapText="1"/>
    </xf>
    <xf numFmtId="0" fontId="33" fillId="0" borderId="0" xfId="0" applyFont="1"/>
    <xf numFmtId="0" fontId="65" fillId="0" borderId="0" xfId="0" applyFont="1" applyAlignment="1">
      <alignment vertical="center"/>
    </xf>
    <xf numFmtId="0" fontId="0" fillId="0" borderId="51" xfId="0" applyBorder="1" applyAlignment="1">
      <alignment vertical="center"/>
    </xf>
    <xf numFmtId="0" fontId="9" fillId="2" borderId="52" xfId="0" applyFont="1" applyFill="1" applyBorder="1" applyAlignment="1" applyProtection="1">
      <alignment vertical="center"/>
      <protection locked="0"/>
    </xf>
    <xf numFmtId="0" fontId="9" fillId="3" borderId="53" xfId="0" applyFont="1" applyFill="1" applyBorder="1" applyAlignment="1" applyProtection="1">
      <alignment vertical="center"/>
      <protection locked="0"/>
    </xf>
    <xf numFmtId="0" fontId="9" fillId="4" borderId="53" xfId="0" applyFont="1" applyFill="1" applyBorder="1" applyAlignment="1" applyProtection="1">
      <alignment vertical="center"/>
      <protection locked="0"/>
    </xf>
    <xf numFmtId="0" fontId="9" fillId="5" borderId="53" xfId="0" applyFont="1" applyFill="1" applyBorder="1" applyAlignment="1" applyProtection="1">
      <alignment vertical="center"/>
      <protection locked="0"/>
    </xf>
    <xf numFmtId="0" fontId="9" fillId="6" borderId="53" xfId="0" applyFont="1" applyFill="1" applyBorder="1" applyAlignment="1" applyProtection="1">
      <alignment vertical="center"/>
      <protection locked="0"/>
    </xf>
    <xf numFmtId="0" fontId="9" fillId="7" borderId="53" xfId="0" applyFont="1" applyFill="1" applyBorder="1" applyAlignment="1" applyProtection="1">
      <alignment vertical="center"/>
      <protection locked="0"/>
    </xf>
    <xf numFmtId="0" fontId="9" fillId="0" borderId="54" xfId="0" applyFont="1" applyBorder="1" applyAlignment="1" applyProtection="1">
      <alignment vertical="center"/>
      <protection locked="0"/>
    </xf>
    <xf numFmtId="0" fontId="0" fillId="0" borderId="0" xfId="0" applyAlignment="1">
      <alignment vertical="center"/>
    </xf>
    <xf numFmtId="0" fontId="0" fillId="0" borderId="0" xfId="0" applyAlignment="1">
      <alignment horizontal="center" vertical="top" readingOrder="1"/>
    </xf>
    <xf numFmtId="0" fontId="28" fillId="0" borderId="50" xfId="0" applyFont="1" applyBorder="1" applyAlignment="1">
      <alignment vertical="top" wrapText="1"/>
    </xf>
    <xf numFmtId="49" fontId="6" fillId="14" borderId="50" xfId="0" applyNumberFormat="1" applyFont="1" applyFill="1" applyBorder="1" applyAlignment="1">
      <alignment horizontal="center" vertical="center"/>
    </xf>
    <xf numFmtId="0" fontId="52" fillId="0" borderId="50" xfId="0" applyFont="1" applyBorder="1" applyAlignment="1" applyProtection="1">
      <alignment horizontal="center" vertical="center" wrapText="1"/>
      <protection locked="0"/>
    </xf>
    <xf numFmtId="0" fontId="0" fillId="0" borderId="51" xfId="0" applyBorder="1"/>
    <xf numFmtId="0" fontId="34" fillId="0" borderId="51" xfId="0" applyFont="1" applyBorder="1"/>
    <xf numFmtId="0" fontId="0" fillId="0" borderId="11" xfId="0" applyBorder="1" applyAlignment="1">
      <alignment horizontal="center"/>
    </xf>
    <xf numFmtId="0" fontId="33" fillId="2" borderId="57" xfId="0" applyFont="1" applyFill="1" applyBorder="1"/>
    <xf numFmtId="0" fontId="9" fillId="2" borderId="58" xfId="0" applyFont="1" applyFill="1" applyBorder="1"/>
    <xf numFmtId="0" fontId="33" fillId="8" borderId="59" xfId="0" applyFont="1" applyFill="1" applyBorder="1" applyAlignment="1">
      <alignment horizontal="center" vertical="top" readingOrder="1"/>
    </xf>
    <xf numFmtId="0" fontId="0" fillId="8" borderId="59" xfId="0" applyFill="1" applyBorder="1" applyAlignment="1">
      <alignment horizontal="center" vertical="top" readingOrder="1"/>
    </xf>
    <xf numFmtId="0" fontId="0" fillId="0" borderId="56" xfId="0" applyBorder="1"/>
    <xf numFmtId="167" fontId="0" fillId="0" borderId="56" xfId="0" applyNumberFormat="1" applyBorder="1" applyAlignment="1">
      <alignment horizontal="center"/>
    </xf>
    <xf numFmtId="0" fontId="0" fillId="0" borderId="56" xfId="0" applyBorder="1" applyAlignment="1">
      <alignment horizontal="center"/>
    </xf>
    <xf numFmtId="0" fontId="0" fillId="0" borderId="59" xfId="0" applyBorder="1" applyAlignment="1">
      <alignment horizontal="center"/>
    </xf>
    <xf numFmtId="0" fontId="0" fillId="0" borderId="59" xfId="0" applyBorder="1"/>
    <xf numFmtId="0" fontId="0" fillId="0" borderId="56" xfId="0" applyBorder="1" applyProtection="1">
      <protection locked="0"/>
    </xf>
    <xf numFmtId="1" fontId="33" fillId="16" borderId="0" xfId="0" applyNumberFormat="1" applyFont="1" applyFill="1"/>
    <xf numFmtId="0" fontId="52" fillId="0" borderId="60" xfId="0" applyFont="1" applyBorder="1" applyAlignment="1" applyProtection="1">
      <alignment horizontal="center" vertical="center" wrapText="1"/>
      <protection locked="0"/>
    </xf>
    <xf numFmtId="10" fontId="0" fillId="0" borderId="0" xfId="0" applyNumberFormat="1" applyAlignment="1" applyProtection="1">
      <alignment horizontal="left" vertical="center"/>
      <protection hidden="1"/>
    </xf>
    <xf numFmtId="164" fontId="0" fillId="0" borderId="0" xfId="0" applyNumberFormat="1" applyProtection="1">
      <protection hidden="1"/>
    </xf>
    <xf numFmtId="0" fontId="52" fillId="18" borderId="13" xfId="0" applyFont="1" applyFill="1" applyBorder="1" applyAlignment="1" applyProtection="1">
      <alignment horizontal="center" vertical="center" wrapText="1"/>
      <protection locked="0"/>
    </xf>
    <xf numFmtId="0" fontId="42" fillId="0" borderId="36" xfId="0" applyFont="1" applyBorder="1" applyAlignment="1">
      <alignment vertical="top" wrapText="1"/>
    </xf>
    <xf numFmtId="49" fontId="6" fillId="10" borderId="1" xfId="0" applyNumberFormat="1" applyFont="1" applyFill="1" applyBorder="1" applyAlignment="1">
      <alignment horizontal="center" vertical="center"/>
    </xf>
    <xf numFmtId="0" fontId="52" fillId="10" borderId="1" xfId="0" applyFont="1" applyFill="1" applyBorder="1" applyAlignment="1" applyProtection="1">
      <alignment horizontal="center" vertical="center" wrapText="1"/>
      <protection locked="0"/>
    </xf>
    <xf numFmtId="0" fontId="11" fillId="0" borderId="33" xfId="0" applyFont="1" applyBorder="1" applyAlignment="1">
      <alignment vertical="top" wrapText="1"/>
    </xf>
    <xf numFmtId="49" fontId="6" fillId="13" borderId="50" xfId="0" applyNumberFormat="1" applyFont="1" applyFill="1" applyBorder="1" applyAlignment="1">
      <alignment horizontal="center" vertical="center"/>
    </xf>
    <xf numFmtId="0" fontId="61" fillId="0" borderId="13" xfId="0" applyFont="1" applyBorder="1" applyAlignment="1">
      <alignment horizontal="center" vertical="center" wrapText="1"/>
    </xf>
    <xf numFmtId="0" fontId="66" fillId="11" borderId="13" xfId="0" applyFont="1" applyFill="1" applyBorder="1" applyAlignment="1" applyProtection="1">
      <alignment horizontal="center" vertical="center" wrapText="1"/>
      <protection locked="0"/>
    </xf>
    <xf numFmtId="0" fontId="61" fillId="0" borderId="13" xfId="0" applyFont="1" applyBorder="1" applyAlignment="1" applyProtection="1">
      <alignment horizontal="center" vertical="center" wrapText="1"/>
      <protection locked="0"/>
    </xf>
    <xf numFmtId="0" fontId="61" fillId="0" borderId="31" xfId="0" applyFont="1" applyBorder="1" applyAlignment="1" applyProtection="1">
      <alignment horizontal="center" vertical="center" wrapText="1"/>
      <protection locked="0"/>
    </xf>
    <xf numFmtId="0" fontId="61" fillId="10" borderId="13" xfId="0" applyFont="1" applyFill="1" applyBorder="1" applyAlignment="1" applyProtection="1">
      <alignment horizontal="center" vertical="center" wrapText="1"/>
      <protection locked="0"/>
    </xf>
    <xf numFmtId="0" fontId="61" fillId="0" borderId="11" xfId="0" applyFont="1" applyBorder="1" applyAlignment="1" applyProtection="1">
      <alignment horizontal="center" vertical="center" wrapText="1"/>
      <protection locked="0"/>
    </xf>
    <xf numFmtId="0" fontId="61" fillId="0" borderId="12" xfId="0" applyFont="1" applyBorder="1" applyAlignment="1" applyProtection="1">
      <alignment horizontal="center" vertical="center" wrapText="1"/>
      <protection locked="0"/>
    </xf>
    <xf numFmtId="0" fontId="61" fillId="0" borderId="27" xfId="0" applyFont="1" applyBorder="1" applyAlignment="1" applyProtection="1">
      <alignment horizontal="center" vertical="center" wrapText="1"/>
      <protection locked="0"/>
    </xf>
    <xf numFmtId="0" fontId="61" fillId="0" borderId="50" xfId="0" applyFont="1" applyBorder="1" applyAlignment="1" applyProtection="1">
      <alignment horizontal="center" vertical="center" wrapText="1"/>
      <protection locked="0"/>
    </xf>
    <xf numFmtId="0" fontId="61" fillId="10" borderId="1" xfId="0" applyFont="1" applyFill="1" applyBorder="1" applyAlignment="1" applyProtection="1">
      <alignment horizontal="center" vertical="center" wrapText="1"/>
      <protection locked="0"/>
    </xf>
    <xf numFmtId="0" fontId="61" fillId="10" borderId="31" xfId="0" applyFont="1" applyFill="1" applyBorder="1" applyAlignment="1" applyProtection="1">
      <alignment horizontal="center" vertical="center" wrapText="1"/>
      <protection locked="0"/>
    </xf>
    <xf numFmtId="0" fontId="61" fillId="0" borderId="35" xfId="0" applyFont="1" applyBorder="1" applyAlignment="1" applyProtection="1">
      <alignment horizontal="center" vertical="center" wrapText="1"/>
      <protection locked="0"/>
    </xf>
    <xf numFmtId="0" fontId="61" fillId="18" borderId="13" xfId="0" applyFont="1" applyFill="1" applyBorder="1" applyAlignment="1" applyProtection="1">
      <alignment horizontal="center" vertical="center" wrapText="1"/>
      <protection locked="0"/>
    </xf>
    <xf numFmtId="0" fontId="61" fillId="10" borderId="11" xfId="0" applyFont="1" applyFill="1" applyBorder="1" applyAlignment="1" applyProtection="1">
      <alignment horizontal="center" vertical="center" wrapText="1"/>
      <protection locked="0"/>
    </xf>
    <xf numFmtId="0" fontId="61" fillId="10" borderId="12" xfId="0" applyFont="1" applyFill="1" applyBorder="1" applyAlignment="1" applyProtection="1">
      <alignment horizontal="center" vertical="center" wrapText="1"/>
      <protection locked="0"/>
    </xf>
    <xf numFmtId="0" fontId="61" fillId="10" borderId="27" xfId="0" applyFont="1" applyFill="1" applyBorder="1" applyAlignment="1" applyProtection="1">
      <alignment horizontal="center" vertical="center" wrapText="1"/>
      <protection locked="0"/>
    </xf>
    <xf numFmtId="0" fontId="61" fillId="0" borderId="30" xfId="0" applyFont="1" applyBorder="1" applyAlignment="1" applyProtection="1">
      <alignment horizontal="center" vertical="center" wrapText="1"/>
      <protection locked="0"/>
    </xf>
    <xf numFmtId="0" fontId="61" fillId="0" borderId="60" xfId="0" applyFont="1" applyBorder="1" applyAlignment="1" applyProtection="1">
      <alignment horizontal="center" vertical="center" wrapText="1"/>
      <protection locked="0"/>
    </xf>
    <xf numFmtId="166" fontId="67" fillId="0" borderId="41" xfId="0" applyNumberFormat="1" applyFont="1" applyBorder="1" applyAlignment="1">
      <alignment horizontal="center" vertical="top" wrapText="1"/>
    </xf>
    <xf numFmtId="0" fontId="66" fillId="11" borderId="41" xfId="0" applyFont="1" applyFill="1" applyBorder="1" applyAlignment="1" applyProtection="1">
      <alignment horizontal="center" vertical="center" wrapText="1"/>
      <protection locked="0"/>
    </xf>
    <xf numFmtId="166" fontId="61" fillId="0" borderId="41" xfId="0" applyNumberFormat="1" applyFont="1" applyBorder="1" applyAlignment="1" applyProtection="1">
      <alignment horizontal="center" vertical="center" wrapText="1"/>
      <protection locked="0"/>
    </xf>
    <xf numFmtId="0" fontId="66" fillId="10" borderId="41" xfId="0" applyFont="1" applyFill="1" applyBorder="1" applyAlignment="1" applyProtection="1">
      <alignment horizontal="center" vertical="top" wrapText="1"/>
      <protection locked="0"/>
    </xf>
    <xf numFmtId="166" fontId="61" fillId="0" borderId="42" xfId="0" applyNumberFormat="1" applyFont="1" applyBorder="1" applyAlignment="1" applyProtection="1">
      <alignment horizontal="center" vertical="center" wrapText="1"/>
      <protection locked="0"/>
    </xf>
    <xf numFmtId="166" fontId="61" fillId="0" borderId="43" xfId="0" applyNumberFormat="1" applyFont="1" applyBorder="1" applyAlignment="1" applyProtection="1">
      <alignment horizontal="center" vertical="center" wrapText="1"/>
      <protection locked="0"/>
    </xf>
    <xf numFmtId="166" fontId="61" fillId="0" borderId="44" xfId="0" applyNumberFormat="1" applyFont="1" applyBorder="1" applyAlignment="1" applyProtection="1">
      <alignment horizontal="center" vertical="center" wrapText="1"/>
      <protection locked="0"/>
    </xf>
    <xf numFmtId="166" fontId="61" fillId="0" borderId="55" xfId="0" applyNumberFormat="1" applyFont="1" applyBorder="1" applyAlignment="1" applyProtection="1">
      <alignment horizontal="center" vertical="center" wrapText="1"/>
      <protection locked="0"/>
    </xf>
    <xf numFmtId="1" fontId="65" fillId="10" borderId="41" xfId="0" applyNumberFormat="1" applyFont="1" applyFill="1" applyBorder="1" applyAlignment="1" applyProtection="1">
      <alignment horizontal="center" vertical="center" wrapText="1"/>
      <protection locked="0"/>
    </xf>
    <xf numFmtId="166" fontId="61" fillId="10" borderId="41" xfId="0" applyNumberFormat="1" applyFont="1" applyFill="1" applyBorder="1" applyAlignment="1" applyProtection="1">
      <alignment horizontal="center" vertical="center" wrapText="1"/>
      <protection locked="0"/>
    </xf>
    <xf numFmtId="166" fontId="67" fillId="0" borderId="41" xfId="0" applyNumberFormat="1" applyFont="1" applyBorder="1" applyAlignment="1" applyProtection="1">
      <alignment horizontal="center" vertical="center" wrapText="1"/>
      <protection locked="0"/>
    </xf>
    <xf numFmtId="166" fontId="61" fillId="10" borderId="61" xfId="0" applyNumberFormat="1" applyFont="1" applyFill="1" applyBorder="1" applyAlignment="1" applyProtection="1">
      <alignment horizontal="center" vertical="center" wrapText="1"/>
      <protection locked="0"/>
    </xf>
    <xf numFmtId="166" fontId="61" fillId="18" borderId="41" xfId="0" applyNumberFormat="1" applyFont="1" applyFill="1" applyBorder="1" applyAlignment="1" applyProtection="1">
      <alignment horizontal="center" vertical="center" wrapText="1"/>
      <protection locked="0"/>
    </xf>
    <xf numFmtId="166" fontId="61" fillId="10" borderId="42" xfId="0" applyNumberFormat="1" applyFont="1" applyFill="1" applyBorder="1" applyAlignment="1" applyProtection="1">
      <alignment horizontal="center" vertical="center" wrapText="1"/>
      <protection locked="0"/>
    </xf>
    <xf numFmtId="166" fontId="61" fillId="10" borderId="44" xfId="0" applyNumberFormat="1" applyFont="1" applyFill="1" applyBorder="1" applyAlignment="1" applyProtection="1">
      <alignment horizontal="center" vertical="center" wrapText="1"/>
      <protection locked="0"/>
    </xf>
    <xf numFmtId="166" fontId="61" fillId="10" borderId="43" xfId="0" applyNumberFormat="1" applyFont="1" applyFill="1" applyBorder="1" applyAlignment="1" applyProtection="1">
      <alignment horizontal="center" vertical="center" wrapText="1"/>
      <protection locked="0"/>
    </xf>
    <xf numFmtId="166" fontId="67" fillId="0" borderId="44" xfId="0" applyNumberFormat="1" applyFont="1" applyBorder="1" applyAlignment="1" applyProtection="1">
      <alignment horizontal="center" vertical="center" wrapText="1"/>
      <protection locked="0"/>
    </xf>
    <xf numFmtId="1" fontId="66" fillId="10" borderId="41" xfId="0" applyNumberFormat="1" applyFont="1" applyFill="1" applyBorder="1" applyAlignment="1" applyProtection="1">
      <alignment horizontal="center" vertical="center" wrapText="1"/>
      <protection locked="0"/>
    </xf>
    <xf numFmtId="166" fontId="61" fillId="0" borderId="45" xfId="0" applyNumberFormat="1" applyFont="1" applyBorder="1" applyAlignment="1" applyProtection="1">
      <alignment horizontal="center" vertical="center" wrapText="1"/>
      <protection locked="0"/>
    </xf>
    <xf numFmtId="1" fontId="65" fillId="10" borderId="41" xfId="0" applyNumberFormat="1" applyFont="1" applyFill="1" applyBorder="1" applyAlignment="1" applyProtection="1">
      <alignment horizontal="center" vertical="top" wrapText="1"/>
      <protection locked="0"/>
    </xf>
    <xf numFmtId="0" fontId="61" fillId="10" borderId="41" xfId="0" applyFont="1" applyFill="1" applyBorder="1" applyAlignment="1" applyProtection="1">
      <alignment horizontal="center" vertical="top" wrapText="1"/>
      <protection locked="0"/>
    </xf>
    <xf numFmtId="166" fontId="61" fillId="0" borderId="46" xfId="0" applyNumberFormat="1" applyFont="1" applyBorder="1" applyAlignment="1" applyProtection="1">
      <alignment horizontal="center" vertical="center" wrapText="1"/>
      <protection locked="0"/>
    </xf>
    <xf numFmtId="166" fontId="61" fillId="0" borderId="0" xfId="0" applyNumberFormat="1" applyFont="1" applyAlignment="1">
      <alignment horizontal="center" vertical="center" wrapText="1"/>
    </xf>
    <xf numFmtId="166" fontId="50" fillId="0" borderId="0" xfId="0" applyNumberFormat="1" applyFont="1" applyAlignment="1">
      <alignment horizontal="center" vertical="center" wrapText="1"/>
    </xf>
    <xf numFmtId="165" fontId="56" fillId="0" borderId="17" xfId="0" applyNumberFormat="1" applyFont="1" applyBorder="1" applyAlignment="1">
      <alignment horizontal="center" vertical="center" wrapText="1"/>
    </xf>
    <xf numFmtId="165" fontId="61" fillId="0" borderId="31" xfId="0" applyNumberFormat="1" applyFont="1" applyBorder="1" applyAlignment="1" applyProtection="1">
      <alignment horizontal="center" vertical="center"/>
      <protection locked="0"/>
    </xf>
    <xf numFmtId="165" fontId="61" fillId="11" borderId="31" xfId="0" applyNumberFormat="1" applyFont="1" applyFill="1" applyBorder="1" applyAlignment="1" applyProtection="1">
      <alignment horizontal="center" vertical="center"/>
      <protection locked="0"/>
    </xf>
    <xf numFmtId="165" fontId="61" fillId="10" borderId="31" xfId="0" applyNumberFormat="1" applyFont="1" applyFill="1" applyBorder="1" applyAlignment="1" applyProtection="1">
      <alignment horizontal="center" vertical="center"/>
      <protection locked="0"/>
    </xf>
    <xf numFmtId="165" fontId="61" fillId="0" borderId="50" xfId="0" applyNumberFormat="1" applyFont="1" applyBorder="1" applyAlignment="1" applyProtection="1">
      <alignment horizontal="center" vertical="center"/>
      <protection locked="0"/>
    </xf>
    <xf numFmtId="165" fontId="61" fillId="10" borderId="35" xfId="0" applyNumberFormat="1" applyFont="1" applyFill="1" applyBorder="1" applyAlignment="1" applyProtection="1">
      <alignment horizontal="center" vertical="center"/>
      <protection locked="0"/>
    </xf>
    <xf numFmtId="165" fontId="61" fillId="18" borderId="31" xfId="0" applyNumberFormat="1" applyFont="1" applyFill="1" applyBorder="1" applyAlignment="1" applyProtection="1">
      <alignment horizontal="center" vertical="center"/>
      <protection locked="0"/>
    </xf>
    <xf numFmtId="165" fontId="61" fillId="0" borderId="60" xfId="0" applyNumberFormat="1" applyFont="1" applyBorder="1" applyAlignment="1" applyProtection="1">
      <alignment horizontal="center" vertical="center"/>
      <protection locked="0"/>
    </xf>
    <xf numFmtId="165" fontId="61" fillId="0" borderId="0" xfId="0" applyNumberFormat="1" applyFont="1" applyAlignment="1">
      <alignment horizontal="center" vertical="center"/>
    </xf>
    <xf numFmtId="165" fontId="50" fillId="0" borderId="0" xfId="0" applyNumberFormat="1" applyFont="1" applyAlignment="1">
      <alignment horizontal="center" vertical="center"/>
    </xf>
    <xf numFmtId="0" fontId="28" fillId="0" borderId="33" xfId="0" applyFont="1" applyBorder="1" applyAlignment="1">
      <alignment vertical="top" wrapText="1"/>
    </xf>
    <xf numFmtId="0" fontId="28" fillId="0" borderId="38" xfId="0" applyFont="1" applyBorder="1" applyAlignment="1">
      <alignment vertical="top" wrapText="1"/>
    </xf>
    <xf numFmtId="0" fontId="5" fillId="0" borderId="0" xfId="0" applyFont="1" applyAlignment="1">
      <alignment wrapText="1"/>
    </xf>
    <xf numFmtId="0" fontId="0" fillId="0" borderId="0" xfId="0"/>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wrapText="1"/>
    </xf>
    <xf numFmtId="49" fontId="68" fillId="0" borderId="0" xfId="0" applyNumberFormat="1" applyFont="1" applyAlignment="1">
      <alignment horizontal="center" wrapText="1"/>
    </xf>
    <xf numFmtId="0" fontId="15" fillId="0" borderId="0" xfId="0" applyFont="1" applyProtection="1">
      <protection hidden="1"/>
    </xf>
    <xf numFmtId="0" fontId="0" fillId="0" borderId="0" xfId="0" applyProtection="1">
      <protection hidden="1"/>
    </xf>
    <xf numFmtId="0" fontId="17" fillId="0" borderId="1" xfId="0" applyFont="1" applyBorder="1" applyAlignment="1" applyProtection="1">
      <alignment horizontal="center"/>
      <protection locked="0"/>
    </xf>
    <xf numFmtId="0" fontId="9" fillId="0" borderId="0" xfId="0" applyFont="1" applyAlignment="1" applyProtection="1">
      <alignment horizontal="left" wrapText="1"/>
      <protection hidden="1"/>
    </xf>
    <xf numFmtId="0" fontId="27" fillId="0" borderId="0" xfId="0" applyFont="1" applyAlignment="1" applyProtection="1">
      <alignment horizontal="left" vertical="center" wrapText="1"/>
      <protection hidden="1"/>
    </xf>
    <xf numFmtId="0" fontId="31" fillId="0" borderId="23" xfId="0" applyFont="1" applyBorder="1" applyAlignment="1">
      <alignment horizontal="center" vertical="center"/>
    </xf>
    <xf numFmtId="0" fontId="31" fillId="0" borderId="21" xfId="0" applyFont="1" applyBorder="1" applyAlignment="1">
      <alignment horizontal="center" vertical="center"/>
    </xf>
    <xf numFmtId="49" fontId="30" fillId="0" borderId="24" xfId="0" applyNumberFormat="1" applyFont="1" applyBorder="1" applyAlignment="1">
      <alignment horizontal="center" vertical="center"/>
    </xf>
    <xf numFmtId="49" fontId="30" fillId="0" borderId="22" xfId="0" applyNumberFormat="1" applyFont="1" applyBorder="1" applyAlignment="1">
      <alignment horizontal="center" vertical="center"/>
    </xf>
    <xf numFmtId="0" fontId="30" fillId="0" borderId="24" xfId="0" applyFont="1" applyBorder="1" applyAlignment="1">
      <alignment horizontal="center" vertical="center" wrapText="1"/>
    </xf>
    <xf numFmtId="0" fontId="30" fillId="0" borderId="22" xfId="0" applyFont="1" applyBorder="1" applyAlignment="1">
      <alignment horizontal="center" vertical="center" wrapText="1"/>
    </xf>
    <xf numFmtId="9" fontId="56" fillId="0" borderId="24" xfId="0" applyNumberFormat="1" applyFont="1" applyBorder="1" applyAlignment="1">
      <alignment horizontal="center" vertical="center" wrapText="1"/>
    </xf>
    <xf numFmtId="9" fontId="56" fillId="0" borderId="22" xfId="0" applyNumberFormat="1" applyFont="1" applyBorder="1" applyAlignment="1">
      <alignment horizontal="center" vertical="center" wrapText="1"/>
    </xf>
    <xf numFmtId="167" fontId="31" fillId="0" borderId="0" xfId="0" applyNumberFormat="1" applyFont="1" applyAlignment="1" applyProtection="1">
      <alignment horizontal="center" vertical="center" wrapText="1"/>
      <protection locked="0"/>
    </xf>
    <xf numFmtId="9" fontId="56" fillId="0" borderId="15" xfId="0" applyNumberFormat="1" applyFont="1" applyBorder="1" applyAlignment="1">
      <alignment horizontal="center" vertical="center" wrapText="1"/>
    </xf>
    <xf numFmtId="9" fontId="56" fillId="0" borderId="16" xfId="0" applyNumberFormat="1" applyFont="1" applyBorder="1" applyAlignment="1">
      <alignment horizontal="center" vertical="center" wrapText="1"/>
    </xf>
  </cellXfs>
  <cellStyles count="3">
    <cellStyle name="Hyperlink" xfId="1" builtinId="8"/>
    <cellStyle name="Normal" xfId="0" builtinId="0"/>
    <cellStyle name="Percent" xfId="2" builtinId="5"/>
  </cellStyles>
  <dxfs count="1">
    <dxf>
      <font>
        <strike val="0"/>
        <color theme="0" tint="-0.499984740745262"/>
      </font>
    </dxf>
  </dxfs>
  <tableStyles count="0" defaultTableStyle="TableStyleMedium9" defaultPivotStyle="PivotStyleLight16"/>
  <colors>
    <mruColors>
      <color rgb="FF0000CC"/>
      <color rgb="FF000099"/>
      <color rgb="FFFF79BC"/>
      <color rgb="FFFF61B0"/>
      <color rgb="FF00D1CC"/>
      <color rgb="FF008080"/>
      <color rgb="FF4FB8FF"/>
      <color rgb="FFC9E7A7"/>
      <color rgb="FFFF3198"/>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340A-4450-8C58-F775EAF1D07F}"/>
            </c:ext>
          </c:extLst>
        </c:ser>
        <c:dLbls>
          <c:showLegendKey val="0"/>
          <c:showVal val="0"/>
          <c:showCatName val="0"/>
          <c:showSerName val="0"/>
          <c:showPercent val="0"/>
          <c:showBubbleSize val="0"/>
        </c:dLbls>
        <c:gapWidth val="150"/>
        <c:axId val="435566288"/>
        <c:axId val="435566848"/>
      </c:barChart>
      <c:catAx>
        <c:axId val="435566288"/>
        <c:scaling>
          <c:orientation val="minMax"/>
        </c:scaling>
        <c:delete val="0"/>
        <c:axPos val="b"/>
        <c:numFmt formatCode="General" sourceLinked="0"/>
        <c:majorTickMark val="out"/>
        <c:minorTickMark val="none"/>
        <c:tickLblPos val="nextTo"/>
        <c:crossAx val="435566848"/>
        <c:crosses val="autoZero"/>
        <c:auto val="1"/>
        <c:lblAlgn val="ctr"/>
        <c:lblOffset val="100"/>
        <c:noMultiLvlLbl val="0"/>
      </c:catAx>
      <c:valAx>
        <c:axId val="435566848"/>
        <c:scaling>
          <c:orientation val="minMax"/>
        </c:scaling>
        <c:delete val="0"/>
        <c:axPos val="l"/>
        <c:majorGridlines/>
        <c:numFmt formatCode="[$-409]mmm\-yy;@" sourceLinked="1"/>
        <c:majorTickMark val="out"/>
        <c:minorTickMark val="none"/>
        <c:tickLblPos val="nextTo"/>
        <c:crossAx val="435566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1"/>
                <c:pt idx="0">
                  <c:v>Completion Date</c:v>
                </c:pt>
              </c:strCache>
            </c:strRef>
          </c:cat>
          <c:val>
            <c:numRef>
              <c:f>Sheet3!$D$2</c:f>
              <c:numCache>
                <c:formatCode>[$-409]mmm\-yy;@</c:formatCode>
                <c:ptCount val="1"/>
                <c:pt idx="0">
                  <c:v>0</c:v>
                </c:pt>
              </c:numCache>
            </c:numRef>
          </c:val>
          <c:extLst>
            <c:ext xmlns:c16="http://schemas.microsoft.com/office/drawing/2014/chart" uri="{C3380CC4-5D6E-409C-BE32-E72D297353CC}">
              <c16:uniqueId val="{00000000-9E09-4B35-AF0E-185AF3DFE62B}"/>
            </c:ext>
          </c:extLst>
        </c:ser>
        <c:ser>
          <c:idx val="0"/>
          <c:order val="1"/>
          <c:tx>
            <c:strRef>
              <c:f>Sheet3!$E$1</c:f>
              <c:strCache>
                <c:ptCount val="1"/>
                <c:pt idx="0">
                  <c:v>MS 4</c:v>
                </c:pt>
              </c:strCache>
            </c:strRef>
          </c:tx>
          <c:invertIfNegative val="0"/>
          <c:cat>
            <c:strRef>
              <c:f>Sheet3!$A$2:$C$2</c:f>
              <c:strCache>
                <c:ptCount val="1"/>
                <c:pt idx="0">
                  <c:v>Completion Date</c:v>
                </c:pt>
              </c:strCache>
            </c:strRef>
          </c:cat>
          <c:val>
            <c:numRef>
              <c:f>Sheet3!$E$2</c:f>
              <c:numCache>
                <c:formatCode>[$-409]mmm\-yy;@</c:formatCode>
                <c:ptCount val="1"/>
                <c:pt idx="0">
                  <c:v>0</c:v>
                </c:pt>
              </c:numCache>
            </c:numRef>
          </c:val>
          <c:extLst>
            <c:ext xmlns:c16="http://schemas.microsoft.com/office/drawing/2014/chart" uri="{C3380CC4-5D6E-409C-BE32-E72D297353CC}">
              <c16:uniqueId val="{00000001-9E09-4B35-AF0E-185AF3DFE62B}"/>
            </c:ext>
          </c:extLst>
        </c:ser>
        <c:ser>
          <c:idx val="2"/>
          <c:order val="2"/>
          <c:tx>
            <c:strRef>
              <c:f>Sheet3!$F$1</c:f>
              <c:strCache>
                <c:ptCount val="1"/>
                <c:pt idx="0">
                  <c:v>MS 5</c:v>
                </c:pt>
              </c:strCache>
            </c:strRef>
          </c:tx>
          <c:invertIfNegative val="0"/>
          <c:cat>
            <c:strRef>
              <c:f>Sheet3!$A$2:$C$2</c:f>
              <c:strCache>
                <c:ptCount val="1"/>
                <c:pt idx="0">
                  <c:v>Completion Date</c:v>
                </c:pt>
              </c:strCache>
            </c:strRef>
          </c:cat>
          <c:val>
            <c:numRef>
              <c:f>Sheet3!$F$2</c:f>
              <c:numCache>
                <c:formatCode>[$-409]mmm\-yy;@</c:formatCode>
                <c:ptCount val="1"/>
                <c:pt idx="0">
                  <c:v>0</c:v>
                </c:pt>
              </c:numCache>
            </c:numRef>
          </c:val>
          <c:extLst>
            <c:ext xmlns:c16="http://schemas.microsoft.com/office/drawing/2014/chart" uri="{C3380CC4-5D6E-409C-BE32-E72D297353CC}">
              <c16:uniqueId val="{00000002-9E09-4B35-AF0E-185AF3DFE62B}"/>
            </c:ext>
          </c:extLst>
        </c:ser>
        <c:ser>
          <c:idx val="3"/>
          <c:order val="3"/>
          <c:tx>
            <c:strRef>
              <c:f>Sheet3!$G$1</c:f>
              <c:strCache>
                <c:ptCount val="1"/>
                <c:pt idx="0">
                  <c:v>MS 6</c:v>
                </c:pt>
              </c:strCache>
            </c:strRef>
          </c:tx>
          <c:invertIfNegative val="0"/>
          <c:cat>
            <c:strRef>
              <c:f>Sheet3!$A$2:$C$2</c:f>
              <c:strCache>
                <c:ptCount val="1"/>
                <c:pt idx="0">
                  <c:v>Completion Date</c:v>
                </c:pt>
              </c:strCache>
            </c:strRef>
          </c:cat>
          <c:val>
            <c:numRef>
              <c:f>Sheet3!$G$2</c:f>
              <c:numCache>
                <c:formatCode>[$-409]mmm\-yy;@</c:formatCode>
                <c:ptCount val="1"/>
                <c:pt idx="0">
                  <c:v>0</c:v>
                </c:pt>
              </c:numCache>
            </c:numRef>
          </c:val>
          <c:extLst>
            <c:ext xmlns:c16="http://schemas.microsoft.com/office/drawing/2014/chart" uri="{C3380CC4-5D6E-409C-BE32-E72D297353CC}">
              <c16:uniqueId val="{00000003-9E09-4B35-AF0E-185AF3DFE62B}"/>
            </c:ext>
          </c:extLst>
        </c:ser>
        <c:dLbls>
          <c:showLegendKey val="0"/>
          <c:showVal val="0"/>
          <c:showCatName val="0"/>
          <c:showSerName val="0"/>
          <c:showPercent val="0"/>
          <c:showBubbleSize val="0"/>
        </c:dLbls>
        <c:gapWidth val="150"/>
        <c:shape val="box"/>
        <c:axId val="525870880"/>
        <c:axId val="525871440"/>
        <c:axId val="0"/>
      </c:bar3DChart>
      <c:catAx>
        <c:axId val="525870880"/>
        <c:scaling>
          <c:orientation val="minMax"/>
        </c:scaling>
        <c:delete val="1"/>
        <c:axPos val="b"/>
        <c:numFmt formatCode="General" sourceLinked="0"/>
        <c:majorTickMark val="out"/>
        <c:minorTickMark val="none"/>
        <c:tickLblPos val="nextTo"/>
        <c:crossAx val="525871440"/>
        <c:crosses val="autoZero"/>
        <c:auto val="1"/>
        <c:lblAlgn val="ctr"/>
        <c:lblOffset val="100"/>
        <c:noMultiLvlLbl val="0"/>
      </c:catAx>
      <c:valAx>
        <c:axId val="525871440"/>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25870880"/>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584200</xdr:colOff>
      <xdr:row>0</xdr:row>
      <xdr:rowOff>129726</xdr:rowOff>
    </xdr:from>
    <xdr:to>
      <xdr:col>8</xdr:col>
      <xdr:colOff>80240</xdr:colOff>
      <xdr:row>5</xdr:row>
      <xdr:rowOff>31910</xdr:rowOff>
    </xdr:to>
    <xdr:pic>
      <xdr:nvPicPr>
        <xdr:cNvPr id="3" name="Picture 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65300" y="129726"/>
          <a:ext cx="3039340" cy="921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1104900</xdr:colOff>
      <xdr:row>0</xdr:row>
      <xdr:rowOff>4</xdr:rowOff>
    </xdr:from>
    <xdr:to>
      <xdr:col>5</xdr:col>
      <xdr:colOff>907472</xdr:colOff>
      <xdr:row>4</xdr:row>
      <xdr:rowOff>171445</xdr:rowOff>
    </xdr:to>
    <xdr:pic>
      <xdr:nvPicPr>
        <xdr:cNvPr id="2802" name="Picture 4">
          <a:extLst>
            <a:ext uri="{FF2B5EF4-FFF2-40B4-BE49-F238E27FC236}">
              <a16:creationId xmlns:a16="http://schemas.microsoft.com/office/drawing/2014/main" id="{00000000-0008-0000-0100-0000F2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17673" y="4"/>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1152525</xdr:colOff>
      <xdr:row>37</xdr:row>
      <xdr:rowOff>28579</xdr:rowOff>
    </xdr:from>
    <xdr:to>
      <xdr:col>5</xdr:col>
      <xdr:colOff>955097</xdr:colOff>
      <xdr:row>41</xdr:row>
      <xdr:rowOff>9520</xdr:rowOff>
    </xdr:to>
    <xdr:pic>
      <xdr:nvPicPr>
        <xdr:cNvPr id="2803" name="Picture 5">
          <a:extLst>
            <a:ext uri="{FF2B5EF4-FFF2-40B4-BE49-F238E27FC236}">
              <a16:creationId xmlns:a16="http://schemas.microsoft.com/office/drawing/2014/main" id="{00000000-0008-0000-0100-0000F3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65298" y="8323988"/>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100-00009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8</xdr:row>
          <xdr:rowOff>123825</xdr:rowOff>
        </xdr:from>
        <xdr:to>
          <xdr:col>4</xdr:col>
          <xdr:colOff>1247775</xdr:colOff>
          <xdr:row>9</xdr:row>
          <xdr:rowOff>152400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100-00009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Telecommunications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9</xdr:row>
          <xdr:rowOff>142875</xdr:rowOff>
        </xdr:from>
        <xdr:to>
          <xdr:col>4</xdr:col>
          <xdr:colOff>1438275</xdr:colOff>
          <xdr:row>10</xdr:row>
          <xdr:rowOff>123825</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100-00009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Grocery &amp; Supermarkets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10</xdr:row>
          <xdr:rowOff>123825</xdr:rowOff>
        </xdr:from>
        <xdr:to>
          <xdr:col>4</xdr:col>
          <xdr:colOff>866775</xdr:colOff>
          <xdr:row>11</xdr:row>
          <xdr:rowOff>104775</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100-00009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Petroleum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142875</xdr:rowOff>
        </xdr:from>
        <xdr:to>
          <xdr:col>5</xdr:col>
          <xdr:colOff>1095375</xdr:colOff>
          <xdr:row>8</xdr:row>
          <xdr:rowOff>104775</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100-00009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123825</xdr:rowOff>
        </xdr:from>
        <xdr:to>
          <xdr:col>5</xdr:col>
          <xdr:colOff>1400175</xdr:colOff>
          <xdr:row>9</xdr:row>
          <xdr:rowOff>152400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100-00009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Mail-Telephone Order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142875</xdr:rowOff>
        </xdr:from>
        <xdr:to>
          <xdr:col>5</xdr:col>
          <xdr:colOff>1438275</xdr:colOff>
          <xdr:row>10</xdr:row>
          <xdr:rowOff>123825</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100-00009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Travel &amp; Entertainment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1362075</xdr:colOff>
          <xdr:row>11</xdr:row>
          <xdr:rowOff>104775</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100-00009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100-00009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1866900</xdr:colOff>
          <xdr:row>11</xdr:row>
          <xdr:rowOff>104775</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100-00009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15</xdr:row>
          <xdr:rowOff>142875</xdr:rowOff>
        </xdr:from>
        <xdr:to>
          <xdr:col>4</xdr:col>
          <xdr:colOff>1362075</xdr:colOff>
          <xdr:row>16</xdr:row>
          <xdr:rowOff>104775</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100-00009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Authorization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123825</xdr:rowOff>
        </xdr:from>
        <xdr:to>
          <xdr:col>4</xdr:col>
          <xdr:colOff>1247775</xdr:colOff>
          <xdr:row>17</xdr:row>
          <xdr:rowOff>104775</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100-00009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Switching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123825</xdr:rowOff>
        </xdr:from>
        <xdr:to>
          <xdr:col>4</xdr:col>
          <xdr:colOff>1438275</xdr:colOff>
          <xdr:row>18</xdr:row>
          <xdr:rowOff>104775</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100-0000A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IPSP (E-Commerce)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18</xdr:row>
          <xdr:rowOff>123825</xdr:rowOff>
        </xdr:from>
        <xdr:to>
          <xdr:col>4</xdr:col>
          <xdr:colOff>1133475</xdr:colOff>
          <xdr:row>19</xdr:row>
          <xdr:rowOff>104775</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100-0000A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Payment Gateway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123825</xdr:rowOff>
        </xdr:from>
        <xdr:to>
          <xdr:col>4</xdr:col>
          <xdr:colOff>1095375</xdr:colOff>
          <xdr:row>20</xdr:row>
          <xdr:rowOff>104775</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100-0000A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Hosting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20</xdr:row>
          <xdr:rowOff>123825</xdr:rowOff>
        </xdr:from>
        <xdr:to>
          <xdr:col>4</xdr:col>
          <xdr:colOff>1438275</xdr:colOff>
          <xdr:row>21</xdr:row>
          <xdr:rowOff>104775</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100-0000A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Issuing /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142875</xdr:rowOff>
        </xdr:from>
        <xdr:to>
          <xdr:col>5</xdr:col>
          <xdr:colOff>1285875</xdr:colOff>
          <xdr:row>16</xdr:row>
          <xdr:rowOff>104775</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100-0000A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Loyalty Programs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123825</xdr:rowOff>
        </xdr:from>
        <xdr:to>
          <xdr:col>5</xdr:col>
          <xdr:colOff>2066925</xdr:colOff>
          <xdr:row>17</xdr:row>
          <xdr:rowOff>104775</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100-0000A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3D Secure Access Control Server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123825</xdr:rowOff>
        </xdr:from>
        <xdr:to>
          <xdr:col>5</xdr:col>
          <xdr:colOff>2200275</xdr:colOff>
          <xdr:row>18</xdr:row>
          <xdr:rowOff>104775</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100-0000A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Magnetic Stripe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123825</xdr:rowOff>
        </xdr:from>
        <xdr:to>
          <xdr:col>5</xdr:col>
          <xdr:colOff>1800225</xdr:colOff>
          <xdr:row>19</xdr:row>
          <xdr:rowOff>104775</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100-0000A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Clearing &amp; Settlement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123825</xdr:rowOff>
        </xdr:from>
        <xdr:to>
          <xdr:col>5</xdr:col>
          <xdr:colOff>2047875</xdr:colOff>
          <xdr:row>20</xdr:row>
          <xdr:rowOff>104775</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100-0000A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MO/TO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123825</xdr:rowOff>
        </xdr:from>
        <xdr:to>
          <xdr:col>5</xdr:col>
          <xdr:colOff>1866900</xdr:colOff>
          <xdr:row>21</xdr:row>
          <xdr:rowOff>104775</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100-0000A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29</xdr:row>
          <xdr:rowOff>47625</xdr:rowOff>
        </xdr:from>
        <xdr:to>
          <xdr:col>5</xdr:col>
          <xdr:colOff>1323975</xdr:colOff>
          <xdr:row>30</xdr:row>
          <xdr:rowOff>28575</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100-0000A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1362075</xdr:colOff>
          <xdr:row>29</xdr:row>
          <xdr:rowOff>47625</xdr:rowOff>
        </xdr:from>
        <xdr:to>
          <xdr:col>5</xdr:col>
          <xdr:colOff>1800225</xdr:colOff>
          <xdr:row>30</xdr:row>
          <xdr:rowOff>19050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100-0000A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30</xdr:row>
          <xdr:rowOff>47625</xdr:rowOff>
        </xdr:from>
        <xdr:to>
          <xdr:col>4</xdr:col>
          <xdr:colOff>104775</xdr:colOff>
          <xdr:row>31</xdr:row>
          <xdr:rowOff>28575</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100-0000A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47625</xdr:rowOff>
        </xdr:from>
        <xdr:to>
          <xdr:col>4</xdr:col>
          <xdr:colOff>438150</xdr:colOff>
          <xdr:row>31</xdr:row>
          <xdr:rowOff>19050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100-0000A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editAs="oneCell">
    <xdr:from>
      <xdr:col>1</xdr:col>
      <xdr:colOff>219075</xdr:colOff>
      <xdr:row>59</xdr:row>
      <xdr:rowOff>180974</xdr:rowOff>
    </xdr:from>
    <xdr:to>
      <xdr:col>4</xdr:col>
      <xdr:colOff>2010875</xdr:colOff>
      <xdr:row>64</xdr:row>
      <xdr:rowOff>76199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514350" y="17135474"/>
          <a:ext cx="7878275"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619125</xdr:colOff>
      <xdr:row>8</xdr:row>
      <xdr:rowOff>119062</xdr:rowOff>
    </xdr:from>
    <xdr:to>
      <xdr:col>14</xdr:col>
      <xdr:colOff>152400</xdr:colOff>
      <xdr:row>23</xdr:row>
      <xdr:rowOff>4762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390525</xdr:colOff>
      <xdr:row>29</xdr:row>
      <xdr:rowOff>28575</xdr:rowOff>
    </xdr:to>
    <xdr:graphicFrame macro="">
      <xdr:nvGraphicFramePr>
        <xdr:cNvPr id="7" name="Chart 4">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6"/>
  <sheetViews>
    <sheetView showGridLines="0" workbookViewId="0">
      <selection activeCell="B8" sqref="B8:J8"/>
    </sheetView>
  </sheetViews>
  <sheetFormatPr defaultColWidth="8.85546875" defaultRowHeight="15"/>
  <sheetData>
    <row r="2" spans="2:12" ht="16.5">
      <c r="C2" s="1"/>
    </row>
    <row r="3" spans="2:12" ht="18.75" customHeight="1"/>
    <row r="7" spans="2:12" ht="18.75">
      <c r="B7" s="317" t="s">
        <v>0</v>
      </c>
      <c r="C7" s="318"/>
      <c r="D7" s="318"/>
      <c r="E7" s="318"/>
      <c r="F7" s="318"/>
      <c r="G7" s="318"/>
      <c r="H7" s="318"/>
      <c r="I7" s="318"/>
      <c r="J7" s="318"/>
    </row>
    <row r="8" spans="2:12" ht="18.75">
      <c r="B8" s="319" t="s">
        <v>1</v>
      </c>
      <c r="C8" s="319"/>
      <c r="D8" s="319"/>
      <c r="E8" s="319"/>
      <c r="F8" s="319"/>
      <c r="G8" s="319"/>
      <c r="H8" s="319"/>
      <c r="I8" s="320"/>
      <c r="J8" s="320"/>
    </row>
    <row r="9" spans="2:12" ht="18.75" customHeight="1">
      <c r="B9" s="321" t="s">
        <v>381</v>
      </c>
      <c r="C9" s="321"/>
      <c r="D9" s="321"/>
      <c r="E9" s="321"/>
      <c r="F9" s="321"/>
      <c r="G9" s="321"/>
      <c r="H9" s="321"/>
      <c r="I9" s="321"/>
    </row>
    <row r="11" spans="2:12">
      <c r="B11" s="2" t="s">
        <v>2</v>
      </c>
      <c r="C11" s="3"/>
      <c r="D11" s="3"/>
      <c r="E11" s="3"/>
      <c r="F11" s="3"/>
      <c r="G11" s="3"/>
      <c r="H11" s="3"/>
      <c r="I11" s="4"/>
    </row>
    <row r="12" spans="2:12">
      <c r="B12" s="5" t="s">
        <v>3</v>
      </c>
      <c r="C12" s="4"/>
      <c r="D12" s="4"/>
      <c r="E12" s="4"/>
      <c r="F12" s="4"/>
      <c r="G12" s="4"/>
      <c r="H12" s="4"/>
      <c r="I12" s="4"/>
    </row>
    <row r="13" spans="2:12">
      <c r="B13" s="5" t="s">
        <v>4</v>
      </c>
      <c r="C13" s="3"/>
      <c r="D13" s="3"/>
      <c r="E13" s="3"/>
      <c r="F13" s="3"/>
      <c r="G13" s="3"/>
      <c r="H13" s="3"/>
      <c r="I13" s="4"/>
    </row>
    <row r="14" spans="2:12">
      <c r="B14" s="4"/>
      <c r="C14" s="4"/>
      <c r="D14" s="4"/>
      <c r="E14" s="4"/>
      <c r="F14" s="4"/>
      <c r="G14" s="4"/>
      <c r="H14" s="4"/>
      <c r="I14" s="4"/>
      <c r="L14" s="6"/>
    </row>
    <row r="15" spans="2:12">
      <c r="B15" s="2" t="s">
        <v>5</v>
      </c>
      <c r="C15" s="3"/>
      <c r="D15" s="3"/>
      <c r="E15" s="3"/>
      <c r="F15" s="3"/>
      <c r="G15" s="3"/>
      <c r="H15" s="3"/>
      <c r="I15" s="4"/>
      <c r="L15" s="7"/>
    </row>
    <row r="16" spans="2:12" ht="42" customHeight="1">
      <c r="B16" s="315" t="s">
        <v>6</v>
      </c>
      <c r="C16" s="315"/>
      <c r="D16" s="315"/>
      <c r="E16" s="315"/>
      <c r="F16" s="315"/>
      <c r="G16" s="315"/>
      <c r="H16" s="315"/>
      <c r="I16" s="315"/>
      <c r="J16" s="316"/>
    </row>
    <row r="17" spans="2:10" ht="21" customHeight="1">
      <c r="B17" s="2" t="s">
        <v>7</v>
      </c>
      <c r="C17" s="4"/>
      <c r="D17" s="4"/>
      <c r="E17" s="4"/>
      <c r="F17" s="4"/>
      <c r="G17" s="4"/>
      <c r="H17" s="4"/>
      <c r="I17" s="4"/>
    </row>
    <row r="18" spans="2:10" ht="46.5" customHeight="1">
      <c r="B18" s="315" t="s">
        <v>128</v>
      </c>
      <c r="C18" s="315"/>
      <c r="D18" s="315"/>
      <c r="E18" s="315"/>
      <c r="F18" s="315"/>
      <c r="G18" s="315"/>
      <c r="H18" s="315"/>
      <c r="I18" s="315"/>
      <c r="J18" s="316"/>
    </row>
    <row r="19" spans="2:10" ht="21" customHeight="1">
      <c r="B19" s="2" t="s">
        <v>8</v>
      </c>
      <c r="C19" s="4"/>
      <c r="D19" s="4"/>
      <c r="E19" s="4"/>
      <c r="F19" s="4"/>
      <c r="G19" s="4"/>
      <c r="H19" s="4"/>
      <c r="I19" s="4"/>
    </row>
    <row r="20" spans="2:10" ht="36" customHeight="1">
      <c r="B20" s="315" t="s">
        <v>65</v>
      </c>
      <c r="C20" s="315"/>
      <c r="D20" s="315"/>
      <c r="E20" s="315"/>
      <c r="F20" s="315"/>
      <c r="G20" s="315"/>
      <c r="H20" s="315"/>
      <c r="I20" s="315"/>
      <c r="J20" s="316"/>
    </row>
    <row r="21" spans="2:10" ht="21" customHeight="1">
      <c r="B21" s="2" t="s">
        <v>9</v>
      </c>
      <c r="C21" s="4"/>
      <c r="D21" s="4"/>
      <c r="E21" s="4"/>
      <c r="F21" s="4"/>
      <c r="G21" s="4"/>
      <c r="H21" s="4"/>
      <c r="I21" s="4"/>
    </row>
    <row r="22" spans="2:10" ht="74.25" customHeight="1">
      <c r="B22" s="315" t="s">
        <v>10</v>
      </c>
      <c r="C22" s="315"/>
      <c r="D22" s="315"/>
      <c r="E22" s="315"/>
      <c r="F22" s="315"/>
      <c r="G22" s="315"/>
      <c r="H22" s="315"/>
      <c r="I22" s="315"/>
      <c r="J22" s="316"/>
    </row>
    <row r="23" spans="2:10" ht="21" customHeight="1">
      <c r="B23" s="2" t="s">
        <v>11</v>
      </c>
      <c r="C23" s="4"/>
      <c r="D23" s="4"/>
      <c r="E23" s="4"/>
      <c r="F23" s="4"/>
      <c r="G23" s="4"/>
      <c r="H23" s="4"/>
      <c r="I23" s="4"/>
    </row>
    <row r="24" spans="2:10" ht="89.25" customHeight="1">
      <c r="B24" s="315" t="s">
        <v>129</v>
      </c>
      <c r="C24" s="315"/>
      <c r="D24" s="315"/>
      <c r="E24" s="315"/>
      <c r="F24" s="315"/>
      <c r="G24" s="315"/>
      <c r="H24" s="315"/>
      <c r="I24" s="315"/>
      <c r="J24" s="316"/>
    </row>
    <row r="25" spans="2:10" ht="6" customHeight="1">
      <c r="B25" s="4"/>
      <c r="C25" s="4"/>
      <c r="D25" s="4"/>
      <c r="E25" s="4"/>
      <c r="F25" s="4"/>
      <c r="G25" s="4"/>
      <c r="H25" s="4"/>
      <c r="I25" s="4"/>
    </row>
    <row r="26" spans="2:10" ht="89.25" customHeight="1">
      <c r="B26" s="315" t="s">
        <v>12</v>
      </c>
      <c r="C26" s="315"/>
      <c r="D26" s="315"/>
      <c r="E26" s="315"/>
      <c r="F26" s="315"/>
      <c r="G26" s="315"/>
      <c r="H26" s="315"/>
      <c r="I26" s="315"/>
      <c r="J26" s="316"/>
    </row>
    <row r="33" customFormat="1"/>
    <row r="34" customFormat="1"/>
    <row r="35" customFormat="1"/>
    <row r="36" customFormat="1"/>
  </sheetData>
  <sheetProtection algorithmName="SHA-512" hashValue="eqsdO8Agwt7ARrOUDWZRtvuM84MAVJkKmknjwXePjfThqZfsDwzaW1mAV1+9y5Zv9Kfb+y4GUI9Tt5e1DjzA5g==" saltValue="uR/qkT5zXFALG51PoTYrEA==" spinCount="100000" sheet="1" objects="1" scenarios="1"/>
  <customSheetViews>
    <customSheetView guid="{7918981E-CC23-463A-892E-0C605581802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05CFFA2E-9E21-4401-92B8-311FFAFA279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s>
  <mergeCells count="9">
    <mergeCell ref="B22:J22"/>
    <mergeCell ref="B24:J24"/>
    <mergeCell ref="B26:J26"/>
    <mergeCell ref="B7:J7"/>
    <mergeCell ref="B8:J8"/>
    <mergeCell ref="B16:J16"/>
    <mergeCell ref="B18:J18"/>
    <mergeCell ref="B20:J20"/>
    <mergeCell ref="B9:I9"/>
  </mergeCells>
  <pageMargins left="0.70866141732283472" right="0.70866141732283472" top="0.74803149606299213" bottom="0.74803149606299213" header="0.31496062992125984" footer="0.31496062992125984"/>
  <pageSetup scale="98" orientation="portrait" r:id="rId1"/>
  <headerFooter>
    <oddFooter>&amp;L&amp;9PCI Security Standards Council®&amp;R&amp;9PCI SSC Prioritized Approach for PCI DSS v.3.2.1</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60"/>
  <sheetViews>
    <sheetView showGridLines="0" topLeftCell="A39" zoomScaleNormal="100" zoomScalePageLayoutView="110" workbookViewId="0">
      <selection activeCell="B5" sqref="B5:D5"/>
    </sheetView>
  </sheetViews>
  <sheetFormatPr defaultColWidth="9.140625" defaultRowHeight="15"/>
  <cols>
    <col min="1" max="1" width="4.42578125" style="30" customWidth="1"/>
    <col min="2" max="2" width="26.42578125" style="30" customWidth="1"/>
    <col min="3" max="3" width="46.5703125" style="30" customWidth="1"/>
    <col min="4" max="4" width="18.28515625" style="30" customWidth="1"/>
    <col min="5" max="5" width="31.7109375" style="30" customWidth="1"/>
    <col min="6" max="6" width="45.7109375" style="30" customWidth="1"/>
    <col min="7" max="7" width="9.140625" style="30"/>
    <col min="8" max="8" width="17" style="30" bestFit="1" customWidth="1"/>
    <col min="9" max="16384" width="9.140625" style="30"/>
  </cols>
  <sheetData>
    <row r="3" spans="2:7" ht="15.75">
      <c r="C3" s="31"/>
    </row>
    <row r="4" spans="2:7" ht="15.75">
      <c r="C4" s="31"/>
    </row>
    <row r="5" spans="2:7" ht="20.25">
      <c r="B5" s="322" t="s">
        <v>27</v>
      </c>
      <c r="C5" s="323"/>
      <c r="D5" s="323"/>
      <c r="G5" s="32" t="s">
        <v>22</v>
      </c>
    </row>
    <row r="7" spans="2:7">
      <c r="B7" s="33" t="s">
        <v>28</v>
      </c>
      <c r="E7" s="33" t="s">
        <v>29</v>
      </c>
      <c r="F7" s="34"/>
      <c r="G7" s="34"/>
    </row>
    <row r="8" spans="2:7" ht="20.100000000000001" customHeight="1">
      <c r="B8" s="34"/>
      <c r="E8" s="34"/>
      <c r="F8" s="34"/>
      <c r="G8" s="34"/>
    </row>
    <row r="9" spans="2:7" ht="15" customHeight="1">
      <c r="B9" s="34"/>
      <c r="C9" s="34"/>
      <c r="D9" s="34"/>
      <c r="E9" s="34"/>
      <c r="F9" s="34"/>
      <c r="G9" s="34"/>
    </row>
    <row r="10" spans="2:7" ht="20.100000000000001" customHeight="1">
      <c r="B10" s="34" t="s">
        <v>30</v>
      </c>
      <c r="C10" s="16"/>
      <c r="D10" s="34"/>
      <c r="E10" s="35"/>
      <c r="F10" s="35"/>
      <c r="G10" s="34"/>
    </row>
    <row r="11" spans="2:7" ht="20.100000000000001" customHeight="1">
      <c r="B11" s="34" t="s">
        <v>31</v>
      </c>
      <c r="C11" s="17"/>
      <c r="D11" s="34"/>
      <c r="E11" s="35"/>
      <c r="F11" s="35"/>
      <c r="G11" s="34"/>
    </row>
    <row r="12" spans="2:7" ht="20.100000000000001" customHeight="1">
      <c r="B12" s="34" t="s">
        <v>32</v>
      </c>
      <c r="C12" s="17"/>
      <c r="D12" s="34"/>
      <c r="E12" s="35"/>
      <c r="F12" s="22"/>
      <c r="G12" s="34"/>
    </row>
    <row r="13" spans="2:7" ht="20.100000000000001" customHeight="1">
      <c r="B13" s="34" t="s">
        <v>33</v>
      </c>
      <c r="C13" s="17"/>
      <c r="D13" s="34"/>
      <c r="E13" s="35"/>
      <c r="G13" s="34"/>
    </row>
    <row r="14" spans="2:7" ht="20.100000000000001" customHeight="1">
      <c r="B14" s="34" t="s">
        <v>66</v>
      </c>
      <c r="C14" s="17"/>
      <c r="D14" s="34"/>
      <c r="F14" s="35"/>
      <c r="G14" s="34"/>
    </row>
    <row r="15" spans="2:7" ht="20.100000000000001" customHeight="1">
      <c r="B15" s="34" t="s">
        <v>67</v>
      </c>
      <c r="C15" s="18"/>
      <c r="D15" s="34"/>
      <c r="E15" s="36" t="s">
        <v>34</v>
      </c>
      <c r="F15" s="35"/>
      <c r="G15" s="34"/>
    </row>
    <row r="16" spans="2:7" ht="20.100000000000001" customHeight="1">
      <c r="B16" s="34" t="s">
        <v>35</v>
      </c>
      <c r="C16" s="17"/>
      <c r="D16" s="34"/>
      <c r="E16" s="34"/>
      <c r="F16" s="34"/>
      <c r="G16" s="34"/>
    </row>
    <row r="17" spans="2:9" ht="20.100000000000001" customHeight="1">
      <c r="B17" s="34" t="s">
        <v>36</v>
      </c>
      <c r="C17" s="17"/>
      <c r="D17" s="34"/>
      <c r="E17" s="34"/>
      <c r="F17" s="34"/>
      <c r="G17" s="34"/>
      <c r="H17" s="35"/>
      <c r="I17" s="35"/>
    </row>
    <row r="18" spans="2:9" ht="20.100000000000001" customHeight="1">
      <c r="B18" s="34" t="s">
        <v>37</v>
      </c>
      <c r="C18" s="17"/>
      <c r="D18" s="34"/>
      <c r="E18" s="35"/>
      <c r="F18" s="35"/>
      <c r="G18" s="34"/>
      <c r="H18" s="35"/>
      <c r="I18" s="35"/>
    </row>
    <row r="19" spans="2:9" ht="20.100000000000001" customHeight="1">
      <c r="B19" s="34" t="s">
        <v>38</v>
      </c>
      <c r="C19" s="17"/>
      <c r="D19" s="34"/>
      <c r="E19" s="35"/>
      <c r="F19" s="35"/>
      <c r="G19" s="34"/>
      <c r="H19" s="35"/>
      <c r="I19" s="35"/>
    </row>
    <row r="20" spans="2:9" ht="20.100000000000001" customHeight="1">
      <c r="B20" s="34" t="s">
        <v>39</v>
      </c>
      <c r="C20" s="19"/>
      <c r="D20" s="34"/>
      <c r="E20" s="35"/>
      <c r="F20" s="35"/>
      <c r="G20" s="34"/>
      <c r="H20" s="35"/>
      <c r="I20" s="35"/>
    </row>
    <row r="21" spans="2:9" ht="20.100000000000001" customHeight="1">
      <c r="B21" s="34" t="s">
        <v>40</v>
      </c>
      <c r="C21" s="18"/>
      <c r="D21" s="34"/>
      <c r="G21" s="34"/>
      <c r="H21" s="35"/>
      <c r="I21" s="35"/>
    </row>
    <row r="22" spans="2:9" ht="20.100000000000001" customHeight="1">
      <c r="C22" s="32"/>
      <c r="D22" s="34"/>
      <c r="F22" s="22"/>
      <c r="G22" s="34"/>
      <c r="H22" s="35"/>
      <c r="I22" s="35"/>
    </row>
    <row r="23" spans="2:9" ht="20.100000000000001" customHeight="1">
      <c r="B23" s="34"/>
      <c r="C23" s="34"/>
      <c r="D23" s="34"/>
      <c r="G23" s="34"/>
      <c r="H23" s="34"/>
      <c r="I23" s="35"/>
    </row>
    <row r="24" spans="2:9" hidden="1">
      <c r="B24" s="34"/>
      <c r="C24" s="34"/>
      <c r="D24" s="34"/>
      <c r="G24" s="34"/>
      <c r="H24" s="35" t="s">
        <v>41</v>
      </c>
      <c r="I24" s="35" t="s">
        <v>42</v>
      </c>
    </row>
    <row r="25" spans="2:9" ht="18.75" hidden="1" customHeight="1">
      <c r="B25" s="34"/>
      <c r="C25" s="34"/>
      <c r="D25" s="34"/>
    </row>
    <row r="26" spans="2:9" ht="18.75" customHeight="1">
      <c r="B26" s="33" t="s">
        <v>43</v>
      </c>
      <c r="C26" s="34"/>
      <c r="D26" s="34"/>
    </row>
    <row r="27" spans="2:9" ht="18.75" customHeight="1">
      <c r="B27" s="324"/>
      <c r="C27" s="324"/>
      <c r="D27" s="34"/>
      <c r="G27" s="34"/>
    </row>
    <row r="28" spans="2:9" ht="18.75" customHeight="1">
      <c r="B28" s="34"/>
      <c r="C28" s="34"/>
      <c r="D28" s="34"/>
      <c r="G28" s="34"/>
    </row>
    <row r="29" spans="2:9" ht="18.75" customHeight="1">
      <c r="B29" s="33" t="s">
        <v>44</v>
      </c>
      <c r="C29" s="34"/>
      <c r="D29" s="34"/>
    </row>
    <row r="30" spans="2:9" ht="18.75" customHeight="1">
      <c r="B30" s="34" t="s">
        <v>45</v>
      </c>
      <c r="C30" s="34"/>
      <c r="D30" s="34"/>
      <c r="E30" s="34"/>
      <c r="F30" s="34"/>
    </row>
    <row r="31" spans="2:9" ht="18.75" customHeight="1">
      <c r="B31" s="34" t="s">
        <v>46</v>
      </c>
      <c r="C31" s="34"/>
      <c r="D31" s="34"/>
      <c r="E31" s="34"/>
      <c r="F31" s="34"/>
    </row>
    <row r="32" spans="2:9" ht="18.75" customHeight="1">
      <c r="E32" s="34"/>
      <c r="F32" s="34"/>
      <c r="G32" s="34"/>
    </row>
    <row r="33" spans="2:7" ht="18.75" customHeight="1">
      <c r="B33" s="33" t="s">
        <v>47</v>
      </c>
      <c r="C33" s="34"/>
      <c r="D33" s="34"/>
      <c r="E33" s="34"/>
      <c r="F33" s="34"/>
      <c r="G33" s="34"/>
    </row>
    <row r="34" spans="2:7" ht="18.75" customHeight="1">
      <c r="B34" s="34" t="s">
        <v>48</v>
      </c>
      <c r="C34" s="16"/>
      <c r="D34" s="34"/>
      <c r="E34" s="34"/>
      <c r="F34" s="34"/>
      <c r="G34" s="34"/>
    </row>
    <row r="35" spans="2:7" ht="18.75" customHeight="1">
      <c r="B35" s="34" t="s">
        <v>49</v>
      </c>
      <c r="C35" s="16"/>
      <c r="D35" s="34"/>
      <c r="E35" s="34"/>
      <c r="F35" s="34"/>
      <c r="G35" s="34"/>
    </row>
    <row r="36" spans="2:7" ht="18.75" customHeight="1">
      <c r="B36" s="34"/>
      <c r="C36" s="34"/>
      <c r="D36" s="34"/>
      <c r="E36" s="34"/>
      <c r="F36" s="34"/>
      <c r="G36" s="34"/>
    </row>
    <row r="37" spans="2:7" ht="18.75" customHeight="1">
      <c r="B37" s="34"/>
      <c r="C37" s="34"/>
      <c r="D37" s="34"/>
      <c r="E37" s="34"/>
      <c r="F37" s="34"/>
      <c r="G37" s="34"/>
    </row>
    <row r="38" spans="2:7" ht="18.75" customHeight="1">
      <c r="B38" s="34"/>
      <c r="C38" s="34"/>
      <c r="D38" s="34"/>
      <c r="E38" s="34"/>
      <c r="F38" s="34"/>
      <c r="G38" s="34"/>
    </row>
    <row r="39" spans="2:7" ht="18.75" customHeight="1"/>
    <row r="40" spans="2:7" ht="18.75" customHeight="1"/>
    <row r="41" spans="2:7" ht="18.75" customHeight="1"/>
    <row r="42" spans="2:7" ht="18.75" customHeight="1">
      <c r="B42" s="322" t="s">
        <v>27</v>
      </c>
      <c r="C42" s="323"/>
      <c r="D42" s="323"/>
    </row>
    <row r="44" spans="2:7" ht="15.75" thickBot="1"/>
    <row r="45" spans="2:7" ht="30.75" customHeight="1" thickBot="1">
      <c r="B45" s="37" t="s">
        <v>13</v>
      </c>
      <c r="C45" s="38" t="s">
        <v>50</v>
      </c>
      <c r="D45" s="38" t="s">
        <v>51</v>
      </c>
      <c r="E45" s="38" t="s">
        <v>52</v>
      </c>
    </row>
    <row r="46" spans="2:7" ht="86.25" customHeight="1" thickBot="1">
      <c r="B46" s="39">
        <v>1</v>
      </c>
      <c r="C46" s="40" t="s">
        <v>53</v>
      </c>
      <c r="D46" s="41">
        <f>IFERROR((Calcs!A278)/(COUNTIF('Prioritized Approach Milestones'!B4:B277,"1")-(Calcs!H278)),1)</f>
        <v>0</v>
      </c>
      <c r="E46" s="51" t="str">
        <f>IF(Calcs!AB278&gt;0,"Missing Completion Date",(IF(MAX(Calcs!P4:P278)=0,"",MAX(Calcs!P4:P278))))</f>
        <v/>
      </c>
      <c r="F46" s="253"/>
    </row>
    <row r="47" spans="2:7" ht="48.75" thickBot="1">
      <c r="B47" s="39">
        <v>2</v>
      </c>
      <c r="C47" s="42" t="s">
        <v>86</v>
      </c>
      <c r="D47" s="41">
        <f>IFERROR((Calcs!B278)/(COUNTIF('Prioritized Approach Milestones'!B4:B277,"2")-(Calcs!I278)),1)</f>
        <v>0</v>
      </c>
      <c r="E47" s="51" t="str">
        <f>IF(Calcs!AC278&gt;0,"Missing Completion Date",(IF(MAX(Calcs!Q4:Q278)=0,"",MAX(Calcs!Q4:Q278))))</f>
        <v/>
      </c>
      <c r="F47" s="43"/>
    </row>
    <row r="48" spans="2:7" ht="68.25" customHeight="1" thickBot="1">
      <c r="B48" s="39">
        <v>3</v>
      </c>
      <c r="C48" s="40" t="s">
        <v>54</v>
      </c>
      <c r="D48" s="41">
        <f>IFERROR((Calcs!C278)/(COUNTIF('Prioritized Approach Milestones'!B4:B277,"3")-(Calcs!J278)),1)</f>
        <v>0</v>
      </c>
      <c r="E48" s="51" t="str">
        <f>IF(Calcs!AD278&gt;0,"Missing Completion Date",(IF(MAX(Calcs!R4:R278)=0,"",MAX(Calcs!R4:R278))))</f>
        <v/>
      </c>
    </row>
    <row r="49" spans="2:6" ht="48.75" thickBot="1">
      <c r="B49" s="39">
        <v>4</v>
      </c>
      <c r="C49" s="40" t="s">
        <v>55</v>
      </c>
      <c r="D49" s="41">
        <f>IFERROR((Calcs!D278)/(COUNTIF('Prioritized Approach Milestones'!B4:B277,"4")-(Calcs!K278)),1)</f>
        <v>0</v>
      </c>
      <c r="E49" s="51" t="str">
        <f>IF(Calcs!AE278&gt;0,"Missing Completion Date",(IF(MAX(Calcs!S4:S278)=0,"",MAX(Calcs!S4:S278))))</f>
        <v/>
      </c>
    </row>
    <row r="50" spans="2:6" ht="65.25" customHeight="1" thickBot="1">
      <c r="B50" s="39">
        <v>5</v>
      </c>
      <c r="C50" s="40" t="s">
        <v>56</v>
      </c>
      <c r="D50" s="41">
        <f>IFERROR((Calcs!E278)/(COUNTIF('Prioritized Approach Milestones'!B4:B277,"5")-(Calcs!L278)),1)</f>
        <v>0</v>
      </c>
      <c r="E50" s="51" t="str">
        <f>IF(Calcs!AF278&gt;0,"Missing Completion Date",(IF(MAX(Calcs!T4:T278)=0,"",MAX(Calcs!T4:T278))))</f>
        <v/>
      </c>
    </row>
    <row r="51" spans="2:6" ht="60.75" thickBot="1">
      <c r="B51" s="39">
        <v>6</v>
      </c>
      <c r="C51" s="44" t="s">
        <v>68</v>
      </c>
      <c r="D51" s="41">
        <f>IFERROR((Calcs!F278)/(COUNTIF('Prioritized Approach Milestones'!B4:B277,"6")-(Calcs!M278)),1)</f>
        <v>0</v>
      </c>
      <c r="E51" s="51" t="str">
        <f>IF(Calcs!AG278&gt;0,"Missing Completion Date",(IF(MAX(Calcs!U4:U278)=0,"",MAX(Calcs!U4:U278))))</f>
        <v/>
      </c>
    </row>
    <row r="52" spans="2:6" ht="33.75" customHeight="1" thickBot="1">
      <c r="B52" s="53" t="s">
        <v>57</v>
      </c>
      <c r="C52" s="45"/>
      <c r="D52" s="41">
        <f>Calcs!G278/(COUNT('Prioritized Approach Milestones'!B4:B277)-Calcs!N278)</f>
        <v>0</v>
      </c>
      <c r="E52" s="52" t="str">
        <f>IF(MAX(E46:E51)=0,"",MAX(E46:E51))</f>
        <v/>
      </c>
      <c r="F52" s="254"/>
    </row>
    <row r="53" spans="2:6" ht="13.5" customHeight="1">
      <c r="B53" s="46" t="s">
        <v>58</v>
      </c>
      <c r="C53" s="47"/>
      <c r="D53" s="48"/>
    </row>
    <row r="54" spans="2:6" ht="28.5" customHeight="1">
      <c r="B54" s="325" t="s">
        <v>59</v>
      </c>
      <c r="C54" s="325"/>
      <c r="D54" s="49" t="s">
        <v>60</v>
      </c>
      <c r="E54" s="20"/>
    </row>
    <row r="55" spans="2:6" ht="8.25" customHeight="1"/>
    <row r="56" spans="2:6" ht="20.100000000000001" customHeight="1">
      <c r="B56" s="326" t="s">
        <v>61</v>
      </c>
      <c r="C56" s="326"/>
      <c r="D56" s="48"/>
    </row>
    <row r="57" spans="2:6" ht="20.100000000000001" customHeight="1">
      <c r="B57" s="50" t="s">
        <v>62</v>
      </c>
      <c r="C57" s="21"/>
      <c r="D57" s="49" t="s">
        <v>60</v>
      </c>
      <c r="E57" s="20"/>
    </row>
    <row r="58" spans="2:6" ht="20.100000000000001" customHeight="1">
      <c r="B58" s="50"/>
      <c r="C58" s="47"/>
      <c r="D58" s="49"/>
    </row>
    <row r="60" spans="2:6" ht="34.5" customHeight="1"/>
  </sheetData>
  <sheetProtection algorithmName="SHA-512" hashValue="QNYVHFvrwYZPQhCrk8RqBQ+wyRJbc4/Ow/GNu/BshurF0TcGaN8lZMIX78uDTFKbB0gb3MNfREpYvFMVfPxiZA==" saltValue="cOVXJN6RlATLkC1/k1FwXw==" spinCount="100000" sheet="1" objects="1" scenarios="1"/>
  <customSheetViews>
    <customSheetView guid="{7918981E-CC23-463A-892E-0C6055818021}" scale="110" showGridLines="0" hiddenRows="1">
      <selection activeCell="F47" sqref="F47"/>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05CFFA2E-9E21-4401-92B8-311FFAFA2791}" scale="110" showGridLines="0" hiddenRows="1" topLeftCell="A49">
      <selection activeCell="C61" sqref="C6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5">
    <mergeCell ref="B5:D5"/>
    <mergeCell ref="B27:C27"/>
    <mergeCell ref="B42:D42"/>
    <mergeCell ref="B54:C54"/>
    <mergeCell ref="B56:C56"/>
  </mergeCells>
  <pageMargins left="0.70866141732283472" right="0.70866141732283472" top="0.74803149606299213" bottom="0.74803149606299213" header="0.31496062992125984" footer="0.31496062992125984"/>
  <pageSetup scale="64" orientation="landscape" r:id="rId1"/>
  <headerFooter>
    <oddFooter>&amp;L&amp;9*PCI DSS compliance requires successful completion of ALL PCI DSS requirements, regardless of whether the Prioritized Approach is used.&amp;C&amp;9&amp;P&amp;R&amp;9PCI SSC Prioritized Approach for PCI DSS v.3.2.1</oddFooter>
  </headerFooter>
  <rowBreaks count="1" manualBreakCount="1">
    <brk id="36" max="5" man="1"/>
  </rowBreaks>
  <ignoredErrors>
    <ignoredError sqref="E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96" r:id="rId4" name="Check Box 148">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197" r:id="rId5" name="Check Box 149">
              <controlPr defaultSize="0" autoFill="0" autoLine="0" autoPict="0">
                <anchor moveWithCells="1">
                  <from>
                    <xdr:col>4</xdr:col>
                    <xdr:colOff>47625</xdr:colOff>
                    <xdr:row>8</xdr:row>
                    <xdr:rowOff>123825</xdr:rowOff>
                  </from>
                  <to>
                    <xdr:col>4</xdr:col>
                    <xdr:colOff>1247775</xdr:colOff>
                    <xdr:row>9</xdr:row>
                    <xdr:rowOff>152400</xdr:rowOff>
                  </to>
                </anchor>
              </controlPr>
            </control>
          </mc:Choice>
        </mc:AlternateContent>
        <mc:AlternateContent xmlns:mc="http://schemas.openxmlformats.org/markup-compatibility/2006">
          <mc:Choice Requires="x14">
            <control shapeId="2198" r:id="rId6" name="Check Box 150">
              <controlPr defaultSize="0" autoFill="0" autoLine="0" autoPict="0">
                <anchor moveWithCells="1">
                  <from>
                    <xdr:col>4</xdr:col>
                    <xdr:colOff>47625</xdr:colOff>
                    <xdr:row>9</xdr:row>
                    <xdr:rowOff>142875</xdr:rowOff>
                  </from>
                  <to>
                    <xdr:col>4</xdr:col>
                    <xdr:colOff>1438275</xdr:colOff>
                    <xdr:row>10</xdr:row>
                    <xdr:rowOff>123825</xdr:rowOff>
                  </to>
                </anchor>
              </controlPr>
            </control>
          </mc:Choice>
        </mc:AlternateContent>
        <mc:AlternateContent xmlns:mc="http://schemas.openxmlformats.org/markup-compatibility/2006">
          <mc:Choice Requires="x14">
            <control shapeId="2199" r:id="rId7" name="Check Box 151">
              <controlPr defaultSize="0" autoFill="0" autoLine="0" autoPict="0">
                <anchor moveWithCells="1">
                  <from>
                    <xdr:col>4</xdr:col>
                    <xdr:colOff>47625</xdr:colOff>
                    <xdr:row>10</xdr:row>
                    <xdr:rowOff>123825</xdr:rowOff>
                  </from>
                  <to>
                    <xdr:col>4</xdr:col>
                    <xdr:colOff>866775</xdr:colOff>
                    <xdr:row>11</xdr:row>
                    <xdr:rowOff>104775</xdr:rowOff>
                  </to>
                </anchor>
              </controlPr>
            </control>
          </mc:Choice>
        </mc:AlternateContent>
        <mc:AlternateContent xmlns:mc="http://schemas.openxmlformats.org/markup-compatibility/2006">
          <mc:Choice Requires="x14">
            <control shapeId="2200" r:id="rId8" name="Check Box 152">
              <controlPr defaultSize="0" autoFill="0" autoLine="0" autoPict="0">
                <anchor moveWithCells="1">
                  <from>
                    <xdr:col>5</xdr:col>
                    <xdr:colOff>47625</xdr:colOff>
                    <xdr:row>7</xdr:row>
                    <xdr:rowOff>142875</xdr:rowOff>
                  </from>
                  <to>
                    <xdr:col>5</xdr:col>
                    <xdr:colOff>1095375</xdr:colOff>
                    <xdr:row>8</xdr:row>
                    <xdr:rowOff>104775</xdr:rowOff>
                  </to>
                </anchor>
              </controlPr>
            </control>
          </mc:Choice>
        </mc:AlternateContent>
        <mc:AlternateContent xmlns:mc="http://schemas.openxmlformats.org/markup-compatibility/2006">
          <mc:Choice Requires="x14">
            <control shapeId="2201" r:id="rId9" name="Check Box 153">
              <controlPr defaultSize="0" autoFill="0" autoLine="0" autoPict="0">
                <anchor moveWithCells="1">
                  <from>
                    <xdr:col>5</xdr:col>
                    <xdr:colOff>47625</xdr:colOff>
                    <xdr:row>8</xdr:row>
                    <xdr:rowOff>123825</xdr:rowOff>
                  </from>
                  <to>
                    <xdr:col>5</xdr:col>
                    <xdr:colOff>1400175</xdr:colOff>
                    <xdr:row>9</xdr:row>
                    <xdr:rowOff>152400</xdr:rowOff>
                  </to>
                </anchor>
              </controlPr>
            </control>
          </mc:Choice>
        </mc:AlternateContent>
        <mc:AlternateContent xmlns:mc="http://schemas.openxmlformats.org/markup-compatibility/2006">
          <mc:Choice Requires="x14">
            <control shapeId="2202" r:id="rId10" name="Check Box 154">
              <controlPr defaultSize="0" autoFill="0" autoLine="0" autoPict="0">
                <anchor moveWithCells="1">
                  <from>
                    <xdr:col>5</xdr:col>
                    <xdr:colOff>47625</xdr:colOff>
                    <xdr:row>9</xdr:row>
                    <xdr:rowOff>142875</xdr:rowOff>
                  </from>
                  <to>
                    <xdr:col>5</xdr:col>
                    <xdr:colOff>1438275</xdr:colOff>
                    <xdr:row>10</xdr:row>
                    <xdr:rowOff>123825</xdr:rowOff>
                  </to>
                </anchor>
              </controlPr>
            </control>
          </mc:Choice>
        </mc:AlternateContent>
        <mc:AlternateContent xmlns:mc="http://schemas.openxmlformats.org/markup-compatibility/2006">
          <mc:Choice Requires="x14">
            <control shapeId="2203" r:id="rId11" name="Check Box 155">
              <controlPr defaultSize="0" autoFill="0" autoLine="0" autoPict="0">
                <anchor moveWithCells="1">
                  <from>
                    <xdr:col>5</xdr:col>
                    <xdr:colOff>47625</xdr:colOff>
                    <xdr:row>10</xdr:row>
                    <xdr:rowOff>123825</xdr:rowOff>
                  </from>
                  <to>
                    <xdr:col>5</xdr:col>
                    <xdr:colOff>1362075</xdr:colOff>
                    <xdr:row>11</xdr:row>
                    <xdr:rowOff>104775</xdr:rowOff>
                  </to>
                </anchor>
              </controlPr>
            </control>
          </mc:Choice>
        </mc:AlternateContent>
        <mc:AlternateContent xmlns:mc="http://schemas.openxmlformats.org/markup-compatibility/2006">
          <mc:Choice Requires="x14">
            <control shapeId="2204" r:id="rId12" name="Check Box 156">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205" r:id="rId13" name="Check Box 157">
              <controlPr defaultSize="0" autoFill="0" autoLine="0" autoPict="0">
                <anchor moveWithCells="1">
                  <from>
                    <xdr:col>5</xdr:col>
                    <xdr:colOff>47625</xdr:colOff>
                    <xdr:row>10</xdr:row>
                    <xdr:rowOff>123825</xdr:rowOff>
                  </from>
                  <to>
                    <xdr:col>5</xdr:col>
                    <xdr:colOff>1866900</xdr:colOff>
                    <xdr:row>11</xdr:row>
                    <xdr:rowOff>104775</xdr:rowOff>
                  </to>
                </anchor>
              </controlPr>
            </control>
          </mc:Choice>
        </mc:AlternateContent>
        <mc:AlternateContent xmlns:mc="http://schemas.openxmlformats.org/markup-compatibility/2006">
          <mc:Choice Requires="x14">
            <control shapeId="2206" r:id="rId14" name="Check Box 158">
              <controlPr defaultSize="0" autoFill="0" autoLine="0" autoPict="0">
                <anchor moveWithCells="1">
                  <from>
                    <xdr:col>4</xdr:col>
                    <xdr:colOff>47625</xdr:colOff>
                    <xdr:row>15</xdr:row>
                    <xdr:rowOff>142875</xdr:rowOff>
                  </from>
                  <to>
                    <xdr:col>4</xdr:col>
                    <xdr:colOff>1362075</xdr:colOff>
                    <xdr:row>16</xdr:row>
                    <xdr:rowOff>104775</xdr:rowOff>
                  </to>
                </anchor>
              </controlPr>
            </control>
          </mc:Choice>
        </mc:AlternateContent>
        <mc:AlternateContent xmlns:mc="http://schemas.openxmlformats.org/markup-compatibility/2006">
          <mc:Choice Requires="x14">
            <control shapeId="2207" r:id="rId15" name="Check Box 159">
              <controlPr defaultSize="0" autoFill="0" autoLine="0" autoPict="0">
                <anchor moveWithCells="1">
                  <from>
                    <xdr:col>4</xdr:col>
                    <xdr:colOff>47625</xdr:colOff>
                    <xdr:row>16</xdr:row>
                    <xdr:rowOff>123825</xdr:rowOff>
                  </from>
                  <to>
                    <xdr:col>4</xdr:col>
                    <xdr:colOff>1247775</xdr:colOff>
                    <xdr:row>17</xdr:row>
                    <xdr:rowOff>104775</xdr:rowOff>
                  </to>
                </anchor>
              </controlPr>
            </control>
          </mc:Choice>
        </mc:AlternateContent>
        <mc:AlternateContent xmlns:mc="http://schemas.openxmlformats.org/markup-compatibility/2006">
          <mc:Choice Requires="x14">
            <control shapeId="2208" r:id="rId16" name="Check Box 160">
              <controlPr defaultSize="0" autoFill="0" autoLine="0" autoPict="0">
                <anchor moveWithCells="1">
                  <from>
                    <xdr:col>4</xdr:col>
                    <xdr:colOff>47625</xdr:colOff>
                    <xdr:row>17</xdr:row>
                    <xdr:rowOff>123825</xdr:rowOff>
                  </from>
                  <to>
                    <xdr:col>4</xdr:col>
                    <xdr:colOff>1438275</xdr:colOff>
                    <xdr:row>18</xdr:row>
                    <xdr:rowOff>104775</xdr:rowOff>
                  </to>
                </anchor>
              </controlPr>
            </control>
          </mc:Choice>
        </mc:AlternateContent>
        <mc:AlternateContent xmlns:mc="http://schemas.openxmlformats.org/markup-compatibility/2006">
          <mc:Choice Requires="x14">
            <control shapeId="2209" r:id="rId17" name="Check Box 161">
              <controlPr defaultSize="0" autoFill="0" autoLine="0" autoPict="0">
                <anchor moveWithCells="1">
                  <from>
                    <xdr:col>4</xdr:col>
                    <xdr:colOff>47625</xdr:colOff>
                    <xdr:row>18</xdr:row>
                    <xdr:rowOff>123825</xdr:rowOff>
                  </from>
                  <to>
                    <xdr:col>4</xdr:col>
                    <xdr:colOff>1133475</xdr:colOff>
                    <xdr:row>19</xdr:row>
                    <xdr:rowOff>104775</xdr:rowOff>
                  </to>
                </anchor>
              </controlPr>
            </control>
          </mc:Choice>
        </mc:AlternateContent>
        <mc:AlternateContent xmlns:mc="http://schemas.openxmlformats.org/markup-compatibility/2006">
          <mc:Choice Requires="x14">
            <control shapeId="2210" r:id="rId18" name="Check Box 162">
              <controlPr defaultSize="0" autoFill="0" autoLine="0" autoPict="0">
                <anchor moveWithCells="1">
                  <from>
                    <xdr:col>4</xdr:col>
                    <xdr:colOff>47625</xdr:colOff>
                    <xdr:row>19</xdr:row>
                    <xdr:rowOff>123825</xdr:rowOff>
                  </from>
                  <to>
                    <xdr:col>4</xdr:col>
                    <xdr:colOff>1095375</xdr:colOff>
                    <xdr:row>20</xdr:row>
                    <xdr:rowOff>104775</xdr:rowOff>
                  </to>
                </anchor>
              </controlPr>
            </control>
          </mc:Choice>
        </mc:AlternateContent>
        <mc:AlternateContent xmlns:mc="http://schemas.openxmlformats.org/markup-compatibility/2006">
          <mc:Choice Requires="x14">
            <control shapeId="2211" r:id="rId19" name="Check Box 163">
              <controlPr defaultSize="0" autoFill="0" autoLine="0" autoPict="0">
                <anchor moveWithCells="1">
                  <from>
                    <xdr:col>4</xdr:col>
                    <xdr:colOff>47625</xdr:colOff>
                    <xdr:row>20</xdr:row>
                    <xdr:rowOff>123825</xdr:rowOff>
                  </from>
                  <to>
                    <xdr:col>4</xdr:col>
                    <xdr:colOff>1438275</xdr:colOff>
                    <xdr:row>21</xdr:row>
                    <xdr:rowOff>104775</xdr:rowOff>
                  </to>
                </anchor>
              </controlPr>
            </control>
          </mc:Choice>
        </mc:AlternateContent>
        <mc:AlternateContent xmlns:mc="http://schemas.openxmlformats.org/markup-compatibility/2006">
          <mc:Choice Requires="x14">
            <control shapeId="2212" r:id="rId20" name="Check Box 164">
              <controlPr defaultSize="0" autoFill="0" autoLine="0" autoPict="0">
                <anchor moveWithCells="1">
                  <from>
                    <xdr:col>5</xdr:col>
                    <xdr:colOff>47625</xdr:colOff>
                    <xdr:row>15</xdr:row>
                    <xdr:rowOff>142875</xdr:rowOff>
                  </from>
                  <to>
                    <xdr:col>5</xdr:col>
                    <xdr:colOff>1285875</xdr:colOff>
                    <xdr:row>16</xdr:row>
                    <xdr:rowOff>104775</xdr:rowOff>
                  </to>
                </anchor>
              </controlPr>
            </control>
          </mc:Choice>
        </mc:AlternateContent>
        <mc:AlternateContent xmlns:mc="http://schemas.openxmlformats.org/markup-compatibility/2006">
          <mc:Choice Requires="x14">
            <control shapeId="2213" r:id="rId21" name="Check Box 165">
              <controlPr defaultSize="0" autoFill="0" autoLine="0" autoPict="0">
                <anchor moveWithCells="1">
                  <from>
                    <xdr:col>5</xdr:col>
                    <xdr:colOff>47625</xdr:colOff>
                    <xdr:row>16</xdr:row>
                    <xdr:rowOff>123825</xdr:rowOff>
                  </from>
                  <to>
                    <xdr:col>5</xdr:col>
                    <xdr:colOff>2066925</xdr:colOff>
                    <xdr:row>17</xdr:row>
                    <xdr:rowOff>104775</xdr:rowOff>
                  </to>
                </anchor>
              </controlPr>
            </control>
          </mc:Choice>
        </mc:AlternateContent>
        <mc:AlternateContent xmlns:mc="http://schemas.openxmlformats.org/markup-compatibility/2006">
          <mc:Choice Requires="x14">
            <control shapeId="2214" r:id="rId22" name="Check Box 166">
              <controlPr defaultSize="0" autoFill="0" autoLine="0" autoPict="0">
                <anchor moveWithCells="1">
                  <from>
                    <xdr:col>5</xdr:col>
                    <xdr:colOff>47625</xdr:colOff>
                    <xdr:row>17</xdr:row>
                    <xdr:rowOff>123825</xdr:rowOff>
                  </from>
                  <to>
                    <xdr:col>5</xdr:col>
                    <xdr:colOff>2200275</xdr:colOff>
                    <xdr:row>18</xdr:row>
                    <xdr:rowOff>104775</xdr:rowOff>
                  </to>
                </anchor>
              </controlPr>
            </control>
          </mc:Choice>
        </mc:AlternateContent>
        <mc:AlternateContent xmlns:mc="http://schemas.openxmlformats.org/markup-compatibility/2006">
          <mc:Choice Requires="x14">
            <control shapeId="2215" r:id="rId23" name="Check Box 167">
              <controlPr defaultSize="0" autoFill="0" autoLine="0" autoPict="0">
                <anchor moveWithCells="1">
                  <from>
                    <xdr:col>5</xdr:col>
                    <xdr:colOff>47625</xdr:colOff>
                    <xdr:row>18</xdr:row>
                    <xdr:rowOff>123825</xdr:rowOff>
                  </from>
                  <to>
                    <xdr:col>5</xdr:col>
                    <xdr:colOff>1800225</xdr:colOff>
                    <xdr:row>19</xdr:row>
                    <xdr:rowOff>104775</xdr:rowOff>
                  </to>
                </anchor>
              </controlPr>
            </control>
          </mc:Choice>
        </mc:AlternateContent>
        <mc:AlternateContent xmlns:mc="http://schemas.openxmlformats.org/markup-compatibility/2006">
          <mc:Choice Requires="x14">
            <control shapeId="2216" r:id="rId24" name="Check Box 168">
              <controlPr defaultSize="0" autoFill="0" autoLine="0" autoPict="0">
                <anchor moveWithCells="1">
                  <from>
                    <xdr:col>5</xdr:col>
                    <xdr:colOff>47625</xdr:colOff>
                    <xdr:row>19</xdr:row>
                    <xdr:rowOff>123825</xdr:rowOff>
                  </from>
                  <to>
                    <xdr:col>5</xdr:col>
                    <xdr:colOff>2047875</xdr:colOff>
                    <xdr:row>20</xdr:row>
                    <xdr:rowOff>104775</xdr:rowOff>
                  </to>
                </anchor>
              </controlPr>
            </control>
          </mc:Choice>
        </mc:AlternateContent>
        <mc:AlternateContent xmlns:mc="http://schemas.openxmlformats.org/markup-compatibility/2006">
          <mc:Choice Requires="x14">
            <control shapeId="2217" r:id="rId25" name="Check Box 169">
              <controlPr defaultSize="0" autoFill="0" autoLine="0" autoPict="0">
                <anchor moveWithCells="1">
                  <from>
                    <xdr:col>5</xdr:col>
                    <xdr:colOff>47625</xdr:colOff>
                    <xdr:row>20</xdr:row>
                    <xdr:rowOff>123825</xdr:rowOff>
                  </from>
                  <to>
                    <xdr:col>5</xdr:col>
                    <xdr:colOff>1866900</xdr:colOff>
                    <xdr:row>21</xdr:row>
                    <xdr:rowOff>104775</xdr:rowOff>
                  </to>
                </anchor>
              </controlPr>
            </control>
          </mc:Choice>
        </mc:AlternateContent>
        <mc:AlternateContent xmlns:mc="http://schemas.openxmlformats.org/markup-compatibility/2006">
          <mc:Choice Requires="x14">
            <control shapeId="2218" r:id="rId26" name="Check Box 170">
              <controlPr defaultSize="0" autoFill="0" autoLine="0" autoPict="0">
                <anchor moveWithCells="1">
                  <from>
                    <xdr:col>5</xdr:col>
                    <xdr:colOff>933450</xdr:colOff>
                    <xdr:row>29</xdr:row>
                    <xdr:rowOff>47625</xdr:rowOff>
                  </from>
                  <to>
                    <xdr:col>5</xdr:col>
                    <xdr:colOff>1323975</xdr:colOff>
                    <xdr:row>30</xdr:row>
                    <xdr:rowOff>28575</xdr:rowOff>
                  </to>
                </anchor>
              </controlPr>
            </control>
          </mc:Choice>
        </mc:AlternateContent>
        <mc:AlternateContent xmlns:mc="http://schemas.openxmlformats.org/markup-compatibility/2006">
          <mc:Choice Requires="x14">
            <control shapeId="2219" r:id="rId27" name="Check Box 171">
              <controlPr defaultSize="0" autoFill="0" autoLine="0" autoPict="0">
                <anchor moveWithCells="1">
                  <from>
                    <xdr:col>5</xdr:col>
                    <xdr:colOff>1362075</xdr:colOff>
                    <xdr:row>29</xdr:row>
                    <xdr:rowOff>47625</xdr:rowOff>
                  </from>
                  <to>
                    <xdr:col>5</xdr:col>
                    <xdr:colOff>1800225</xdr:colOff>
                    <xdr:row>30</xdr:row>
                    <xdr:rowOff>19050</xdr:rowOff>
                  </to>
                </anchor>
              </controlPr>
            </control>
          </mc:Choice>
        </mc:AlternateContent>
        <mc:AlternateContent xmlns:mc="http://schemas.openxmlformats.org/markup-compatibility/2006">
          <mc:Choice Requires="x14">
            <control shapeId="2222" r:id="rId28" name="Check Box 174">
              <controlPr defaultSize="0" autoFill="0" autoLine="0" autoPict="0">
                <anchor moveWithCells="1">
                  <from>
                    <xdr:col>3</xdr:col>
                    <xdr:colOff>266700</xdr:colOff>
                    <xdr:row>30</xdr:row>
                    <xdr:rowOff>47625</xdr:rowOff>
                  </from>
                  <to>
                    <xdr:col>4</xdr:col>
                    <xdr:colOff>104775</xdr:colOff>
                    <xdr:row>31</xdr:row>
                    <xdr:rowOff>28575</xdr:rowOff>
                  </to>
                </anchor>
              </controlPr>
            </control>
          </mc:Choice>
        </mc:AlternateContent>
        <mc:AlternateContent xmlns:mc="http://schemas.openxmlformats.org/markup-compatibility/2006">
          <mc:Choice Requires="x14">
            <control shapeId="2223" r:id="rId29" name="Check Box 175">
              <controlPr defaultSize="0" autoFill="0" autoLine="0" autoPict="0">
                <anchor moveWithCells="1">
                  <from>
                    <xdr:col>4</xdr:col>
                    <xdr:colOff>0</xdr:colOff>
                    <xdr:row>30</xdr:row>
                    <xdr:rowOff>47625</xdr:rowOff>
                  </from>
                  <to>
                    <xdr:col>4</xdr:col>
                    <xdr:colOff>438150</xdr:colOff>
                    <xdr:row>31</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279"/>
  <sheetViews>
    <sheetView showGridLines="0" tabSelected="1" zoomScaleNormal="100" workbookViewId="0">
      <pane ySplit="2" topLeftCell="A3" activePane="bottomLeft" state="frozen"/>
      <selection pane="bottomLeft" activeCell="C4" sqref="C4"/>
    </sheetView>
  </sheetViews>
  <sheetFormatPr defaultColWidth="8.85546875" defaultRowHeight="15"/>
  <cols>
    <col min="1" max="1" width="74.42578125" style="97" customWidth="1"/>
    <col min="2" max="2" width="12.7109375" style="138" customWidth="1"/>
    <col min="3" max="3" width="20.85546875" style="98" customWidth="1"/>
    <col min="4" max="4" width="27.42578125" style="98" customWidth="1"/>
    <col min="5" max="5" width="26.42578125" style="99" customWidth="1"/>
    <col min="6" max="6" width="20.7109375" style="312" customWidth="1"/>
    <col min="7" max="7" width="22.7109375" style="302" customWidth="1"/>
    <col min="8" max="8" width="13" style="94" customWidth="1"/>
    <col min="9" max="26" width="8.85546875" style="94"/>
    <col min="27" max="40" width="8.85546875" style="95"/>
    <col min="41" max="42" width="27.28515625" style="94" customWidth="1"/>
    <col min="43" max="52" width="8.85546875" style="94"/>
    <col min="53" max="16384" width="8.85546875" style="95"/>
  </cols>
  <sheetData>
    <row r="1" spans="1:52" s="92" customFormat="1" ht="16.5" customHeight="1">
      <c r="A1" s="327" t="s">
        <v>398</v>
      </c>
      <c r="B1" s="329" t="s">
        <v>13</v>
      </c>
      <c r="C1" s="331" t="s">
        <v>306</v>
      </c>
      <c r="D1" s="333" t="s">
        <v>126</v>
      </c>
      <c r="E1" s="336" t="s">
        <v>130</v>
      </c>
      <c r="F1" s="336"/>
      <c r="G1" s="337"/>
      <c r="H1" s="91"/>
      <c r="I1" s="91"/>
      <c r="J1" s="91"/>
      <c r="K1" s="91"/>
      <c r="L1" s="91"/>
      <c r="M1" s="91"/>
      <c r="N1" s="91"/>
      <c r="O1" s="91"/>
      <c r="P1" s="91"/>
      <c r="Q1" s="91"/>
      <c r="R1" s="91"/>
      <c r="S1" s="91"/>
      <c r="T1" s="91"/>
      <c r="U1" s="91"/>
      <c r="V1" s="91"/>
      <c r="W1" s="91"/>
      <c r="X1" s="91"/>
      <c r="Y1" s="91"/>
      <c r="Z1" s="91"/>
      <c r="AO1" s="91"/>
      <c r="AP1" s="91"/>
      <c r="AQ1" s="91"/>
      <c r="AR1" s="91"/>
      <c r="AS1" s="91"/>
      <c r="AT1" s="91"/>
      <c r="AU1" s="91"/>
      <c r="AV1" s="91"/>
      <c r="AW1" s="91"/>
      <c r="AX1" s="91"/>
      <c r="AY1" s="91"/>
      <c r="AZ1" s="91"/>
    </row>
    <row r="2" spans="1:52" s="92" customFormat="1" ht="39" thickBot="1">
      <c r="A2" s="328"/>
      <c r="B2" s="330"/>
      <c r="C2" s="332"/>
      <c r="D2" s="334"/>
      <c r="E2" s="100" t="s">
        <v>127</v>
      </c>
      <c r="F2" s="303" t="s">
        <v>52</v>
      </c>
      <c r="G2" s="216" t="s">
        <v>14</v>
      </c>
      <c r="H2" s="91"/>
      <c r="I2" s="91"/>
      <c r="J2" s="91"/>
      <c r="K2" s="91"/>
      <c r="L2" s="91"/>
      <c r="M2" s="91"/>
      <c r="N2" s="91"/>
      <c r="O2" s="91"/>
      <c r="P2" s="91"/>
      <c r="Q2" s="91"/>
      <c r="R2" s="91"/>
      <c r="S2" s="91"/>
      <c r="T2" s="91"/>
      <c r="U2" s="91"/>
      <c r="V2" s="91"/>
      <c r="W2" s="91"/>
      <c r="X2" s="91"/>
      <c r="Y2" s="91"/>
      <c r="Z2" s="91"/>
      <c r="AO2" s="93"/>
      <c r="AP2" s="93"/>
      <c r="AQ2" s="91"/>
      <c r="AR2" s="91"/>
      <c r="AS2" s="91"/>
      <c r="AT2" s="91"/>
      <c r="AU2" s="91"/>
      <c r="AV2" s="91"/>
      <c r="AW2" s="91"/>
      <c r="AX2" s="91"/>
      <c r="AY2" s="91"/>
      <c r="AZ2" s="91"/>
    </row>
    <row r="3" spans="1:52" ht="28.5">
      <c r="A3" s="148" t="s">
        <v>69</v>
      </c>
      <c r="B3" s="159"/>
      <c r="C3" s="174"/>
      <c r="D3" s="261"/>
      <c r="E3" s="179"/>
      <c r="F3" s="304"/>
      <c r="G3" s="279"/>
      <c r="H3" s="106"/>
      <c r="I3" s="106"/>
      <c r="J3" s="106"/>
      <c r="K3" s="106"/>
      <c r="L3" s="106"/>
      <c r="M3" s="106"/>
      <c r="N3" s="106"/>
      <c r="O3" s="106"/>
      <c r="P3" s="106"/>
      <c r="Q3" s="106"/>
      <c r="R3" s="106"/>
      <c r="S3" s="106"/>
      <c r="T3" s="106"/>
      <c r="U3" s="106"/>
      <c r="V3" s="106"/>
      <c r="W3" s="106"/>
      <c r="X3" s="106"/>
      <c r="Y3" s="106"/>
      <c r="Z3" s="106"/>
      <c r="AA3" s="107"/>
      <c r="AB3" s="107"/>
      <c r="AC3" s="107"/>
      <c r="AD3" s="107"/>
      <c r="AE3" s="107"/>
      <c r="AF3" s="107"/>
      <c r="AG3" s="107"/>
      <c r="AH3" s="107"/>
      <c r="AI3" s="107"/>
      <c r="AJ3" s="107"/>
      <c r="AK3" s="107"/>
      <c r="AL3" s="107"/>
      <c r="AM3" s="107"/>
      <c r="AN3" s="107"/>
      <c r="AO3" s="106"/>
      <c r="AP3" s="106"/>
      <c r="AQ3" s="106"/>
      <c r="AR3" s="106"/>
      <c r="AS3" s="106"/>
      <c r="AT3" s="106"/>
      <c r="AU3" s="106"/>
      <c r="AV3" s="106"/>
      <c r="AW3" s="106"/>
      <c r="AX3" s="106"/>
      <c r="AY3" s="106"/>
      <c r="AZ3" s="106"/>
    </row>
    <row r="4" spans="1:52" ht="24">
      <c r="A4" s="69" t="s">
        <v>131</v>
      </c>
      <c r="B4" s="160"/>
      <c r="C4" s="175"/>
      <c r="D4" s="262"/>
      <c r="E4" s="180"/>
      <c r="F4" s="305"/>
      <c r="G4" s="280"/>
      <c r="H4" s="106"/>
      <c r="I4" s="106"/>
      <c r="J4" s="106"/>
      <c r="K4" s="106"/>
      <c r="L4" s="106"/>
      <c r="M4" s="106"/>
      <c r="N4" s="106"/>
      <c r="O4" s="106"/>
      <c r="P4" s="106"/>
      <c r="Q4" s="106"/>
      <c r="R4" s="106"/>
      <c r="S4" s="106"/>
      <c r="T4" s="106"/>
      <c r="U4" s="106"/>
      <c r="V4" s="106"/>
      <c r="W4" s="106"/>
      <c r="X4" s="106"/>
      <c r="Y4" s="106"/>
      <c r="Z4" s="106"/>
      <c r="AA4" s="107"/>
      <c r="AB4" s="107"/>
      <c r="AC4" s="107"/>
      <c r="AD4" s="107"/>
      <c r="AE4" s="107"/>
      <c r="AF4" s="107"/>
      <c r="AG4" s="107"/>
      <c r="AH4" s="107"/>
      <c r="AI4" s="107"/>
      <c r="AJ4" s="107"/>
      <c r="AK4" s="107"/>
      <c r="AL4" s="107"/>
      <c r="AM4" s="107"/>
      <c r="AN4" s="107"/>
      <c r="AO4" s="106"/>
      <c r="AP4" s="106"/>
      <c r="AQ4" s="106"/>
      <c r="AR4" s="106"/>
      <c r="AS4" s="106"/>
      <c r="AT4" s="106"/>
      <c r="AU4" s="106"/>
      <c r="AV4" s="106"/>
      <c r="AW4" s="106"/>
      <c r="AX4" s="106"/>
      <c r="AY4" s="106"/>
      <c r="AZ4" s="106"/>
    </row>
    <row r="5" spans="1:52" ht="24">
      <c r="A5" s="69" t="s">
        <v>132</v>
      </c>
      <c r="B5" s="118">
        <v>6</v>
      </c>
      <c r="C5" s="109"/>
      <c r="D5" s="263"/>
      <c r="E5" s="110"/>
      <c r="F5" s="304"/>
      <c r="G5" s="281"/>
      <c r="H5" s="106"/>
      <c r="I5" s="106"/>
      <c r="J5" s="106"/>
      <c r="K5" s="106"/>
      <c r="L5" s="106"/>
      <c r="M5" s="106"/>
      <c r="N5" s="106"/>
      <c r="O5" s="106"/>
      <c r="P5" s="106"/>
      <c r="Q5" s="106"/>
      <c r="R5" s="106"/>
      <c r="S5" s="106"/>
      <c r="T5" s="106"/>
      <c r="U5" s="106"/>
      <c r="V5" s="106"/>
      <c r="W5" s="106"/>
      <c r="X5" s="106"/>
      <c r="Y5" s="106"/>
      <c r="Z5" s="106"/>
      <c r="AA5" s="107"/>
      <c r="AB5" s="107"/>
      <c r="AC5" s="107"/>
      <c r="AD5" s="107"/>
      <c r="AE5" s="107"/>
      <c r="AF5" s="107"/>
      <c r="AG5" s="107"/>
      <c r="AH5" s="107"/>
      <c r="AI5" s="107"/>
      <c r="AJ5" s="107"/>
      <c r="AK5" s="107"/>
      <c r="AL5" s="107"/>
      <c r="AM5" s="107"/>
      <c r="AN5" s="107"/>
      <c r="AO5" s="106"/>
      <c r="AP5" s="106"/>
      <c r="AQ5" s="106"/>
      <c r="AR5" s="106"/>
      <c r="AS5" s="106"/>
      <c r="AT5" s="106"/>
      <c r="AU5" s="106"/>
      <c r="AV5" s="106"/>
      <c r="AW5" s="106"/>
      <c r="AX5" s="106"/>
      <c r="AY5" s="106"/>
      <c r="AZ5" s="106"/>
    </row>
    <row r="6" spans="1:52" ht="24">
      <c r="A6" s="69" t="s">
        <v>133</v>
      </c>
      <c r="B6" s="116">
        <v>1</v>
      </c>
      <c r="C6" s="109"/>
      <c r="D6" s="263"/>
      <c r="E6" s="110"/>
      <c r="F6" s="304"/>
      <c r="G6" s="281"/>
      <c r="H6" s="106"/>
      <c r="I6" s="106"/>
      <c r="J6" s="106"/>
      <c r="K6" s="106"/>
      <c r="L6" s="106"/>
      <c r="M6" s="106"/>
      <c r="N6" s="106"/>
      <c r="O6" s="106"/>
      <c r="P6" s="106"/>
      <c r="Q6" s="106"/>
      <c r="R6" s="106"/>
      <c r="S6" s="106"/>
      <c r="T6" s="106"/>
      <c r="U6" s="106"/>
      <c r="V6" s="106"/>
      <c r="W6" s="106"/>
      <c r="X6" s="106"/>
      <c r="Y6" s="106"/>
      <c r="Z6" s="106"/>
      <c r="AA6" s="107"/>
      <c r="AB6" s="107"/>
      <c r="AC6" s="107"/>
      <c r="AD6" s="107"/>
      <c r="AE6" s="107"/>
      <c r="AF6" s="107"/>
      <c r="AG6" s="107"/>
      <c r="AH6" s="107"/>
      <c r="AI6" s="107"/>
      <c r="AJ6" s="107"/>
      <c r="AK6" s="107"/>
      <c r="AL6" s="107"/>
      <c r="AM6" s="107"/>
      <c r="AN6" s="107"/>
      <c r="AO6" s="106"/>
      <c r="AP6" s="106"/>
      <c r="AQ6" s="106"/>
      <c r="AR6" s="106"/>
      <c r="AS6" s="106"/>
      <c r="AT6" s="106"/>
      <c r="AU6" s="106"/>
      <c r="AV6" s="106"/>
      <c r="AW6" s="106"/>
      <c r="AX6" s="106"/>
      <c r="AY6" s="106"/>
      <c r="AZ6" s="106"/>
    </row>
    <row r="7" spans="1:52">
      <c r="A7" s="194" t="s">
        <v>134</v>
      </c>
      <c r="B7" s="205">
        <v>1</v>
      </c>
      <c r="C7" s="109"/>
      <c r="D7" s="264"/>
      <c r="E7" s="188"/>
      <c r="F7" s="304"/>
      <c r="G7" s="281"/>
      <c r="H7" s="106"/>
      <c r="I7" s="106"/>
      <c r="J7" s="106"/>
      <c r="K7" s="106"/>
      <c r="L7" s="106"/>
      <c r="M7" s="106"/>
      <c r="N7" s="106"/>
      <c r="O7" s="106"/>
      <c r="P7" s="106"/>
      <c r="Q7" s="106"/>
      <c r="R7" s="106"/>
      <c r="S7" s="106"/>
      <c r="T7" s="106"/>
      <c r="U7" s="106"/>
      <c r="V7" s="106"/>
      <c r="W7" s="106"/>
      <c r="X7" s="106"/>
      <c r="Y7" s="106"/>
      <c r="Z7" s="106"/>
      <c r="AA7" s="107"/>
      <c r="AB7" s="107"/>
      <c r="AC7" s="107"/>
      <c r="AD7" s="107"/>
      <c r="AE7" s="107"/>
      <c r="AF7" s="107"/>
      <c r="AG7" s="107"/>
      <c r="AH7" s="107"/>
      <c r="AI7" s="107"/>
      <c r="AJ7" s="107"/>
      <c r="AK7" s="107"/>
      <c r="AL7" s="107"/>
      <c r="AM7" s="107"/>
      <c r="AN7" s="107"/>
      <c r="AO7" s="106"/>
      <c r="AP7" s="106"/>
      <c r="AQ7" s="106"/>
      <c r="AR7" s="106"/>
      <c r="AS7" s="106"/>
      <c r="AT7" s="106"/>
      <c r="AU7" s="106"/>
      <c r="AV7" s="106"/>
      <c r="AW7" s="106"/>
      <c r="AX7" s="106"/>
      <c r="AY7" s="106"/>
      <c r="AZ7" s="106"/>
    </row>
    <row r="8" spans="1:52" ht="24">
      <c r="A8" s="190" t="s">
        <v>135</v>
      </c>
      <c r="B8" s="203">
        <v>2</v>
      </c>
      <c r="C8" s="109"/>
      <c r="D8" s="264"/>
      <c r="E8" s="188"/>
      <c r="F8" s="304"/>
      <c r="G8" s="281"/>
      <c r="H8" s="106"/>
      <c r="I8" s="106"/>
      <c r="J8" s="106"/>
      <c r="K8" s="106"/>
      <c r="L8" s="106"/>
      <c r="M8" s="106"/>
      <c r="N8" s="106"/>
      <c r="O8" s="106"/>
      <c r="P8" s="106"/>
      <c r="Q8" s="106"/>
      <c r="R8" s="106"/>
      <c r="S8" s="106"/>
      <c r="T8" s="106"/>
      <c r="U8" s="106"/>
      <c r="V8" s="106"/>
      <c r="W8" s="106"/>
      <c r="X8" s="106"/>
      <c r="Y8" s="106"/>
      <c r="Z8" s="106"/>
      <c r="AA8" s="107"/>
      <c r="AB8" s="107"/>
      <c r="AC8" s="107"/>
      <c r="AD8" s="107"/>
      <c r="AE8" s="107"/>
      <c r="AF8" s="107"/>
      <c r="AG8" s="107"/>
      <c r="AH8" s="107"/>
      <c r="AI8" s="107"/>
      <c r="AJ8" s="107"/>
      <c r="AK8" s="107"/>
      <c r="AL8" s="107"/>
      <c r="AM8" s="107"/>
      <c r="AN8" s="107"/>
      <c r="AO8" s="106"/>
      <c r="AP8" s="106"/>
      <c r="AQ8" s="106"/>
      <c r="AR8" s="106"/>
      <c r="AS8" s="106"/>
      <c r="AT8" s="106"/>
      <c r="AU8" s="106"/>
      <c r="AV8" s="106"/>
      <c r="AW8" s="106"/>
      <c r="AX8" s="106"/>
      <c r="AY8" s="106"/>
      <c r="AZ8" s="106"/>
    </row>
    <row r="9" spans="1:52" ht="24">
      <c r="A9" s="190" t="s">
        <v>136</v>
      </c>
      <c r="B9" s="206">
        <v>6</v>
      </c>
      <c r="C9" s="109"/>
      <c r="D9" s="264"/>
      <c r="E9" s="188"/>
      <c r="F9" s="304"/>
      <c r="G9" s="281"/>
      <c r="H9" s="106"/>
      <c r="I9" s="106"/>
      <c r="J9" s="106"/>
      <c r="K9" s="106"/>
      <c r="L9" s="106"/>
      <c r="M9" s="106"/>
      <c r="N9" s="106"/>
      <c r="O9" s="106"/>
      <c r="P9" s="106"/>
      <c r="Q9" s="106"/>
      <c r="R9" s="106"/>
      <c r="S9" s="106"/>
      <c r="T9" s="106"/>
      <c r="U9" s="106"/>
      <c r="V9" s="106"/>
      <c r="W9" s="106"/>
      <c r="X9" s="106"/>
      <c r="Y9" s="106"/>
      <c r="Z9" s="106"/>
      <c r="AA9" s="107"/>
      <c r="AB9" s="107"/>
      <c r="AC9" s="107"/>
      <c r="AD9" s="107"/>
      <c r="AE9" s="107"/>
      <c r="AF9" s="107"/>
      <c r="AG9" s="107"/>
      <c r="AH9" s="107"/>
      <c r="AI9" s="107"/>
      <c r="AJ9" s="107"/>
      <c r="AK9" s="107"/>
      <c r="AL9" s="107"/>
      <c r="AM9" s="107"/>
      <c r="AN9" s="107"/>
      <c r="AO9" s="106"/>
      <c r="AP9" s="106"/>
      <c r="AQ9" s="106"/>
      <c r="AR9" s="106"/>
      <c r="AS9" s="106"/>
      <c r="AT9" s="106"/>
      <c r="AU9" s="106"/>
      <c r="AV9" s="106"/>
      <c r="AW9" s="106"/>
      <c r="AX9" s="106"/>
      <c r="AY9" s="106"/>
      <c r="AZ9" s="106"/>
    </row>
    <row r="10" spans="1:52" ht="36">
      <c r="A10" s="70" t="s">
        <v>354</v>
      </c>
      <c r="B10" s="117">
        <v>2</v>
      </c>
      <c r="C10" s="109"/>
      <c r="D10" s="263"/>
      <c r="E10" s="110"/>
      <c r="F10" s="304"/>
      <c r="G10" s="281"/>
      <c r="H10" s="106"/>
      <c r="I10" s="106"/>
      <c r="J10" s="106"/>
      <c r="K10" s="106"/>
      <c r="L10" s="106"/>
      <c r="M10" s="106"/>
      <c r="N10" s="106"/>
      <c r="O10" s="106"/>
      <c r="P10" s="106"/>
      <c r="Q10" s="106"/>
      <c r="R10" s="106"/>
      <c r="S10" s="106"/>
      <c r="T10" s="106"/>
      <c r="U10" s="106"/>
      <c r="V10" s="106"/>
      <c r="W10" s="106"/>
      <c r="X10" s="106"/>
      <c r="Y10" s="106"/>
      <c r="Z10" s="106"/>
      <c r="AA10" s="107"/>
      <c r="AB10" s="107"/>
      <c r="AC10" s="107"/>
      <c r="AD10" s="107"/>
      <c r="AE10" s="107"/>
      <c r="AF10" s="107"/>
      <c r="AG10" s="107"/>
      <c r="AH10" s="107"/>
      <c r="AI10" s="107"/>
      <c r="AJ10" s="107"/>
      <c r="AK10" s="107"/>
      <c r="AL10" s="107"/>
      <c r="AM10" s="107"/>
      <c r="AN10" s="107"/>
      <c r="AO10" s="106"/>
      <c r="AP10" s="106"/>
      <c r="AQ10" s="106"/>
      <c r="AR10" s="106"/>
      <c r="AS10" s="106"/>
      <c r="AT10" s="106"/>
      <c r="AU10" s="106"/>
      <c r="AV10" s="106"/>
      <c r="AW10" s="106"/>
      <c r="AX10" s="106"/>
      <c r="AY10" s="106"/>
      <c r="AZ10" s="106"/>
    </row>
    <row r="11" spans="1:52">
      <c r="A11" s="69" t="s">
        <v>137</v>
      </c>
      <c r="B11" s="118">
        <v>6</v>
      </c>
      <c r="C11" s="109"/>
      <c r="D11" s="263"/>
      <c r="E11" s="110"/>
      <c r="F11" s="304"/>
      <c r="G11" s="281"/>
      <c r="H11" s="106"/>
      <c r="I11" s="106"/>
      <c r="J11" s="106"/>
      <c r="K11" s="106"/>
      <c r="L11" s="106"/>
      <c r="M11" s="106"/>
      <c r="N11" s="106"/>
      <c r="O11" s="106"/>
      <c r="P11" s="106"/>
      <c r="Q11" s="106"/>
      <c r="R11" s="106"/>
      <c r="S11" s="106"/>
      <c r="T11" s="106"/>
      <c r="U11" s="106"/>
      <c r="V11" s="106"/>
      <c r="W11" s="106"/>
      <c r="X11" s="106"/>
      <c r="Y11" s="106"/>
      <c r="Z11" s="106"/>
      <c r="AA11" s="107"/>
      <c r="AB11" s="107"/>
      <c r="AC11" s="107"/>
      <c r="AD11" s="107"/>
      <c r="AE11" s="107"/>
      <c r="AF11" s="107"/>
      <c r="AG11" s="107"/>
      <c r="AH11" s="107"/>
      <c r="AI11" s="107"/>
      <c r="AJ11" s="107"/>
      <c r="AK11" s="107"/>
      <c r="AL11" s="107"/>
      <c r="AM11" s="107"/>
      <c r="AN11" s="107"/>
      <c r="AO11" s="106"/>
      <c r="AP11" s="106"/>
      <c r="AQ11" s="106"/>
      <c r="AR11" s="106"/>
      <c r="AS11" s="106"/>
      <c r="AT11" s="106"/>
      <c r="AU11" s="106"/>
      <c r="AV11" s="106"/>
      <c r="AW11" s="106"/>
      <c r="AX11" s="106"/>
      <c r="AY11" s="106"/>
      <c r="AZ11" s="106"/>
    </row>
    <row r="12" spans="1:52" ht="60">
      <c r="A12" s="69" t="s">
        <v>287</v>
      </c>
      <c r="B12" s="156"/>
      <c r="C12" s="171"/>
      <c r="D12" s="265"/>
      <c r="E12" s="178"/>
      <c r="F12" s="306"/>
      <c r="G12" s="282"/>
      <c r="H12" s="106"/>
      <c r="I12" s="106"/>
      <c r="J12" s="106"/>
      <c r="K12" s="106"/>
      <c r="L12" s="106"/>
      <c r="M12" s="106"/>
      <c r="N12" s="106"/>
      <c r="O12" s="106"/>
      <c r="P12" s="106"/>
      <c r="Q12" s="106"/>
      <c r="R12" s="106"/>
      <c r="S12" s="106"/>
      <c r="T12" s="106"/>
      <c r="U12" s="106"/>
      <c r="V12" s="106"/>
      <c r="W12" s="106"/>
      <c r="X12" s="106"/>
      <c r="Y12" s="106"/>
      <c r="Z12" s="106"/>
      <c r="AA12" s="107"/>
      <c r="AB12" s="107"/>
      <c r="AC12" s="107"/>
      <c r="AD12" s="107"/>
      <c r="AE12" s="107"/>
      <c r="AF12" s="107"/>
      <c r="AG12" s="107"/>
      <c r="AH12" s="107"/>
      <c r="AI12" s="107"/>
      <c r="AJ12" s="107"/>
      <c r="AK12" s="107"/>
      <c r="AL12" s="107"/>
      <c r="AM12" s="107"/>
      <c r="AN12" s="107"/>
      <c r="AO12" s="106"/>
      <c r="AP12" s="106"/>
      <c r="AQ12" s="106"/>
      <c r="AR12" s="106"/>
      <c r="AS12" s="106"/>
      <c r="AT12" s="106"/>
      <c r="AU12" s="106"/>
      <c r="AV12" s="106"/>
      <c r="AW12" s="106"/>
      <c r="AX12" s="106"/>
      <c r="AY12" s="106"/>
      <c r="AZ12" s="106"/>
    </row>
    <row r="13" spans="1:52" ht="24">
      <c r="A13" s="69" t="s">
        <v>138</v>
      </c>
      <c r="B13" s="117">
        <v>2</v>
      </c>
      <c r="C13" s="109"/>
      <c r="D13" s="263"/>
      <c r="E13" s="110"/>
      <c r="F13" s="304"/>
      <c r="G13" s="281"/>
      <c r="H13" s="106"/>
      <c r="I13" s="106"/>
      <c r="J13" s="106"/>
      <c r="K13" s="106"/>
      <c r="L13" s="106"/>
      <c r="M13" s="106"/>
      <c r="N13" s="106"/>
      <c r="O13" s="106"/>
      <c r="P13" s="106"/>
      <c r="Q13" s="106"/>
      <c r="R13" s="106"/>
      <c r="S13" s="106"/>
      <c r="T13" s="106"/>
      <c r="U13" s="106"/>
      <c r="V13" s="106"/>
      <c r="W13" s="106"/>
      <c r="X13" s="106"/>
      <c r="Y13" s="106"/>
      <c r="Z13" s="106"/>
      <c r="AA13" s="107"/>
      <c r="AB13" s="107"/>
      <c r="AC13" s="107"/>
      <c r="AD13" s="107"/>
      <c r="AE13" s="107"/>
      <c r="AF13" s="107"/>
      <c r="AG13" s="107"/>
      <c r="AH13" s="107"/>
      <c r="AI13" s="107"/>
      <c r="AJ13" s="107"/>
      <c r="AK13" s="107"/>
      <c r="AL13" s="107"/>
      <c r="AM13" s="107"/>
      <c r="AN13" s="107"/>
      <c r="AO13" s="106"/>
      <c r="AP13" s="106"/>
      <c r="AQ13" s="106"/>
      <c r="AR13" s="106"/>
      <c r="AS13" s="106"/>
      <c r="AT13" s="106"/>
      <c r="AU13" s="106"/>
      <c r="AV13" s="106"/>
      <c r="AW13" s="106"/>
      <c r="AX13" s="106"/>
      <c r="AY13" s="106"/>
      <c r="AZ13" s="106"/>
    </row>
    <row r="14" spans="1:52">
      <c r="A14" s="149" t="s">
        <v>139</v>
      </c>
      <c r="B14" s="117">
        <v>2</v>
      </c>
      <c r="C14" s="109"/>
      <c r="D14" s="263"/>
      <c r="E14" s="110"/>
      <c r="F14" s="304"/>
      <c r="G14" s="281"/>
      <c r="H14" s="106"/>
      <c r="I14" s="106"/>
      <c r="J14" s="106"/>
      <c r="K14" s="106"/>
      <c r="L14" s="106"/>
      <c r="M14" s="106"/>
      <c r="N14" s="106"/>
      <c r="O14" s="106"/>
      <c r="P14" s="106"/>
      <c r="Q14" s="106"/>
      <c r="R14" s="106"/>
      <c r="S14" s="106"/>
      <c r="T14" s="106"/>
      <c r="U14" s="106"/>
      <c r="V14" s="106"/>
      <c r="W14" s="106"/>
      <c r="X14" s="106"/>
      <c r="Y14" s="106"/>
      <c r="Z14" s="106"/>
      <c r="AA14" s="107"/>
      <c r="AB14" s="107"/>
      <c r="AC14" s="107"/>
      <c r="AD14" s="107"/>
      <c r="AE14" s="107"/>
      <c r="AF14" s="107"/>
      <c r="AG14" s="107"/>
      <c r="AH14" s="107"/>
      <c r="AI14" s="107"/>
      <c r="AJ14" s="107"/>
      <c r="AK14" s="107"/>
      <c r="AL14" s="107"/>
      <c r="AM14" s="107"/>
      <c r="AN14" s="107"/>
      <c r="AO14" s="106"/>
      <c r="AP14" s="106"/>
      <c r="AQ14" s="106"/>
      <c r="AR14" s="106"/>
      <c r="AS14" s="106"/>
      <c r="AT14" s="106"/>
      <c r="AU14" s="106"/>
      <c r="AV14" s="106"/>
      <c r="AW14" s="106"/>
      <c r="AX14" s="106"/>
      <c r="AY14" s="106"/>
      <c r="AZ14" s="106"/>
    </row>
    <row r="15" spans="1:52" ht="48">
      <c r="A15" s="69" t="s">
        <v>140</v>
      </c>
      <c r="B15" s="117">
        <v>2</v>
      </c>
      <c r="C15" s="109"/>
      <c r="D15" s="263"/>
      <c r="E15" s="110"/>
      <c r="F15" s="304"/>
      <c r="G15" s="281"/>
      <c r="H15" s="106"/>
      <c r="I15" s="106"/>
      <c r="J15" s="106"/>
      <c r="K15" s="106"/>
      <c r="L15" s="106"/>
      <c r="M15" s="106"/>
      <c r="N15" s="106"/>
      <c r="O15" s="106"/>
      <c r="P15" s="106"/>
      <c r="Q15" s="106"/>
      <c r="R15" s="106"/>
      <c r="S15" s="106"/>
      <c r="T15" s="106"/>
      <c r="U15" s="106"/>
      <c r="V15" s="106"/>
      <c r="W15" s="106"/>
      <c r="X15" s="106"/>
      <c r="Y15" s="106"/>
      <c r="Z15" s="106"/>
      <c r="AA15" s="107"/>
      <c r="AB15" s="107"/>
      <c r="AC15" s="107"/>
      <c r="AD15" s="107"/>
      <c r="AE15" s="107"/>
      <c r="AF15" s="107"/>
      <c r="AG15" s="107"/>
      <c r="AH15" s="107"/>
      <c r="AI15" s="107"/>
      <c r="AJ15" s="107"/>
      <c r="AK15" s="107"/>
      <c r="AL15" s="107"/>
      <c r="AM15" s="107"/>
      <c r="AN15" s="107"/>
      <c r="AO15" s="106"/>
      <c r="AP15" s="106"/>
      <c r="AQ15" s="106"/>
      <c r="AR15" s="106"/>
      <c r="AS15" s="106"/>
      <c r="AT15" s="106"/>
      <c r="AU15" s="106"/>
      <c r="AV15" s="106"/>
      <c r="AW15" s="106"/>
      <c r="AX15" s="106"/>
      <c r="AY15" s="106"/>
      <c r="AZ15" s="106"/>
    </row>
    <row r="16" spans="1:52" ht="24">
      <c r="A16" s="69" t="s">
        <v>286</v>
      </c>
      <c r="B16" s="156"/>
      <c r="C16" s="171"/>
      <c r="D16" s="265"/>
      <c r="E16" s="178"/>
      <c r="F16" s="306"/>
      <c r="G16" s="282"/>
      <c r="H16" s="106"/>
      <c r="I16" s="106"/>
      <c r="J16" s="106"/>
      <c r="K16" s="106"/>
      <c r="L16" s="106"/>
      <c r="M16" s="106"/>
      <c r="N16" s="106"/>
      <c r="O16" s="106"/>
      <c r="P16" s="106"/>
      <c r="Q16" s="106"/>
      <c r="R16" s="106"/>
      <c r="S16" s="106"/>
      <c r="T16" s="106"/>
      <c r="U16" s="106"/>
      <c r="V16" s="106"/>
      <c r="W16" s="106"/>
      <c r="X16" s="106"/>
      <c r="Y16" s="106"/>
      <c r="Z16" s="106"/>
      <c r="AA16" s="107"/>
      <c r="AB16" s="107"/>
      <c r="AC16" s="107"/>
      <c r="AD16" s="107"/>
      <c r="AE16" s="107"/>
      <c r="AF16" s="107"/>
      <c r="AG16" s="107"/>
      <c r="AH16" s="107"/>
      <c r="AI16" s="107"/>
      <c r="AJ16" s="107"/>
      <c r="AK16" s="107"/>
      <c r="AL16" s="107"/>
      <c r="AM16" s="107"/>
      <c r="AN16" s="107"/>
      <c r="AO16" s="106"/>
      <c r="AP16" s="106"/>
      <c r="AQ16" s="106"/>
      <c r="AR16" s="106"/>
      <c r="AS16" s="106"/>
      <c r="AT16" s="106"/>
      <c r="AU16" s="106"/>
      <c r="AV16" s="106"/>
      <c r="AW16" s="106"/>
      <c r="AX16" s="106"/>
      <c r="AY16" s="106"/>
      <c r="AZ16" s="106"/>
    </row>
    <row r="17" spans="1:52" ht="24">
      <c r="A17" s="69" t="s">
        <v>141</v>
      </c>
      <c r="B17" s="117">
        <v>2</v>
      </c>
      <c r="C17" s="109"/>
      <c r="D17" s="263"/>
      <c r="E17" s="110"/>
      <c r="F17" s="304"/>
      <c r="G17" s="281"/>
      <c r="H17" s="106"/>
      <c r="I17" s="106"/>
      <c r="J17" s="106"/>
      <c r="K17" s="106"/>
      <c r="L17" s="106"/>
      <c r="M17" s="106"/>
      <c r="N17" s="106"/>
      <c r="O17" s="106"/>
      <c r="P17" s="106"/>
      <c r="Q17" s="106"/>
      <c r="R17" s="106"/>
      <c r="S17" s="106"/>
      <c r="T17" s="106"/>
      <c r="U17" s="106"/>
      <c r="V17" s="106"/>
      <c r="W17" s="106"/>
      <c r="X17" s="106"/>
      <c r="Y17" s="106"/>
      <c r="Z17" s="106"/>
      <c r="AA17" s="107"/>
      <c r="AB17" s="107"/>
      <c r="AC17" s="107"/>
      <c r="AD17" s="107"/>
      <c r="AE17" s="107"/>
      <c r="AF17" s="107"/>
      <c r="AG17" s="107"/>
      <c r="AH17" s="107"/>
      <c r="AI17" s="107"/>
      <c r="AJ17" s="107"/>
      <c r="AK17" s="107"/>
      <c r="AL17" s="107"/>
      <c r="AM17" s="107"/>
      <c r="AN17" s="107"/>
      <c r="AO17" s="106"/>
      <c r="AP17" s="106"/>
      <c r="AQ17" s="106"/>
      <c r="AR17" s="106"/>
      <c r="AS17" s="106"/>
      <c r="AT17" s="106"/>
      <c r="AU17" s="106"/>
      <c r="AV17" s="106"/>
      <c r="AW17" s="106"/>
      <c r="AX17" s="106"/>
      <c r="AY17" s="106"/>
      <c r="AZ17" s="106"/>
    </row>
    <row r="18" spans="1:52">
      <c r="A18" s="69" t="s">
        <v>142</v>
      </c>
      <c r="B18" s="117">
        <v>2</v>
      </c>
      <c r="C18" s="109"/>
      <c r="D18" s="263"/>
      <c r="E18" s="110"/>
      <c r="F18" s="304"/>
      <c r="G18" s="281"/>
      <c r="H18" s="106"/>
      <c r="I18" s="106"/>
      <c r="J18" s="106"/>
      <c r="K18" s="106"/>
      <c r="L18" s="106"/>
      <c r="M18" s="106"/>
      <c r="N18" s="106"/>
      <c r="O18" s="106"/>
      <c r="P18" s="106"/>
      <c r="Q18" s="106"/>
      <c r="R18" s="106"/>
      <c r="S18" s="106"/>
      <c r="T18" s="106"/>
      <c r="U18" s="106"/>
      <c r="V18" s="106"/>
      <c r="W18" s="106"/>
      <c r="X18" s="106"/>
      <c r="Y18" s="106"/>
      <c r="Z18" s="106"/>
      <c r="AA18" s="107"/>
      <c r="AB18" s="107"/>
      <c r="AC18" s="107"/>
      <c r="AD18" s="107"/>
      <c r="AE18" s="107"/>
      <c r="AF18" s="107"/>
      <c r="AG18" s="107"/>
      <c r="AH18" s="107"/>
      <c r="AI18" s="107"/>
      <c r="AJ18" s="107"/>
      <c r="AK18" s="107"/>
      <c r="AL18" s="107"/>
      <c r="AM18" s="107"/>
      <c r="AN18" s="107"/>
      <c r="AO18" s="106"/>
      <c r="AP18" s="106"/>
      <c r="AQ18" s="106"/>
      <c r="AR18" s="106"/>
      <c r="AS18" s="106"/>
      <c r="AT18" s="106"/>
      <c r="AU18" s="106"/>
      <c r="AV18" s="106"/>
      <c r="AW18" s="106"/>
      <c r="AX18" s="106"/>
      <c r="AY18" s="106"/>
      <c r="AZ18" s="106"/>
    </row>
    <row r="19" spans="1:52" ht="36">
      <c r="A19" s="194" t="s">
        <v>355</v>
      </c>
      <c r="B19" s="203">
        <v>2</v>
      </c>
      <c r="C19" s="109"/>
      <c r="D19" s="264"/>
      <c r="E19" s="188"/>
      <c r="F19" s="304"/>
      <c r="G19" s="281"/>
      <c r="H19" s="106"/>
      <c r="I19" s="106"/>
      <c r="J19" s="106"/>
      <c r="K19" s="106"/>
      <c r="L19" s="106"/>
      <c r="M19" s="106"/>
      <c r="N19" s="106"/>
      <c r="O19" s="106"/>
      <c r="P19" s="106"/>
      <c r="Q19" s="106"/>
      <c r="R19" s="106"/>
      <c r="S19" s="106"/>
      <c r="T19" s="106"/>
      <c r="U19" s="106"/>
      <c r="V19" s="106"/>
      <c r="W19" s="106"/>
      <c r="X19" s="106"/>
      <c r="Y19" s="106"/>
      <c r="Z19" s="106"/>
      <c r="AA19" s="107"/>
      <c r="AB19" s="107"/>
      <c r="AC19" s="107"/>
      <c r="AD19" s="107"/>
      <c r="AE19" s="107"/>
      <c r="AF19" s="107"/>
      <c r="AG19" s="107"/>
      <c r="AH19" s="107"/>
      <c r="AI19" s="107"/>
      <c r="AJ19" s="107"/>
      <c r="AK19" s="107"/>
      <c r="AL19" s="107"/>
      <c r="AM19" s="107"/>
      <c r="AN19" s="107"/>
      <c r="AO19" s="106"/>
      <c r="AP19" s="106"/>
      <c r="AQ19" s="106"/>
      <c r="AR19" s="106"/>
      <c r="AS19" s="106"/>
      <c r="AT19" s="106"/>
      <c r="AU19" s="106"/>
      <c r="AV19" s="106"/>
      <c r="AW19" s="106"/>
      <c r="AX19" s="106"/>
      <c r="AY19" s="106"/>
      <c r="AZ19" s="106"/>
    </row>
    <row r="20" spans="1:52" ht="24">
      <c r="A20" s="194" t="s">
        <v>356</v>
      </c>
      <c r="B20" s="203">
        <v>2</v>
      </c>
      <c r="C20" s="109"/>
      <c r="D20" s="264"/>
      <c r="E20" s="188"/>
      <c r="F20" s="304"/>
      <c r="G20" s="281"/>
      <c r="H20" s="106"/>
      <c r="I20" s="106"/>
      <c r="J20" s="106"/>
      <c r="K20" s="106"/>
      <c r="L20" s="106"/>
      <c r="M20" s="106"/>
      <c r="N20" s="106"/>
      <c r="O20" s="106"/>
      <c r="P20" s="106"/>
      <c r="Q20" s="106"/>
      <c r="R20" s="106"/>
      <c r="S20" s="106"/>
      <c r="T20" s="106"/>
      <c r="U20" s="106"/>
      <c r="V20" s="106"/>
      <c r="W20" s="106"/>
      <c r="X20" s="106"/>
      <c r="Y20" s="106"/>
      <c r="Z20" s="106"/>
      <c r="AA20" s="107"/>
      <c r="AB20" s="107"/>
      <c r="AC20" s="107"/>
      <c r="AD20" s="107"/>
      <c r="AE20" s="107"/>
      <c r="AF20" s="107"/>
      <c r="AG20" s="107"/>
      <c r="AH20" s="107"/>
      <c r="AI20" s="107"/>
      <c r="AJ20" s="107"/>
      <c r="AK20" s="107"/>
      <c r="AL20" s="107"/>
      <c r="AM20" s="107"/>
      <c r="AN20" s="107"/>
      <c r="AO20" s="106"/>
      <c r="AP20" s="106"/>
      <c r="AQ20" s="106"/>
      <c r="AR20" s="106"/>
      <c r="AS20" s="106"/>
      <c r="AT20" s="106"/>
      <c r="AU20" s="106"/>
      <c r="AV20" s="106"/>
      <c r="AW20" s="106"/>
      <c r="AX20" s="106"/>
      <c r="AY20" s="106"/>
      <c r="AZ20" s="106"/>
    </row>
    <row r="21" spans="1:52">
      <c r="A21" s="194" t="s">
        <v>374</v>
      </c>
      <c r="B21" s="203">
        <v>2</v>
      </c>
      <c r="C21" s="109"/>
      <c r="D21" s="264"/>
      <c r="E21" s="188"/>
      <c r="F21" s="304"/>
      <c r="G21" s="281"/>
      <c r="H21" s="106"/>
      <c r="I21" s="106"/>
      <c r="J21" s="106"/>
      <c r="K21" s="106"/>
      <c r="L21" s="106"/>
      <c r="M21" s="106"/>
      <c r="N21" s="106"/>
      <c r="O21" s="106"/>
      <c r="P21" s="106"/>
      <c r="Q21" s="106"/>
      <c r="R21" s="106"/>
      <c r="S21" s="106"/>
      <c r="T21" s="106"/>
      <c r="U21" s="106"/>
      <c r="V21" s="106"/>
      <c r="W21" s="106"/>
      <c r="X21" s="106"/>
      <c r="Y21" s="106"/>
      <c r="Z21" s="106"/>
      <c r="AA21" s="107"/>
      <c r="AB21" s="107"/>
      <c r="AC21" s="107"/>
      <c r="AD21" s="107"/>
      <c r="AE21" s="107"/>
      <c r="AF21" s="107"/>
      <c r="AG21" s="107"/>
      <c r="AH21" s="107"/>
      <c r="AI21" s="107"/>
      <c r="AJ21" s="107"/>
      <c r="AK21" s="107"/>
      <c r="AL21" s="107"/>
      <c r="AM21" s="107"/>
      <c r="AN21" s="107"/>
      <c r="AO21" s="106"/>
      <c r="AP21" s="106"/>
      <c r="AQ21" s="106"/>
      <c r="AR21" s="106"/>
      <c r="AS21" s="106"/>
      <c r="AT21" s="106"/>
      <c r="AU21" s="106"/>
      <c r="AV21" s="106"/>
      <c r="AW21" s="106"/>
      <c r="AX21" s="106"/>
      <c r="AY21" s="106"/>
      <c r="AZ21" s="106"/>
    </row>
    <row r="22" spans="1:52" ht="24">
      <c r="A22" s="194" t="s">
        <v>357</v>
      </c>
      <c r="B22" s="203">
        <v>2</v>
      </c>
      <c r="C22" s="109"/>
      <c r="D22" s="264"/>
      <c r="E22" s="188"/>
      <c r="F22" s="304"/>
      <c r="G22" s="281"/>
      <c r="H22" s="106"/>
      <c r="I22" s="106"/>
      <c r="J22" s="106"/>
      <c r="K22" s="106"/>
      <c r="L22" s="106"/>
      <c r="M22" s="106"/>
      <c r="N22" s="106"/>
      <c r="O22" s="106"/>
      <c r="P22" s="106"/>
      <c r="Q22" s="106"/>
      <c r="R22" s="106"/>
      <c r="S22" s="106"/>
      <c r="T22" s="106"/>
      <c r="U22" s="106"/>
      <c r="V22" s="106"/>
      <c r="W22" s="106"/>
      <c r="X22" s="106"/>
      <c r="Y22" s="106"/>
      <c r="Z22" s="106"/>
      <c r="AA22" s="107"/>
      <c r="AB22" s="107"/>
      <c r="AC22" s="107"/>
      <c r="AD22" s="107"/>
      <c r="AE22" s="107"/>
      <c r="AF22" s="107"/>
      <c r="AG22" s="107"/>
      <c r="AH22" s="107"/>
      <c r="AI22" s="107"/>
      <c r="AJ22" s="107"/>
      <c r="AK22" s="107"/>
      <c r="AL22" s="107"/>
      <c r="AM22" s="107"/>
      <c r="AN22" s="107"/>
      <c r="AO22" s="106"/>
      <c r="AP22" s="106"/>
      <c r="AQ22" s="106"/>
      <c r="AR22" s="106"/>
      <c r="AS22" s="106"/>
      <c r="AT22" s="106"/>
      <c r="AU22" s="106"/>
      <c r="AV22" s="106"/>
      <c r="AW22" s="106"/>
      <c r="AX22" s="106"/>
      <c r="AY22" s="106"/>
      <c r="AZ22" s="106"/>
    </row>
    <row r="23" spans="1:52" ht="96">
      <c r="A23" s="204" t="s">
        <v>375</v>
      </c>
      <c r="B23" s="203">
        <v>2</v>
      </c>
      <c r="C23" s="109"/>
      <c r="D23" s="264"/>
      <c r="E23" s="188"/>
      <c r="F23" s="304"/>
      <c r="G23" s="281"/>
      <c r="H23" s="106"/>
      <c r="I23" s="106"/>
      <c r="J23" s="106"/>
      <c r="K23" s="106"/>
      <c r="L23" s="106"/>
      <c r="M23" s="106"/>
      <c r="N23" s="106"/>
      <c r="O23" s="106"/>
      <c r="P23" s="106"/>
      <c r="Q23" s="106"/>
      <c r="R23" s="106"/>
      <c r="S23" s="106"/>
      <c r="T23" s="106"/>
      <c r="U23" s="106"/>
      <c r="V23" s="106"/>
      <c r="W23" s="106"/>
      <c r="X23" s="106"/>
      <c r="Y23" s="106"/>
      <c r="Z23" s="106"/>
      <c r="AA23" s="107"/>
      <c r="AB23" s="107"/>
      <c r="AC23" s="107"/>
      <c r="AD23" s="107"/>
      <c r="AE23" s="107"/>
      <c r="AF23" s="107"/>
      <c r="AG23" s="107"/>
      <c r="AH23" s="107"/>
      <c r="AI23" s="107"/>
      <c r="AJ23" s="107"/>
      <c r="AK23" s="107"/>
      <c r="AL23" s="107"/>
      <c r="AM23" s="107"/>
      <c r="AN23" s="107"/>
      <c r="AO23" s="106"/>
      <c r="AP23" s="106"/>
      <c r="AQ23" s="106"/>
      <c r="AR23" s="106"/>
      <c r="AS23" s="106"/>
      <c r="AT23" s="106"/>
      <c r="AU23" s="106"/>
      <c r="AV23" s="106"/>
      <c r="AW23" s="106"/>
      <c r="AX23" s="106"/>
      <c r="AY23" s="106"/>
      <c r="AZ23" s="106"/>
    </row>
    <row r="24" spans="1:52" ht="96">
      <c r="A24" s="70" t="s">
        <v>376</v>
      </c>
      <c r="B24" s="117">
        <v>2</v>
      </c>
      <c r="C24" s="109"/>
      <c r="D24" s="263"/>
      <c r="E24" s="110"/>
      <c r="F24" s="304"/>
      <c r="G24" s="281"/>
      <c r="H24" s="106"/>
      <c r="I24" s="106"/>
      <c r="J24" s="106"/>
      <c r="K24" s="106"/>
      <c r="L24" s="106"/>
      <c r="M24" s="106"/>
      <c r="N24" s="106"/>
      <c r="O24" s="106"/>
      <c r="P24" s="106"/>
      <c r="Q24" s="106"/>
      <c r="R24" s="106"/>
      <c r="S24" s="106"/>
      <c r="T24" s="106"/>
      <c r="U24" s="106"/>
      <c r="V24" s="106"/>
      <c r="W24" s="106"/>
      <c r="X24" s="106"/>
      <c r="Y24" s="106"/>
      <c r="Z24" s="106"/>
      <c r="AA24" s="107"/>
      <c r="AB24" s="107"/>
      <c r="AC24" s="107"/>
      <c r="AD24" s="107"/>
      <c r="AE24" s="107"/>
      <c r="AF24" s="107"/>
      <c r="AG24" s="107"/>
      <c r="AH24" s="107"/>
      <c r="AI24" s="107"/>
      <c r="AJ24" s="107"/>
      <c r="AK24" s="107"/>
      <c r="AL24" s="107"/>
      <c r="AM24" s="107"/>
      <c r="AN24" s="107"/>
      <c r="AO24" s="106"/>
      <c r="AP24" s="106"/>
      <c r="AQ24" s="106"/>
      <c r="AR24" s="106"/>
      <c r="AS24" s="106"/>
      <c r="AT24" s="106"/>
      <c r="AU24" s="106"/>
      <c r="AV24" s="106"/>
      <c r="AW24" s="106"/>
      <c r="AX24" s="106"/>
      <c r="AY24" s="106"/>
      <c r="AZ24" s="106"/>
    </row>
    <row r="25" spans="1:52" ht="24">
      <c r="A25" s="70" t="s">
        <v>143</v>
      </c>
      <c r="B25" s="117">
        <v>2</v>
      </c>
      <c r="C25" s="109"/>
      <c r="D25" s="263"/>
      <c r="E25" s="110"/>
      <c r="F25" s="304"/>
      <c r="G25" s="281"/>
      <c r="H25" s="106"/>
      <c r="I25" s="106"/>
      <c r="J25" s="106"/>
      <c r="K25" s="106"/>
      <c r="L25" s="106"/>
      <c r="M25" s="106"/>
      <c r="N25" s="106"/>
      <c r="O25" s="106"/>
      <c r="P25" s="106"/>
      <c r="Q25" s="106"/>
      <c r="R25" s="106"/>
      <c r="S25" s="106"/>
      <c r="T25" s="106"/>
      <c r="U25" s="106"/>
      <c r="V25" s="106"/>
      <c r="W25" s="106"/>
      <c r="X25" s="106"/>
      <c r="Y25" s="106"/>
      <c r="Z25" s="106"/>
      <c r="AA25" s="107"/>
      <c r="AB25" s="107"/>
      <c r="AC25" s="107"/>
      <c r="AD25" s="107"/>
      <c r="AE25" s="107"/>
      <c r="AF25" s="107"/>
      <c r="AG25" s="107"/>
      <c r="AH25" s="107"/>
      <c r="AI25" s="107"/>
      <c r="AJ25" s="107"/>
      <c r="AK25" s="107"/>
      <c r="AL25" s="107"/>
      <c r="AM25" s="107"/>
      <c r="AN25" s="107"/>
      <c r="AO25" s="106"/>
      <c r="AP25" s="106"/>
      <c r="AQ25" s="106"/>
      <c r="AR25" s="106"/>
      <c r="AS25" s="106"/>
      <c r="AT25" s="106"/>
      <c r="AU25" s="106"/>
      <c r="AV25" s="106"/>
      <c r="AW25" s="106"/>
      <c r="AX25" s="106"/>
      <c r="AY25" s="106"/>
      <c r="AZ25" s="106"/>
    </row>
    <row r="26" spans="1:52" ht="28.5">
      <c r="A26" s="148" t="s">
        <v>23</v>
      </c>
      <c r="B26" s="164"/>
      <c r="C26" s="109"/>
      <c r="D26" s="263"/>
      <c r="E26" s="110"/>
      <c r="F26" s="304"/>
      <c r="G26" s="281"/>
      <c r="H26" s="106"/>
      <c r="I26" s="106"/>
      <c r="J26" s="106"/>
      <c r="K26" s="106"/>
      <c r="L26" s="106"/>
      <c r="M26" s="106"/>
      <c r="N26" s="106"/>
      <c r="O26" s="106"/>
      <c r="P26" s="106"/>
      <c r="Q26" s="106"/>
      <c r="R26" s="106"/>
      <c r="S26" s="106"/>
      <c r="T26" s="106"/>
      <c r="U26" s="106"/>
      <c r="V26" s="106"/>
      <c r="W26" s="106"/>
      <c r="X26" s="106"/>
      <c r="Y26" s="106"/>
      <c r="Z26" s="106"/>
      <c r="AA26" s="107"/>
      <c r="AB26" s="107"/>
      <c r="AC26" s="107"/>
      <c r="AD26" s="107"/>
      <c r="AE26" s="107"/>
      <c r="AF26" s="107"/>
      <c r="AG26" s="107"/>
      <c r="AH26" s="107"/>
      <c r="AI26" s="107"/>
      <c r="AJ26" s="107"/>
      <c r="AK26" s="107"/>
      <c r="AL26" s="107"/>
      <c r="AM26" s="107"/>
      <c r="AN26" s="107"/>
      <c r="AO26" s="106"/>
      <c r="AP26" s="106"/>
      <c r="AQ26" s="106"/>
      <c r="AR26" s="106"/>
      <c r="AS26" s="106"/>
      <c r="AT26" s="106"/>
      <c r="AU26" s="106"/>
      <c r="AV26" s="106"/>
      <c r="AW26" s="106"/>
      <c r="AX26" s="106"/>
      <c r="AY26" s="106"/>
      <c r="AZ26" s="106"/>
    </row>
    <row r="27" spans="1:52" ht="84">
      <c r="A27" s="70" t="s">
        <v>358</v>
      </c>
      <c r="B27" s="117">
        <v>2</v>
      </c>
      <c r="C27" s="109"/>
      <c r="D27" s="263"/>
      <c r="E27" s="110"/>
      <c r="F27" s="304"/>
      <c r="G27" s="281"/>
      <c r="H27" s="106"/>
      <c r="I27" s="106"/>
      <c r="J27" s="106"/>
      <c r="K27" s="106"/>
      <c r="L27" s="106"/>
      <c r="M27" s="106"/>
      <c r="N27" s="106"/>
      <c r="O27" s="106"/>
      <c r="P27" s="106"/>
      <c r="Q27" s="106"/>
      <c r="R27" s="106"/>
      <c r="S27" s="106"/>
      <c r="T27" s="106"/>
      <c r="U27" s="106"/>
      <c r="V27" s="106"/>
      <c r="W27" s="106"/>
      <c r="X27" s="106"/>
      <c r="Y27" s="106"/>
      <c r="Z27" s="106"/>
      <c r="AA27" s="107"/>
      <c r="AB27" s="107"/>
      <c r="AC27" s="107"/>
      <c r="AD27" s="107"/>
      <c r="AE27" s="107"/>
      <c r="AF27" s="107"/>
      <c r="AG27" s="107"/>
      <c r="AH27" s="107"/>
      <c r="AI27" s="107"/>
      <c r="AJ27" s="107"/>
      <c r="AK27" s="107"/>
      <c r="AL27" s="107"/>
      <c r="AM27" s="107"/>
      <c r="AN27" s="107"/>
      <c r="AO27" s="106"/>
      <c r="AP27" s="106"/>
      <c r="AQ27" s="106"/>
      <c r="AR27" s="106"/>
      <c r="AS27" s="106"/>
      <c r="AT27" s="106"/>
      <c r="AU27" s="106"/>
      <c r="AV27" s="106"/>
      <c r="AW27" s="106"/>
      <c r="AX27" s="106"/>
      <c r="AY27" s="106"/>
      <c r="AZ27" s="106"/>
    </row>
    <row r="28" spans="1:52" ht="48">
      <c r="A28" s="71" t="s">
        <v>305</v>
      </c>
      <c r="B28" s="117">
        <v>2</v>
      </c>
      <c r="C28" s="109"/>
      <c r="D28" s="263"/>
      <c r="E28" s="110"/>
      <c r="F28" s="304"/>
      <c r="G28" s="281"/>
      <c r="H28" s="106"/>
      <c r="I28" s="106"/>
      <c r="J28" s="106"/>
      <c r="K28" s="106"/>
      <c r="L28" s="106"/>
      <c r="M28" s="106"/>
      <c r="N28" s="106"/>
      <c r="O28" s="106"/>
      <c r="P28" s="106"/>
      <c r="Q28" s="106"/>
      <c r="R28" s="106"/>
      <c r="S28" s="106"/>
      <c r="T28" s="106"/>
      <c r="U28" s="106"/>
      <c r="V28" s="106"/>
      <c r="W28" s="106"/>
      <c r="X28" s="106"/>
      <c r="Y28" s="106"/>
      <c r="Z28" s="106"/>
      <c r="AA28" s="107"/>
      <c r="AB28" s="107"/>
      <c r="AC28" s="107"/>
      <c r="AD28" s="107"/>
      <c r="AE28" s="107"/>
      <c r="AF28" s="107"/>
      <c r="AG28" s="107"/>
      <c r="AH28" s="107"/>
      <c r="AI28" s="107"/>
      <c r="AJ28" s="107"/>
      <c r="AK28" s="107"/>
      <c r="AL28" s="107"/>
      <c r="AM28" s="107"/>
      <c r="AN28" s="107"/>
      <c r="AO28" s="106"/>
      <c r="AP28" s="106"/>
      <c r="AQ28" s="106"/>
      <c r="AR28" s="106"/>
      <c r="AS28" s="106"/>
      <c r="AT28" s="106"/>
      <c r="AU28" s="106"/>
      <c r="AV28" s="106"/>
      <c r="AW28" s="106"/>
      <c r="AX28" s="106"/>
      <c r="AY28" s="106"/>
      <c r="AZ28" s="106"/>
    </row>
    <row r="29" spans="1:52" ht="120">
      <c r="A29" s="101" t="s">
        <v>328</v>
      </c>
      <c r="B29" s="123">
        <v>3</v>
      </c>
      <c r="C29" s="109"/>
      <c r="D29" s="266"/>
      <c r="E29" s="111"/>
      <c r="F29" s="304"/>
      <c r="G29" s="283"/>
      <c r="H29" s="106"/>
      <c r="I29" s="106"/>
      <c r="J29" s="106"/>
      <c r="K29" s="106"/>
      <c r="L29" s="106"/>
      <c r="M29" s="106"/>
      <c r="N29" s="106"/>
      <c r="O29" s="106"/>
      <c r="P29" s="106"/>
      <c r="Q29" s="106"/>
      <c r="R29" s="106"/>
      <c r="S29" s="106"/>
      <c r="T29" s="106"/>
      <c r="U29" s="106"/>
      <c r="V29" s="106"/>
      <c r="W29" s="106"/>
      <c r="X29" s="106"/>
      <c r="Y29" s="106"/>
      <c r="Z29" s="106"/>
      <c r="AA29" s="107"/>
      <c r="AB29" s="107"/>
      <c r="AC29" s="107"/>
      <c r="AD29" s="107"/>
      <c r="AE29" s="107"/>
      <c r="AF29" s="107"/>
      <c r="AG29" s="107"/>
      <c r="AH29" s="107"/>
      <c r="AI29" s="107"/>
      <c r="AJ29" s="107"/>
      <c r="AK29" s="107"/>
      <c r="AL29" s="107"/>
      <c r="AM29" s="107"/>
      <c r="AN29" s="107"/>
      <c r="AO29" s="106"/>
      <c r="AP29" s="106"/>
      <c r="AQ29" s="106"/>
      <c r="AR29" s="106"/>
      <c r="AS29" s="106"/>
      <c r="AT29" s="106"/>
      <c r="AU29" s="106"/>
      <c r="AV29" s="106"/>
      <c r="AW29" s="106"/>
      <c r="AX29" s="106"/>
      <c r="AY29" s="106"/>
      <c r="AZ29" s="106"/>
    </row>
    <row r="30" spans="1:52" ht="72">
      <c r="A30" s="82" t="s">
        <v>288</v>
      </c>
      <c r="B30" s="202">
        <v>3</v>
      </c>
      <c r="C30" s="188"/>
      <c r="D30" s="264"/>
      <c r="E30" s="188"/>
      <c r="F30" s="304"/>
      <c r="G30" s="283"/>
      <c r="H30" s="106"/>
      <c r="I30" s="106"/>
      <c r="J30" s="106"/>
      <c r="K30" s="106"/>
      <c r="L30" s="106"/>
      <c r="M30" s="106"/>
      <c r="N30" s="106"/>
      <c r="O30" s="106"/>
      <c r="P30" s="106"/>
      <c r="Q30" s="106"/>
      <c r="R30" s="106"/>
      <c r="S30" s="106"/>
      <c r="T30" s="106"/>
      <c r="U30" s="106"/>
      <c r="V30" s="106"/>
      <c r="W30" s="106"/>
      <c r="X30" s="106"/>
      <c r="Y30" s="106"/>
      <c r="Z30" s="106"/>
      <c r="AA30" s="107"/>
      <c r="AB30" s="107"/>
      <c r="AC30" s="107"/>
      <c r="AD30" s="107"/>
      <c r="AE30" s="107"/>
      <c r="AF30" s="107"/>
      <c r="AG30" s="107"/>
      <c r="AH30" s="107"/>
      <c r="AI30" s="107"/>
      <c r="AJ30" s="107"/>
      <c r="AK30" s="107"/>
      <c r="AL30" s="107"/>
      <c r="AM30" s="107"/>
      <c r="AN30" s="107"/>
      <c r="AO30" s="106"/>
      <c r="AP30" s="106"/>
      <c r="AQ30" s="106"/>
      <c r="AR30" s="106"/>
      <c r="AS30" s="106"/>
      <c r="AT30" s="106"/>
      <c r="AU30" s="106"/>
      <c r="AV30" s="106"/>
      <c r="AW30" s="106"/>
      <c r="AX30" s="106"/>
      <c r="AY30" s="106"/>
      <c r="AZ30" s="106"/>
    </row>
    <row r="31" spans="1:52" ht="24">
      <c r="A31" s="84" t="s">
        <v>144</v>
      </c>
      <c r="B31" s="128">
        <v>3</v>
      </c>
      <c r="C31" s="188"/>
      <c r="D31" s="267"/>
      <c r="E31" s="109"/>
      <c r="F31" s="304"/>
      <c r="G31" s="283"/>
      <c r="H31" s="106"/>
      <c r="I31" s="106"/>
      <c r="J31" s="106"/>
      <c r="K31" s="106"/>
      <c r="L31" s="106"/>
      <c r="M31" s="106"/>
      <c r="N31" s="106"/>
      <c r="O31" s="106"/>
      <c r="P31" s="106"/>
      <c r="Q31" s="106"/>
      <c r="R31" s="106"/>
      <c r="S31" s="106"/>
      <c r="T31" s="106"/>
      <c r="U31" s="106"/>
      <c r="V31" s="106"/>
      <c r="W31" s="106"/>
      <c r="X31" s="106"/>
      <c r="Y31" s="106"/>
      <c r="Z31" s="106"/>
      <c r="AA31" s="107"/>
      <c r="AB31" s="107"/>
      <c r="AC31" s="107"/>
      <c r="AD31" s="107"/>
      <c r="AE31" s="107"/>
      <c r="AF31" s="107"/>
      <c r="AG31" s="107"/>
      <c r="AH31" s="107"/>
      <c r="AI31" s="107"/>
      <c r="AJ31" s="107"/>
      <c r="AK31" s="107"/>
      <c r="AL31" s="107"/>
      <c r="AM31" s="107"/>
      <c r="AN31" s="107"/>
      <c r="AO31" s="106"/>
      <c r="AP31" s="106"/>
      <c r="AQ31" s="106"/>
      <c r="AR31" s="106"/>
      <c r="AS31" s="106"/>
      <c r="AT31" s="106"/>
      <c r="AU31" s="106"/>
      <c r="AV31" s="106"/>
      <c r="AW31" s="106"/>
      <c r="AX31" s="106"/>
      <c r="AY31" s="106"/>
      <c r="AZ31" s="106"/>
    </row>
    <row r="32" spans="1:52" ht="31.5" customHeight="1">
      <c r="A32" s="187" t="s">
        <v>395</v>
      </c>
      <c r="B32" s="203">
        <v>2</v>
      </c>
      <c r="C32" s="109"/>
      <c r="D32" s="267"/>
      <c r="E32" s="109"/>
      <c r="F32" s="304"/>
      <c r="G32" s="281"/>
      <c r="H32" s="106"/>
      <c r="I32" s="106"/>
      <c r="J32" s="106"/>
      <c r="K32" s="106"/>
      <c r="L32" s="106"/>
      <c r="M32" s="106"/>
      <c r="N32" s="106"/>
      <c r="O32" s="106"/>
      <c r="P32" s="106"/>
      <c r="Q32" s="106"/>
      <c r="R32" s="106"/>
      <c r="S32" s="106"/>
      <c r="T32" s="106"/>
      <c r="U32" s="106"/>
      <c r="V32" s="106"/>
      <c r="W32" s="106"/>
      <c r="X32" s="106"/>
      <c r="Y32" s="106"/>
      <c r="Z32" s="106"/>
      <c r="AA32" s="107"/>
      <c r="AB32" s="107"/>
      <c r="AC32" s="107"/>
      <c r="AD32" s="107"/>
      <c r="AE32" s="107"/>
      <c r="AF32" s="107"/>
      <c r="AG32" s="107"/>
      <c r="AH32" s="107"/>
      <c r="AI32" s="107"/>
      <c r="AJ32" s="107"/>
      <c r="AK32" s="107"/>
      <c r="AL32" s="107"/>
      <c r="AM32" s="107"/>
      <c r="AN32" s="107"/>
      <c r="AO32" s="106"/>
      <c r="AP32" s="106"/>
      <c r="AQ32" s="106"/>
      <c r="AR32" s="106"/>
      <c r="AS32" s="106"/>
      <c r="AT32" s="106"/>
      <c r="AU32" s="106"/>
      <c r="AV32" s="106"/>
      <c r="AW32" s="106"/>
      <c r="AX32" s="106"/>
      <c r="AY32" s="106"/>
      <c r="AZ32" s="106"/>
    </row>
    <row r="33" spans="1:52" ht="17.25" customHeight="1">
      <c r="A33" s="82" t="s">
        <v>145</v>
      </c>
      <c r="B33" s="122">
        <v>3</v>
      </c>
      <c r="C33" s="188"/>
      <c r="D33" s="263"/>
      <c r="E33" s="110"/>
      <c r="F33" s="304"/>
      <c r="G33" s="281"/>
      <c r="H33" s="106"/>
      <c r="I33" s="106"/>
      <c r="J33" s="106"/>
      <c r="K33" s="106"/>
      <c r="L33" s="106"/>
      <c r="M33" s="106"/>
      <c r="N33" s="106"/>
      <c r="O33" s="106"/>
      <c r="P33" s="106"/>
      <c r="Q33" s="106"/>
      <c r="R33" s="106"/>
      <c r="S33" s="106"/>
      <c r="T33" s="106"/>
      <c r="U33" s="106"/>
      <c r="V33" s="106"/>
      <c r="W33" s="106"/>
      <c r="X33" s="106"/>
      <c r="Y33" s="106"/>
      <c r="Z33" s="106"/>
      <c r="AA33" s="107"/>
      <c r="AB33" s="107"/>
      <c r="AC33" s="107"/>
      <c r="AD33" s="107"/>
      <c r="AE33" s="107"/>
      <c r="AF33" s="107"/>
      <c r="AG33" s="107"/>
      <c r="AH33" s="107"/>
      <c r="AI33" s="107"/>
      <c r="AJ33" s="107"/>
      <c r="AK33" s="107"/>
      <c r="AL33" s="107"/>
      <c r="AM33" s="107"/>
      <c r="AN33" s="107"/>
      <c r="AO33" s="106"/>
      <c r="AP33" s="106"/>
      <c r="AQ33" s="106"/>
      <c r="AR33" s="106"/>
      <c r="AS33" s="106"/>
      <c r="AT33" s="106"/>
      <c r="AU33" s="106"/>
      <c r="AV33" s="106"/>
      <c r="AW33" s="106"/>
      <c r="AX33" s="106"/>
      <c r="AY33" s="106"/>
      <c r="AZ33" s="106"/>
    </row>
    <row r="34" spans="1:52" ht="27" customHeight="1">
      <c r="A34" s="101" t="s">
        <v>146</v>
      </c>
      <c r="B34" s="123">
        <v>3</v>
      </c>
      <c r="C34" s="188"/>
      <c r="D34" s="266"/>
      <c r="E34" s="111"/>
      <c r="F34" s="304"/>
      <c r="G34" s="283"/>
      <c r="H34" s="106"/>
      <c r="I34" s="106"/>
      <c r="J34" s="106"/>
      <c r="K34" s="106"/>
      <c r="L34" s="106"/>
      <c r="M34" s="106"/>
      <c r="N34" s="106"/>
      <c r="O34" s="106"/>
      <c r="P34" s="106"/>
      <c r="Q34" s="106"/>
      <c r="R34" s="106"/>
      <c r="S34" s="106"/>
      <c r="T34" s="106"/>
      <c r="U34" s="106"/>
      <c r="V34" s="106"/>
      <c r="W34" s="106"/>
      <c r="X34" s="106"/>
      <c r="Y34" s="106"/>
      <c r="Z34" s="106"/>
      <c r="AA34" s="107"/>
      <c r="AB34" s="107"/>
      <c r="AC34" s="107"/>
      <c r="AD34" s="107"/>
      <c r="AE34" s="107"/>
      <c r="AF34" s="107"/>
      <c r="AG34" s="107"/>
      <c r="AH34" s="107"/>
      <c r="AI34" s="107"/>
      <c r="AJ34" s="107"/>
      <c r="AK34" s="107"/>
      <c r="AL34" s="107"/>
      <c r="AM34" s="107"/>
      <c r="AN34" s="107"/>
      <c r="AO34" s="106"/>
      <c r="AP34" s="106"/>
      <c r="AQ34" s="106"/>
      <c r="AR34" s="106"/>
      <c r="AS34" s="106"/>
      <c r="AT34" s="106"/>
      <c r="AU34" s="106"/>
      <c r="AV34" s="106"/>
      <c r="AW34" s="106"/>
      <c r="AX34" s="106"/>
      <c r="AY34" s="106"/>
      <c r="AZ34" s="106"/>
    </row>
    <row r="35" spans="1:52" ht="17.25" customHeight="1">
      <c r="A35" s="102" t="s">
        <v>396</v>
      </c>
      <c r="B35" s="203">
        <v>2</v>
      </c>
      <c r="C35" s="109"/>
      <c r="D35" s="268"/>
      <c r="E35" s="172"/>
      <c r="F35" s="304"/>
      <c r="G35" s="284"/>
      <c r="H35" s="106"/>
      <c r="I35" s="106"/>
      <c r="J35" s="106"/>
      <c r="K35" s="106"/>
      <c r="L35" s="106"/>
      <c r="M35" s="106"/>
      <c r="N35" s="106"/>
      <c r="O35" s="106"/>
      <c r="P35" s="106"/>
      <c r="Q35" s="106"/>
      <c r="R35" s="106"/>
      <c r="S35" s="106"/>
      <c r="T35" s="106"/>
      <c r="U35" s="106"/>
      <c r="V35" s="106"/>
      <c r="W35" s="106"/>
      <c r="X35" s="106"/>
      <c r="Y35" s="106"/>
      <c r="Z35" s="106"/>
      <c r="AA35" s="107"/>
      <c r="AB35" s="107"/>
      <c r="AC35" s="107"/>
      <c r="AD35" s="107"/>
      <c r="AE35" s="107"/>
      <c r="AF35" s="107"/>
      <c r="AG35" s="107"/>
      <c r="AH35" s="107"/>
      <c r="AI35" s="107"/>
      <c r="AJ35" s="107"/>
      <c r="AK35" s="107"/>
      <c r="AL35" s="107"/>
      <c r="AM35" s="107"/>
      <c r="AN35" s="107"/>
      <c r="AO35" s="106"/>
      <c r="AP35" s="106"/>
      <c r="AQ35" s="106"/>
      <c r="AR35" s="106"/>
      <c r="AS35" s="106"/>
      <c r="AT35" s="106"/>
      <c r="AU35" s="106"/>
      <c r="AV35" s="106"/>
      <c r="AW35" s="106"/>
      <c r="AX35" s="106"/>
      <c r="AY35" s="106"/>
      <c r="AZ35" s="106"/>
    </row>
    <row r="36" spans="1:52">
      <c r="A36" s="150" t="s">
        <v>147</v>
      </c>
      <c r="B36" s="120">
        <v>2</v>
      </c>
      <c r="C36" s="109"/>
      <c r="D36" s="267"/>
      <c r="E36" s="109"/>
      <c r="F36" s="304"/>
      <c r="G36" s="285"/>
      <c r="H36" s="106"/>
      <c r="I36" s="106"/>
      <c r="J36" s="106"/>
      <c r="K36" s="106"/>
      <c r="L36" s="106"/>
      <c r="M36" s="106"/>
      <c r="N36" s="106"/>
      <c r="O36" s="106"/>
      <c r="P36" s="106"/>
      <c r="Q36" s="106"/>
      <c r="R36" s="106"/>
      <c r="S36" s="106"/>
      <c r="T36" s="106"/>
      <c r="U36" s="106"/>
      <c r="V36" s="106"/>
      <c r="W36" s="106"/>
      <c r="X36" s="106"/>
      <c r="Y36" s="106"/>
      <c r="Z36" s="106"/>
      <c r="AA36" s="107"/>
      <c r="AB36" s="107"/>
      <c r="AC36" s="107"/>
      <c r="AD36" s="107"/>
      <c r="AE36" s="107"/>
      <c r="AF36" s="107"/>
      <c r="AG36" s="107"/>
      <c r="AH36" s="107"/>
      <c r="AI36" s="107"/>
      <c r="AJ36" s="107"/>
      <c r="AK36" s="107"/>
      <c r="AL36" s="107"/>
      <c r="AM36" s="107"/>
      <c r="AN36" s="107"/>
      <c r="AO36" s="106"/>
      <c r="AP36" s="106"/>
      <c r="AQ36" s="106"/>
      <c r="AR36" s="106"/>
      <c r="AS36" s="106"/>
      <c r="AT36" s="106"/>
      <c r="AU36" s="106"/>
      <c r="AV36" s="106"/>
      <c r="AW36" s="106"/>
      <c r="AX36" s="106"/>
      <c r="AY36" s="106"/>
      <c r="AZ36" s="106"/>
    </row>
    <row r="37" spans="1:52" ht="24">
      <c r="A37" s="70" t="s">
        <v>332</v>
      </c>
      <c r="B37" s="117">
        <v>2</v>
      </c>
      <c r="C37" s="109"/>
      <c r="D37" s="263"/>
      <c r="E37" s="110"/>
      <c r="F37" s="304"/>
      <c r="G37" s="281"/>
      <c r="H37" s="106"/>
      <c r="I37" s="106"/>
      <c r="J37" s="106"/>
      <c r="K37" s="106"/>
      <c r="L37" s="106"/>
      <c r="M37" s="106"/>
      <c r="N37" s="106"/>
      <c r="O37" s="106"/>
      <c r="P37" s="106"/>
      <c r="Q37" s="106"/>
      <c r="R37" s="106"/>
      <c r="S37" s="106"/>
      <c r="T37" s="106"/>
      <c r="U37" s="106"/>
      <c r="V37" s="106"/>
      <c r="W37" s="106"/>
      <c r="X37" s="106"/>
      <c r="Y37" s="106"/>
      <c r="Z37" s="106"/>
      <c r="AA37" s="107"/>
      <c r="AB37" s="107"/>
      <c r="AC37" s="107"/>
      <c r="AD37" s="107"/>
      <c r="AE37" s="107"/>
      <c r="AF37" s="107"/>
      <c r="AG37" s="107"/>
      <c r="AH37" s="107"/>
      <c r="AI37" s="107"/>
      <c r="AJ37" s="107"/>
      <c r="AK37" s="107"/>
      <c r="AL37" s="107"/>
      <c r="AM37" s="107"/>
      <c r="AN37" s="107"/>
      <c r="AO37" s="106"/>
      <c r="AP37" s="106"/>
      <c r="AQ37" s="106"/>
      <c r="AR37" s="106"/>
      <c r="AS37" s="106"/>
      <c r="AT37" s="106"/>
      <c r="AU37" s="106"/>
      <c r="AV37" s="106"/>
      <c r="AW37" s="106"/>
      <c r="AX37" s="106"/>
      <c r="AY37" s="106"/>
      <c r="AZ37" s="106"/>
    </row>
    <row r="38" spans="1:52" ht="36">
      <c r="A38" s="154" t="s">
        <v>359</v>
      </c>
      <c r="B38" s="122">
        <v>3</v>
      </c>
      <c r="C38" s="188"/>
      <c r="D38" s="263"/>
      <c r="E38" s="110"/>
      <c r="F38" s="304"/>
      <c r="G38" s="281"/>
      <c r="H38" s="106"/>
      <c r="I38" s="106"/>
      <c r="J38" s="106"/>
      <c r="K38" s="106"/>
      <c r="L38" s="106"/>
      <c r="M38" s="106"/>
      <c r="N38" s="106"/>
      <c r="O38" s="106"/>
      <c r="P38" s="106"/>
      <c r="Q38" s="106"/>
      <c r="R38" s="106"/>
      <c r="S38" s="106"/>
      <c r="T38" s="106"/>
      <c r="U38" s="106"/>
      <c r="V38" s="106"/>
      <c r="W38" s="106"/>
      <c r="X38" s="106"/>
      <c r="Y38" s="106"/>
      <c r="Z38" s="106"/>
      <c r="AA38" s="107"/>
      <c r="AB38" s="107"/>
      <c r="AC38" s="107"/>
      <c r="AD38" s="107"/>
      <c r="AE38" s="107"/>
      <c r="AF38" s="107"/>
      <c r="AG38" s="107"/>
      <c r="AH38" s="107"/>
      <c r="AI38" s="107"/>
      <c r="AJ38" s="107"/>
      <c r="AK38" s="107"/>
      <c r="AL38" s="107"/>
      <c r="AM38" s="107"/>
      <c r="AN38" s="107"/>
      <c r="AO38" s="106"/>
      <c r="AP38" s="106"/>
      <c r="AQ38" s="106"/>
      <c r="AR38" s="106"/>
      <c r="AS38" s="106"/>
      <c r="AT38" s="106"/>
      <c r="AU38" s="106"/>
      <c r="AV38" s="106"/>
      <c r="AW38" s="106"/>
      <c r="AX38" s="106"/>
      <c r="AY38" s="106"/>
      <c r="AZ38" s="106"/>
    </row>
    <row r="39" spans="1:52">
      <c r="A39" s="147" t="s">
        <v>24</v>
      </c>
      <c r="B39" s="158"/>
      <c r="C39" s="109"/>
      <c r="D39" s="263"/>
      <c r="E39" s="110"/>
      <c r="F39" s="304"/>
      <c r="G39" s="281"/>
      <c r="H39" s="106"/>
      <c r="I39" s="106"/>
      <c r="J39" s="106"/>
      <c r="K39" s="106"/>
      <c r="L39" s="106"/>
      <c r="M39" s="106"/>
      <c r="N39" s="106"/>
      <c r="O39" s="106"/>
      <c r="P39" s="106"/>
      <c r="Q39" s="106"/>
      <c r="R39" s="106"/>
      <c r="S39" s="106"/>
      <c r="T39" s="106"/>
      <c r="U39" s="106"/>
      <c r="V39" s="106"/>
      <c r="W39" s="106"/>
      <c r="X39" s="106"/>
      <c r="Y39" s="106"/>
      <c r="Z39" s="106"/>
      <c r="AA39" s="107"/>
      <c r="AB39" s="107"/>
      <c r="AC39" s="107"/>
      <c r="AD39" s="107"/>
      <c r="AE39" s="107"/>
      <c r="AF39" s="107"/>
      <c r="AG39" s="107"/>
      <c r="AH39" s="107"/>
      <c r="AI39" s="107"/>
      <c r="AJ39" s="107"/>
      <c r="AK39" s="107"/>
      <c r="AL39" s="107"/>
      <c r="AM39" s="107"/>
      <c r="AN39" s="107"/>
      <c r="AO39" s="106"/>
      <c r="AP39" s="106"/>
      <c r="AQ39" s="106"/>
      <c r="AR39" s="106"/>
      <c r="AS39" s="106"/>
      <c r="AT39" s="106"/>
      <c r="AU39" s="106"/>
      <c r="AV39" s="106"/>
      <c r="AW39" s="106"/>
      <c r="AX39" s="106"/>
      <c r="AY39" s="106"/>
      <c r="AZ39" s="106"/>
    </row>
    <row r="40" spans="1:52" ht="108">
      <c r="A40" s="87" t="s">
        <v>307</v>
      </c>
      <c r="B40" s="116">
        <v>1</v>
      </c>
      <c r="C40" s="109"/>
      <c r="D40" s="263"/>
      <c r="E40" s="110"/>
      <c r="F40" s="304"/>
      <c r="G40" s="281"/>
      <c r="H40" s="106"/>
      <c r="I40" s="106"/>
      <c r="J40" s="106"/>
      <c r="K40" s="106"/>
      <c r="L40" s="106"/>
      <c r="M40" s="106"/>
      <c r="N40" s="106"/>
      <c r="O40" s="106"/>
      <c r="P40" s="106"/>
      <c r="Q40" s="106"/>
      <c r="R40" s="106"/>
      <c r="S40" s="106"/>
      <c r="T40" s="106"/>
      <c r="U40" s="106"/>
      <c r="V40" s="106"/>
      <c r="W40" s="106"/>
      <c r="X40" s="106"/>
      <c r="Y40" s="106"/>
      <c r="Z40" s="106"/>
      <c r="AA40" s="107"/>
      <c r="AB40" s="107"/>
      <c r="AC40" s="107"/>
      <c r="AD40" s="107"/>
      <c r="AE40" s="107"/>
      <c r="AF40" s="107"/>
      <c r="AG40" s="107"/>
      <c r="AH40" s="107"/>
      <c r="AI40" s="107"/>
      <c r="AJ40" s="107"/>
      <c r="AK40" s="107"/>
      <c r="AL40" s="107"/>
      <c r="AM40" s="107"/>
      <c r="AN40" s="107"/>
      <c r="AO40" s="106"/>
      <c r="AP40" s="106"/>
      <c r="AQ40" s="106"/>
      <c r="AR40" s="106"/>
      <c r="AS40" s="106"/>
      <c r="AT40" s="106"/>
      <c r="AU40" s="106"/>
      <c r="AV40" s="106"/>
      <c r="AW40" s="106"/>
      <c r="AX40" s="106"/>
      <c r="AY40" s="106"/>
      <c r="AZ40" s="106"/>
    </row>
    <row r="41" spans="1:52" ht="120">
      <c r="A41" s="87" t="s">
        <v>309</v>
      </c>
      <c r="B41" s="116">
        <v>1</v>
      </c>
      <c r="C41" s="109"/>
      <c r="D41" s="263"/>
      <c r="E41" s="110"/>
      <c r="F41" s="304"/>
      <c r="G41" s="281"/>
      <c r="H41" s="106"/>
      <c r="I41" s="106"/>
      <c r="J41" s="106"/>
      <c r="K41" s="106"/>
      <c r="L41" s="106"/>
      <c r="M41" s="106"/>
      <c r="N41" s="106"/>
      <c r="O41" s="106"/>
      <c r="P41" s="106"/>
      <c r="Q41" s="106"/>
      <c r="R41" s="106"/>
      <c r="S41" s="106"/>
      <c r="T41" s="106"/>
      <c r="U41" s="106"/>
      <c r="V41" s="106"/>
      <c r="W41" s="106"/>
      <c r="X41" s="106"/>
      <c r="Y41" s="106"/>
      <c r="Z41" s="106"/>
      <c r="AA41" s="107"/>
      <c r="AB41" s="107"/>
      <c r="AC41" s="107"/>
      <c r="AD41" s="107"/>
      <c r="AE41" s="107"/>
      <c r="AF41" s="107"/>
      <c r="AG41" s="107"/>
      <c r="AH41" s="107"/>
      <c r="AI41" s="107"/>
      <c r="AJ41" s="107"/>
      <c r="AK41" s="107"/>
      <c r="AL41" s="107"/>
      <c r="AM41" s="107"/>
      <c r="AN41" s="107"/>
      <c r="AO41" s="106"/>
      <c r="AP41" s="106"/>
      <c r="AQ41" s="106"/>
      <c r="AR41" s="106"/>
      <c r="AS41" s="106"/>
      <c r="AT41" s="106"/>
      <c r="AU41" s="106"/>
      <c r="AV41" s="106"/>
      <c r="AW41" s="106"/>
      <c r="AX41" s="106"/>
      <c r="AY41" s="106"/>
      <c r="AZ41" s="106"/>
    </row>
    <row r="42" spans="1:52" ht="132">
      <c r="A42" s="69" t="s">
        <v>308</v>
      </c>
      <c r="B42" s="116">
        <v>1</v>
      </c>
      <c r="C42" s="109"/>
      <c r="D42" s="263"/>
      <c r="E42" s="110"/>
      <c r="F42" s="304"/>
      <c r="G42" s="281"/>
      <c r="H42" s="106"/>
      <c r="I42" s="106"/>
      <c r="J42" s="106"/>
      <c r="K42" s="106"/>
      <c r="L42" s="106"/>
      <c r="M42" s="106"/>
      <c r="N42" s="106"/>
      <c r="O42" s="106"/>
      <c r="P42" s="106"/>
      <c r="Q42" s="106"/>
      <c r="R42" s="106"/>
      <c r="S42" s="106"/>
      <c r="T42" s="106"/>
      <c r="U42" s="106"/>
      <c r="V42" s="106"/>
      <c r="W42" s="106"/>
      <c r="X42" s="106"/>
      <c r="Y42" s="106"/>
      <c r="Z42" s="106"/>
      <c r="AA42" s="107"/>
      <c r="AB42" s="107"/>
      <c r="AC42" s="107"/>
      <c r="AD42" s="107"/>
      <c r="AE42" s="107"/>
      <c r="AF42" s="107"/>
      <c r="AG42" s="107"/>
      <c r="AH42" s="107"/>
      <c r="AI42" s="107"/>
      <c r="AJ42" s="107"/>
      <c r="AK42" s="107"/>
      <c r="AL42" s="107"/>
      <c r="AM42" s="107"/>
      <c r="AN42" s="107"/>
      <c r="AO42" s="106"/>
      <c r="AP42" s="106"/>
      <c r="AQ42" s="106"/>
      <c r="AR42" s="106"/>
      <c r="AS42" s="106"/>
      <c r="AT42" s="106"/>
      <c r="AU42" s="106"/>
      <c r="AV42" s="106"/>
      <c r="AW42" s="106"/>
      <c r="AX42" s="106"/>
      <c r="AY42" s="106"/>
      <c r="AZ42" s="106"/>
    </row>
    <row r="43" spans="1:52" ht="36">
      <c r="A43" s="69" t="s">
        <v>148</v>
      </c>
      <c r="B43" s="116">
        <v>1</v>
      </c>
      <c r="C43" s="109"/>
      <c r="D43" s="263"/>
      <c r="E43" s="110"/>
      <c r="F43" s="304"/>
      <c r="G43" s="281"/>
      <c r="H43" s="106"/>
      <c r="I43" s="106"/>
      <c r="J43" s="106"/>
      <c r="K43" s="106"/>
      <c r="L43" s="106"/>
      <c r="M43" s="106"/>
      <c r="N43" s="106"/>
      <c r="O43" s="106"/>
      <c r="P43" s="106"/>
      <c r="Q43" s="106"/>
      <c r="R43" s="106"/>
      <c r="S43" s="106"/>
      <c r="T43" s="106"/>
      <c r="U43" s="106"/>
      <c r="V43" s="106"/>
      <c r="W43" s="106"/>
      <c r="X43" s="106"/>
      <c r="Y43" s="106"/>
      <c r="Z43" s="106"/>
      <c r="AA43" s="107"/>
      <c r="AB43" s="107"/>
      <c r="AC43" s="107"/>
      <c r="AD43" s="107"/>
      <c r="AE43" s="107"/>
      <c r="AF43" s="107"/>
      <c r="AG43" s="107"/>
      <c r="AH43" s="107"/>
      <c r="AI43" s="107"/>
      <c r="AJ43" s="107"/>
      <c r="AK43" s="107"/>
      <c r="AL43" s="107"/>
      <c r="AM43" s="107"/>
      <c r="AN43" s="107"/>
      <c r="AO43" s="106"/>
      <c r="AP43" s="106"/>
      <c r="AQ43" s="106"/>
      <c r="AR43" s="106"/>
      <c r="AS43" s="106"/>
      <c r="AT43" s="106"/>
      <c r="AU43" s="106"/>
      <c r="AV43" s="106"/>
      <c r="AW43" s="106"/>
      <c r="AX43" s="106"/>
      <c r="AY43" s="106"/>
      <c r="AZ43" s="106"/>
    </row>
    <row r="44" spans="1:52" ht="24">
      <c r="A44" s="83" t="s">
        <v>149</v>
      </c>
      <c r="B44" s="133">
        <v>1</v>
      </c>
      <c r="C44" s="109"/>
      <c r="D44" s="266"/>
      <c r="E44" s="111"/>
      <c r="F44" s="304"/>
      <c r="G44" s="283"/>
      <c r="H44" s="106"/>
      <c r="I44" s="106"/>
      <c r="J44" s="106"/>
      <c r="K44" s="106"/>
      <c r="L44" s="106"/>
      <c r="M44" s="106"/>
      <c r="N44" s="106"/>
      <c r="O44" s="106"/>
      <c r="P44" s="106"/>
      <c r="Q44" s="106"/>
      <c r="R44" s="106"/>
      <c r="S44" s="106"/>
      <c r="T44" s="106"/>
      <c r="U44" s="106"/>
      <c r="V44" s="106"/>
      <c r="W44" s="106"/>
      <c r="X44" s="106"/>
      <c r="Y44" s="106"/>
      <c r="Z44" s="106"/>
      <c r="AA44" s="107"/>
      <c r="AB44" s="107"/>
      <c r="AC44" s="107"/>
      <c r="AD44" s="107"/>
      <c r="AE44" s="107"/>
      <c r="AF44" s="107"/>
      <c r="AG44" s="107"/>
      <c r="AH44" s="107"/>
      <c r="AI44" s="107"/>
      <c r="AJ44" s="107"/>
      <c r="AK44" s="107"/>
      <c r="AL44" s="107"/>
      <c r="AM44" s="107"/>
      <c r="AN44" s="107"/>
      <c r="AO44" s="106"/>
      <c r="AP44" s="106"/>
      <c r="AQ44" s="106"/>
      <c r="AR44" s="106"/>
      <c r="AS44" s="106"/>
      <c r="AT44" s="106"/>
      <c r="AU44" s="106"/>
      <c r="AV44" s="106"/>
      <c r="AW44" s="106"/>
      <c r="AX44" s="106"/>
      <c r="AY44" s="106"/>
      <c r="AZ44" s="106"/>
    </row>
    <row r="45" spans="1:52" ht="84">
      <c r="A45" s="235" t="s">
        <v>360</v>
      </c>
      <c r="B45" s="236">
        <v>5</v>
      </c>
      <c r="C45" s="237"/>
      <c r="D45" s="269"/>
      <c r="E45" s="237"/>
      <c r="F45" s="304"/>
      <c r="G45" s="286"/>
      <c r="H45" s="106"/>
      <c r="I45" s="106"/>
      <c r="J45" s="106"/>
      <c r="K45" s="106"/>
      <c r="L45" s="106"/>
      <c r="M45" s="106"/>
      <c r="N45" s="106"/>
      <c r="O45" s="106"/>
      <c r="P45" s="106"/>
      <c r="Q45" s="106"/>
      <c r="R45" s="106"/>
      <c r="S45" s="106"/>
      <c r="T45" s="106"/>
      <c r="U45" s="106"/>
      <c r="V45" s="106"/>
      <c r="W45" s="106"/>
      <c r="X45" s="106"/>
      <c r="Y45" s="106"/>
      <c r="Z45" s="106"/>
      <c r="AA45" s="107"/>
      <c r="AB45" s="107"/>
      <c r="AC45" s="107"/>
      <c r="AD45" s="107"/>
      <c r="AE45" s="107"/>
      <c r="AF45" s="107"/>
      <c r="AG45" s="107"/>
      <c r="AH45" s="107"/>
      <c r="AI45" s="107"/>
      <c r="AJ45" s="107"/>
      <c r="AK45" s="107"/>
      <c r="AL45" s="107"/>
      <c r="AM45" s="107"/>
      <c r="AN45" s="107"/>
      <c r="AO45" s="106"/>
      <c r="AP45" s="106"/>
      <c r="AQ45" s="106"/>
      <c r="AR45" s="106"/>
      <c r="AS45" s="106"/>
      <c r="AT45" s="106"/>
      <c r="AU45" s="106"/>
      <c r="AV45" s="106"/>
      <c r="AW45" s="106"/>
      <c r="AX45" s="106"/>
      <c r="AY45" s="106"/>
      <c r="AZ45" s="106"/>
    </row>
    <row r="46" spans="1:52" ht="144">
      <c r="A46" s="89" t="s">
        <v>310</v>
      </c>
      <c r="B46" s="127">
        <v>5</v>
      </c>
      <c r="C46" s="109"/>
      <c r="D46" s="267"/>
      <c r="E46" s="109"/>
      <c r="F46" s="304"/>
      <c r="G46" s="285"/>
      <c r="H46" s="106"/>
      <c r="I46" s="106"/>
      <c r="J46" s="106"/>
      <c r="K46" s="106"/>
      <c r="L46" s="106"/>
      <c r="M46" s="106"/>
      <c r="N46" s="106"/>
      <c r="O46" s="106"/>
      <c r="P46" s="106"/>
      <c r="Q46" s="106"/>
      <c r="R46" s="106"/>
      <c r="S46" s="106"/>
      <c r="T46" s="106"/>
      <c r="U46" s="106"/>
      <c r="V46" s="106"/>
      <c r="W46" s="106"/>
      <c r="X46" s="106"/>
      <c r="Y46" s="106"/>
      <c r="Z46" s="106"/>
      <c r="AA46" s="107"/>
      <c r="AB46" s="107"/>
      <c r="AC46" s="107"/>
      <c r="AD46" s="107"/>
      <c r="AE46" s="107"/>
      <c r="AF46" s="107"/>
      <c r="AG46" s="107"/>
      <c r="AH46" s="107"/>
      <c r="AI46" s="107"/>
      <c r="AJ46" s="107"/>
      <c r="AK46" s="107"/>
      <c r="AL46" s="107"/>
      <c r="AM46" s="107"/>
      <c r="AN46" s="107"/>
      <c r="AO46" s="106"/>
      <c r="AP46" s="106"/>
      <c r="AQ46" s="106"/>
      <c r="AR46" s="106"/>
      <c r="AS46" s="106"/>
      <c r="AT46" s="106"/>
      <c r="AU46" s="106"/>
      <c r="AV46" s="106"/>
      <c r="AW46" s="106"/>
      <c r="AX46" s="106"/>
      <c r="AY46" s="106"/>
      <c r="AZ46" s="106"/>
    </row>
    <row r="47" spans="1:52" ht="96">
      <c r="A47" s="70" t="s">
        <v>361</v>
      </c>
      <c r="B47" s="125">
        <v>5</v>
      </c>
      <c r="C47" s="109"/>
      <c r="D47" s="263"/>
      <c r="E47" s="110"/>
      <c r="F47" s="304"/>
      <c r="G47" s="281"/>
      <c r="H47" s="106"/>
      <c r="I47" s="106"/>
      <c r="J47" s="106"/>
      <c r="K47" s="106"/>
      <c r="L47" s="106"/>
      <c r="M47" s="106"/>
      <c r="N47" s="106"/>
      <c r="O47" s="106"/>
      <c r="P47" s="106"/>
      <c r="Q47" s="106"/>
      <c r="R47" s="106"/>
      <c r="S47" s="106"/>
      <c r="T47" s="106"/>
      <c r="U47" s="106"/>
      <c r="V47" s="106"/>
      <c r="W47" s="106"/>
      <c r="X47" s="106"/>
      <c r="Y47" s="106"/>
      <c r="Z47" s="106"/>
      <c r="AA47" s="107"/>
      <c r="AB47" s="107"/>
      <c r="AC47" s="107"/>
      <c r="AD47" s="107"/>
      <c r="AE47" s="107"/>
      <c r="AF47" s="107"/>
      <c r="AG47" s="107"/>
      <c r="AH47" s="107"/>
      <c r="AI47" s="107"/>
      <c r="AJ47" s="107"/>
      <c r="AK47" s="107"/>
      <c r="AL47" s="107"/>
      <c r="AM47" s="107"/>
      <c r="AN47" s="107"/>
      <c r="AO47" s="106"/>
      <c r="AP47" s="106"/>
      <c r="AQ47" s="106"/>
      <c r="AR47" s="106"/>
      <c r="AS47" s="106"/>
      <c r="AT47" s="106"/>
      <c r="AU47" s="106"/>
      <c r="AV47" s="106"/>
      <c r="AW47" s="106"/>
      <c r="AX47" s="106"/>
      <c r="AY47" s="106"/>
      <c r="AZ47" s="106"/>
    </row>
    <row r="48" spans="1:52" ht="72">
      <c r="A48" s="69" t="s">
        <v>289</v>
      </c>
      <c r="B48" s="132"/>
      <c r="C48" s="171"/>
      <c r="D48" s="265"/>
      <c r="E48" s="177"/>
      <c r="F48" s="306"/>
      <c r="G48" s="287"/>
      <c r="H48" s="106"/>
      <c r="I48" s="106"/>
      <c r="J48" s="106"/>
      <c r="K48" s="106"/>
      <c r="L48" s="106"/>
      <c r="M48" s="106"/>
      <c r="N48" s="106"/>
      <c r="O48" s="106"/>
      <c r="P48" s="106"/>
      <c r="Q48" s="106"/>
      <c r="R48" s="106"/>
      <c r="S48" s="106"/>
      <c r="T48" s="106"/>
      <c r="U48" s="106"/>
      <c r="V48" s="106"/>
      <c r="W48" s="106"/>
      <c r="X48" s="106"/>
      <c r="Y48" s="106"/>
      <c r="Z48" s="106"/>
      <c r="AA48" s="107"/>
      <c r="AB48" s="107"/>
      <c r="AC48" s="107"/>
      <c r="AD48" s="107"/>
      <c r="AE48" s="107"/>
      <c r="AF48" s="107"/>
      <c r="AG48" s="107"/>
      <c r="AH48" s="107"/>
      <c r="AI48" s="107"/>
      <c r="AJ48" s="107"/>
      <c r="AK48" s="107"/>
      <c r="AL48" s="107"/>
      <c r="AM48" s="107"/>
      <c r="AN48" s="107"/>
      <c r="AO48" s="106"/>
      <c r="AP48" s="106"/>
      <c r="AQ48" s="106"/>
      <c r="AR48" s="106"/>
      <c r="AS48" s="106"/>
      <c r="AT48" s="106"/>
      <c r="AU48" s="106"/>
      <c r="AV48" s="106"/>
      <c r="AW48" s="106"/>
      <c r="AX48" s="106"/>
      <c r="AY48" s="106"/>
      <c r="AZ48" s="106"/>
    </row>
    <row r="49" spans="1:52" ht="85.5" customHeight="1">
      <c r="A49" s="72" t="s">
        <v>386</v>
      </c>
      <c r="B49" s="185">
        <v>5</v>
      </c>
      <c r="C49" s="207"/>
      <c r="D49" s="266"/>
      <c r="E49" s="111"/>
      <c r="F49" s="304"/>
      <c r="G49" s="283"/>
      <c r="H49" s="106"/>
      <c r="I49" s="106"/>
      <c r="J49" s="106"/>
      <c r="K49" s="106"/>
      <c r="L49" s="106"/>
      <c r="M49" s="106"/>
      <c r="N49" s="106"/>
      <c r="O49" s="106"/>
      <c r="P49" s="106"/>
      <c r="Q49" s="106"/>
      <c r="R49" s="106"/>
      <c r="S49" s="106"/>
      <c r="T49" s="106"/>
      <c r="U49" s="106"/>
      <c r="V49" s="106"/>
      <c r="W49" s="106"/>
      <c r="X49" s="106"/>
      <c r="Y49" s="106"/>
      <c r="Z49" s="106"/>
      <c r="AA49" s="107"/>
      <c r="AB49" s="107"/>
      <c r="AC49" s="107"/>
      <c r="AD49" s="107"/>
      <c r="AE49" s="107"/>
      <c r="AF49" s="107"/>
      <c r="AG49" s="107"/>
      <c r="AH49" s="107"/>
      <c r="AI49" s="107"/>
      <c r="AJ49" s="107"/>
      <c r="AK49" s="107"/>
      <c r="AL49" s="107"/>
      <c r="AM49" s="107"/>
      <c r="AN49" s="107"/>
      <c r="AO49" s="106"/>
      <c r="AP49" s="106"/>
      <c r="AQ49" s="106"/>
      <c r="AR49" s="106"/>
      <c r="AS49" s="106"/>
      <c r="AT49" s="106"/>
      <c r="AU49" s="106"/>
      <c r="AV49" s="106"/>
      <c r="AW49" s="106"/>
      <c r="AX49" s="106"/>
      <c r="AY49" s="106"/>
      <c r="AZ49" s="106"/>
    </row>
    <row r="50" spans="1:52" ht="24" customHeight="1">
      <c r="A50" s="194" t="s">
        <v>362</v>
      </c>
      <c r="B50" s="208">
        <v>5</v>
      </c>
      <c r="C50" s="188"/>
      <c r="D50" s="264"/>
      <c r="E50" s="188"/>
      <c r="F50" s="304"/>
      <c r="G50" s="281"/>
      <c r="H50" s="106"/>
      <c r="I50" s="106"/>
      <c r="J50" s="106"/>
      <c r="K50" s="106"/>
      <c r="L50" s="106"/>
      <c r="M50" s="106"/>
      <c r="N50" s="106"/>
      <c r="O50" s="106"/>
      <c r="P50" s="106"/>
      <c r="Q50" s="106"/>
      <c r="R50" s="106"/>
      <c r="S50" s="106"/>
      <c r="T50" s="106"/>
      <c r="U50" s="106"/>
      <c r="V50" s="106"/>
      <c r="W50" s="106"/>
      <c r="X50" s="106"/>
      <c r="Y50" s="106"/>
      <c r="Z50" s="106"/>
      <c r="AA50" s="107"/>
      <c r="AB50" s="107"/>
      <c r="AC50" s="107"/>
      <c r="AD50" s="107"/>
      <c r="AE50" s="107"/>
      <c r="AF50" s="107"/>
      <c r="AG50" s="107"/>
      <c r="AH50" s="107"/>
      <c r="AI50" s="107"/>
      <c r="AJ50" s="107"/>
      <c r="AK50" s="107"/>
      <c r="AL50" s="107"/>
      <c r="AM50" s="107"/>
      <c r="AN50" s="107"/>
      <c r="AO50" s="106"/>
      <c r="AP50" s="106"/>
      <c r="AQ50" s="106"/>
      <c r="AR50" s="106"/>
      <c r="AS50" s="106"/>
      <c r="AT50" s="106"/>
      <c r="AU50" s="106"/>
      <c r="AV50" s="106"/>
      <c r="AW50" s="106"/>
      <c r="AX50" s="106"/>
      <c r="AY50" s="106"/>
      <c r="AZ50" s="106"/>
    </row>
    <row r="51" spans="1:52" ht="120">
      <c r="A51" s="85" t="s">
        <v>363</v>
      </c>
      <c r="B51" s="127">
        <v>5</v>
      </c>
      <c r="C51" s="109"/>
      <c r="D51" s="267"/>
      <c r="E51" s="109"/>
      <c r="F51" s="304"/>
      <c r="G51" s="285"/>
      <c r="H51" s="106"/>
      <c r="I51" s="106"/>
      <c r="J51" s="106"/>
      <c r="K51" s="106"/>
      <c r="L51" s="106"/>
      <c r="M51" s="106"/>
      <c r="N51" s="106"/>
      <c r="O51" s="106"/>
      <c r="P51" s="106"/>
      <c r="Q51" s="106"/>
      <c r="R51" s="106"/>
      <c r="S51" s="106"/>
      <c r="T51" s="106"/>
      <c r="U51" s="106"/>
      <c r="V51" s="106"/>
      <c r="W51" s="106"/>
      <c r="X51" s="106"/>
      <c r="Y51" s="106"/>
      <c r="Z51" s="106"/>
      <c r="AA51" s="107"/>
      <c r="AB51" s="107"/>
      <c r="AC51" s="107"/>
      <c r="AD51" s="107"/>
      <c r="AE51" s="107"/>
      <c r="AF51" s="107"/>
      <c r="AG51" s="107"/>
      <c r="AH51" s="107"/>
      <c r="AI51" s="107"/>
      <c r="AJ51" s="107"/>
      <c r="AK51" s="107"/>
      <c r="AL51" s="107"/>
      <c r="AM51" s="107"/>
      <c r="AN51" s="107"/>
      <c r="AO51" s="106"/>
      <c r="AP51" s="106"/>
      <c r="AQ51" s="106"/>
      <c r="AR51" s="106"/>
      <c r="AS51" s="106"/>
      <c r="AT51" s="106"/>
      <c r="AU51" s="106"/>
      <c r="AV51" s="106"/>
      <c r="AW51" s="106"/>
      <c r="AX51" s="106"/>
      <c r="AY51" s="106"/>
      <c r="AZ51" s="106"/>
    </row>
    <row r="52" spans="1:52">
      <c r="A52" s="70" t="s">
        <v>364</v>
      </c>
      <c r="B52" s="125">
        <v>5</v>
      </c>
      <c r="C52" s="109"/>
      <c r="D52" s="263"/>
      <c r="E52" s="110"/>
      <c r="F52" s="304"/>
      <c r="G52" s="281"/>
      <c r="H52" s="106"/>
      <c r="I52" s="106"/>
      <c r="J52" s="106"/>
      <c r="K52" s="106"/>
      <c r="L52" s="106"/>
      <c r="M52" s="106"/>
      <c r="N52" s="106"/>
      <c r="O52" s="106"/>
      <c r="P52" s="106"/>
      <c r="Q52" s="106"/>
      <c r="R52" s="106"/>
      <c r="S52" s="106"/>
      <c r="T52" s="106"/>
      <c r="U52" s="106"/>
      <c r="V52" s="106"/>
      <c r="W52" s="106"/>
      <c r="X52" s="106"/>
      <c r="Y52" s="106"/>
      <c r="Z52" s="106"/>
      <c r="AA52" s="107"/>
      <c r="AB52" s="107"/>
      <c r="AC52" s="107"/>
      <c r="AD52" s="107"/>
      <c r="AE52" s="107"/>
      <c r="AF52" s="107"/>
      <c r="AG52" s="107"/>
      <c r="AH52" s="107"/>
      <c r="AI52" s="107"/>
      <c r="AJ52" s="107"/>
      <c r="AK52" s="107"/>
      <c r="AL52" s="107"/>
      <c r="AM52" s="107"/>
      <c r="AN52" s="107"/>
      <c r="AO52" s="106"/>
      <c r="AP52" s="106"/>
      <c r="AQ52" s="106"/>
      <c r="AR52" s="106"/>
      <c r="AS52" s="106"/>
      <c r="AT52" s="106"/>
      <c r="AU52" s="106"/>
      <c r="AV52" s="106"/>
      <c r="AW52" s="106"/>
      <c r="AX52" s="106"/>
      <c r="AY52" s="106"/>
      <c r="AZ52" s="106"/>
    </row>
    <row r="53" spans="1:52" ht="60">
      <c r="A53" s="69" t="s">
        <v>290</v>
      </c>
      <c r="B53" s="163"/>
      <c r="C53" s="171"/>
      <c r="D53" s="265"/>
      <c r="E53" s="173"/>
      <c r="F53" s="306"/>
      <c r="G53" s="288"/>
      <c r="H53" s="106"/>
      <c r="I53" s="106"/>
      <c r="J53" s="106"/>
      <c r="K53" s="106"/>
      <c r="L53" s="106"/>
      <c r="M53" s="106"/>
      <c r="N53" s="106"/>
      <c r="O53" s="106"/>
      <c r="P53" s="106"/>
      <c r="Q53" s="106"/>
      <c r="R53" s="106"/>
      <c r="S53" s="106"/>
      <c r="T53" s="106"/>
      <c r="U53" s="106"/>
      <c r="V53" s="106"/>
      <c r="W53" s="106"/>
      <c r="X53" s="106"/>
      <c r="Y53" s="106"/>
      <c r="Z53" s="106"/>
      <c r="AA53" s="107"/>
      <c r="AB53" s="107"/>
      <c r="AC53" s="107"/>
      <c r="AD53" s="107"/>
      <c r="AE53" s="107"/>
      <c r="AF53" s="107"/>
      <c r="AG53" s="107"/>
      <c r="AH53" s="107"/>
      <c r="AI53" s="107"/>
      <c r="AJ53" s="107"/>
      <c r="AK53" s="107"/>
      <c r="AL53" s="107"/>
      <c r="AM53" s="107"/>
      <c r="AN53" s="107"/>
      <c r="AO53" s="106"/>
      <c r="AP53" s="106"/>
      <c r="AQ53" s="106"/>
      <c r="AR53" s="106"/>
      <c r="AS53" s="106"/>
      <c r="AT53" s="106"/>
      <c r="AU53" s="106"/>
      <c r="AV53" s="106"/>
      <c r="AW53" s="106"/>
      <c r="AX53" s="106"/>
      <c r="AY53" s="106"/>
      <c r="AZ53" s="106"/>
    </row>
    <row r="54" spans="1:52">
      <c r="A54" s="69" t="s">
        <v>150</v>
      </c>
      <c r="B54" s="125">
        <v>5</v>
      </c>
      <c r="C54" s="109"/>
      <c r="D54" s="263"/>
      <c r="E54" s="110"/>
      <c r="F54" s="304"/>
      <c r="G54" s="281"/>
      <c r="H54" s="106"/>
      <c r="I54" s="106"/>
      <c r="J54" s="106"/>
      <c r="K54" s="106"/>
      <c r="L54" s="106"/>
      <c r="M54" s="106"/>
      <c r="N54" s="106"/>
      <c r="O54" s="106"/>
      <c r="P54" s="106"/>
      <c r="Q54" s="106"/>
      <c r="R54" s="106"/>
      <c r="S54" s="106"/>
      <c r="T54" s="106"/>
      <c r="U54" s="106"/>
      <c r="V54" s="106"/>
      <c r="W54" s="106"/>
      <c r="X54" s="106"/>
      <c r="Y54" s="106"/>
      <c r="Z54" s="106"/>
      <c r="AA54" s="107"/>
      <c r="AB54" s="107"/>
      <c r="AC54" s="107"/>
      <c r="AD54" s="107"/>
      <c r="AE54" s="107"/>
      <c r="AF54" s="107"/>
      <c r="AG54" s="107"/>
      <c r="AH54" s="107"/>
      <c r="AI54" s="107"/>
      <c r="AJ54" s="107"/>
      <c r="AK54" s="107"/>
      <c r="AL54" s="107"/>
      <c r="AM54" s="107"/>
      <c r="AN54" s="107"/>
      <c r="AO54" s="106"/>
      <c r="AP54" s="106"/>
      <c r="AQ54" s="106"/>
      <c r="AR54" s="106"/>
      <c r="AS54" s="106"/>
      <c r="AT54" s="106"/>
      <c r="AU54" s="106"/>
      <c r="AV54" s="106"/>
      <c r="AW54" s="106"/>
      <c r="AX54" s="106"/>
      <c r="AY54" s="106"/>
      <c r="AZ54" s="106"/>
    </row>
    <row r="55" spans="1:52">
      <c r="A55" s="69" t="s">
        <v>151</v>
      </c>
      <c r="B55" s="125">
        <v>5</v>
      </c>
      <c r="C55" s="109"/>
      <c r="D55" s="263"/>
      <c r="E55" s="110"/>
      <c r="F55" s="304"/>
      <c r="G55" s="281"/>
      <c r="H55" s="106"/>
      <c r="I55" s="106"/>
      <c r="J55" s="106"/>
      <c r="K55" s="106"/>
      <c r="L55" s="106"/>
      <c r="M55" s="106"/>
      <c r="N55" s="106"/>
      <c r="O55" s="106"/>
      <c r="P55" s="106"/>
      <c r="Q55" s="106"/>
      <c r="R55" s="106"/>
      <c r="S55" s="106"/>
      <c r="T55" s="106"/>
      <c r="U55" s="106"/>
      <c r="V55" s="106"/>
      <c r="W55" s="106"/>
      <c r="X55" s="106"/>
      <c r="Y55" s="106"/>
      <c r="Z55" s="106"/>
      <c r="AA55" s="107"/>
      <c r="AB55" s="107"/>
      <c r="AC55" s="107"/>
      <c r="AD55" s="107"/>
      <c r="AE55" s="107"/>
      <c r="AF55" s="107"/>
      <c r="AG55" s="107"/>
      <c r="AH55" s="107"/>
      <c r="AI55" s="107"/>
      <c r="AJ55" s="107"/>
      <c r="AK55" s="107"/>
      <c r="AL55" s="107"/>
      <c r="AM55" s="107"/>
      <c r="AN55" s="107"/>
      <c r="AO55" s="106"/>
      <c r="AP55" s="106"/>
      <c r="AQ55" s="106"/>
      <c r="AR55" s="106"/>
      <c r="AS55" s="106"/>
      <c r="AT55" s="106"/>
      <c r="AU55" s="106"/>
      <c r="AV55" s="106"/>
      <c r="AW55" s="106"/>
      <c r="AX55" s="106"/>
      <c r="AY55" s="106"/>
      <c r="AZ55" s="106"/>
    </row>
    <row r="56" spans="1:52">
      <c r="A56" s="83" t="s">
        <v>152</v>
      </c>
      <c r="B56" s="126">
        <v>5</v>
      </c>
      <c r="C56" s="207"/>
      <c r="D56" s="266"/>
      <c r="E56" s="111"/>
      <c r="F56" s="304"/>
      <c r="G56" s="283"/>
      <c r="H56" s="106"/>
      <c r="I56" s="106"/>
      <c r="J56" s="106"/>
      <c r="K56" s="106"/>
      <c r="L56" s="106"/>
      <c r="M56" s="106"/>
      <c r="N56" s="106"/>
      <c r="O56" s="106"/>
      <c r="P56" s="106"/>
      <c r="Q56" s="106"/>
      <c r="R56" s="106"/>
      <c r="S56" s="106"/>
      <c r="T56" s="106"/>
      <c r="U56" s="106"/>
      <c r="V56" s="106"/>
      <c r="W56" s="106"/>
      <c r="X56" s="106"/>
      <c r="Y56" s="106"/>
      <c r="Z56" s="106"/>
      <c r="AA56" s="107"/>
      <c r="AB56" s="107"/>
      <c r="AC56" s="107"/>
      <c r="AD56" s="107"/>
      <c r="AE56" s="107"/>
      <c r="AF56" s="107"/>
      <c r="AG56" s="107"/>
      <c r="AH56" s="107"/>
      <c r="AI56" s="107"/>
      <c r="AJ56" s="107"/>
      <c r="AK56" s="107"/>
      <c r="AL56" s="107"/>
      <c r="AM56" s="107"/>
      <c r="AN56" s="107"/>
      <c r="AO56" s="106"/>
      <c r="AP56" s="106"/>
      <c r="AQ56" s="106"/>
      <c r="AR56" s="106"/>
      <c r="AS56" s="106"/>
      <c r="AT56" s="106"/>
      <c r="AU56" s="106"/>
      <c r="AV56" s="106"/>
      <c r="AW56" s="106"/>
      <c r="AX56" s="106"/>
      <c r="AY56" s="106"/>
      <c r="AZ56" s="106"/>
    </row>
    <row r="57" spans="1:52" ht="60">
      <c r="A57" s="190" t="s">
        <v>153</v>
      </c>
      <c r="B57" s="208">
        <v>5</v>
      </c>
      <c r="C57" s="188"/>
      <c r="D57" s="264"/>
      <c r="E57" s="188"/>
      <c r="F57" s="304"/>
      <c r="G57" s="281"/>
      <c r="H57" s="106"/>
      <c r="I57" s="106"/>
      <c r="J57" s="106"/>
      <c r="K57" s="106"/>
      <c r="L57" s="106"/>
      <c r="M57" s="106"/>
      <c r="N57" s="106"/>
      <c r="O57" s="106"/>
      <c r="P57" s="106"/>
      <c r="Q57" s="106"/>
      <c r="R57" s="106"/>
      <c r="S57" s="106"/>
      <c r="T57" s="106"/>
      <c r="U57" s="106"/>
      <c r="V57" s="106"/>
      <c r="W57" s="106"/>
      <c r="X57" s="106"/>
      <c r="Y57" s="106"/>
      <c r="Z57" s="106"/>
      <c r="AA57" s="107"/>
      <c r="AB57" s="107"/>
      <c r="AC57" s="107"/>
      <c r="AD57" s="107"/>
      <c r="AE57" s="107"/>
      <c r="AF57" s="107"/>
      <c r="AG57" s="107"/>
      <c r="AH57" s="107"/>
      <c r="AI57" s="107"/>
      <c r="AJ57" s="107"/>
      <c r="AK57" s="107"/>
      <c r="AL57" s="107"/>
      <c r="AM57" s="107"/>
      <c r="AN57" s="107"/>
      <c r="AO57" s="106"/>
      <c r="AP57" s="106"/>
      <c r="AQ57" s="106"/>
      <c r="AR57" s="106"/>
      <c r="AS57" s="106"/>
      <c r="AT57" s="106"/>
      <c r="AU57" s="106"/>
      <c r="AV57" s="106"/>
      <c r="AW57" s="106"/>
      <c r="AX57" s="106"/>
      <c r="AY57" s="106"/>
      <c r="AZ57" s="106"/>
    </row>
    <row r="58" spans="1:52" ht="96">
      <c r="A58" s="73" t="s">
        <v>291</v>
      </c>
      <c r="B58" s="127">
        <v>5</v>
      </c>
      <c r="C58" s="109"/>
      <c r="D58" s="267"/>
      <c r="E58" s="109"/>
      <c r="F58" s="304"/>
      <c r="G58" s="285"/>
      <c r="H58" s="106"/>
      <c r="I58" s="106"/>
      <c r="J58" s="106"/>
      <c r="K58" s="106"/>
      <c r="L58" s="106"/>
      <c r="M58" s="106"/>
      <c r="N58" s="106"/>
      <c r="O58" s="106"/>
      <c r="P58" s="106"/>
      <c r="Q58" s="106"/>
      <c r="R58" s="106"/>
      <c r="S58" s="106"/>
      <c r="T58" s="106"/>
      <c r="U58" s="106"/>
      <c r="V58" s="106"/>
      <c r="W58" s="106"/>
      <c r="X58" s="106"/>
      <c r="Y58" s="106"/>
      <c r="Z58" s="106"/>
      <c r="AA58" s="107"/>
      <c r="AB58" s="107"/>
      <c r="AC58" s="107"/>
      <c r="AD58" s="107"/>
      <c r="AE58" s="107"/>
      <c r="AF58" s="107"/>
      <c r="AG58" s="107"/>
      <c r="AH58" s="107"/>
      <c r="AI58" s="107"/>
      <c r="AJ58" s="107"/>
      <c r="AK58" s="107"/>
      <c r="AL58" s="107"/>
      <c r="AM58" s="107"/>
      <c r="AN58" s="107"/>
      <c r="AO58" s="106"/>
      <c r="AP58" s="106"/>
      <c r="AQ58" s="106"/>
      <c r="AR58" s="106"/>
      <c r="AS58" s="106"/>
      <c r="AT58" s="106"/>
      <c r="AU58" s="106"/>
      <c r="AV58" s="106"/>
      <c r="AW58" s="106"/>
      <c r="AX58" s="106"/>
      <c r="AY58" s="106"/>
      <c r="AZ58" s="106"/>
    </row>
    <row r="59" spans="1:52" ht="60">
      <c r="A59" s="69" t="s">
        <v>292</v>
      </c>
      <c r="B59" s="125">
        <v>5</v>
      </c>
      <c r="C59" s="110"/>
      <c r="D59" s="263"/>
      <c r="E59" s="110"/>
      <c r="F59" s="304"/>
      <c r="G59" s="281"/>
      <c r="H59" s="106"/>
      <c r="I59" s="106"/>
      <c r="J59" s="106"/>
      <c r="K59" s="106"/>
      <c r="L59" s="106"/>
      <c r="M59" s="106"/>
      <c r="N59" s="106"/>
      <c r="O59" s="106"/>
      <c r="P59" s="106"/>
      <c r="Q59" s="106"/>
      <c r="R59" s="106"/>
      <c r="S59" s="106"/>
      <c r="T59" s="106"/>
      <c r="U59" s="106"/>
      <c r="V59" s="106"/>
      <c r="W59" s="106"/>
      <c r="X59" s="106"/>
      <c r="Y59" s="106"/>
      <c r="Z59" s="106"/>
      <c r="AA59" s="107"/>
      <c r="AB59" s="107"/>
      <c r="AC59" s="107"/>
      <c r="AD59" s="107"/>
      <c r="AE59" s="107"/>
      <c r="AF59" s="107"/>
      <c r="AG59" s="107"/>
      <c r="AH59" s="107"/>
      <c r="AI59" s="107"/>
      <c r="AJ59" s="107"/>
      <c r="AK59" s="107"/>
      <c r="AL59" s="107"/>
      <c r="AM59" s="107"/>
      <c r="AN59" s="107"/>
      <c r="AO59" s="106"/>
      <c r="AP59" s="106"/>
      <c r="AQ59" s="106"/>
      <c r="AR59" s="106"/>
      <c r="AS59" s="106"/>
      <c r="AT59" s="106"/>
      <c r="AU59" s="106"/>
      <c r="AV59" s="106"/>
      <c r="AW59" s="106"/>
      <c r="AX59" s="106"/>
      <c r="AY59" s="106"/>
      <c r="AZ59" s="106"/>
    </row>
    <row r="60" spans="1:52">
      <c r="A60" s="69" t="s">
        <v>154</v>
      </c>
      <c r="B60" s="125">
        <v>5</v>
      </c>
      <c r="C60" s="110"/>
      <c r="D60" s="263"/>
      <c r="E60" s="110"/>
      <c r="F60" s="304"/>
      <c r="G60" s="281"/>
      <c r="H60" s="106"/>
      <c r="I60" s="106"/>
      <c r="J60" s="106"/>
      <c r="K60" s="106"/>
      <c r="L60" s="106"/>
      <c r="M60" s="106"/>
      <c r="N60" s="106"/>
      <c r="O60" s="106"/>
      <c r="P60" s="106"/>
      <c r="Q60" s="106"/>
      <c r="R60" s="106"/>
      <c r="S60" s="106"/>
      <c r="T60" s="106"/>
      <c r="U60" s="106"/>
      <c r="V60" s="106"/>
      <c r="W60" s="106"/>
      <c r="X60" s="106"/>
      <c r="Y60" s="106"/>
      <c r="Z60" s="106"/>
      <c r="AA60" s="107"/>
      <c r="AB60" s="107"/>
      <c r="AC60" s="107"/>
      <c r="AD60" s="107"/>
      <c r="AE60" s="107"/>
      <c r="AF60" s="107"/>
      <c r="AG60" s="107"/>
      <c r="AH60" s="107"/>
      <c r="AI60" s="107"/>
      <c r="AJ60" s="107"/>
      <c r="AK60" s="107"/>
      <c r="AL60" s="107"/>
      <c r="AM60" s="107"/>
      <c r="AN60" s="107"/>
      <c r="AO60" s="106"/>
      <c r="AP60" s="106"/>
      <c r="AQ60" s="106"/>
      <c r="AR60" s="106"/>
      <c r="AS60" s="106"/>
      <c r="AT60" s="106"/>
      <c r="AU60" s="106"/>
      <c r="AV60" s="106"/>
      <c r="AW60" s="106"/>
      <c r="AX60" s="106"/>
      <c r="AY60" s="106"/>
      <c r="AZ60" s="106"/>
    </row>
    <row r="61" spans="1:52" ht="24">
      <c r="A61" s="69" t="s">
        <v>155</v>
      </c>
      <c r="B61" s="125">
        <v>5</v>
      </c>
      <c r="C61" s="110"/>
      <c r="D61" s="263"/>
      <c r="E61" s="110"/>
      <c r="F61" s="304"/>
      <c r="G61" s="281"/>
      <c r="H61" s="106"/>
      <c r="I61" s="106"/>
      <c r="J61" s="106"/>
      <c r="K61" s="106"/>
      <c r="L61" s="106"/>
      <c r="M61" s="106"/>
      <c r="N61" s="106"/>
      <c r="O61" s="106"/>
      <c r="P61" s="106"/>
      <c r="Q61" s="106"/>
      <c r="R61" s="106"/>
      <c r="S61" s="106"/>
      <c r="T61" s="106"/>
      <c r="U61" s="106"/>
      <c r="V61" s="106"/>
      <c r="W61" s="106"/>
      <c r="X61" s="106"/>
      <c r="Y61" s="106"/>
      <c r="Z61" s="106"/>
      <c r="AA61" s="107"/>
      <c r="AB61" s="107"/>
      <c r="AC61" s="107"/>
      <c r="AD61" s="107"/>
      <c r="AE61" s="107"/>
      <c r="AF61" s="107"/>
      <c r="AG61" s="107"/>
      <c r="AH61" s="107"/>
      <c r="AI61" s="107"/>
      <c r="AJ61" s="107"/>
      <c r="AK61" s="107"/>
      <c r="AL61" s="107"/>
      <c r="AM61" s="107"/>
      <c r="AN61" s="107"/>
      <c r="AO61" s="106"/>
      <c r="AP61" s="106"/>
      <c r="AQ61" s="106"/>
      <c r="AR61" s="106"/>
      <c r="AS61" s="106"/>
      <c r="AT61" s="106"/>
      <c r="AU61" s="106"/>
      <c r="AV61" s="106"/>
      <c r="AW61" s="106"/>
      <c r="AX61" s="106"/>
      <c r="AY61" s="106"/>
      <c r="AZ61" s="106"/>
    </row>
    <row r="62" spans="1:52" ht="24">
      <c r="A62" s="70" t="s">
        <v>156</v>
      </c>
      <c r="B62" s="125">
        <v>5</v>
      </c>
      <c r="C62" s="109"/>
      <c r="D62" s="263"/>
      <c r="E62" s="110"/>
      <c r="F62" s="304"/>
      <c r="G62" s="281"/>
      <c r="H62" s="106"/>
      <c r="I62" s="106"/>
      <c r="J62" s="106"/>
      <c r="K62" s="106"/>
      <c r="L62" s="106"/>
      <c r="M62" s="106"/>
      <c r="N62" s="106"/>
      <c r="O62" s="106"/>
      <c r="P62" s="106"/>
      <c r="Q62" s="106"/>
      <c r="R62" s="106"/>
      <c r="S62" s="106"/>
      <c r="T62" s="106"/>
      <c r="U62" s="106"/>
      <c r="V62" s="106"/>
      <c r="W62" s="106"/>
      <c r="X62" s="106"/>
      <c r="Y62" s="106"/>
      <c r="Z62" s="106"/>
      <c r="AA62" s="107"/>
      <c r="AB62" s="107"/>
      <c r="AC62" s="107"/>
      <c r="AD62" s="107"/>
      <c r="AE62" s="107"/>
      <c r="AF62" s="107"/>
      <c r="AG62" s="107"/>
      <c r="AH62" s="107"/>
      <c r="AI62" s="107"/>
      <c r="AJ62" s="107"/>
      <c r="AK62" s="107"/>
      <c r="AL62" s="107"/>
      <c r="AM62" s="107"/>
      <c r="AN62" s="107"/>
      <c r="AO62" s="106"/>
      <c r="AP62" s="106"/>
      <c r="AQ62" s="106"/>
      <c r="AR62" s="106"/>
      <c r="AS62" s="106"/>
      <c r="AT62" s="106"/>
      <c r="AU62" s="106"/>
      <c r="AV62" s="106"/>
      <c r="AW62" s="106"/>
      <c r="AX62" s="106"/>
      <c r="AY62" s="106"/>
      <c r="AZ62" s="106"/>
    </row>
    <row r="63" spans="1:52" s="96" customFormat="1" ht="28.5">
      <c r="A63" s="148" t="s">
        <v>25</v>
      </c>
      <c r="B63" s="168"/>
      <c r="C63" s="109"/>
      <c r="D63" s="263"/>
      <c r="E63" s="110"/>
      <c r="F63" s="304"/>
      <c r="G63" s="281"/>
      <c r="H63" s="106"/>
      <c r="I63" s="106"/>
      <c r="J63" s="106"/>
      <c r="K63" s="106"/>
      <c r="L63" s="106"/>
      <c r="M63" s="106"/>
      <c r="N63" s="106"/>
      <c r="O63" s="106"/>
      <c r="P63" s="106"/>
      <c r="Q63" s="106"/>
      <c r="R63" s="106"/>
      <c r="S63" s="106"/>
      <c r="T63" s="106"/>
      <c r="U63" s="106"/>
      <c r="V63" s="106"/>
      <c r="W63" s="106"/>
      <c r="X63" s="106"/>
      <c r="Y63" s="106"/>
      <c r="Z63" s="106"/>
      <c r="AA63" s="107"/>
      <c r="AB63" s="107"/>
      <c r="AC63" s="107"/>
      <c r="AD63" s="107"/>
      <c r="AE63" s="107"/>
      <c r="AF63" s="107"/>
      <c r="AG63" s="107"/>
      <c r="AH63" s="107"/>
      <c r="AI63" s="107"/>
      <c r="AJ63" s="107"/>
      <c r="AK63" s="107"/>
      <c r="AL63" s="107"/>
      <c r="AM63" s="107"/>
      <c r="AN63" s="107"/>
      <c r="AO63" s="106"/>
      <c r="AP63" s="106"/>
      <c r="AQ63" s="106"/>
      <c r="AR63" s="106"/>
      <c r="AS63" s="106"/>
      <c r="AT63" s="106"/>
      <c r="AU63" s="106"/>
      <c r="AV63" s="106"/>
      <c r="AW63" s="106"/>
      <c r="AX63" s="106"/>
      <c r="AY63" s="106"/>
      <c r="AZ63" s="106"/>
    </row>
    <row r="64" spans="1:52" s="96" customFormat="1" ht="162.75" customHeight="1">
      <c r="A64" s="70" t="s">
        <v>397</v>
      </c>
      <c r="B64" s="117">
        <v>2</v>
      </c>
      <c r="C64" s="109"/>
      <c r="D64" s="263"/>
      <c r="E64" s="110"/>
      <c r="F64" s="304"/>
      <c r="G64" s="281"/>
      <c r="H64" s="106"/>
      <c r="I64" s="106"/>
      <c r="J64" s="106"/>
      <c r="K64" s="106"/>
      <c r="L64" s="106"/>
      <c r="M64" s="106"/>
      <c r="N64" s="106"/>
      <c r="O64" s="106"/>
      <c r="P64" s="106"/>
      <c r="Q64" s="106"/>
      <c r="R64" s="106"/>
      <c r="S64" s="106"/>
      <c r="T64" s="106"/>
      <c r="U64" s="106"/>
      <c r="V64" s="106"/>
      <c r="W64" s="106"/>
      <c r="X64" s="106"/>
      <c r="Y64" s="106"/>
      <c r="Z64" s="106"/>
      <c r="AA64" s="107"/>
      <c r="AB64" s="107"/>
      <c r="AC64" s="107"/>
      <c r="AD64" s="107"/>
      <c r="AE64" s="107"/>
      <c r="AF64" s="107"/>
      <c r="AG64" s="107"/>
      <c r="AH64" s="107"/>
      <c r="AI64" s="107"/>
      <c r="AJ64" s="107"/>
      <c r="AK64" s="107"/>
      <c r="AL64" s="107"/>
      <c r="AM64" s="107"/>
      <c r="AN64" s="107"/>
      <c r="AO64" s="106"/>
      <c r="AP64" s="106"/>
      <c r="AQ64" s="106"/>
      <c r="AR64" s="106"/>
      <c r="AS64" s="106"/>
      <c r="AT64" s="106"/>
      <c r="AU64" s="106"/>
      <c r="AV64" s="106"/>
      <c r="AW64" s="106"/>
      <c r="AX64" s="106"/>
      <c r="AY64" s="106"/>
      <c r="AZ64" s="106"/>
    </row>
    <row r="65" spans="1:52" ht="36">
      <c r="A65" s="70" t="s">
        <v>365</v>
      </c>
      <c r="B65" s="117">
        <v>2</v>
      </c>
      <c r="C65" s="109"/>
      <c r="D65" s="263"/>
      <c r="E65" s="110"/>
      <c r="F65" s="304"/>
      <c r="G65" s="281"/>
      <c r="H65" s="106"/>
      <c r="I65" s="106"/>
      <c r="J65" s="106"/>
      <c r="K65" s="106"/>
      <c r="L65" s="106"/>
      <c r="M65" s="106"/>
      <c r="N65" s="106"/>
      <c r="O65" s="106"/>
      <c r="P65" s="106"/>
      <c r="Q65" s="106"/>
      <c r="R65" s="106"/>
      <c r="S65" s="106"/>
      <c r="T65" s="106"/>
      <c r="U65" s="106"/>
      <c r="V65" s="106"/>
      <c r="W65" s="106"/>
      <c r="X65" s="106"/>
      <c r="Y65" s="106"/>
      <c r="Z65" s="106"/>
      <c r="AA65" s="107"/>
      <c r="AB65" s="107"/>
      <c r="AC65" s="107"/>
      <c r="AD65" s="107"/>
      <c r="AE65" s="107"/>
      <c r="AF65" s="107"/>
      <c r="AG65" s="107"/>
      <c r="AH65" s="107"/>
      <c r="AI65" s="107"/>
      <c r="AJ65" s="107"/>
      <c r="AK65" s="107"/>
      <c r="AL65" s="107"/>
      <c r="AM65" s="107"/>
      <c r="AN65" s="107"/>
      <c r="AO65" s="106"/>
      <c r="AP65" s="106"/>
      <c r="AQ65" s="106"/>
      <c r="AR65" s="106"/>
      <c r="AS65" s="106"/>
      <c r="AT65" s="106"/>
      <c r="AU65" s="106"/>
      <c r="AV65" s="106"/>
      <c r="AW65" s="106"/>
      <c r="AX65" s="106"/>
      <c r="AY65" s="106"/>
      <c r="AZ65" s="106"/>
    </row>
    <row r="66" spans="1:52" ht="24">
      <c r="A66" s="69" t="s">
        <v>157</v>
      </c>
      <c r="B66" s="117">
        <v>2</v>
      </c>
      <c r="C66" s="109"/>
      <c r="D66" s="263"/>
      <c r="E66" s="110"/>
      <c r="F66" s="304"/>
      <c r="G66" s="281"/>
      <c r="H66" s="106"/>
      <c r="I66" s="106"/>
      <c r="J66" s="106"/>
      <c r="K66" s="106"/>
      <c r="L66" s="106"/>
      <c r="M66" s="106"/>
      <c r="N66" s="106"/>
      <c r="O66" s="106"/>
      <c r="P66" s="106"/>
      <c r="Q66" s="106"/>
      <c r="R66" s="106"/>
      <c r="S66" s="106"/>
      <c r="T66" s="106"/>
      <c r="U66" s="106"/>
      <c r="V66" s="106"/>
      <c r="W66" s="106"/>
      <c r="X66" s="106"/>
      <c r="Y66" s="106"/>
      <c r="Z66" s="106"/>
      <c r="AA66" s="107"/>
      <c r="AB66" s="107"/>
      <c r="AC66" s="107"/>
      <c r="AD66" s="107"/>
      <c r="AE66" s="107"/>
      <c r="AF66" s="107"/>
      <c r="AG66" s="107"/>
      <c r="AH66" s="107"/>
      <c r="AI66" s="107"/>
      <c r="AJ66" s="107"/>
      <c r="AK66" s="107"/>
      <c r="AL66" s="107"/>
      <c r="AM66" s="107"/>
      <c r="AN66" s="107"/>
      <c r="AO66" s="106"/>
      <c r="AP66" s="106"/>
      <c r="AQ66" s="106"/>
      <c r="AR66" s="106"/>
      <c r="AS66" s="106"/>
      <c r="AT66" s="106"/>
      <c r="AU66" s="106"/>
      <c r="AV66" s="106"/>
      <c r="AW66" s="106"/>
      <c r="AX66" s="106"/>
      <c r="AY66" s="106"/>
      <c r="AZ66" s="106"/>
    </row>
    <row r="67" spans="1:52" ht="24">
      <c r="A67" s="70" t="s">
        <v>158</v>
      </c>
      <c r="B67" s="117">
        <v>2</v>
      </c>
      <c r="C67" s="109"/>
      <c r="D67" s="263"/>
      <c r="E67" s="110"/>
      <c r="F67" s="304"/>
      <c r="G67" s="281"/>
      <c r="H67" s="106"/>
      <c r="I67" s="106"/>
      <c r="J67" s="106"/>
      <c r="K67" s="106"/>
      <c r="L67" s="106"/>
      <c r="M67" s="106"/>
      <c r="N67" s="106"/>
      <c r="O67" s="106"/>
      <c r="P67" s="106"/>
      <c r="Q67" s="106"/>
      <c r="R67" s="106"/>
      <c r="S67" s="106"/>
      <c r="T67" s="106"/>
      <c r="U67" s="106"/>
      <c r="V67" s="106"/>
      <c r="W67" s="106"/>
      <c r="X67" s="106"/>
      <c r="Y67" s="106"/>
      <c r="Z67" s="106"/>
      <c r="AA67" s="107"/>
      <c r="AB67" s="107"/>
      <c r="AC67" s="107"/>
      <c r="AD67" s="107"/>
      <c r="AE67" s="107"/>
      <c r="AF67" s="107"/>
      <c r="AG67" s="107"/>
      <c r="AH67" s="107"/>
      <c r="AI67" s="107"/>
      <c r="AJ67" s="107"/>
      <c r="AK67" s="107"/>
      <c r="AL67" s="107"/>
      <c r="AM67" s="107"/>
      <c r="AN67" s="107"/>
      <c r="AO67" s="106"/>
      <c r="AP67" s="106"/>
      <c r="AQ67" s="106"/>
      <c r="AR67" s="106"/>
      <c r="AS67" s="106"/>
      <c r="AT67" s="106"/>
      <c r="AU67" s="106"/>
      <c r="AV67" s="106"/>
      <c r="AW67" s="106"/>
      <c r="AX67" s="106"/>
      <c r="AY67" s="106"/>
      <c r="AZ67" s="106"/>
    </row>
    <row r="68" spans="1:52" ht="28.5">
      <c r="A68" s="148" t="s">
        <v>85</v>
      </c>
      <c r="B68" s="158"/>
      <c r="C68" s="110"/>
      <c r="D68" s="263"/>
      <c r="E68" s="110"/>
      <c r="F68" s="304"/>
      <c r="G68" s="281"/>
      <c r="H68" s="106"/>
      <c r="I68" s="106"/>
      <c r="J68" s="106"/>
      <c r="K68" s="106"/>
      <c r="L68" s="106"/>
      <c r="M68" s="106"/>
      <c r="N68" s="106"/>
      <c r="O68" s="106"/>
      <c r="P68" s="106"/>
      <c r="Q68" s="106"/>
      <c r="R68" s="106"/>
      <c r="S68" s="106"/>
      <c r="T68" s="106"/>
      <c r="U68" s="106"/>
      <c r="V68" s="106"/>
      <c r="W68" s="106"/>
      <c r="X68" s="106"/>
      <c r="Y68" s="106"/>
      <c r="Z68" s="106"/>
      <c r="AA68" s="107"/>
      <c r="AB68" s="107"/>
      <c r="AC68" s="107"/>
      <c r="AD68" s="107"/>
      <c r="AE68" s="107"/>
      <c r="AF68" s="107"/>
      <c r="AG68" s="107"/>
      <c r="AH68" s="107"/>
      <c r="AI68" s="107"/>
      <c r="AJ68" s="107"/>
      <c r="AK68" s="107"/>
      <c r="AL68" s="107"/>
      <c r="AM68" s="107"/>
      <c r="AN68" s="107"/>
      <c r="AO68" s="106"/>
      <c r="AP68" s="106"/>
      <c r="AQ68" s="106"/>
      <c r="AR68" s="106"/>
      <c r="AS68" s="106"/>
      <c r="AT68" s="106"/>
      <c r="AU68" s="106"/>
      <c r="AV68" s="106"/>
      <c r="AW68" s="106"/>
      <c r="AX68" s="106"/>
      <c r="AY68" s="106"/>
      <c r="AZ68" s="106"/>
    </row>
    <row r="69" spans="1:52" ht="24">
      <c r="A69" s="69" t="s">
        <v>159</v>
      </c>
      <c r="B69" s="117">
        <v>2</v>
      </c>
      <c r="C69" s="109"/>
      <c r="D69" s="263"/>
      <c r="E69" s="110"/>
      <c r="F69" s="304"/>
      <c r="G69" s="281"/>
      <c r="H69" s="106"/>
      <c r="I69" s="106"/>
      <c r="J69" s="106"/>
      <c r="K69" s="106"/>
      <c r="L69" s="106"/>
      <c r="M69" s="106"/>
      <c r="N69" s="106"/>
      <c r="O69" s="106"/>
      <c r="P69" s="106"/>
      <c r="Q69" s="106"/>
      <c r="R69" s="106"/>
      <c r="S69" s="106"/>
      <c r="T69" s="106"/>
      <c r="U69" s="106"/>
      <c r="V69" s="106"/>
      <c r="W69" s="106"/>
      <c r="X69" s="106"/>
      <c r="Y69" s="106"/>
      <c r="Z69" s="106"/>
      <c r="AA69" s="107"/>
      <c r="AB69" s="107"/>
      <c r="AC69" s="107"/>
      <c r="AD69" s="107"/>
      <c r="AE69" s="107"/>
      <c r="AF69" s="107"/>
      <c r="AG69" s="107"/>
      <c r="AH69" s="107"/>
      <c r="AI69" s="107"/>
      <c r="AJ69" s="107"/>
      <c r="AK69" s="107"/>
      <c r="AL69" s="107"/>
      <c r="AM69" s="107"/>
      <c r="AN69" s="107"/>
      <c r="AO69" s="106"/>
      <c r="AP69" s="106"/>
      <c r="AQ69" s="106"/>
      <c r="AR69" s="106"/>
      <c r="AS69" s="106"/>
      <c r="AT69" s="106"/>
      <c r="AU69" s="106"/>
      <c r="AV69" s="106"/>
      <c r="AW69" s="106"/>
      <c r="AX69" s="106"/>
      <c r="AY69" s="106"/>
      <c r="AZ69" s="106"/>
    </row>
    <row r="70" spans="1:52" ht="24">
      <c r="A70" s="69" t="s">
        <v>160</v>
      </c>
      <c r="B70" s="117">
        <v>2</v>
      </c>
      <c r="C70" s="109"/>
      <c r="D70" s="263"/>
      <c r="E70" s="110"/>
      <c r="F70" s="304"/>
      <c r="G70" s="281"/>
      <c r="H70" s="106"/>
      <c r="I70" s="106"/>
      <c r="J70" s="106"/>
      <c r="K70" s="106"/>
      <c r="L70" s="106"/>
      <c r="M70" s="106"/>
      <c r="N70" s="106"/>
      <c r="O70" s="106"/>
      <c r="P70" s="106"/>
      <c r="Q70" s="106"/>
      <c r="R70" s="106"/>
      <c r="S70" s="106"/>
      <c r="T70" s="106"/>
      <c r="U70" s="106"/>
      <c r="V70" s="106"/>
      <c r="W70" s="106"/>
      <c r="X70" s="106"/>
      <c r="Y70" s="106"/>
      <c r="Z70" s="106"/>
      <c r="AA70" s="107"/>
      <c r="AB70" s="107"/>
      <c r="AC70" s="107"/>
      <c r="AD70" s="107"/>
      <c r="AE70" s="107"/>
      <c r="AF70" s="107"/>
      <c r="AG70" s="107"/>
      <c r="AH70" s="107"/>
      <c r="AI70" s="107"/>
      <c r="AJ70" s="107"/>
      <c r="AK70" s="107"/>
      <c r="AL70" s="107"/>
      <c r="AM70" s="107"/>
      <c r="AN70" s="107"/>
      <c r="AO70" s="106"/>
      <c r="AP70" s="106"/>
      <c r="AQ70" s="106"/>
      <c r="AR70" s="106"/>
      <c r="AS70" s="106"/>
      <c r="AT70" s="106"/>
      <c r="AU70" s="106"/>
      <c r="AV70" s="106"/>
      <c r="AW70" s="106"/>
      <c r="AX70" s="106"/>
      <c r="AY70" s="106"/>
      <c r="AZ70" s="106"/>
    </row>
    <row r="71" spans="1:52" ht="36">
      <c r="A71" s="70" t="s">
        <v>161</v>
      </c>
      <c r="B71" s="117">
        <v>2</v>
      </c>
      <c r="C71" s="109"/>
      <c r="D71" s="263"/>
      <c r="E71" s="110"/>
      <c r="F71" s="304"/>
      <c r="G71" s="281"/>
      <c r="H71" s="106"/>
      <c r="I71" s="106"/>
      <c r="J71" s="106"/>
      <c r="K71" s="106"/>
      <c r="L71" s="106"/>
      <c r="M71" s="106"/>
      <c r="N71" s="106"/>
      <c r="O71" s="106"/>
      <c r="P71" s="106"/>
      <c r="Q71" s="106"/>
      <c r="R71" s="106"/>
      <c r="S71" s="106"/>
      <c r="T71" s="106"/>
      <c r="U71" s="106"/>
      <c r="V71" s="106"/>
      <c r="W71" s="106"/>
      <c r="X71" s="106"/>
      <c r="Y71" s="106"/>
      <c r="Z71" s="106"/>
      <c r="AA71" s="107"/>
      <c r="AB71" s="107"/>
      <c r="AC71" s="107"/>
      <c r="AD71" s="107"/>
      <c r="AE71" s="107"/>
      <c r="AF71" s="107"/>
      <c r="AG71" s="107"/>
      <c r="AH71" s="107"/>
      <c r="AI71" s="107"/>
      <c r="AJ71" s="107"/>
      <c r="AK71" s="107"/>
      <c r="AL71" s="107"/>
      <c r="AM71" s="107"/>
      <c r="AN71" s="107"/>
      <c r="AO71" s="106"/>
      <c r="AP71" s="106"/>
      <c r="AQ71" s="106"/>
      <c r="AR71" s="106"/>
      <c r="AS71" s="106"/>
      <c r="AT71" s="106"/>
      <c r="AU71" s="106"/>
      <c r="AV71" s="106"/>
      <c r="AW71" s="106"/>
      <c r="AX71" s="106"/>
      <c r="AY71" s="106"/>
      <c r="AZ71" s="106"/>
    </row>
    <row r="72" spans="1:52" ht="60">
      <c r="A72" s="69" t="s">
        <v>311</v>
      </c>
      <c r="B72" s="117">
        <v>2</v>
      </c>
      <c r="C72" s="109"/>
      <c r="D72" s="263"/>
      <c r="E72" s="110"/>
      <c r="F72" s="304"/>
      <c r="G72" s="281"/>
      <c r="H72" s="106"/>
      <c r="I72" s="106"/>
      <c r="J72" s="106"/>
      <c r="K72" s="106"/>
      <c r="L72" s="106"/>
      <c r="M72" s="106"/>
      <c r="N72" s="106"/>
      <c r="O72" s="106"/>
      <c r="P72" s="106"/>
      <c r="Q72" s="106"/>
      <c r="R72" s="106"/>
      <c r="S72" s="106"/>
      <c r="T72" s="106"/>
      <c r="U72" s="106"/>
      <c r="V72" s="106"/>
      <c r="W72" s="106"/>
      <c r="X72" s="106"/>
      <c r="Y72" s="106"/>
      <c r="Z72" s="106"/>
      <c r="AA72" s="107"/>
      <c r="AB72" s="107"/>
      <c r="AC72" s="107"/>
      <c r="AD72" s="107"/>
      <c r="AE72" s="107"/>
      <c r="AF72" s="107"/>
      <c r="AG72" s="107"/>
      <c r="AH72" s="107"/>
      <c r="AI72" s="107"/>
      <c r="AJ72" s="107"/>
      <c r="AK72" s="107"/>
      <c r="AL72" s="107"/>
      <c r="AM72" s="107"/>
      <c r="AN72" s="107"/>
      <c r="AO72" s="106"/>
      <c r="AP72" s="106"/>
      <c r="AQ72" s="106"/>
      <c r="AR72" s="106"/>
      <c r="AS72" s="106"/>
      <c r="AT72" s="106"/>
      <c r="AU72" s="106"/>
      <c r="AV72" s="106"/>
      <c r="AW72" s="106"/>
      <c r="AX72" s="106"/>
      <c r="AY72" s="106"/>
      <c r="AZ72" s="106"/>
    </row>
    <row r="73" spans="1:52" s="105" customFormat="1" ht="108">
      <c r="A73" s="70" t="s">
        <v>293</v>
      </c>
      <c r="B73" s="117">
        <v>2</v>
      </c>
      <c r="C73" s="109"/>
      <c r="D73" s="263"/>
      <c r="E73" s="110"/>
      <c r="F73" s="304"/>
      <c r="G73" s="281"/>
      <c r="H73" s="106"/>
      <c r="I73" s="106"/>
      <c r="J73" s="106"/>
      <c r="K73" s="106"/>
      <c r="L73" s="106"/>
      <c r="M73" s="106"/>
      <c r="N73" s="106"/>
      <c r="O73" s="106"/>
      <c r="P73" s="106"/>
      <c r="Q73" s="106"/>
      <c r="R73" s="106"/>
      <c r="S73" s="106"/>
      <c r="T73" s="106"/>
      <c r="U73" s="106"/>
      <c r="V73" s="106"/>
      <c r="W73" s="106"/>
      <c r="X73" s="106"/>
      <c r="Y73" s="106"/>
      <c r="Z73" s="106"/>
      <c r="AA73" s="107"/>
      <c r="AB73" s="107"/>
      <c r="AC73" s="107"/>
      <c r="AD73" s="107"/>
      <c r="AE73" s="107"/>
      <c r="AF73" s="107"/>
      <c r="AG73" s="107"/>
      <c r="AH73" s="107"/>
      <c r="AI73" s="107"/>
      <c r="AJ73" s="107"/>
      <c r="AK73" s="107"/>
      <c r="AL73" s="107"/>
      <c r="AM73" s="107"/>
      <c r="AN73" s="107"/>
      <c r="AO73" s="106"/>
      <c r="AP73" s="106"/>
      <c r="AQ73" s="106"/>
      <c r="AR73" s="106"/>
      <c r="AS73" s="106"/>
      <c r="AT73" s="106"/>
      <c r="AU73" s="106"/>
      <c r="AV73" s="106"/>
      <c r="AW73" s="106"/>
      <c r="AX73" s="106"/>
      <c r="AY73" s="106"/>
      <c r="AZ73" s="106"/>
    </row>
    <row r="74" spans="1:52" ht="24">
      <c r="A74" s="70" t="s">
        <v>162</v>
      </c>
      <c r="B74" s="117">
        <v>2</v>
      </c>
      <c r="C74" s="109"/>
      <c r="D74" s="263"/>
      <c r="E74" s="110"/>
      <c r="F74" s="304"/>
      <c r="G74" s="281"/>
      <c r="H74" s="106"/>
      <c r="I74" s="106"/>
      <c r="J74" s="106"/>
      <c r="K74" s="106"/>
      <c r="L74" s="106"/>
      <c r="M74" s="106"/>
      <c r="N74" s="106"/>
      <c r="O74" s="106"/>
      <c r="P74" s="106"/>
      <c r="Q74" s="106"/>
      <c r="R74" s="106"/>
      <c r="S74" s="106"/>
      <c r="T74" s="106"/>
      <c r="U74" s="106"/>
      <c r="V74" s="106"/>
      <c r="W74" s="106"/>
      <c r="X74" s="106"/>
      <c r="Y74" s="106"/>
      <c r="Z74" s="106"/>
      <c r="AA74" s="107"/>
      <c r="AB74" s="107"/>
      <c r="AC74" s="107"/>
      <c r="AD74" s="107"/>
      <c r="AE74" s="107"/>
      <c r="AF74" s="107"/>
      <c r="AG74" s="107"/>
      <c r="AH74" s="107"/>
      <c r="AI74" s="107"/>
      <c r="AJ74" s="107"/>
      <c r="AK74" s="107"/>
      <c r="AL74" s="107"/>
      <c r="AM74" s="107"/>
      <c r="AN74" s="107"/>
      <c r="AO74" s="106"/>
      <c r="AP74" s="106"/>
      <c r="AQ74" s="106"/>
      <c r="AR74" s="106"/>
      <c r="AS74" s="106"/>
      <c r="AT74" s="106"/>
      <c r="AU74" s="106"/>
      <c r="AV74" s="106"/>
      <c r="AW74" s="106"/>
      <c r="AX74" s="106"/>
      <c r="AY74" s="106"/>
      <c r="AZ74" s="106"/>
    </row>
    <row r="75" spans="1:52">
      <c r="A75" s="146" t="s">
        <v>26</v>
      </c>
      <c r="B75" s="157"/>
      <c r="C75" s="172"/>
      <c r="D75" s="268"/>
      <c r="E75" s="172"/>
      <c r="F75" s="304"/>
      <c r="G75" s="284"/>
      <c r="H75" s="106"/>
      <c r="I75" s="106"/>
      <c r="J75" s="106"/>
      <c r="K75" s="106"/>
      <c r="L75" s="106"/>
      <c r="M75" s="106"/>
      <c r="N75" s="106"/>
      <c r="O75" s="106"/>
      <c r="P75" s="106"/>
      <c r="Q75" s="106"/>
      <c r="R75" s="106"/>
      <c r="S75" s="106"/>
      <c r="T75" s="106"/>
      <c r="U75" s="106"/>
      <c r="V75" s="106"/>
      <c r="W75" s="106"/>
      <c r="X75" s="106"/>
      <c r="Y75" s="106"/>
      <c r="Z75" s="106"/>
      <c r="AA75" s="107"/>
      <c r="AB75" s="107"/>
      <c r="AC75" s="107"/>
      <c r="AD75" s="107"/>
      <c r="AE75" s="107"/>
      <c r="AF75" s="107"/>
      <c r="AG75" s="107"/>
      <c r="AH75" s="107"/>
      <c r="AI75" s="107"/>
      <c r="AJ75" s="107"/>
      <c r="AK75" s="107"/>
      <c r="AL75" s="107"/>
      <c r="AM75" s="107"/>
      <c r="AN75" s="107"/>
      <c r="AO75" s="106"/>
      <c r="AP75" s="106"/>
      <c r="AQ75" s="106"/>
      <c r="AR75" s="106"/>
      <c r="AS75" s="106"/>
      <c r="AT75" s="106"/>
      <c r="AU75" s="106"/>
      <c r="AV75" s="106"/>
      <c r="AW75" s="106"/>
      <c r="AX75" s="106"/>
      <c r="AY75" s="106"/>
      <c r="AZ75" s="106"/>
    </row>
    <row r="76" spans="1:52" ht="204">
      <c r="A76" s="69" t="s">
        <v>294</v>
      </c>
      <c r="B76" s="122">
        <v>3</v>
      </c>
      <c r="C76" s="188"/>
      <c r="D76" s="263"/>
      <c r="E76" s="110"/>
      <c r="F76" s="304"/>
      <c r="G76" s="281"/>
      <c r="H76" s="106"/>
      <c r="I76" s="106"/>
      <c r="J76" s="106"/>
      <c r="K76" s="106"/>
      <c r="L76" s="106"/>
      <c r="M76" s="106"/>
      <c r="N76" s="106"/>
      <c r="O76" s="106"/>
      <c r="P76" s="106"/>
      <c r="Q76" s="106"/>
      <c r="R76" s="106"/>
      <c r="S76" s="106"/>
      <c r="T76" s="106"/>
      <c r="U76" s="106"/>
      <c r="V76" s="106"/>
      <c r="W76" s="106"/>
      <c r="X76" s="106"/>
      <c r="Y76" s="106"/>
      <c r="Z76" s="106"/>
      <c r="AA76" s="107"/>
      <c r="AB76" s="107"/>
      <c r="AC76" s="107"/>
      <c r="AD76" s="107"/>
      <c r="AE76" s="107"/>
      <c r="AF76" s="107"/>
      <c r="AG76" s="107"/>
      <c r="AH76" s="107"/>
      <c r="AI76" s="107"/>
      <c r="AJ76" s="107"/>
      <c r="AK76" s="107"/>
      <c r="AL76" s="107"/>
      <c r="AM76" s="107"/>
      <c r="AN76" s="107"/>
      <c r="AO76" s="106"/>
      <c r="AP76" s="106"/>
      <c r="AQ76" s="106"/>
      <c r="AR76" s="106"/>
      <c r="AS76" s="106"/>
      <c r="AT76" s="106"/>
      <c r="AU76" s="106"/>
      <c r="AV76" s="106"/>
      <c r="AW76" s="106"/>
      <c r="AX76" s="106"/>
      <c r="AY76" s="106"/>
      <c r="AZ76" s="106"/>
    </row>
    <row r="77" spans="1:52" ht="60">
      <c r="A77" s="82" t="s">
        <v>279</v>
      </c>
      <c r="B77" s="122">
        <v>3</v>
      </c>
      <c r="C77" s="188"/>
      <c r="D77" s="263"/>
      <c r="E77" s="110"/>
      <c r="F77" s="304"/>
      <c r="G77" s="281"/>
      <c r="H77" s="106"/>
      <c r="I77" s="106"/>
      <c r="J77" s="106"/>
      <c r="K77" s="106"/>
      <c r="L77" s="106"/>
      <c r="M77" s="106"/>
      <c r="N77" s="106"/>
      <c r="O77" s="106"/>
      <c r="P77" s="106"/>
      <c r="Q77" s="106"/>
      <c r="R77" s="106"/>
      <c r="S77" s="106"/>
      <c r="T77" s="106"/>
      <c r="U77" s="106"/>
      <c r="V77" s="106"/>
      <c r="W77" s="106"/>
      <c r="X77" s="106"/>
      <c r="Y77" s="106"/>
      <c r="Z77" s="106"/>
      <c r="AA77" s="107"/>
      <c r="AB77" s="107"/>
      <c r="AC77" s="107"/>
      <c r="AD77" s="107"/>
      <c r="AE77" s="107"/>
      <c r="AF77" s="107"/>
      <c r="AG77" s="107"/>
      <c r="AH77" s="107"/>
      <c r="AI77" s="107"/>
      <c r="AJ77" s="107"/>
      <c r="AK77" s="107"/>
      <c r="AL77" s="107"/>
      <c r="AM77" s="107"/>
      <c r="AN77" s="107"/>
      <c r="AO77" s="106"/>
      <c r="AP77" s="106"/>
      <c r="AQ77" s="106"/>
      <c r="AR77" s="106"/>
      <c r="AS77" s="106"/>
      <c r="AT77" s="106"/>
      <c r="AU77" s="106"/>
      <c r="AV77" s="106"/>
      <c r="AW77" s="106"/>
      <c r="AX77" s="106"/>
      <c r="AY77" s="106"/>
      <c r="AZ77" s="106"/>
    </row>
    <row r="78" spans="1:52" ht="108">
      <c r="A78" s="88" t="s">
        <v>312</v>
      </c>
      <c r="B78" s="122">
        <v>3</v>
      </c>
      <c r="C78" s="188"/>
      <c r="D78" s="263"/>
      <c r="E78" s="110"/>
      <c r="F78" s="304"/>
      <c r="G78" s="281"/>
      <c r="H78" s="106"/>
      <c r="I78" s="106"/>
      <c r="J78" s="106"/>
      <c r="K78" s="106"/>
      <c r="L78" s="106"/>
      <c r="M78" s="106"/>
      <c r="N78" s="106"/>
      <c r="O78" s="106"/>
      <c r="P78" s="106"/>
      <c r="Q78" s="106"/>
      <c r="R78" s="106"/>
      <c r="S78" s="106"/>
      <c r="T78" s="106"/>
      <c r="U78" s="106"/>
      <c r="V78" s="106"/>
      <c r="W78" s="106"/>
      <c r="X78" s="106"/>
      <c r="Y78" s="106"/>
      <c r="Z78" s="106"/>
      <c r="AA78" s="107"/>
      <c r="AB78" s="107"/>
      <c r="AC78" s="107"/>
      <c r="AD78" s="107"/>
      <c r="AE78" s="107"/>
      <c r="AF78" s="107"/>
      <c r="AG78" s="107"/>
      <c r="AH78" s="107"/>
      <c r="AI78" s="107"/>
      <c r="AJ78" s="107"/>
      <c r="AK78" s="107"/>
      <c r="AL78" s="107"/>
      <c r="AM78" s="107"/>
      <c r="AN78" s="107"/>
      <c r="AO78" s="106"/>
      <c r="AP78" s="106"/>
      <c r="AQ78" s="106"/>
      <c r="AR78" s="106"/>
      <c r="AS78" s="106"/>
      <c r="AT78" s="106"/>
      <c r="AU78" s="106"/>
      <c r="AV78" s="106"/>
      <c r="AW78" s="106"/>
      <c r="AX78" s="106"/>
      <c r="AY78" s="106"/>
      <c r="AZ78" s="106"/>
    </row>
    <row r="79" spans="1:52" ht="24">
      <c r="A79" s="82" t="s">
        <v>163</v>
      </c>
      <c r="B79" s="122">
        <v>3</v>
      </c>
      <c r="C79" s="188"/>
      <c r="D79" s="263"/>
      <c r="E79" s="110"/>
      <c r="F79" s="304"/>
      <c r="G79" s="281"/>
      <c r="H79" s="106"/>
      <c r="I79" s="106"/>
      <c r="J79" s="106"/>
      <c r="K79" s="106"/>
      <c r="L79" s="106"/>
      <c r="M79" s="106"/>
      <c r="N79" s="106"/>
      <c r="O79" s="106"/>
      <c r="P79" s="106"/>
      <c r="Q79" s="106"/>
      <c r="R79" s="106"/>
      <c r="S79" s="106"/>
      <c r="T79" s="106"/>
      <c r="U79" s="106"/>
      <c r="V79" s="106"/>
      <c r="W79" s="106"/>
      <c r="X79" s="106"/>
      <c r="Y79" s="106"/>
      <c r="Z79" s="106"/>
      <c r="AA79" s="107"/>
      <c r="AB79" s="107"/>
      <c r="AC79" s="107"/>
      <c r="AD79" s="107"/>
      <c r="AE79" s="107"/>
      <c r="AF79" s="107"/>
      <c r="AG79" s="107"/>
      <c r="AH79" s="107"/>
      <c r="AI79" s="107"/>
      <c r="AJ79" s="107"/>
      <c r="AK79" s="107"/>
      <c r="AL79" s="107"/>
      <c r="AM79" s="107"/>
      <c r="AN79" s="107"/>
      <c r="AO79" s="106"/>
      <c r="AP79" s="106"/>
      <c r="AQ79" s="106"/>
      <c r="AR79" s="106"/>
      <c r="AS79" s="106"/>
      <c r="AT79" s="106"/>
      <c r="AU79" s="106"/>
      <c r="AV79" s="106"/>
      <c r="AW79" s="106"/>
      <c r="AX79" s="106"/>
      <c r="AY79" s="106"/>
      <c r="AZ79" s="106"/>
    </row>
    <row r="80" spans="1:52" ht="168">
      <c r="A80" s="82" t="s">
        <v>313</v>
      </c>
      <c r="B80" s="122">
        <v>3</v>
      </c>
      <c r="C80" s="188"/>
      <c r="D80" s="263"/>
      <c r="E80" s="110"/>
      <c r="F80" s="304"/>
      <c r="G80" s="281"/>
      <c r="H80" s="106"/>
      <c r="I80" s="106"/>
      <c r="J80" s="106"/>
      <c r="K80" s="106"/>
      <c r="L80" s="106"/>
      <c r="M80" s="106"/>
      <c r="N80" s="106"/>
      <c r="O80" s="106"/>
      <c r="P80" s="106"/>
      <c r="Q80" s="106"/>
      <c r="R80" s="106"/>
      <c r="S80" s="106"/>
      <c r="T80" s="106"/>
      <c r="U80" s="106"/>
      <c r="V80" s="106"/>
      <c r="W80" s="106"/>
      <c r="X80" s="106"/>
      <c r="Y80" s="106"/>
      <c r="Z80" s="106"/>
      <c r="AA80" s="107"/>
      <c r="AB80" s="107"/>
      <c r="AC80" s="107"/>
      <c r="AD80" s="107"/>
      <c r="AE80" s="107"/>
      <c r="AF80" s="107"/>
      <c r="AG80" s="107"/>
      <c r="AH80" s="107"/>
      <c r="AI80" s="107"/>
      <c r="AJ80" s="107"/>
      <c r="AK80" s="107"/>
      <c r="AL80" s="107"/>
      <c r="AM80" s="107"/>
      <c r="AN80" s="107"/>
      <c r="AO80" s="106"/>
      <c r="AP80" s="106"/>
      <c r="AQ80" s="106"/>
      <c r="AR80" s="106"/>
      <c r="AS80" s="106"/>
      <c r="AT80" s="106"/>
      <c r="AU80" s="106"/>
      <c r="AV80" s="106"/>
      <c r="AW80" s="106"/>
      <c r="AX80" s="106"/>
      <c r="AY80" s="106"/>
      <c r="AZ80" s="106"/>
    </row>
    <row r="81" spans="1:52" ht="24">
      <c r="A81" s="104" t="s">
        <v>164</v>
      </c>
      <c r="B81" s="167">
        <v>3</v>
      </c>
      <c r="C81" s="188"/>
      <c r="D81" s="266"/>
      <c r="E81" s="111"/>
      <c r="F81" s="304"/>
      <c r="G81" s="283"/>
      <c r="H81" s="106"/>
      <c r="I81" s="106"/>
      <c r="J81" s="106"/>
      <c r="K81" s="106"/>
      <c r="L81" s="106"/>
      <c r="M81" s="106"/>
      <c r="N81" s="106"/>
      <c r="O81" s="106"/>
      <c r="P81" s="106"/>
      <c r="Q81" s="106"/>
      <c r="R81" s="106"/>
      <c r="S81" s="106"/>
      <c r="T81" s="106"/>
      <c r="U81" s="106"/>
      <c r="V81" s="106"/>
      <c r="W81" s="106"/>
      <c r="X81" s="106"/>
      <c r="Y81" s="106"/>
      <c r="Z81" s="106"/>
      <c r="AA81" s="107"/>
      <c r="AB81" s="107"/>
      <c r="AC81" s="107"/>
      <c r="AD81" s="107"/>
      <c r="AE81" s="107"/>
      <c r="AF81" s="107"/>
      <c r="AG81" s="107"/>
      <c r="AH81" s="107"/>
      <c r="AI81" s="107"/>
      <c r="AJ81" s="107"/>
      <c r="AK81" s="107"/>
      <c r="AL81" s="107"/>
      <c r="AM81" s="107"/>
      <c r="AN81" s="107"/>
      <c r="AO81" s="106"/>
      <c r="AP81" s="106"/>
      <c r="AQ81" s="106"/>
      <c r="AR81" s="106"/>
      <c r="AS81" s="106"/>
      <c r="AT81" s="106"/>
      <c r="AU81" s="106"/>
      <c r="AV81" s="106"/>
      <c r="AW81" s="106"/>
      <c r="AX81" s="106"/>
      <c r="AY81" s="106"/>
      <c r="AZ81" s="106"/>
    </row>
    <row r="82" spans="1:52" ht="24">
      <c r="A82" s="194" t="s">
        <v>165</v>
      </c>
      <c r="B82" s="209">
        <v>3</v>
      </c>
      <c r="C82" s="188"/>
      <c r="D82" s="264"/>
      <c r="E82" s="188"/>
      <c r="F82" s="304"/>
      <c r="G82" s="281"/>
      <c r="H82" s="106"/>
      <c r="I82" s="106"/>
      <c r="J82" s="106"/>
      <c r="K82" s="106"/>
      <c r="L82" s="106"/>
      <c r="M82" s="106"/>
      <c r="N82" s="106"/>
      <c r="O82" s="106"/>
      <c r="P82" s="106"/>
      <c r="Q82" s="106"/>
      <c r="R82" s="106"/>
      <c r="S82" s="106"/>
      <c r="T82" s="106"/>
      <c r="U82" s="106"/>
      <c r="V82" s="106"/>
      <c r="W82" s="106"/>
      <c r="X82" s="106"/>
      <c r="Y82" s="106"/>
      <c r="Z82" s="106"/>
      <c r="AA82" s="107"/>
      <c r="AB82" s="107"/>
      <c r="AC82" s="107"/>
      <c r="AD82" s="107"/>
      <c r="AE82" s="107"/>
      <c r="AF82" s="107"/>
      <c r="AG82" s="107"/>
      <c r="AH82" s="107"/>
      <c r="AI82" s="107"/>
      <c r="AJ82" s="107"/>
      <c r="AK82" s="107"/>
      <c r="AL82" s="107"/>
      <c r="AM82" s="107"/>
      <c r="AN82" s="107"/>
      <c r="AO82" s="106"/>
      <c r="AP82" s="106"/>
      <c r="AQ82" s="106"/>
      <c r="AR82" s="106"/>
      <c r="AS82" s="106"/>
      <c r="AT82" s="106"/>
      <c r="AU82" s="106"/>
      <c r="AV82" s="106"/>
      <c r="AW82" s="106"/>
      <c r="AX82" s="106"/>
      <c r="AY82" s="106"/>
      <c r="AZ82" s="106"/>
    </row>
    <row r="83" spans="1:52">
      <c r="A83" s="84" t="s">
        <v>166</v>
      </c>
      <c r="B83" s="128">
        <v>3</v>
      </c>
      <c r="C83" s="188"/>
      <c r="D83" s="267"/>
      <c r="E83" s="109"/>
      <c r="F83" s="304"/>
      <c r="G83" s="285"/>
      <c r="H83" s="106"/>
      <c r="I83" s="106"/>
      <c r="J83" s="106"/>
      <c r="K83" s="106"/>
      <c r="L83" s="106"/>
      <c r="M83" s="106"/>
      <c r="N83" s="106"/>
      <c r="O83" s="106"/>
      <c r="P83" s="106"/>
      <c r="Q83" s="106"/>
      <c r="R83" s="106"/>
      <c r="S83" s="106"/>
      <c r="T83" s="106"/>
      <c r="U83" s="106"/>
      <c r="V83" s="106"/>
      <c r="W83" s="106"/>
      <c r="X83" s="106"/>
      <c r="Y83" s="106"/>
      <c r="Z83" s="106"/>
      <c r="AA83" s="107"/>
      <c r="AB83" s="107"/>
      <c r="AC83" s="107"/>
      <c r="AD83" s="107"/>
      <c r="AE83" s="107"/>
      <c r="AF83" s="107"/>
      <c r="AG83" s="107"/>
      <c r="AH83" s="107"/>
      <c r="AI83" s="107"/>
      <c r="AJ83" s="107"/>
      <c r="AK83" s="107"/>
      <c r="AL83" s="107"/>
      <c r="AM83" s="107"/>
      <c r="AN83" s="107"/>
      <c r="AO83" s="106"/>
      <c r="AP83" s="106"/>
      <c r="AQ83" s="106"/>
      <c r="AR83" s="106"/>
      <c r="AS83" s="106"/>
      <c r="AT83" s="106"/>
      <c r="AU83" s="106"/>
      <c r="AV83" s="106"/>
      <c r="AW83" s="106"/>
      <c r="AX83" s="106"/>
      <c r="AY83" s="106"/>
      <c r="AZ83" s="106"/>
    </row>
    <row r="84" spans="1:52">
      <c r="A84" s="82" t="s">
        <v>167</v>
      </c>
      <c r="B84" s="122">
        <v>3</v>
      </c>
      <c r="C84" s="188"/>
      <c r="D84" s="263"/>
      <c r="E84" s="110"/>
      <c r="F84" s="304"/>
      <c r="G84" s="281"/>
      <c r="H84" s="106"/>
      <c r="I84" s="106"/>
      <c r="J84" s="106"/>
      <c r="K84" s="106"/>
      <c r="L84" s="106"/>
      <c r="M84" s="106"/>
      <c r="N84" s="106"/>
      <c r="O84" s="106"/>
      <c r="P84" s="106"/>
      <c r="Q84" s="106"/>
      <c r="R84" s="106"/>
      <c r="S84" s="106"/>
      <c r="T84" s="106"/>
      <c r="U84" s="106"/>
      <c r="V84" s="106"/>
      <c r="W84" s="106"/>
      <c r="X84" s="106"/>
      <c r="Y84" s="106"/>
      <c r="Z84" s="106"/>
      <c r="AA84" s="107"/>
      <c r="AB84" s="107"/>
      <c r="AC84" s="107"/>
      <c r="AD84" s="107"/>
      <c r="AE84" s="107"/>
      <c r="AF84" s="107"/>
      <c r="AG84" s="107"/>
      <c r="AH84" s="107"/>
      <c r="AI84" s="107"/>
      <c r="AJ84" s="107"/>
      <c r="AK84" s="107"/>
      <c r="AL84" s="107"/>
      <c r="AM84" s="107"/>
      <c r="AN84" s="107"/>
      <c r="AO84" s="106"/>
      <c r="AP84" s="106"/>
      <c r="AQ84" s="106"/>
      <c r="AR84" s="106"/>
      <c r="AS84" s="106"/>
      <c r="AT84" s="106"/>
      <c r="AU84" s="106"/>
      <c r="AV84" s="106"/>
      <c r="AW84" s="106"/>
      <c r="AX84" s="106"/>
      <c r="AY84" s="106"/>
      <c r="AZ84" s="106"/>
    </row>
    <row r="85" spans="1:52" ht="24">
      <c r="A85" s="194" t="s">
        <v>366</v>
      </c>
      <c r="B85" s="202">
        <v>3</v>
      </c>
      <c r="C85" s="188"/>
      <c r="D85" s="264"/>
      <c r="E85" s="188"/>
      <c r="F85" s="304"/>
      <c r="G85" s="289"/>
      <c r="H85" s="106"/>
      <c r="I85" s="106"/>
      <c r="J85" s="106"/>
      <c r="K85" s="106"/>
      <c r="L85" s="106"/>
      <c r="M85" s="106"/>
      <c r="N85" s="106"/>
      <c r="O85" s="106"/>
      <c r="P85" s="106"/>
      <c r="Q85" s="106"/>
      <c r="R85" s="106"/>
      <c r="S85" s="106"/>
      <c r="T85" s="106"/>
      <c r="U85" s="106"/>
      <c r="V85" s="106"/>
      <c r="W85" s="106"/>
      <c r="X85" s="106"/>
      <c r="Y85" s="106"/>
      <c r="Z85" s="106"/>
      <c r="AA85" s="107"/>
      <c r="AB85" s="107"/>
      <c r="AC85" s="107"/>
      <c r="AD85" s="107"/>
      <c r="AE85" s="107"/>
      <c r="AF85" s="107"/>
      <c r="AG85" s="107"/>
      <c r="AH85" s="107"/>
      <c r="AI85" s="107"/>
      <c r="AJ85" s="107"/>
      <c r="AK85" s="107"/>
      <c r="AL85" s="107"/>
      <c r="AM85" s="107"/>
      <c r="AN85" s="107"/>
      <c r="AO85" s="106"/>
      <c r="AP85" s="106"/>
      <c r="AQ85" s="106"/>
      <c r="AR85" s="106"/>
      <c r="AS85" s="106"/>
      <c r="AT85" s="106"/>
      <c r="AU85" s="106"/>
      <c r="AV85" s="106"/>
      <c r="AW85" s="106"/>
      <c r="AX85" s="106"/>
      <c r="AY85" s="106"/>
      <c r="AZ85" s="106"/>
    </row>
    <row r="86" spans="1:52">
      <c r="A86" s="190" t="s">
        <v>334</v>
      </c>
      <c r="B86" s="206">
        <v>6</v>
      </c>
      <c r="C86" s="109"/>
      <c r="D86" s="264"/>
      <c r="E86" s="188"/>
      <c r="F86" s="304"/>
      <c r="G86" s="281"/>
      <c r="H86" s="106"/>
      <c r="I86" s="106"/>
      <c r="J86" s="106"/>
      <c r="K86" s="106"/>
      <c r="L86" s="106"/>
      <c r="M86" s="106"/>
      <c r="N86" s="106"/>
      <c r="O86" s="106"/>
      <c r="P86" s="106"/>
      <c r="Q86" s="106"/>
      <c r="R86" s="106"/>
      <c r="S86" s="106"/>
      <c r="T86" s="106"/>
      <c r="U86" s="106"/>
      <c r="V86" s="106"/>
      <c r="W86" s="106"/>
      <c r="X86" s="106"/>
      <c r="Y86" s="106"/>
      <c r="Z86" s="106"/>
      <c r="AA86" s="107"/>
      <c r="AB86" s="107"/>
      <c r="AC86" s="107"/>
      <c r="AD86" s="107"/>
      <c r="AE86" s="107"/>
      <c r="AF86" s="107"/>
      <c r="AG86" s="107"/>
      <c r="AH86" s="107"/>
      <c r="AI86" s="107"/>
      <c r="AJ86" s="107"/>
      <c r="AK86" s="107"/>
      <c r="AL86" s="107"/>
      <c r="AM86" s="107"/>
      <c r="AN86" s="107"/>
      <c r="AO86" s="106"/>
      <c r="AP86" s="106"/>
      <c r="AQ86" s="106"/>
      <c r="AR86" s="106"/>
      <c r="AS86" s="106"/>
      <c r="AT86" s="106"/>
      <c r="AU86" s="106"/>
      <c r="AV86" s="106"/>
      <c r="AW86" s="106"/>
      <c r="AX86" s="106"/>
      <c r="AY86" s="106"/>
      <c r="AZ86" s="106"/>
    </row>
    <row r="87" spans="1:52">
      <c r="A87" s="190" t="s">
        <v>168</v>
      </c>
      <c r="B87" s="206">
        <v>6</v>
      </c>
      <c r="C87" s="109"/>
      <c r="D87" s="264"/>
      <c r="E87" s="188"/>
      <c r="F87" s="304"/>
      <c r="G87" s="281"/>
      <c r="H87" s="106"/>
      <c r="I87" s="106"/>
      <c r="J87" s="106"/>
      <c r="K87" s="106"/>
      <c r="L87" s="106"/>
      <c r="M87" s="106"/>
      <c r="N87" s="106"/>
      <c r="O87" s="106"/>
      <c r="P87" s="106"/>
      <c r="Q87" s="106"/>
      <c r="R87" s="106"/>
      <c r="S87" s="106"/>
      <c r="T87" s="106"/>
      <c r="U87" s="106"/>
      <c r="V87" s="106"/>
      <c r="W87" s="106"/>
      <c r="X87" s="106"/>
      <c r="Y87" s="106"/>
      <c r="Z87" s="106"/>
      <c r="AA87" s="107"/>
      <c r="AB87" s="107"/>
      <c r="AC87" s="107"/>
      <c r="AD87" s="107"/>
      <c r="AE87" s="107"/>
      <c r="AF87" s="107"/>
      <c r="AG87" s="107"/>
      <c r="AH87" s="107"/>
      <c r="AI87" s="107"/>
      <c r="AJ87" s="107"/>
      <c r="AK87" s="107"/>
      <c r="AL87" s="107"/>
      <c r="AM87" s="107"/>
      <c r="AN87" s="107"/>
      <c r="AO87" s="106"/>
      <c r="AP87" s="106"/>
      <c r="AQ87" s="106"/>
      <c r="AR87" s="106"/>
      <c r="AS87" s="106"/>
      <c r="AT87" s="106"/>
      <c r="AU87" s="106"/>
      <c r="AV87" s="106"/>
      <c r="AW87" s="106"/>
      <c r="AX87" s="106"/>
      <c r="AY87" s="106"/>
      <c r="AZ87" s="106"/>
    </row>
    <row r="88" spans="1:52">
      <c r="A88" s="190" t="s">
        <v>169</v>
      </c>
      <c r="B88" s="206">
        <v>6</v>
      </c>
      <c r="C88" s="109"/>
      <c r="D88" s="264"/>
      <c r="E88" s="188"/>
      <c r="F88" s="304"/>
      <c r="G88" s="281"/>
      <c r="H88" s="106"/>
      <c r="I88" s="106"/>
      <c r="J88" s="106"/>
      <c r="K88" s="106"/>
      <c r="L88" s="106"/>
      <c r="M88" s="106"/>
      <c r="N88" s="106"/>
      <c r="O88" s="106"/>
      <c r="P88" s="106"/>
      <c r="Q88" s="106"/>
      <c r="R88" s="106"/>
      <c r="S88" s="106"/>
      <c r="T88" s="106"/>
      <c r="U88" s="106"/>
      <c r="V88" s="106"/>
      <c r="W88" s="106"/>
      <c r="X88" s="106"/>
      <c r="Y88" s="106"/>
      <c r="Z88" s="106"/>
      <c r="AA88" s="107"/>
      <c r="AB88" s="107"/>
      <c r="AC88" s="107"/>
      <c r="AD88" s="107"/>
      <c r="AE88" s="107"/>
      <c r="AF88" s="107"/>
      <c r="AG88" s="107"/>
      <c r="AH88" s="107"/>
      <c r="AI88" s="107"/>
      <c r="AJ88" s="107"/>
      <c r="AK88" s="107"/>
      <c r="AL88" s="107"/>
      <c r="AM88" s="107"/>
      <c r="AN88" s="107"/>
      <c r="AO88" s="106"/>
      <c r="AP88" s="106"/>
      <c r="AQ88" s="106"/>
      <c r="AR88" s="106"/>
      <c r="AS88" s="106"/>
      <c r="AT88" s="106"/>
      <c r="AU88" s="106"/>
      <c r="AV88" s="106"/>
      <c r="AW88" s="106"/>
      <c r="AX88" s="106"/>
      <c r="AY88" s="106"/>
      <c r="AZ88" s="106"/>
    </row>
    <row r="89" spans="1:52" ht="24">
      <c r="A89" s="190" t="s">
        <v>170</v>
      </c>
      <c r="B89" s="206">
        <v>6</v>
      </c>
      <c r="C89" s="109"/>
      <c r="D89" s="264"/>
      <c r="E89" s="188"/>
      <c r="F89" s="304"/>
      <c r="G89" s="281"/>
      <c r="H89" s="106"/>
      <c r="I89" s="106"/>
      <c r="J89" s="106"/>
      <c r="K89" s="106"/>
      <c r="L89" s="106"/>
      <c r="M89" s="106"/>
      <c r="N89" s="106"/>
      <c r="O89" s="106"/>
      <c r="P89" s="106"/>
      <c r="Q89" s="106"/>
      <c r="R89" s="106"/>
      <c r="S89" s="106"/>
      <c r="T89" s="106"/>
      <c r="U89" s="106"/>
      <c r="V89" s="106"/>
      <c r="W89" s="106"/>
      <c r="X89" s="106"/>
      <c r="Y89" s="106"/>
      <c r="Z89" s="106"/>
      <c r="AA89" s="107"/>
      <c r="AB89" s="107"/>
      <c r="AC89" s="107"/>
      <c r="AD89" s="107"/>
      <c r="AE89" s="107"/>
      <c r="AF89" s="107"/>
      <c r="AG89" s="107"/>
      <c r="AH89" s="107"/>
      <c r="AI89" s="107"/>
      <c r="AJ89" s="107"/>
      <c r="AK89" s="107"/>
      <c r="AL89" s="107"/>
      <c r="AM89" s="107"/>
      <c r="AN89" s="107"/>
      <c r="AO89" s="106"/>
      <c r="AP89" s="106"/>
      <c r="AQ89" s="106"/>
      <c r="AR89" s="106"/>
      <c r="AS89" s="106"/>
      <c r="AT89" s="106"/>
      <c r="AU89" s="106"/>
      <c r="AV89" s="106"/>
      <c r="AW89" s="106"/>
      <c r="AX89" s="106"/>
      <c r="AY89" s="106"/>
      <c r="AZ89" s="106"/>
    </row>
    <row r="90" spans="1:52">
      <c r="A90" s="190" t="s">
        <v>171</v>
      </c>
      <c r="B90" s="206">
        <v>6</v>
      </c>
      <c r="C90" s="109"/>
      <c r="D90" s="264"/>
      <c r="E90" s="188"/>
      <c r="F90" s="304"/>
      <c r="G90" s="281"/>
      <c r="H90" s="106"/>
      <c r="I90" s="106"/>
      <c r="J90" s="106"/>
      <c r="K90" s="106"/>
      <c r="L90" s="106"/>
      <c r="M90" s="106"/>
      <c r="N90" s="106"/>
      <c r="O90" s="106"/>
      <c r="P90" s="106"/>
      <c r="Q90" s="106"/>
      <c r="R90" s="106"/>
      <c r="S90" s="106"/>
      <c r="T90" s="106"/>
      <c r="U90" s="106"/>
      <c r="V90" s="106"/>
      <c r="W90" s="106"/>
      <c r="X90" s="106"/>
      <c r="Y90" s="106"/>
      <c r="Z90" s="106"/>
      <c r="AA90" s="107"/>
      <c r="AB90" s="107"/>
      <c r="AC90" s="107"/>
      <c r="AD90" s="107"/>
      <c r="AE90" s="107"/>
      <c r="AF90" s="107"/>
      <c r="AG90" s="107"/>
      <c r="AH90" s="107"/>
      <c r="AI90" s="107"/>
      <c r="AJ90" s="107"/>
      <c r="AK90" s="107"/>
      <c r="AL90" s="107"/>
      <c r="AM90" s="107"/>
      <c r="AN90" s="107"/>
      <c r="AO90" s="106"/>
      <c r="AP90" s="106"/>
      <c r="AQ90" s="106"/>
      <c r="AR90" s="106"/>
      <c r="AS90" s="106"/>
      <c r="AT90" s="106"/>
      <c r="AU90" s="106"/>
      <c r="AV90" s="106"/>
      <c r="AW90" s="106"/>
      <c r="AX90" s="106"/>
      <c r="AY90" s="106"/>
      <c r="AZ90" s="106"/>
    </row>
    <row r="91" spans="1:52" ht="43.5" customHeight="1">
      <c r="A91" s="194" t="s">
        <v>387</v>
      </c>
      <c r="B91" s="210">
        <v>6</v>
      </c>
      <c r="C91" s="109"/>
      <c r="D91" s="264"/>
      <c r="E91" s="188"/>
      <c r="F91" s="304"/>
      <c r="G91" s="281"/>
      <c r="H91" s="106"/>
      <c r="I91" s="106"/>
      <c r="J91" s="106"/>
      <c r="K91" s="106"/>
      <c r="L91" s="106"/>
      <c r="M91" s="106"/>
      <c r="N91" s="106"/>
      <c r="O91" s="106"/>
      <c r="P91" s="106"/>
      <c r="Q91" s="106"/>
      <c r="R91" s="106"/>
      <c r="S91" s="106"/>
      <c r="T91" s="106"/>
      <c r="U91" s="106"/>
      <c r="V91" s="106"/>
      <c r="W91" s="106"/>
      <c r="X91" s="106"/>
      <c r="Y91" s="106"/>
      <c r="Z91" s="106"/>
      <c r="AA91" s="107"/>
      <c r="AB91" s="107"/>
      <c r="AC91" s="107"/>
      <c r="AD91" s="107"/>
      <c r="AE91" s="107"/>
      <c r="AF91" s="107"/>
      <c r="AG91" s="107"/>
      <c r="AH91" s="107"/>
      <c r="AI91" s="107"/>
      <c r="AJ91" s="107"/>
      <c r="AK91" s="107"/>
      <c r="AL91" s="107"/>
      <c r="AM91" s="107"/>
      <c r="AN91" s="107"/>
      <c r="AO91" s="106"/>
      <c r="AP91" s="106"/>
      <c r="AQ91" s="106"/>
      <c r="AR91" s="106"/>
      <c r="AS91" s="106"/>
      <c r="AT91" s="106"/>
      <c r="AU91" s="106"/>
      <c r="AV91" s="106"/>
      <c r="AW91" s="106"/>
      <c r="AX91" s="106"/>
      <c r="AY91" s="106"/>
      <c r="AZ91" s="106"/>
    </row>
    <row r="92" spans="1:52" ht="120">
      <c r="A92" s="102" t="s">
        <v>367</v>
      </c>
      <c r="B92" s="122">
        <v>3</v>
      </c>
      <c r="C92" s="188"/>
      <c r="D92" s="263"/>
      <c r="E92" s="110"/>
      <c r="F92" s="304"/>
      <c r="G92" s="281"/>
      <c r="H92" s="106"/>
      <c r="I92" s="106"/>
      <c r="J92" s="106"/>
      <c r="K92" s="106"/>
      <c r="L92" s="106"/>
      <c r="M92" s="106"/>
      <c r="N92" s="106"/>
      <c r="O92" s="106"/>
      <c r="P92" s="106"/>
      <c r="Q92" s="106"/>
      <c r="R92" s="106"/>
      <c r="S92" s="106"/>
      <c r="T92" s="106"/>
      <c r="U92" s="106"/>
      <c r="V92" s="106"/>
      <c r="W92" s="106"/>
      <c r="X92" s="106"/>
      <c r="Y92" s="106"/>
      <c r="Z92" s="106"/>
      <c r="AA92" s="107"/>
      <c r="AB92" s="107"/>
      <c r="AC92" s="107"/>
      <c r="AD92" s="107"/>
      <c r="AE92" s="107"/>
      <c r="AF92" s="107"/>
      <c r="AG92" s="107"/>
      <c r="AH92" s="107"/>
      <c r="AI92" s="107"/>
      <c r="AJ92" s="107"/>
      <c r="AK92" s="107"/>
      <c r="AL92" s="107"/>
      <c r="AM92" s="107"/>
      <c r="AN92" s="107"/>
      <c r="AO92" s="106"/>
      <c r="AP92" s="106"/>
      <c r="AQ92" s="106"/>
      <c r="AR92" s="106"/>
      <c r="AS92" s="106"/>
      <c r="AT92" s="106"/>
      <c r="AU92" s="106"/>
      <c r="AV92" s="106"/>
      <c r="AW92" s="106"/>
      <c r="AX92" s="106"/>
      <c r="AY92" s="106"/>
      <c r="AZ92" s="106"/>
    </row>
    <row r="93" spans="1:52" ht="24">
      <c r="A93" s="86" t="s">
        <v>314</v>
      </c>
      <c r="B93" s="132"/>
      <c r="C93" s="173"/>
      <c r="D93" s="265"/>
      <c r="E93" s="173"/>
      <c r="F93" s="306"/>
      <c r="G93" s="288"/>
      <c r="H93" s="106"/>
      <c r="I93" s="106"/>
      <c r="J93" s="106"/>
      <c r="K93" s="106"/>
      <c r="L93" s="106"/>
      <c r="M93" s="106"/>
      <c r="N93" s="106"/>
      <c r="O93" s="106"/>
      <c r="P93" s="106"/>
      <c r="Q93" s="106"/>
      <c r="R93" s="106"/>
      <c r="S93" s="106"/>
      <c r="T93" s="106"/>
      <c r="U93" s="106"/>
      <c r="V93" s="106"/>
      <c r="W93" s="106"/>
      <c r="X93" s="106"/>
      <c r="Y93" s="106"/>
      <c r="Z93" s="106"/>
      <c r="AA93" s="107"/>
      <c r="AB93" s="107"/>
      <c r="AC93" s="107"/>
      <c r="AD93" s="107"/>
      <c r="AE93" s="107"/>
      <c r="AF93" s="107"/>
      <c r="AG93" s="107"/>
      <c r="AH93" s="107"/>
      <c r="AI93" s="107"/>
      <c r="AJ93" s="107"/>
      <c r="AK93" s="107"/>
      <c r="AL93" s="107"/>
      <c r="AM93" s="107"/>
      <c r="AN93" s="107"/>
      <c r="AO93" s="106"/>
      <c r="AP93" s="106"/>
      <c r="AQ93" s="106"/>
      <c r="AR93" s="106"/>
      <c r="AS93" s="106"/>
      <c r="AT93" s="106"/>
      <c r="AU93" s="106"/>
      <c r="AV93" s="106"/>
      <c r="AW93" s="106"/>
      <c r="AX93" s="106"/>
      <c r="AY93" s="106"/>
      <c r="AZ93" s="106"/>
    </row>
    <row r="94" spans="1:52" ht="24">
      <c r="A94" s="101" t="s">
        <v>172</v>
      </c>
      <c r="B94" s="123">
        <v>3</v>
      </c>
      <c r="C94" s="188"/>
      <c r="D94" s="266"/>
      <c r="E94" s="111"/>
      <c r="F94" s="304"/>
      <c r="G94" s="283"/>
      <c r="H94" s="106"/>
      <c r="I94" s="106"/>
      <c r="J94" s="106"/>
      <c r="K94" s="106"/>
      <c r="L94" s="106"/>
      <c r="M94" s="106"/>
      <c r="N94" s="106"/>
      <c r="O94" s="106"/>
      <c r="P94" s="106"/>
      <c r="Q94" s="106"/>
      <c r="R94" s="106"/>
      <c r="S94" s="106"/>
      <c r="T94" s="106"/>
      <c r="U94" s="106"/>
      <c r="V94" s="106"/>
      <c r="W94" s="106"/>
      <c r="X94" s="106"/>
      <c r="Y94" s="106"/>
      <c r="Z94" s="106"/>
      <c r="AA94" s="107"/>
      <c r="AB94" s="107"/>
      <c r="AC94" s="107"/>
      <c r="AD94" s="107"/>
      <c r="AE94" s="107"/>
      <c r="AF94" s="107"/>
      <c r="AG94" s="107"/>
      <c r="AH94" s="107"/>
      <c r="AI94" s="107"/>
      <c r="AJ94" s="107"/>
      <c r="AK94" s="107"/>
      <c r="AL94" s="107"/>
      <c r="AM94" s="107"/>
      <c r="AN94" s="107"/>
      <c r="AO94" s="106"/>
      <c r="AP94" s="106"/>
      <c r="AQ94" s="106"/>
      <c r="AR94" s="106"/>
      <c r="AS94" s="106"/>
      <c r="AT94" s="106"/>
      <c r="AU94" s="106"/>
      <c r="AV94" s="106"/>
      <c r="AW94" s="106"/>
      <c r="AX94" s="106"/>
      <c r="AY94" s="106"/>
      <c r="AZ94" s="106"/>
    </row>
    <row r="95" spans="1:52">
      <c r="A95" s="190" t="s">
        <v>173</v>
      </c>
      <c r="B95" s="202">
        <v>3</v>
      </c>
      <c r="C95" s="188"/>
      <c r="D95" s="264"/>
      <c r="E95" s="188"/>
      <c r="F95" s="304"/>
      <c r="G95" s="281"/>
      <c r="H95" s="106"/>
      <c r="I95" s="106"/>
      <c r="J95" s="106"/>
      <c r="K95" s="106"/>
      <c r="L95" s="106"/>
      <c r="M95" s="106"/>
      <c r="N95" s="106"/>
      <c r="O95" s="106"/>
      <c r="P95" s="106"/>
      <c r="Q95" s="106"/>
      <c r="R95" s="106"/>
      <c r="S95" s="106"/>
      <c r="T95" s="106"/>
      <c r="U95" s="106"/>
      <c r="V95" s="106"/>
      <c r="W95" s="106"/>
      <c r="X95" s="106"/>
      <c r="Y95" s="106"/>
      <c r="Z95" s="106"/>
      <c r="AA95" s="107"/>
      <c r="AB95" s="107"/>
      <c r="AC95" s="107"/>
      <c r="AD95" s="107"/>
      <c r="AE95" s="107"/>
      <c r="AF95" s="107"/>
      <c r="AG95" s="107"/>
      <c r="AH95" s="107"/>
      <c r="AI95" s="107"/>
      <c r="AJ95" s="107"/>
      <c r="AK95" s="107"/>
      <c r="AL95" s="107"/>
      <c r="AM95" s="107"/>
      <c r="AN95" s="107"/>
      <c r="AO95" s="106"/>
      <c r="AP95" s="106"/>
      <c r="AQ95" s="106"/>
      <c r="AR95" s="106"/>
      <c r="AS95" s="106"/>
      <c r="AT95" s="106"/>
      <c r="AU95" s="106"/>
      <c r="AV95" s="106"/>
      <c r="AW95" s="106"/>
      <c r="AX95" s="106"/>
      <c r="AY95" s="106"/>
      <c r="AZ95" s="106"/>
    </row>
    <row r="96" spans="1:52">
      <c r="A96" s="84" t="s">
        <v>174</v>
      </c>
      <c r="B96" s="128">
        <v>3</v>
      </c>
      <c r="C96" s="188"/>
      <c r="D96" s="267"/>
      <c r="E96" s="109"/>
      <c r="F96" s="304"/>
      <c r="G96" s="285"/>
      <c r="H96" s="106"/>
      <c r="I96" s="106"/>
      <c r="J96" s="106"/>
      <c r="K96" s="106"/>
      <c r="L96" s="106"/>
      <c r="M96" s="106"/>
      <c r="N96" s="106"/>
      <c r="O96" s="106"/>
      <c r="P96" s="106"/>
      <c r="Q96" s="106"/>
      <c r="R96" s="106"/>
      <c r="S96" s="106"/>
      <c r="T96" s="106"/>
      <c r="U96" s="106"/>
      <c r="V96" s="106"/>
      <c r="W96" s="106"/>
      <c r="X96" s="106"/>
      <c r="Y96" s="106"/>
      <c r="Z96" s="106"/>
      <c r="AA96" s="107"/>
      <c r="AB96" s="107"/>
      <c r="AC96" s="107"/>
      <c r="AD96" s="107"/>
      <c r="AE96" s="107"/>
      <c r="AF96" s="107"/>
      <c r="AG96" s="107"/>
      <c r="AH96" s="107"/>
      <c r="AI96" s="107"/>
      <c r="AJ96" s="107"/>
      <c r="AK96" s="107"/>
      <c r="AL96" s="107"/>
      <c r="AM96" s="107"/>
      <c r="AN96" s="107"/>
      <c r="AO96" s="106"/>
      <c r="AP96" s="106"/>
      <c r="AQ96" s="106"/>
      <c r="AR96" s="106"/>
      <c r="AS96" s="106"/>
      <c r="AT96" s="106"/>
      <c r="AU96" s="106"/>
      <c r="AV96" s="106"/>
      <c r="AW96" s="106"/>
      <c r="AX96" s="106"/>
      <c r="AY96" s="106"/>
      <c r="AZ96" s="106"/>
    </row>
    <row r="97" spans="1:52">
      <c r="A97" s="82" t="s">
        <v>175</v>
      </c>
      <c r="B97" s="122">
        <v>3</v>
      </c>
      <c r="C97" s="188"/>
      <c r="D97" s="263"/>
      <c r="E97" s="110"/>
      <c r="F97" s="304"/>
      <c r="G97" s="281"/>
      <c r="H97" s="106"/>
      <c r="I97" s="106"/>
      <c r="J97" s="106"/>
      <c r="K97" s="106"/>
      <c r="L97" s="106"/>
      <c r="M97" s="106"/>
      <c r="N97" s="106"/>
      <c r="O97" s="106"/>
      <c r="P97" s="106"/>
      <c r="Q97" s="106"/>
      <c r="R97" s="106"/>
      <c r="S97" s="106"/>
      <c r="T97" s="106"/>
      <c r="U97" s="106"/>
      <c r="V97" s="106"/>
      <c r="W97" s="106"/>
      <c r="X97" s="106"/>
      <c r="Y97" s="106"/>
      <c r="Z97" s="106"/>
      <c r="AA97" s="107"/>
      <c r="AB97" s="107"/>
      <c r="AC97" s="107"/>
      <c r="AD97" s="107"/>
      <c r="AE97" s="107"/>
      <c r="AF97" s="107"/>
      <c r="AG97" s="107"/>
      <c r="AH97" s="107"/>
      <c r="AI97" s="107"/>
      <c r="AJ97" s="107"/>
      <c r="AK97" s="107"/>
      <c r="AL97" s="107"/>
      <c r="AM97" s="107"/>
      <c r="AN97" s="107"/>
      <c r="AO97" s="106"/>
      <c r="AP97" s="106"/>
      <c r="AQ97" s="106"/>
      <c r="AR97" s="106"/>
      <c r="AS97" s="106"/>
      <c r="AT97" s="106"/>
      <c r="AU97" s="106"/>
      <c r="AV97" s="106"/>
      <c r="AW97" s="106"/>
      <c r="AX97" s="106"/>
      <c r="AY97" s="106"/>
      <c r="AZ97" s="106"/>
    </row>
    <row r="98" spans="1:52">
      <c r="A98" s="259" t="s">
        <v>176</v>
      </c>
      <c r="B98" s="260">
        <v>3</v>
      </c>
      <c r="C98" s="237"/>
      <c r="D98" s="269"/>
      <c r="E98" s="237"/>
      <c r="F98" s="307"/>
      <c r="G98" s="286"/>
      <c r="H98" s="106"/>
      <c r="I98" s="106"/>
      <c r="J98" s="106"/>
      <c r="K98" s="106"/>
      <c r="L98" s="106"/>
      <c r="M98" s="106"/>
      <c r="N98" s="106"/>
      <c r="O98" s="106"/>
      <c r="P98" s="106"/>
      <c r="Q98" s="106"/>
      <c r="R98" s="106"/>
      <c r="S98" s="106"/>
      <c r="T98" s="106"/>
      <c r="U98" s="106"/>
      <c r="V98" s="106"/>
      <c r="W98" s="106"/>
      <c r="X98" s="106"/>
      <c r="Y98" s="106"/>
      <c r="Z98" s="106"/>
      <c r="AA98" s="107"/>
      <c r="AB98" s="107"/>
      <c r="AC98" s="107"/>
      <c r="AD98" s="107"/>
      <c r="AE98" s="107"/>
      <c r="AF98" s="107"/>
      <c r="AG98" s="107"/>
      <c r="AH98" s="107"/>
      <c r="AI98" s="107"/>
      <c r="AJ98" s="107"/>
      <c r="AK98" s="107"/>
      <c r="AL98" s="107"/>
      <c r="AM98" s="107"/>
      <c r="AN98" s="107"/>
      <c r="AO98" s="106"/>
      <c r="AP98" s="106"/>
      <c r="AQ98" s="106"/>
      <c r="AR98" s="106"/>
      <c r="AS98" s="106"/>
      <c r="AT98" s="106"/>
      <c r="AU98" s="106"/>
      <c r="AV98" s="106"/>
      <c r="AW98" s="106"/>
      <c r="AX98" s="106"/>
      <c r="AY98" s="106"/>
      <c r="AZ98" s="106"/>
    </row>
    <row r="99" spans="1:52" ht="36">
      <c r="A99" s="259" t="s">
        <v>284</v>
      </c>
      <c r="B99" s="260">
        <v>3</v>
      </c>
      <c r="C99" s="237"/>
      <c r="D99" s="269"/>
      <c r="E99" s="237"/>
      <c r="F99" s="307"/>
      <c r="G99" s="286"/>
      <c r="H99" s="106"/>
      <c r="I99" s="106"/>
      <c r="J99" s="106"/>
      <c r="K99" s="106"/>
      <c r="L99" s="106"/>
      <c r="M99" s="106"/>
      <c r="N99" s="106"/>
      <c r="O99" s="106"/>
      <c r="P99" s="106"/>
      <c r="Q99" s="106"/>
      <c r="R99" s="106"/>
      <c r="S99" s="106"/>
      <c r="T99" s="106"/>
      <c r="U99" s="106"/>
      <c r="V99" s="106"/>
      <c r="W99" s="106"/>
      <c r="X99" s="106"/>
      <c r="Y99" s="106"/>
      <c r="Z99" s="106"/>
      <c r="AA99" s="107"/>
      <c r="AB99" s="107"/>
      <c r="AC99" s="107"/>
      <c r="AD99" s="107"/>
      <c r="AE99" s="107"/>
      <c r="AF99" s="107"/>
      <c r="AG99" s="107"/>
      <c r="AH99" s="107"/>
      <c r="AI99" s="107"/>
      <c r="AJ99" s="107"/>
      <c r="AK99" s="107"/>
      <c r="AL99" s="107"/>
      <c r="AM99" s="107"/>
      <c r="AN99" s="107"/>
      <c r="AO99" s="106"/>
      <c r="AP99" s="106"/>
      <c r="AQ99" s="106"/>
      <c r="AR99" s="106"/>
      <c r="AS99" s="106"/>
      <c r="AT99" s="106"/>
      <c r="AU99" s="106"/>
      <c r="AV99" s="106"/>
      <c r="AW99" s="106"/>
      <c r="AX99" s="106"/>
      <c r="AY99" s="106"/>
      <c r="AZ99" s="106"/>
    </row>
    <row r="100" spans="1:52" ht="36">
      <c r="A100" s="256" t="s">
        <v>295</v>
      </c>
      <c r="B100" s="257"/>
      <c r="C100" s="258"/>
      <c r="D100" s="270"/>
      <c r="E100" s="258"/>
      <c r="F100" s="308"/>
      <c r="G100" s="290"/>
      <c r="H100" s="106"/>
      <c r="I100" s="106"/>
      <c r="J100" s="106"/>
      <c r="K100" s="106"/>
      <c r="L100" s="106"/>
      <c r="M100" s="106"/>
      <c r="N100" s="106"/>
      <c r="O100" s="106"/>
      <c r="P100" s="106"/>
      <c r="Q100" s="106"/>
      <c r="R100" s="106"/>
      <c r="S100" s="106"/>
      <c r="T100" s="106"/>
      <c r="U100" s="106"/>
      <c r="V100" s="106"/>
      <c r="W100" s="106"/>
      <c r="X100" s="106"/>
      <c r="Y100" s="106"/>
      <c r="Z100" s="106"/>
      <c r="AA100" s="107"/>
      <c r="AB100" s="107"/>
      <c r="AC100" s="107"/>
      <c r="AD100" s="107"/>
      <c r="AE100" s="107"/>
      <c r="AF100" s="107"/>
      <c r="AG100" s="107"/>
      <c r="AH100" s="107"/>
      <c r="AI100" s="107"/>
      <c r="AJ100" s="107"/>
      <c r="AK100" s="107"/>
      <c r="AL100" s="107"/>
      <c r="AM100" s="107"/>
      <c r="AN100" s="107"/>
      <c r="AO100" s="106"/>
      <c r="AP100" s="106"/>
      <c r="AQ100" s="106"/>
      <c r="AR100" s="106"/>
      <c r="AS100" s="106"/>
      <c r="AT100" s="106"/>
      <c r="AU100" s="106"/>
      <c r="AV100" s="106"/>
      <c r="AW100" s="106"/>
      <c r="AX100" s="106"/>
      <c r="AY100" s="106"/>
      <c r="AZ100" s="106"/>
    </row>
    <row r="101" spans="1:52">
      <c r="A101" s="190" t="s">
        <v>177</v>
      </c>
      <c r="B101" s="202">
        <v>3</v>
      </c>
      <c r="C101" s="188"/>
      <c r="D101" s="264"/>
      <c r="E101" s="188"/>
      <c r="F101" s="304"/>
      <c r="G101" s="281"/>
      <c r="H101" s="106"/>
      <c r="I101" s="106"/>
      <c r="J101" s="106"/>
      <c r="K101" s="106"/>
      <c r="L101" s="106"/>
      <c r="M101" s="106"/>
      <c r="N101" s="106"/>
      <c r="O101" s="106"/>
      <c r="P101" s="106"/>
      <c r="Q101" s="106"/>
      <c r="R101" s="106"/>
      <c r="S101" s="106"/>
      <c r="T101" s="106"/>
      <c r="U101" s="106"/>
      <c r="V101" s="106"/>
      <c r="W101" s="106"/>
      <c r="X101" s="106"/>
      <c r="Y101" s="106"/>
      <c r="Z101" s="106"/>
      <c r="AA101" s="107"/>
      <c r="AB101" s="107"/>
      <c r="AC101" s="107"/>
      <c r="AD101" s="107"/>
      <c r="AE101" s="107"/>
      <c r="AF101" s="107"/>
      <c r="AG101" s="107"/>
      <c r="AH101" s="107"/>
      <c r="AI101" s="107"/>
      <c r="AJ101" s="107"/>
      <c r="AK101" s="107"/>
      <c r="AL101" s="107"/>
      <c r="AM101" s="107"/>
      <c r="AN101" s="107"/>
      <c r="AO101" s="106"/>
      <c r="AP101" s="106"/>
      <c r="AQ101" s="106"/>
      <c r="AR101" s="106"/>
      <c r="AS101" s="106"/>
      <c r="AT101" s="106"/>
      <c r="AU101" s="106"/>
      <c r="AV101" s="106"/>
      <c r="AW101" s="106"/>
      <c r="AX101" s="106"/>
      <c r="AY101" s="106"/>
      <c r="AZ101" s="106"/>
    </row>
    <row r="102" spans="1:52" ht="24">
      <c r="A102" s="73" t="s">
        <v>178</v>
      </c>
      <c r="B102" s="128">
        <v>3</v>
      </c>
      <c r="C102" s="188"/>
      <c r="D102" s="267"/>
      <c r="E102" s="109"/>
      <c r="F102" s="304"/>
      <c r="G102" s="285"/>
      <c r="H102" s="106"/>
      <c r="I102" s="106"/>
      <c r="J102" s="106"/>
      <c r="K102" s="106"/>
      <c r="L102" s="106"/>
      <c r="M102" s="106"/>
      <c r="N102" s="106"/>
      <c r="O102" s="106"/>
      <c r="P102" s="106"/>
      <c r="Q102" s="106"/>
      <c r="R102" s="106"/>
      <c r="S102" s="106"/>
      <c r="T102" s="106"/>
      <c r="U102" s="106"/>
      <c r="V102" s="106"/>
      <c r="W102" s="106"/>
      <c r="X102" s="106"/>
      <c r="Y102" s="106"/>
      <c r="Z102" s="106"/>
      <c r="AA102" s="107"/>
      <c r="AB102" s="107"/>
      <c r="AC102" s="107"/>
      <c r="AD102" s="107"/>
      <c r="AE102" s="107"/>
      <c r="AF102" s="107"/>
      <c r="AG102" s="107"/>
      <c r="AH102" s="107"/>
      <c r="AI102" s="107"/>
      <c r="AJ102" s="107"/>
      <c r="AK102" s="107"/>
      <c r="AL102" s="107"/>
      <c r="AM102" s="107"/>
      <c r="AN102" s="107"/>
      <c r="AO102" s="106"/>
      <c r="AP102" s="106"/>
      <c r="AQ102" s="106"/>
      <c r="AR102" s="106"/>
      <c r="AS102" s="106"/>
      <c r="AT102" s="106"/>
      <c r="AU102" s="106"/>
      <c r="AV102" s="106"/>
      <c r="AW102" s="106"/>
      <c r="AX102" s="106"/>
      <c r="AY102" s="106"/>
      <c r="AZ102" s="106"/>
    </row>
    <row r="103" spans="1:52">
      <c r="A103" s="69" t="s">
        <v>179</v>
      </c>
      <c r="B103" s="128">
        <v>3</v>
      </c>
      <c r="C103" s="188"/>
      <c r="D103" s="263"/>
      <c r="E103" s="110"/>
      <c r="F103" s="304"/>
      <c r="G103" s="281"/>
      <c r="H103" s="106"/>
      <c r="I103" s="106"/>
      <c r="J103" s="106"/>
      <c r="K103" s="106"/>
      <c r="L103" s="106"/>
      <c r="M103" s="106"/>
      <c r="N103" s="106"/>
      <c r="O103" s="106"/>
      <c r="P103" s="106"/>
      <c r="Q103" s="106"/>
      <c r="R103" s="106"/>
      <c r="S103" s="106"/>
      <c r="T103" s="106"/>
      <c r="U103" s="106"/>
      <c r="V103" s="106"/>
      <c r="W103" s="106"/>
      <c r="X103" s="106"/>
      <c r="Y103" s="106"/>
      <c r="Z103" s="106"/>
      <c r="AA103" s="107"/>
      <c r="AB103" s="107"/>
      <c r="AC103" s="107"/>
      <c r="AD103" s="107"/>
      <c r="AE103" s="107"/>
      <c r="AF103" s="107"/>
      <c r="AG103" s="107"/>
      <c r="AH103" s="107"/>
      <c r="AI103" s="107"/>
      <c r="AJ103" s="107"/>
      <c r="AK103" s="107"/>
      <c r="AL103" s="107"/>
      <c r="AM103" s="107"/>
      <c r="AN103" s="107"/>
      <c r="AO103" s="106"/>
      <c r="AP103" s="106"/>
      <c r="AQ103" s="106"/>
      <c r="AR103" s="106"/>
      <c r="AS103" s="106"/>
      <c r="AT103" s="106"/>
      <c r="AU103" s="106"/>
      <c r="AV103" s="106"/>
      <c r="AW103" s="106"/>
      <c r="AX103" s="106"/>
      <c r="AY103" s="106"/>
      <c r="AZ103" s="106"/>
    </row>
    <row r="104" spans="1:52">
      <c r="A104" s="70" t="s">
        <v>368</v>
      </c>
      <c r="B104" s="128">
        <v>3</v>
      </c>
      <c r="C104" s="188"/>
      <c r="D104" s="263"/>
      <c r="E104" s="110"/>
      <c r="F104" s="304"/>
      <c r="G104" s="281"/>
      <c r="H104" s="106"/>
      <c r="I104" s="106"/>
      <c r="J104" s="106"/>
      <c r="K104" s="106"/>
      <c r="L104" s="106"/>
      <c r="M104" s="106"/>
      <c r="N104" s="106"/>
      <c r="O104" s="106"/>
      <c r="P104" s="106"/>
      <c r="Q104" s="106"/>
      <c r="R104" s="106"/>
      <c r="S104" s="106"/>
      <c r="T104" s="106"/>
      <c r="U104" s="106"/>
      <c r="V104" s="106"/>
      <c r="W104" s="106"/>
      <c r="X104" s="106"/>
      <c r="Y104" s="106"/>
      <c r="Z104" s="106"/>
      <c r="AA104" s="107"/>
      <c r="AB104" s="107"/>
      <c r="AC104" s="107"/>
      <c r="AD104" s="107"/>
      <c r="AE104" s="107"/>
      <c r="AF104" s="107"/>
      <c r="AG104" s="107"/>
      <c r="AH104" s="107"/>
      <c r="AI104" s="107"/>
      <c r="AJ104" s="107"/>
      <c r="AK104" s="107"/>
      <c r="AL104" s="107"/>
      <c r="AM104" s="107"/>
      <c r="AN104" s="107"/>
      <c r="AO104" s="106"/>
      <c r="AP104" s="106"/>
      <c r="AQ104" s="106"/>
      <c r="AR104" s="106"/>
      <c r="AS104" s="106"/>
      <c r="AT104" s="106"/>
      <c r="AU104" s="106"/>
      <c r="AV104" s="106"/>
      <c r="AW104" s="106"/>
      <c r="AX104" s="106"/>
      <c r="AY104" s="106"/>
      <c r="AZ104" s="106"/>
    </row>
    <row r="105" spans="1:52" ht="132">
      <c r="A105" s="69" t="s">
        <v>380</v>
      </c>
      <c r="B105" s="128">
        <v>3</v>
      </c>
      <c r="C105" s="110"/>
      <c r="D105" s="263"/>
      <c r="E105" s="110"/>
      <c r="F105" s="304"/>
      <c r="G105" s="281"/>
      <c r="H105" s="106"/>
      <c r="I105" s="106"/>
      <c r="J105" s="106"/>
      <c r="K105" s="106"/>
      <c r="L105" s="106"/>
      <c r="M105" s="106"/>
      <c r="N105" s="106"/>
      <c r="O105" s="106"/>
      <c r="P105" s="106"/>
      <c r="Q105" s="106"/>
      <c r="R105" s="106"/>
      <c r="S105" s="106"/>
      <c r="T105" s="106"/>
      <c r="U105" s="106"/>
      <c r="V105" s="106"/>
      <c r="W105" s="106"/>
      <c r="X105" s="106"/>
      <c r="Y105" s="106"/>
      <c r="Z105" s="106"/>
      <c r="AA105" s="107"/>
      <c r="AB105" s="107"/>
      <c r="AC105" s="107"/>
      <c r="AD105" s="107"/>
      <c r="AE105" s="107"/>
      <c r="AF105" s="107"/>
      <c r="AG105" s="107"/>
      <c r="AH105" s="107"/>
      <c r="AI105" s="107"/>
      <c r="AJ105" s="107"/>
      <c r="AK105" s="107"/>
      <c r="AL105" s="107"/>
      <c r="AM105" s="107"/>
      <c r="AN105" s="107"/>
      <c r="AO105" s="106"/>
      <c r="AP105" s="106"/>
      <c r="AQ105" s="106"/>
      <c r="AR105" s="106"/>
      <c r="AS105" s="106"/>
      <c r="AT105" s="106"/>
      <c r="AU105" s="106"/>
      <c r="AV105" s="106"/>
      <c r="AW105" s="106"/>
      <c r="AX105" s="106"/>
      <c r="AY105" s="106"/>
      <c r="AZ105" s="106"/>
    </row>
    <row r="106" spans="1:52" ht="36">
      <c r="A106" s="70" t="s">
        <v>180</v>
      </c>
      <c r="B106" s="128">
        <v>3</v>
      </c>
      <c r="C106" s="110"/>
      <c r="D106" s="263"/>
      <c r="E106" s="110"/>
      <c r="F106" s="304"/>
      <c r="G106" s="281"/>
      <c r="H106" s="106"/>
      <c r="I106" s="106"/>
      <c r="J106" s="106"/>
      <c r="K106" s="106"/>
      <c r="L106" s="106"/>
      <c r="M106" s="106"/>
      <c r="N106" s="106"/>
      <c r="O106" s="106"/>
      <c r="P106" s="106"/>
      <c r="Q106" s="106"/>
      <c r="R106" s="106"/>
      <c r="S106" s="106"/>
      <c r="T106" s="106"/>
      <c r="U106" s="106"/>
      <c r="V106" s="106"/>
      <c r="W106" s="106"/>
      <c r="X106" s="106"/>
      <c r="Y106" s="106"/>
      <c r="Z106" s="106"/>
      <c r="AA106" s="107"/>
      <c r="AB106" s="107"/>
      <c r="AC106" s="107"/>
      <c r="AD106" s="107"/>
      <c r="AE106" s="107"/>
      <c r="AF106" s="107"/>
      <c r="AG106" s="107"/>
      <c r="AH106" s="107"/>
      <c r="AI106" s="107"/>
      <c r="AJ106" s="107"/>
      <c r="AK106" s="107"/>
      <c r="AL106" s="107"/>
      <c r="AM106" s="107"/>
      <c r="AN106" s="107"/>
      <c r="AO106" s="106"/>
      <c r="AP106" s="106"/>
      <c r="AQ106" s="106"/>
      <c r="AR106" s="106"/>
      <c r="AS106" s="106"/>
      <c r="AT106" s="106"/>
      <c r="AU106" s="106"/>
      <c r="AV106" s="106"/>
      <c r="AW106" s="106"/>
      <c r="AX106" s="106"/>
      <c r="AY106" s="106"/>
      <c r="AZ106" s="106"/>
    </row>
    <row r="107" spans="1:52" ht="28.5">
      <c r="A107" s="148" t="s">
        <v>70</v>
      </c>
      <c r="B107" s="162"/>
      <c r="C107" s="110"/>
      <c r="D107" s="263"/>
      <c r="E107" s="110"/>
      <c r="F107" s="304"/>
      <c r="G107" s="281"/>
      <c r="H107" s="106"/>
      <c r="I107" s="106"/>
      <c r="J107" s="106"/>
      <c r="K107" s="106"/>
      <c r="L107" s="106"/>
      <c r="M107" s="106"/>
      <c r="N107" s="106"/>
      <c r="O107" s="106"/>
      <c r="P107" s="106"/>
      <c r="Q107" s="106"/>
      <c r="R107" s="106"/>
      <c r="S107" s="106"/>
      <c r="T107" s="106"/>
      <c r="U107" s="106"/>
      <c r="V107" s="106"/>
      <c r="W107" s="106"/>
      <c r="X107" s="106"/>
      <c r="Y107" s="106"/>
      <c r="Z107" s="106"/>
      <c r="AA107" s="107"/>
      <c r="AB107" s="107"/>
      <c r="AC107" s="107"/>
      <c r="AD107" s="107"/>
      <c r="AE107" s="107"/>
      <c r="AF107" s="107"/>
      <c r="AG107" s="107"/>
      <c r="AH107" s="107"/>
      <c r="AI107" s="107"/>
      <c r="AJ107" s="107"/>
      <c r="AK107" s="107"/>
      <c r="AL107" s="107"/>
      <c r="AM107" s="107"/>
      <c r="AN107" s="107"/>
      <c r="AO107" s="106"/>
      <c r="AP107" s="106"/>
      <c r="AQ107" s="106"/>
      <c r="AR107" s="106"/>
      <c r="AS107" s="106"/>
      <c r="AT107" s="106"/>
      <c r="AU107" s="106"/>
      <c r="AV107" s="106"/>
      <c r="AW107" s="106"/>
      <c r="AX107" s="106"/>
      <c r="AY107" s="106"/>
      <c r="AZ107" s="106"/>
    </row>
    <row r="108" spans="1:52" ht="24">
      <c r="A108" s="69" t="s">
        <v>181</v>
      </c>
      <c r="B108" s="161"/>
      <c r="C108" s="173"/>
      <c r="D108" s="265"/>
      <c r="E108" s="173"/>
      <c r="F108" s="306"/>
      <c r="G108" s="288"/>
      <c r="H108" s="106"/>
      <c r="I108" s="106"/>
      <c r="J108" s="106"/>
      <c r="K108" s="106"/>
      <c r="L108" s="106"/>
      <c r="M108" s="106"/>
      <c r="N108" s="106"/>
      <c r="O108" s="106"/>
      <c r="P108" s="106"/>
      <c r="Q108" s="106"/>
      <c r="R108" s="106"/>
      <c r="S108" s="106"/>
      <c r="T108" s="106"/>
      <c r="U108" s="106"/>
      <c r="V108" s="106"/>
      <c r="W108" s="106"/>
      <c r="X108" s="106"/>
      <c r="Y108" s="106"/>
      <c r="Z108" s="106"/>
      <c r="AA108" s="107"/>
      <c r="AB108" s="107"/>
      <c r="AC108" s="107"/>
      <c r="AD108" s="107"/>
      <c r="AE108" s="107"/>
      <c r="AF108" s="107"/>
      <c r="AG108" s="107"/>
      <c r="AH108" s="107"/>
      <c r="AI108" s="107"/>
      <c r="AJ108" s="107"/>
      <c r="AK108" s="107"/>
      <c r="AL108" s="107"/>
      <c r="AM108" s="107"/>
      <c r="AN108" s="107"/>
      <c r="AO108" s="106"/>
      <c r="AP108" s="106"/>
      <c r="AQ108" s="106"/>
      <c r="AR108" s="106"/>
      <c r="AS108" s="106"/>
      <c r="AT108" s="106"/>
      <c r="AU108" s="106"/>
      <c r="AV108" s="106"/>
      <c r="AW108" s="106"/>
      <c r="AX108" s="106"/>
      <c r="AY108" s="106"/>
      <c r="AZ108" s="106"/>
    </row>
    <row r="109" spans="1:52" ht="48">
      <c r="A109" s="70" t="s">
        <v>315</v>
      </c>
      <c r="B109" s="129">
        <v>4</v>
      </c>
      <c r="C109" s="110"/>
      <c r="D109" s="263"/>
      <c r="E109" s="110"/>
      <c r="F109" s="304"/>
      <c r="G109" s="281"/>
      <c r="H109" s="106"/>
      <c r="I109" s="106"/>
      <c r="J109" s="106"/>
      <c r="K109" s="106"/>
      <c r="L109" s="106"/>
      <c r="M109" s="106"/>
      <c r="N109" s="106"/>
      <c r="O109" s="106"/>
      <c r="P109" s="106"/>
      <c r="Q109" s="106"/>
      <c r="R109" s="106"/>
      <c r="S109" s="106"/>
      <c r="T109" s="106"/>
      <c r="U109" s="106"/>
      <c r="V109" s="106"/>
      <c r="W109" s="106"/>
      <c r="X109" s="106"/>
      <c r="Y109" s="106"/>
      <c r="Z109" s="106"/>
      <c r="AA109" s="107"/>
      <c r="AB109" s="107"/>
      <c r="AC109" s="107"/>
      <c r="AD109" s="107"/>
      <c r="AE109" s="107"/>
      <c r="AF109" s="107"/>
      <c r="AG109" s="107"/>
      <c r="AH109" s="107"/>
      <c r="AI109" s="107"/>
      <c r="AJ109" s="107"/>
      <c r="AK109" s="107"/>
      <c r="AL109" s="107"/>
      <c r="AM109" s="107"/>
      <c r="AN109" s="107"/>
      <c r="AO109" s="106"/>
      <c r="AP109" s="106"/>
      <c r="AQ109" s="106"/>
      <c r="AR109" s="106"/>
      <c r="AS109" s="106"/>
      <c r="AT109" s="106"/>
      <c r="AU109" s="106"/>
      <c r="AV109" s="106"/>
      <c r="AW109" s="106"/>
      <c r="AX109" s="106"/>
      <c r="AY109" s="106"/>
      <c r="AZ109" s="106"/>
    </row>
    <row r="110" spans="1:52" ht="24">
      <c r="A110" s="69" t="s">
        <v>182</v>
      </c>
      <c r="B110" s="129">
        <v>4</v>
      </c>
      <c r="C110" s="110"/>
      <c r="D110" s="263"/>
      <c r="E110" s="110"/>
      <c r="F110" s="304"/>
      <c r="G110" s="281"/>
      <c r="H110" s="106"/>
      <c r="I110" s="106"/>
      <c r="J110" s="106"/>
      <c r="K110" s="106"/>
      <c r="L110" s="106"/>
      <c r="M110" s="106"/>
      <c r="N110" s="106"/>
      <c r="O110" s="106"/>
      <c r="P110" s="106"/>
      <c r="Q110" s="106"/>
      <c r="R110" s="106"/>
      <c r="S110" s="106"/>
      <c r="T110" s="106"/>
      <c r="U110" s="106"/>
      <c r="V110" s="106"/>
      <c r="W110" s="106"/>
      <c r="X110" s="106"/>
      <c r="Y110" s="106"/>
      <c r="Z110" s="106"/>
      <c r="AA110" s="107"/>
      <c r="AB110" s="107"/>
      <c r="AC110" s="107"/>
      <c r="AD110" s="107"/>
      <c r="AE110" s="107"/>
      <c r="AF110" s="107"/>
      <c r="AG110" s="107"/>
      <c r="AH110" s="107"/>
      <c r="AI110" s="107"/>
      <c r="AJ110" s="107"/>
      <c r="AK110" s="107"/>
      <c r="AL110" s="107"/>
      <c r="AM110" s="107"/>
      <c r="AN110" s="107"/>
      <c r="AO110" s="106"/>
      <c r="AP110" s="106"/>
      <c r="AQ110" s="106"/>
      <c r="AR110" s="106"/>
      <c r="AS110" s="106"/>
      <c r="AT110" s="106"/>
      <c r="AU110" s="106"/>
      <c r="AV110" s="106"/>
      <c r="AW110" s="106"/>
      <c r="AX110" s="106"/>
      <c r="AY110" s="106"/>
      <c r="AZ110" s="106"/>
    </row>
    <row r="111" spans="1:52">
      <c r="A111" s="69" t="s">
        <v>183</v>
      </c>
      <c r="B111" s="129">
        <v>4</v>
      </c>
      <c r="C111" s="110"/>
      <c r="D111" s="263"/>
      <c r="E111" s="110"/>
      <c r="F111" s="304"/>
      <c r="G111" s="281"/>
      <c r="H111" s="106"/>
      <c r="I111" s="106"/>
      <c r="J111" s="106"/>
      <c r="K111" s="106"/>
      <c r="L111" s="106"/>
      <c r="M111" s="106"/>
      <c r="N111" s="106"/>
      <c r="O111" s="106"/>
      <c r="P111" s="106"/>
      <c r="Q111" s="106"/>
      <c r="R111" s="106"/>
      <c r="S111" s="106"/>
      <c r="T111" s="106"/>
      <c r="U111" s="106"/>
      <c r="V111" s="106"/>
      <c r="W111" s="106"/>
      <c r="X111" s="106"/>
      <c r="Y111" s="106"/>
      <c r="Z111" s="106"/>
      <c r="AA111" s="107"/>
      <c r="AB111" s="107"/>
      <c r="AC111" s="107"/>
      <c r="AD111" s="107"/>
      <c r="AE111" s="107"/>
      <c r="AF111" s="107"/>
      <c r="AG111" s="107"/>
      <c r="AH111" s="107"/>
      <c r="AI111" s="107"/>
      <c r="AJ111" s="107"/>
      <c r="AK111" s="107"/>
      <c r="AL111" s="107"/>
      <c r="AM111" s="107"/>
      <c r="AN111" s="107"/>
      <c r="AO111" s="106"/>
      <c r="AP111" s="106"/>
      <c r="AQ111" s="106"/>
      <c r="AR111" s="106"/>
      <c r="AS111" s="106"/>
      <c r="AT111" s="106"/>
      <c r="AU111" s="106"/>
      <c r="AV111" s="106"/>
      <c r="AW111" s="106"/>
      <c r="AX111" s="106"/>
      <c r="AY111" s="106"/>
      <c r="AZ111" s="106"/>
    </row>
    <row r="112" spans="1:52">
      <c r="A112" s="69" t="s">
        <v>184</v>
      </c>
      <c r="B112" s="129">
        <v>4</v>
      </c>
      <c r="C112" s="110"/>
      <c r="D112" s="263"/>
      <c r="E112" s="110"/>
      <c r="F112" s="304"/>
      <c r="G112" s="281"/>
      <c r="H112" s="106"/>
      <c r="I112" s="106"/>
      <c r="J112" s="106"/>
      <c r="K112" s="106"/>
      <c r="L112" s="106"/>
      <c r="M112" s="106"/>
      <c r="N112" s="106"/>
      <c r="O112" s="106"/>
      <c r="P112" s="106"/>
      <c r="Q112" s="106"/>
      <c r="R112" s="106"/>
      <c r="S112" s="106"/>
      <c r="T112" s="106"/>
      <c r="U112" s="106"/>
      <c r="V112" s="106"/>
      <c r="W112" s="106"/>
      <c r="X112" s="106"/>
      <c r="Y112" s="106"/>
      <c r="Z112" s="106"/>
      <c r="AA112" s="107"/>
      <c r="AB112" s="107"/>
      <c r="AC112" s="107"/>
      <c r="AD112" s="107"/>
      <c r="AE112" s="107"/>
      <c r="AF112" s="107"/>
      <c r="AG112" s="107"/>
      <c r="AH112" s="107"/>
      <c r="AI112" s="107"/>
      <c r="AJ112" s="107"/>
      <c r="AK112" s="107"/>
      <c r="AL112" s="107"/>
      <c r="AM112" s="107"/>
      <c r="AN112" s="107"/>
      <c r="AO112" s="106"/>
      <c r="AP112" s="106"/>
      <c r="AQ112" s="106"/>
      <c r="AR112" s="106"/>
      <c r="AS112" s="106"/>
      <c r="AT112" s="106"/>
      <c r="AU112" s="106"/>
      <c r="AV112" s="106"/>
      <c r="AW112" s="106"/>
      <c r="AX112" s="106"/>
      <c r="AY112" s="106"/>
      <c r="AZ112" s="106"/>
    </row>
    <row r="113" spans="1:52" ht="36">
      <c r="A113" s="70" t="s">
        <v>369</v>
      </c>
      <c r="B113" s="161"/>
      <c r="C113" s="173"/>
      <c r="D113" s="265"/>
      <c r="E113" s="173"/>
      <c r="F113" s="306"/>
      <c r="G113" s="288"/>
      <c r="H113" s="106"/>
      <c r="I113" s="106"/>
      <c r="J113" s="106"/>
      <c r="K113" s="106"/>
      <c r="L113" s="106"/>
      <c r="M113" s="106"/>
      <c r="N113" s="106"/>
      <c r="O113" s="106"/>
      <c r="P113" s="106"/>
      <c r="Q113" s="106"/>
      <c r="R113" s="106"/>
      <c r="S113" s="106"/>
      <c r="T113" s="106"/>
      <c r="U113" s="106"/>
      <c r="V113" s="106"/>
      <c r="W113" s="106"/>
      <c r="X113" s="106"/>
      <c r="Y113" s="106"/>
      <c r="Z113" s="106"/>
      <c r="AA113" s="107"/>
      <c r="AB113" s="107"/>
      <c r="AC113" s="107"/>
      <c r="AD113" s="107"/>
      <c r="AE113" s="107"/>
      <c r="AF113" s="107"/>
      <c r="AG113" s="107"/>
      <c r="AH113" s="107"/>
      <c r="AI113" s="107"/>
      <c r="AJ113" s="107"/>
      <c r="AK113" s="107"/>
      <c r="AL113" s="107"/>
      <c r="AM113" s="107"/>
      <c r="AN113" s="107"/>
      <c r="AO113" s="106"/>
      <c r="AP113" s="106"/>
      <c r="AQ113" s="106"/>
      <c r="AR113" s="106"/>
      <c r="AS113" s="106"/>
      <c r="AT113" s="106"/>
      <c r="AU113" s="106"/>
      <c r="AV113" s="106"/>
      <c r="AW113" s="106"/>
      <c r="AX113" s="106"/>
      <c r="AY113" s="106"/>
      <c r="AZ113" s="106"/>
    </row>
    <row r="114" spans="1:52">
      <c r="A114" s="69" t="s">
        <v>185</v>
      </c>
      <c r="B114" s="129">
        <v>4</v>
      </c>
      <c r="C114" s="110"/>
      <c r="D114" s="263"/>
      <c r="E114" s="110"/>
      <c r="F114" s="304"/>
      <c r="G114" s="281"/>
      <c r="H114" s="106"/>
      <c r="I114" s="106"/>
      <c r="J114" s="106"/>
      <c r="K114" s="106"/>
      <c r="L114" s="106"/>
      <c r="M114" s="106"/>
      <c r="N114" s="106"/>
      <c r="O114" s="106"/>
      <c r="P114" s="106"/>
      <c r="Q114" s="106"/>
      <c r="R114" s="106"/>
      <c r="S114" s="106"/>
      <c r="T114" s="106"/>
      <c r="U114" s="106"/>
      <c r="V114" s="106"/>
      <c r="W114" s="106"/>
      <c r="X114" s="106"/>
      <c r="Y114" s="106"/>
      <c r="Z114" s="106"/>
      <c r="AA114" s="107"/>
      <c r="AB114" s="107"/>
      <c r="AC114" s="107"/>
      <c r="AD114" s="107"/>
      <c r="AE114" s="107"/>
      <c r="AF114" s="107"/>
      <c r="AG114" s="107"/>
      <c r="AH114" s="107"/>
      <c r="AI114" s="107"/>
      <c r="AJ114" s="107"/>
      <c r="AK114" s="107"/>
      <c r="AL114" s="107"/>
      <c r="AM114" s="107"/>
      <c r="AN114" s="107"/>
      <c r="AO114" s="106"/>
      <c r="AP114" s="106"/>
      <c r="AQ114" s="106"/>
      <c r="AR114" s="106"/>
      <c r="AS114" s="106"/>
      <c r="AT114" s="106"/>
      <c r="AU114" s="106"/>
      <c r="AV114" s="106"/>
      <c r="AW114" s="106"/>
      <c r="AX114" s="106"/>
      <c r="AY114" s="106"/>
      <c r="AZ114" s="106"/>
    </row>
    <row r="115" spans="1:52">
      <c r="A115" s="69" t="s">
        <v>186</v>
      </c>
      <c r="B115" s="129">
        <v>4</v>
      </c>
      <c r="C115" s="110"/>
      <c r="D115" s="263"/>
      <c r="E115" s="110"/>
      <c r="F115" s="304"/>
      <c r="G115" s="281"/>
      <c r="H115" s="106"/>
      <c r="I115" s="106"/>
      <c r="J115" s="106"/>
      <c r="K115" s="106"/>
      <c r="L115" s="106"/>
      <c r="M115" s="106"/>
      <c r="N115" s="106"/>
      <c r="O115" s="106"/>
      <c r="P115" s="106"/>
      <c r="Q115" s="106"/>
      <c r="R115" s="106"/>
      <c r="S115" s="106"/>
      <c r="T115" s="106"/>
      <c r="U115" s="106"/>
      <c r="V115" s="106"/>
      <c r="W115" s="106"/>
      <c r="X115" s="106"/>
      <c r="Y115" s="106"/>
      <c r="Z115" s="106"/>
      <c r="AA115" s="107"/>
      <c r="AB115" s="107"/>
      <c r="AC115" s="107"/>
      <c r="AD115" s="107"/>
      <c r="AE115" s="107"/>
      <c r="AF115" s="107"/>
      <c r="AG115" s="107"/>
      <c r="AH115" s="107"/>
      <c r="AI115" s="107"/>
      <c r="AJ115" s="107"/>
      <c r="AK115" s="107"/>
      <c r="AL115" s="107"/>
      <c r="AM115" s="107"/>
      <c r="AN115" s="107"/>
      <c r="AO115" s="106"/>
      <c r="AP115" s="106"/>
      <c r="AQ115" s="106"/>
      <c r="AR115" s="106"/>
      <c r="AS115" s="106"/>
      <c r="AT115" s="106"/>
      <c r="AU115" s="106"/>
      <c r="AV115" s="106"/>
      <c r="AW115" s="106"/>
      <c r="AX115" s="106"/>
      <c r="AY115" s="106"/>
      <c r="AZ115" s="106"/>
    </row>
    <row r="116" spans="1:52">
      <c r="A116" s="69" t="s">
        <v>187</v>
      </c>
      <c r="B116" s="129">
        <v>4</v>
      </c>
      <c r="C116" s="110"/>
      <c r="D116" s="263"/>
      <c r="E116" s="110"/>
      <c r="F116" s="304"/>
      <c r="G116" s="281"/>
      <c r="H116" s="106"/>
      <c r="I116" s="106"/>
      <c r="J116" s="106"/>
      <c r="K116" s="106"/>
      <c r="L116" s="106"/>
      <c r="M116" s="106"/>
      <c r="N116" s="106"/>
      <c r="O116" s="106"/>
      <c r="P116" s="106"/>
      <c r="Q116" s="106"/>
      <c r="R116" s="106"/>
      <c r="S116" s="106"/>
      <c r="T116" s="106"/>
      <c r="U116" s="106"/>
      <c r="V116" s="106"/>
      <c r="W116" s="106"/>
      <c r="X116" s="106"/>
      <c r="Y116" s="106"/>
      <c r="Z116" s="106"/>
      <c r="AA116" s="107"/>
      <c r="AB116" s="107"/>
      <c r="AC116" s="107"/>
      <c r="AD116" s="107"/>
      <c r="AE116" s="107"/>
      <c r="AF116" s="107"/>
      <c r="AG116" s="107"/>
      <c r="AH116" s="107"/>
      <c r="AI116" s="107"/>
      <c r="AJ116" s="107"/>
      <c r="AK116" s="107"/>
      <c r="AL116" s="107"/>
      <c r="AM116" s="107"/>
      <c r="AN116" s="107"/>
      <c r="AO116" s="106"/>
      <c r="AP116" s="106"/>
      <c r="AQ116" s="106"/>
      <c r="AR116" s="106"/>
      <c r="AS116" s="106"/>
      <c r="AT116" s="106"/>
      <c r="AU116" s="106"/>
      <c r="AV116" s="106"/>
      <c r="AW116" s="106"/>
      <c r="AX116" s="106"/>
      <c r="AY116" s="106"/>
      <c r="AZ116" s="106"/>
    </row>
    <row r="117" spans="1:52" ht="24">
      <c r="A117" s="70" t="s">
        <v>188</v>
      </c>
      <c r="B117" s="130">
        <v>4</v>
      </c>
      <c r="C117" s="110"/>
      <c r="D117" s="263"/>
      <c r="E117" s="110"/>
      <c r="F117" s="304"/>
      <c r="G117" s="281"/>
      <c r="H117" s="106"/>
      <c r="I117" s="106"/>
      <c r="J117" s="106"/>
      <c r="K117" s="106"/>
      <c r="L117" s="106"/>
      <c r="M117" s="106"/>
      <c r="N117" s="106"/>
      <c r="O117" s="106"/>
      <c r="P117" s="106"/>
      <c r="Q117" s="106"/>
      <c r="R117" s="106"/>
      <c r="S117" s="106"/>
      <c r="T117" s="106"/>
      <c r="U117" s="106"/>
      <c r="V117" s="106"/>
      <c r="W117" s="106"/>
      <c r="X117" s="106"/>
      <c r="Y117" s="106"/>
      <c r="Z117" s="106"/>
      <c r="AA117" s="107"/>
      <c r="AB117" s="107"/>
      <c r="AC117" s="107"/>
      <c r="AD117" s="107"/>
      <c r="AE117" s="107"/>
      <c r="AF117" s="107"/>
      <c r="AG117" s="107"/>
      <c r="AH117" s="107"/>
      <c r="AI117" s="107"/>
      <c r="AJ117" s="107"/>
      <c r="AK117" s="107"/>
      <c r="AL117" s="107"/>
      <c r="AM117" s="107"/>
      <c r="AN117" s="107"/>
      <c r="AO117" s="106"/>
      <c r="AP117" s="106"/>
      <c r="AQ117" s="106"/>
      <c r="AR117" s="106"/>
      <c r="AS117" s="106"/>
      <c r="AT117" s="106"/>
      <c r="AU117" s="106"/>
      <c r="AV117" s="106"/>
      <c r="AW117" s="106"/>
      <c r="AX117" s="106"/>
      <c r="AY117" s="106"/>
      <c r="AZ117" s="106"/>
    </row>
    <row r="118" spans="1:52" ht="28.5">
      <c r="A118" s="148" t="s">
        <v>71</v>
      </c>
      <c r="B118" s="158"/>
      <c r="C118" s="110"/>
      <c r="D118" s="263"/>
      <c r="E118" s="110"/>
      <c r="F118" s="304"/>
      <c r="G118" s="281"/>
      <c r="H118" s="106"/>
      <c r="I118" s="106"/>
      <c r="J118" s="106"/>
      <c r="K118" s="106"/>
      <c r="L118" s="106"/>
      <c r="M118" s="106"/>
      <c r="N118" s="106"/>
      <c r="O118" s="106"/>
      <c r="P118" s="106"/>
      <c r="Q118" s="106"/>
      <c r="R118" s="106"/>
      <c r="S118" s="106"/>
      <c r="T118" s="106"/>
      <c r="U118" s="106"/>
      <c r="V118" s="106"/>
      <c r="W118" s="106"/>
      <c r="X118" s="106"/>
      <c r="Y118" s="106"/>
      <c r="Z118" s="106"/>
      <c r="AA118" s="107"/>
      <c r="AB118" s="107"/>
      <c r="AC118" s="107"/>
      <c r="AD118" s="107"/>
      <c r="AE118" s="107"/>
      <c r="AF118" s="107"/>
      <c r="AG118" s="107"/>
      <c r="AH118" s="107"/>
      <c r="AI118" s="107"/>
      <c r="AJ118" s="107"/>
      <c r="AK118" s="107"/>
      <c r="AL118" s="107"/>
      <c r="AM118" s="107"/>
      <c r="AN118" s="107"/>
      <c r="AO118" s="106"/>
      <c r="AP118" s="106"/>
      <c r="AQ118" s="106"/>
      <c r="AR118" s="106"/>
      <c r="AS118" s="106"/>
      <c r="AT118" s="106"/>
      <c r="AU118" s="106"/>
      <c r="AV118" s="106"/>
      <c r="AW118" s="106"/>
      <c r="AX118" s="106"/>
      <c r="AY118" s="106"/>
      <c r="AZ118" s="106"/>
    </row>
    <row r="119" spans="1:52" ht="36">
      <c r="A119" s="190" t="s">
        <v>189</v>
      </c>
      <c r="B119" s="191"/>
      <c r="C119" s="192"/>
      <c r="D119" s="271"/>
      <c r="E119" s="192"/>
      <c r="F119" s="306"/>
      <c r="G119" s="288"/>
      <c r="H119" s="106"/>
      <c r="I119" s="106"/>
      <c r="J119" s="106"/>
      <c r="K119" s="106"/>
      <c r="L119" s="106"/>
      <c r="M119" s="106"/>
      <c r="N119" s="106"/>
      <c r="O119" s="106"/>
      <c r="P119" s="106"/>
      <c r="Q119" s="106"/>
      <c r="R119" s="106"/>
      <c r="S119" s="106"/>
      <c r="T119" s="106"/>
      <c r="U119" s="106"/>
      <c r="V119" s="106"/>
      <c r="W119" s="106"/>
      <c r="X119" s="106"/>
      <c r="Y119" s="106"/>
      <c r="Z119" s="106"/>
      <c r="AA119" s="107"/>
      <c r="AB119" s="107"/>
      <c r="AC119" s="107"/>
      <c r="AD119" s="107"/>
      <c r="AE119" s="107"/>
      <c r="AF119" s="107"/>
      <c r="AG119" s="107"/>
      <c r="AH119" s="107"/>
      <c r="AI119" s="107"/>
      <c r="AJ119" s="107"/>
      <c r="AK119" s="107"/>
      <c r="AL119" s="107"/>
      <c r="AM119" s="107"/>
      <c r="AN119" s="107"/>
      <c r="AO119" s="106"/>
      <c r="AP119" s="106"/>
      <c r="AQ119" s="106"/>
      <c r="AR119" s="106"/>
      <c r="AS119" s="106"/>
      <c r="AT119" s="106"/>
      <c r="AU119" s="106"/>
      <c r="AV119" s="106"/>
      <c r="AW119" s="106"/>
      <c r="AX119" s="106"/>
      <c r="AY119" s="106"/>
      <c r="AZ119" s="106"/>
    </row>
    <row r="120" spans="1:52" ht="24">
      <c r="A120" s="195" t="s">
        <v>190</v>
      </c>
      <c r="B120" s="137">
        <v>2</v>
      </c>
      <c r="C120" s="109"/>
      <c r="D120" s="264"/>
      <c r="E120" s="188"/>
      <c r="F120" s="304"/>
      <c r="G120" s="281"/>
      <c r="H120" s="106"/>
      <c r="I120" s="106"/>
      <c r="J120" s="106"/>
      <c r="K120" s="106"/>
      <c r="L120" s="106"/>
      <c r="M120" s="106"/>
      <c r="N120" s="106"/>
      <c r="O120" s="106"/>
      <c r="P120" s="106"/>
      <c r="Q120" s="106"/>
      <c r="R120" s="106"/>
      <c r="S120" s="106"/>
      <c r="T120" s="106"/>
      <c r="U120" s="106"/>
      <c r="V120" s="106"/>
      <c r="W120" s="106"/>
      <c r="X120" s="106"/>
      <c r="Y120" s="106"/>
      <c r="Z120" s="106"/>
      <c r="AA120" s="107"/>
      <c r="AB120" s="107"/>
      <c r="AC120" s="107"/>
      <c r="AD120" s="107"/>
      <c r="AE120" s="107"/>
      <c r="AF120" s="107"/>
      <c r="AG120" s="107"/>
      <c r="AH120" s="107"/>
      <c r="AI120" s="107"/>
      <c r="AJ120" s="107"/>
      <c r="AK120" s="107"/>
      <c r="AL120" s="107"/>
      <c r="AM120" s="107"/>
      <c r="AN120" s="107"/>
      <c r="AO120" s="108"/>
      <c r="AP120" s="108"/>
      <c r="AQ120" s="106"/>
      <c r="AR120" s="106"/>
      <c r="AS120" s="106"/>
      <c r="AT120" s="106"/>
      <c r="AU120" s="106"/>
      <c r="AV120" s="106"/>
      <c r="AW120" s="106"/>
      <c r="AX120" s="106"/>
      <c r="AY120" s="106"/>
      <c r="AZ120" s="106"/>
    </row>
    <row r="121" spans="1:52" ht="24">
      <c r="A121" s="195" t="s">
        <v>191</v>
      </c>
      <c r="B121" s="137">
        <v>2</v>
      </c>
      <c r="C121" s="109"/>
      <c r="D121" s="264"/>
      <c r="E121" s="188"/>
      <c r="F121" s="304"/>
      <c r="G121" s="281"/>
      <c r="H121" s="106"/>
      <c r="I121" s="106"/>
      <c r="J121" s="106"/>
      <c r="K121" s="106"/>
      <c r="L121" s="106"/>
      <c r="M121" s="106"/>
      <c r="N121" s="106"/>
      <c r="O121" s="106"/>
      <c r="P121" s="106"/>
      <c r="Q121" s="106"/>
      <c r="R121" s="106"/>
      <c r="S121" s="106"/>
      <c r="T121" s="106"/>
      <c r="U121" s="106"/>
      <c r="V121" s="106"/>
      <c r="W121" s="106"/>
      <c r="X121" s="106"/>
      <c r="Y121" s="106"/>
      <c r="Z121" s="106"/>
      <c r="AA121" s="107"/>
      <c r="AB121" s="107"/>
      <c r="AC121" s="107"/>
      <c r="AD121" s="107"/>
      <c r="AE121" s="107"/>
      <c r="AF121" s="107"/>
      <c r="AG121" s="107"/>
      <c r="AH121" s="107"/>
      <c r="AI121" s="107"/>
      <c r="AJ121" s="107"/>
      <c r="AK121" s="107"/>
      <c r="AL121" s="107"/>
      <c r="AM121" s="107"/>
      <c r="AN121" s="107"/>
      <c r="AO121" s="106"/>
      <c r="AP121" s="106"/>
      <c r="AQ121" s="106"/>
      <c r="AR121" s="106"/>
      <c r="AS121" s="106"/>
      <c r="AT121" s="106"/>
      <c r="AU121" s="106"/>
      <c r="AV121" s="106"/>
      <c r="AW121" s="106"/>
      <c r="AX121" s="106"/>
      <c r="AY121" s="106"/>
      <c r="AZ121" s="106"/>
    </row>
    <row r="122" spans="1:52">
      <c r="A122" s="195" t="s">
        <v>192</v>
      </c>
      <c r="B122" s="137">
        <v>2</v>
      </c>
      <c r="C122" s="109"/>
      <c r="D122" s="272"/>
      <c r="E122" s="189"/>
      <c r="F122" s="304"/>
      <c r="G122" s="285"/>
      <c r="H122" s="106"/>
      <c r="I122" s="106"/>
      <c r="J122" s="106"/>
      <c r="K122" s="106"/>
      <c r="L122" s="106"/>
      <c r="M122" s="106"/>
      <c r="N122" s="106"/>
      <c r="O122" s="106"/>
      <c r="P122" s="106"/>
      <c r="Q122" s="106"/>
      <c r="R122" s="106"/>
      <c r="S122" s="106"/>
      <c r="T122" s="106"/>
      <c r="U122" s="106"/>
      <c r="V122" s="106"/>
      <c r="W122" s="106"/>
      <c r="X122" s="106"/>
      <c r="Y122" s="106"/>
      <c r="Z122" s="106"/>
      <c r="AA122" s="107"/>
      <c r="AB122" s="107"/>
      <c r="AC122" s="107"/>
      <c r="AD122" s="107"/>
      <c r="AE122" s="107"/>
      <c r="AF122" s="107"/>
      <c r="AG122" s="107"/>
      <c r="AH122" s="107"/>
      <c r="AI122" s="107"/>
      <c r="AJ122" s="107"/>
      <c r="AK122" s="107"/>
      <c r="AL122" s="107"/>
      <c r="AM122" s="107"/>
      <c r="AN122" s="107"/>
      <c r="AO122" s="335"/>
      <c r="AP122" s="106"/>
      <c r="AQ122" s="106"/>
      <c r="AR122" s="106"/>
      <c r="AS122" s="106"/>
      <c r="AT122" s="106"/>
      <c r="AU122" s="106"/>
      <c r="AV122" s="106"/>
      <c r="AW122" s="106"/>
      <c r="AX122" s="106"/>
      <c r="AY122" s="106"/>
      <c r="AZ122" s="106"/>
    </row>
    <row r="123" spans="1:52">
      <c r="A123" s="195" t="s">
        <v>193</v>
      </c>
      <c r="B123" s="137">
        <v>2</v>
      </c>
      <c r="C123" s="109"/>
      <c r="D123" s="263"/>
      <c r="E123" s="110"/>
      <c r="F123" s="304"/>
      <c r="G123" s="281"/>
      <c r="H123" s="106"/>
      <c r="I123" s="106"/>
      <c r="J123" s="106"/>
      <c r="K123" s="106"/>
      <c r="L123" s="106"/>
      <c r="M123" s="106"/>
      <c r="N123" s="106"/>
      <c r="O123" s="106"/>
      <c r="P123" s="106"/>
      <c r="Q123" s="106"/>
      <c r="R123" s="106"/>
      <c r="S123" s="106"/>
      <c r="T123" s="106"/>
      <c r="U123" s="106"/>
      <c r="V123" s="106"/>
      <c r="W123" s="106"/>
      <c r="X123" s="106"/>
      <c r="Y123" s="106"/>
      <c r="Z123" s="106"/>
      <c r="AA123" s="107"/>
      <c r="AB123" s="107"/>
      <c r="AC123" s="107"/>
      <c r="AD123" s="107"/>
      <c r="AE123" s="107"/>
      <c r="AF123" s="107"/>
      <c r="AG123" s="107"/>
      <c r="AH123" s="107"/>
      <c r="AI123" s="107"/>
      <c r="AJ123" s="107"/>
      <c r="AK123" s="107"/>
      <c r="AL123" s="107"/>
      <c r="AM123" s="107"/>
      <c r="AN123" s="107"/>
      <c r="AO123" s="335"/>
      <c r="AP123" s="106"/>
      <c r="AQ123" s="106"/>
      <c r="AR123" s="106"/>
      <c r="AS123" s="106"/>
      <c r="AT123" s="106"/>
      <c r="AU123" s="106"/>
      <c r="AV123" s="106"/>
      <c r="AW123" s="106"/>
      <c r="AX123" s="106"/>
      <c r="AY123" s="106"/>
      <c r="AZ123" s="106"/>
    </row>
    <row r="124" spans="1:52" ht="48">
      <c r="A124" s="196" t="s">
        <v>351</v>
      </c>
      <c r="B124" s="137">
        <v>2</v>
      </c>
      <c r="C124" s="109"/>
      <c r="D124" s="263"/>
      <c r="E124" s="110"/>
      <c r="F124" s="304"/>
      <c r="G124" s="281"/>
      <c r="H124" s="106"/>
      <c r="I124" s="106"/>
      <c r="J124" s="106"/>
      <c r="K124" s="106"/>
      <c r="L124" s="106"/>
      <c r="M124" s="106"/>
      <c r="N124" s="106"/>
      <c r="O124" s="106"/>
      <c r="P124" s="106"/>
      <c r="Q124" s="106"/>
      <c r="R124" s="106"/>
      <c r="S124" s="106"/>
      <c r="T124" s="106"/>
      <c r="U124" s="106"/>
      <c r="V124" s="106"/>
      <c r="W124" s="106"/>
      <c r="X124" s="106"/>
      <c r="Y124" s="106"/>
      <c r="Z124" s="106"/>
      <c r="AA124" s="107"/>
      <c r="AB124" s="107"/>
      <c r="AC124" s="107"/>
      <c r="AD124" s="107"/>
      <c r="AE124" s="107"/>
      <c r="AF124" s="107"/>
      <c r="AG124" s="107"/>
      <c r="AH124" s="107"/>
      <c r="AI124" s="107"/>
      <c r="AJ124" s="107"/>
      <c r="AK124" s="107"/>
      <c r="AL124" s="107"/>
      <c r="AM124" s="107"/>
      <c r="AN124" s="107"/>
      <c r="AO124" s="106"/>
      <c r="AP124" s="106"/>
      <c r="AQ124" s="106"/>
      <c r="AR124" s="106"/>
      <c r="AS124" s="106"/>
      <c r="AT124" s="106"/>
      <c r="AU124" s="106"/>
      <c r="AV124" s="106"/>
      <c r="AW124" s="106"/>
      <c r="AX124" s="106"/>
      <c r="AY124" s="106"/>
      <c r="AZ124" s="106"/>
    </row>
    <row r="125" spans="1:52" ht="24">
      <c r="A125" s="197" t="s">
        <v>194</v>
      </c>
      <c r="B125" s="137">
        <v>2</v>
      </c>
      <c r="C125" s="109"/>
      <c r="D125" s="263"/>
      <c r="E125" s="110"/>
      <c r="F125" s="304"/>
      <c r="G125" s="281"/>
      <c r="H125" s="106"/>
      <c r="I125" s="106"/>
      <c r="J125" s="106"/>
      <c r="K125" s="106"/>
      <c r="L125" s="106"/>
      <c r="M125" s="106"/>
      <c r="N125" s="106"/>
      <c r="O125" s="106"/>
      <c r="P125" s="106"/>
      <c r="Q125" s="106"/>
      <c r="R125" s="106"/>
      <c r="S125" s="106"/>
      <c r="T125" s="106"/>
      <c r="U125" s="106"/>
      <c r="V125" s="106"/>
      <c r="W125" s="106"/>
      <c r="X125" s="106"/>
      <c r="Y125" s="106"/>
      <c r="Z125" s="106"/>
      <c r="AA125" s="107"/>
      <c r="AB125" s="107"/>
      <c r="AC125" s="107"/>
      <c r="AD125" s="107"/>
      <c r="AE125" s="107"/>
      <c r="AF125" s="107"/>
      <c r="AG125" s="107"/>
      <c r="AH125" s="107"/>
      <c r="AI125" s="107"/>
      <c r="AJ125" s="107"/>
      <c r="AK125" s="107"/>
      <c r="AL125" s="107"/>
      <c r="AM125" s="107"/>
      <c r="AN125" s="107"/>
      <c r="AO125" s="106"/>
      <c r="AP125" s="106"/>
      <c r="AQ125" s="106"/>
      <c r="AR125" s="106"/>
      <c r="AS125" s="106"/>
      <c r="AT125" s="106"/>
      <c r="AU125" s="106"/>
      <c r="AV125" s="106"/>
      <c r="AW125" s="106"/>
      <c r="AX125" s="106"/>
      <c r="AY125" s="106"/>
      <c r="AZ125" s="106"/>
    </row>
    <row r="126" spans="1:52" ht="24">
      <c r="A126" s="198" t="s">
        <v>195</v>
      </c>
      <c r="B126" s="137">
        <v>2</v>
      </c>
      <c r="C126" s="109"/>
      <c r="D126" s="263"/>
      <c r="E126" s="110"/>
      <c r="F126" s="304"/>
      <c r="G126" s="281"/>
      <c r="H126" s="106"/>
      <c r="I126" s="106"/>
      <c r="J126" s="106"/>
      <c r="K126" s="106"/>
      <c r="L126" s="106"/>
      <c r="M126" s="106"/>
      <c r="N126" s="106"/>
      <c r="O126" s="106"/>
      <c r="P126" s="106"/>
      <c r="Q126" s="106"/>
      <c r="R126" s="106"/>
      <c r="S126" s="106"/>
      <c r="T126" s="106"/>
      <c r="U126" s="106"/>
      <c r="V126" s="106"/>
      <c r="W126" s="106"/>
      <c r="X126" s="106"/>
      <c r="Y126" s="106"/>
      <c r="Z126" s="106"/>
      <c r="AA126" s="107"/>
      <c r="AB126" s="107"/>
      <c r="AC126" s="107"/>
      <c r="AD126" s="107"/>
      <c r="AE126" s="107"/>
      <c r="AF126" s="107"/>
      <c r="AG126" s="107"/>
      <c r="AH126" s="107"/>
      <c r="AI126" s="107"/>
      <c r="AJ126" s="107"/>
      <c r="AK126" s="107"/>
      <c r="AL126" s="107"/>
      <c r="AM126" s="107"/>
      <c r="AN126" s="107"/>
      <c r="AO126" s="106"/>
      <c r="AP126" s="106"/>
      <c r="AQ126" s="106"/>
      <c r="AR126" s="106"/>
      <c r="AS126" s="106"/>
      <c r="AT126" s="106"/>
      <c r="AU126" s="106"/>
      <c r="AV126" s="106"/>
      <c r="AW126" s="106"/>
      <c r="AX126" s="106"/>
      <c r="AY126" s="106"/>
      <c r="AZ126" s="106"/>
    </row>
    <row r="127" spans="1:52" ht="24">
      <c r="A127" s="198" t="s">
        <v>196</v>
      </c>
      <c r="B127" s="137">
        <v>2</v>
      </c>
      <c r="C127" s="109"/>
      <c r="D127" s="263"/>
      <c r="E127" s="110"/>
      <c r="F127" s="304"/>
      <c r="G127" s="281"/>
      <c r="H127" s="106"/>
      <c r="I127" s="106"/>
      <c r="J127" s="106"/>
      <c r="K127" s="106"/>
      <c r="L127" s="106"/>
      <c r="M127" s="106"/>
      <c r="N127" s="106"/>
      <c r="O127" s="106"/>
      <c r="P127" s="106"/>
      <c r="Q127" s="106"/>
      <c r="R127" s="106"/>
      <c r="S127" s="106"/>
      <c r="T127" s="106"/>
      <c r="U127" s="106"/>
      <c r="V127" s="106"/>
      <c r="W127" s="106"/>
      <c r="X127" s="106"/>
      <c r="Y127" s="106"/>
      <c r="Z127" s="106"/>
      <c r="AA127" s="107"/>
      <c r="AB127" s="107"/>
      <c r="AC127" s="107"/>
      <c r="AD127" s="107"/>
      <c r="AE127" s="107"/>
      <c r="AF127" s="107"/>
      <c r="AG127" s="107"/>
      <c r="AH127" s="107"/>
      <c r="AI127" s="107"/>
      <c r="AJ127" s="107"/>
      <c r="AK127" s="107"/>
      <c r="AL127" s="107"/>
      <c r="AM127" s="107"/>
      <c r="AN127" s="107"/>
      <c r="AO127" s="106"/>
      <c r="AP127" s="106"/>
      <c r="AQ127" s="106"/>
      <c r="AR127" s="106"/>
      <c r="AS127" s="106"/>
      <c r="AT127" s="106"/>
      <c r="AU127" s="106"/>
      <c r="AV127" s="106"/>
      <c r="AW127" s="106"/>
      <c r="AX127" s="106"/>
      <c r="AY127" s="106"/>
      <c r="AZ127" s="106"/>
    </row>
    <row r="128" spans="1:52" ht="72">
      <c r="A128" s="101" t="s">
        <v>316</v>
      </c>
      <c r="B128" s="137">
        <v>2</v>
      </c>
      <c r="C128" s="109"/>
      <c r="D128" s="266"/>
      <c r="E128" s="111"/>
      <c r="F128" s="304"/>
      <c r="G128" s="283"/>
      <c r="H128" s="106"/>
      <c r="I128" s="106"/>
      <c r="J128" s="106"/>
      <c r="K128" s="106"/>
      <c r="L128" s="106"/>
      <c r="M128" s="106"/>
      <c r="N128" s="106"/>
      <c r="O128" s="106"/>
      <c r="P128" s="106"/>
      <c r="Q128" s="106"/>
      <c r="R128" s="106"/>
      <c r="S128" s="106"/>
      <c r="T128" s="106"/>
      <c r="U128" s="106"/>
      <c r="V128" s="106"/>
      <c r="W128" s="106"/>
      <c r="X128" s="106"/>
      <c r="Y128" s="106"/>
      <c r="Z128" s="106"/>
      <c r="AA128" s="107"/>
      <c r="AB128" s="107"/>
      <c r="AC128" s="107"/>
      <c r="AD128" s="107"/>
      <c r="AE128" s="107"/>
      <c r="AF128" s="107"/>
      <c r="AG128" s="107"/>
      <c r="AH128" s="107"/>
      <c r="AI128" s="107"/>
      <c r="AJ128" s="107"/>
      <c r="AK128" s="107"/>
      <c r="AL128" s="107"/>
      <c r="AM128" s="107"/>
      <c r="AN128" s="107"/>
      <c r="AO128" s="106"/>
      <c r="AP128" s="106"/>
      <c r="AQ128" s="106"/>
      <c r="AR128" s="106"/>
      <c r="AS128" s="106"/>
      <c r="AT128" s="106"/>
      <c r="AU128" s="106"/>
      <c r="AV128" s="106"/>
      <c r="AW128" s="106"/>
      <c r="AX128" s="106"/>
      <c r="AY128" s="106"/>
      <c r="AZ128" s="106"/>
    </row>
    <row r="129" spans="1:52" ht="36">
      <c r="A129" s="198" t="s">
        <v>197</v>
      </c>
      <c r="B129" s="137">
        <v>2</v>
      </c>
      <c r="C129" s="109"/>
      <c r="D129" s="268"/>
      <c r="E129" s="172"/>
      <c r="F129" s="304"/>
      <c r="G129" s="284"/>
      <c r="H129" s="106"/>
      <c r="I129" s="106"/>
      <c r="J129" s="106"/>
      <c r="K129" s="106"/>
      <c r="L129" s="106"/>
      <c r="M129" s="106"/>
      <c r="N129" s="106"/>
      <c r="O129" s="106"/>
      <c r="P129" s="106"/>
      <c r="Q129" s="106"/>
      <c r="R129" s="106"/>
      <c r="S129" s="106"/>
      <c r="T129" s="106"/>
      <c r="U129" s="106"/>
      <c r="V129" s="106"/>
      <c r="W129" s="106"/>
      <c r="X129" s="106"/>
      <c r="Y129" s="106"/>
      <c r="Z129" s="106"/>
      <c r="AA129" s="107"/>
      <c r="AB129" s="107"/>
      <c r="AC129" s="107"/>
      <c r="AD129" s="107"/>
      <c r="AE129" s="107"/>
      <c r="AF129" s="107"/>
      <c r="AG129" s="107"/>
      <c r="AH129" s="107"/>
      <c r="AI129" s="107"/>
      <c r="AJ129" s="107"/>
      <c r="AK129" s="107"/>
      <c r="AL129" s="107"/>
      <c r="AM129" s="107"/>
      <c r="AN129" s="107"/>
      <c r="AO129" s="106"/>
      <c r="AP129" s="106"/>
      <c r="AQ129" s="106"/>
      <c r="AR129" s="106"/>
      <c r="AS129" s="106"/>
      <c r="AT129" s="106"/>
      <c r="AU129" s="106"/>
      <c r="AV129" s="106"/>
      <c r="AW129" s="106"/>
      <c r="AX129" s="106"/>
      <c r="AY129" s="106"/>
      <c r="AZ129" s="106"/>
    </row>
    <row r="130" spans="1:52" ht="24">
      <c r="A130" s="197" t="s">
        <v>198</v>
      </c>
      <c r="B130" s="137">
        <v>2</v>
      </c>
      <c r="C130" s="109"/>
      <c r="D130" s="267"/>
      <c r="E130" s="109"/>
      <c r="F130" s="304"/>
      <c r="G130" s="285"/>
      <c r="H130" s="106"/>
      <c r="I130" s="106"/>
      <c r="J130" s="106"/>
      <c r="K130" s="106"/>
      <c r="L130" s="106"/>
      <c r="M130" s="106"/>
      <c r="N130" s="106"/>
      <c r="O130" s="106"/>
      <c r="P130" s="106"/>
      <c r="Q130" s="106"/>
      <c r="R130" s="106"/>
      <c r="S130" s="106"/>
      <c r="T130" s="106"/>
      <c r="U130" s="106"/>
      <c r="V130" s="106"/>
      <c r="W130" s="106"/>
      <c r="X130" s="106"/>
      <c r="Y130" s="106"/>
      <c r="Z130" s="106"/>
      <c r="AA130" s="107"/>
      <c r="AB130" s="107"/>
      <c r="AC130" s="107"/>
      <c r="AD130" s="107"/>
      <c r="AE130" s="107"/>
      <c r="AF130" s="107"/>
      <c r="AG130" s="107"/>
      <c r="AH130" s="107"/>
      <c r="AI130" s="107"/>
      <c r="AJ130" s="107"/>
      <c r="AK130" s="107"/>
      <c r="AL130" s="107"/>
      <c r="AM130" s="107"/>
      <c r="AN130" s="107"/>
      <c r="AO130" s="106"/>
      <c r="AP130" s="106"/>
      <c r="AQ130" s="106"/>
      <c r="AR130" s="106"/>
      <c r="AS130" s="106"/>
      <c r="AT130" s="106"/>
      <c r="AU130" s="106"/>
      <c r="AV130" s="106"/>
      <c r="AW130" s="106"/>
      <c r="AX130" s="106"/>
      <c r="AY130" s="106"/>
      <c r="AZ130" s="106"/>
    </row>
    <row r="131" spans="1:52" ht="72">
      <c r="A131" s="199" t="s">
        <v>352</v>
      </c>
      <c r="B131" s="137">
        <v>2</v>
      </c>
      <c r="C131" s="109"/>
      <c r="D131" s="263"/>
      <c r="E131" s="110"/>
      <c r="F131" s="304"/>
      <c r="G131" s="281"/>
      <c r="H131" s="106"/>
      <c r="I131" s="106"/>
      <c r="J131" s="106"/>
      <c r="K131" s="106"/>
      <c r="L131" s="106"/>
      <c r="M131" s="106"/>
      <c r="N131" s="106"/>
      <c r="O131" s="106"/>
      <c r="P131" s="106"/>
      <c r="Q131" s="106"/>
      <c r="R131" s="106"/>
      <c r="S131" s="106"/>
      <c r="T131" s="106"/>
      <c r="U131" s="106"/>
      <c r="V131" s="106"/>
      <c r="W131" s="106"/>
      <c r="X131" s="106"/>
      <c r="Y131" s="106"/>
      <c r="Z131" s="106"/>
      <c r="AA131" s="107"/>
      <c r="AB131" s="107"/>
      <c r="AC131" s="107"/>
      <c r="AD131" s="107"/>
      <c r="AE131" s="107"/>
      <c r="AF131" s="107"/>
      <c r="AG131" s="107"/>
      <c r="AH131" s="107"/>
      <c r="AI131" s="107"/>
      <c r="AJ131" s="107"/>
      <c r="AK131" s="107"/>
      <c r="AL131" s="107"/>
      <c r="AM131" s="107"/>
      <c r="AN131" s="107"/>
      <c r="AO131" s="106"/>
      <c r="AP131" s="106"/>
      <c r="AQ131" s="106"/>
      <c r="AR131" s="106"/>
      <c r="AS131" s="106"/>
      <c r="AT131" s="106"/>
      <c r="AU131" s="106"/>
      <c r="AV131" s="106"/>
      <c r="AW131" s="106"/>
      <c r="AX131" s="106"/>
      <c r="AY131" s="106"/>
      <c r="AZ131" s="106"/>
    </row>
    <row r="132" spans="1:52">
      <c r="A132" s="101" t="s">
        <v>199</v>
      </c>
      <c r="B132" s="137">
        <v>2</v>
      </c>
      <c r="C132" s="109"/>
      <c r="D132" s="266"/>
      <c r="E132" s="111"/>
      <c r="F132" s="304"/>
      <c r="G132" s="283"/>
      <c r="H132" s="106"/>
      <c r="I132" s="106"/>
      <c r="J132" s="106"/>
      <c r="K132" s="106"/>
      <c r="L132" s="106"/>
      <c r="M132" s="106"/>
      <c r="N132" s="106"/>
      <c r="O132" s="106"/>
      <c r="P132" s="106"/>
      <c r="Q132" s="106"/>
      <c r="R132" s="106"/>
      <c r="S132" s="106"/>
      <c r="T132" s="106"/>
      <c r="U132" s="106"/>
      <c r="V132" s="106"/>
      <c r="W132" s="106"/>
      <c r="X132" s="106"/>
      <c r="Y132" s="106"/>
      <c r="Z132" s="106"/>
      <c r="AA132" s="107"/>
      <c r="AB132" s="107"/>
      <c r="AC132" s="107"/>
      <c r="AD132" s="107"/>
      <c r="AE132" s="107"/>
      <c r="AF132" s="107"/>
      <c r="AG132" s="107"/>
      <c r="AH132" s="107"/>
      <c r="AI132" s="107"/>
      <c r="AJ132" s="107"/>
      <c r="AK132" s="107"/>
      <c r="AL132" s="107"/>
      <c r="AM132" s="107"/>
      <c r="AN132" s="107"/>
      <c r="AO132" s="106"/>
      <c r="AP132" s="106"/>
      <c r="AQ132" s="106"/>
      <c r="AR132" s="106"/>
      <c r="AS132" s="106"/>
      <c r="AT132" s="106"/>
      <c r="AU132" s="106"/>
      <c r="AV132" s="106"/>
      <c r="AW132" s="106"/>
      <c r="AX132" s="106"/>
      <c r="AY132" s="106"/>
      <c r="AZ132" s="106"/>
    </row>
    <row r="133" spans="1:52" ht="24">
      <c r="A133" s="199" t="s">
        <v>377</v>
      </c>
      <c r="B133" s="137">
        <v>2</v>
      </c>
      <c r="C133" s="109"/>
      <c r="D133" s="268"/>
      <c r="E133" s="172"/>
      <c r="F133" s="304"/>
      <c r="G133" s="284"/>
      <c r="H133" s="106"/>
      <c r="I133" s="106"/>
      <c r="J133" s="106"/>
      <c r="K133" s="106"/>
      <c r="L133" s="106"/>
      <c r="M133" s="106"/>
      <c r="N133" s="106"/>
      <c r="O133" s="106"/>
      <c r="P133" s="106"/>
      <c r="Q133" s="106"/>
      <c r="R133" s="106"/>
      <c r="S133" s="106"/>
      <c r="T133" s="106"/>
      <c r="U133" s="106"/>
      <c r="V133" s="106"/>
      <c r="W133" s="106"/>
      <c r="X133" s="106"/>
      <c r="Y133" s="106"/>
      <c r="Z133" s="106"/>
      <c r="AA133" s="107"/>
      <c r="AB133" s="107"/>
      <c r="AC133" s="107"/>
      <c r="AD133" s="107"/>
      <c r="AE133" s="107"/>
      <c r="AF133" s="107"/>
      <c r="AG133" s="107"/>
      <c r="AH133" s="107"/>
      <c r="AI133" s="107"/>
      <c r="AJ133" s="107"/>
      <c r="AK133" s="107"/>
      <c r="AL133" s="107"/>
      <c r="AM133" s="107"/>
      <c r="AN133" s="107"/>
      <c r="AO133" s="106"/>
      <c r="AP133" s="106"/>
      <c r="AQ133" s="106"/>
      <c r="AR133" s="106"/>
      <c r="AS133" s="106"/>
      <c r="AT133" s="106"/>
      <c r="AU133" s="106"/>
      <c r="AV133" s="106"/>
      <c r="AW133" s="106"/>
      <c r="AX133" s="106"/>
      <c r="AY133" s="106"/>
      <c r="AZ133" s="106"/>
    </row>
    <row r="134" spans="1:52" ht="24">
      <c r="A134" s="200" t="s">
        <v>353</v>
      </c>
      <c r="B134" s="137">
        <v>2</v>
      </c>
      <c r="C134" s="109"/>
      <c r="D134" s="267"/>
      <c r="E134" s="109"/>
      <c r="F134" s="304"/>
      <c r="G134" s="285"/>
      <c r="H134" s="106"/>
      <c r="I134" s="106"/>
      <c r="J134" s="106"/>
      <c r="K134" s="106"/>
      <c r="L134" s="106"/>
      <c r="M134" s="106"/>
      <c r="N134" s="106"/>
      <c r="O134" s="106"/>
      <c r="P134" s="106"/>
      <c r="Q134" s="106"/>
      <c r="R134" s="106"/>
      <c r="S134" s="106"/>
      <c r="T134" s="106"/>
      <c r="U134" s="106"/>
      <c r="V134" s="106"/>
      <c r="W134" s="106"/>
      <c r="X134" s="106"/>
      <c r="Y134" s="106"/>
      <c r="Z134" s="106"/>
      <c r="AA134" s="107"/>
      <c r="AB134" s="107"/>
      <c r="AC134" s="107"/>
      <c r="AD134" s="107"/>
      <c r="AE134" s="107"/>
      <c r="AF134" s="107"/>
      <c r="AG134" s="107"/>
      <c r="AH134" s="107"/>
      <c r="AI134" s="107"/>
      <c r="AJ134" s="107"/>
      <c r="AK134" s="107"/>
      <c r="AL134" s="107"/>
      <c r="AM134" s="107"/>
      <c r="AN134" s="107"/>
      <c r="AO134" s="106"/>
      <c r="AP134" s="106"/>
      <c r="AQ134" s="106"/>
      <c r="AR134" s="106"/>
      <c r="AS134" s="106"/>
      <c r="AT134" s="106"/>
      <c r="AU134" s="106"/>
      <c r="AV134" s="106"/>
      <c r="AW134" s="106"/>
      <c r="AX134" s="106"/>
      <c r="AY134" s="106"/>
      <c r="AZ134" s="106"/>
    </row>
    <row r="135" spans="1:52" ht="84">
      <c r="A135" s="70" t="s">
        <v>370</v>
      </c>
      <c r="B135" s="201"/>
      <c r="C135" s="255"/>
      <c r="D135" s="273"/>
      <c r="E135" s="255"/>
      <c r="F135" s="309"/>
      <c r="G135" s="291"/>
      <c r="H135" s="106"/>
      <c r="I135" s="106"/>
      <c r="J135" s="106"/>
      <c r="K135" s="106"/>
      <c r="L135" s="106"/>
      <c r="M135" s="106"/>
      <c r="N135" s="106"/>
      <c r="O135" s="106"/>
      <c r="P135" s="106"/>
      <c r="Q135" s="106"/>
      <c r="R135" s="106"/>
      <c r="S135" s="106"/>
      <c r="T135" s="106"/>
      <c r="U135" s="106"/>
      <c r="V135" s="106"/>
      <c r="W135" s="106"/>
      <c r="X135" s="106"/>
      <c r="Y135" s="106"/>
      <c r="Z135" s="106"/>
      <c r="AA135" s="107"/>
      <c r="AB135" s="107"/>
      <c r="AC135" s="107"/>
      <c r="AD135" s="107"/>
      <c r="AE135" s="107"/>
      <c r="AF135" s="107"/>
      <c r="AG135" s="107"/>
      <c r="AH135" s="107"/>
      <c r="AI135" s="107"/>
      <c r="AJ135" s="107"/>
      <c r="AK135" s="107"/>
      <c r="AL135" s="107"/>
      <c r="AM135" s="107"/>
      <c r="AN135" s="107"/>
      <c r="AO135" s="106"/>
      <c r="AP135" s="106"/>
      <c r="AQ135" s="106"/>
      <c r="AR135" s="106"/>
      <c r="AS135" s="106"/>
      <c r="AT135" s="106"/>
      <c r="AU135" s="106"/>
      <c r="AV135" s="106"/>
      <c r="AW135" s="106"/>
      <c r="AX135" s="106"/>
      <c r="AY135" s="106"/>
      <c r="AZ135" s="106"/>
    </row>
    <row r="136" spans="1:52" ht="32.25" customHeight="1">
      <c r="A136" s="70" t="s">
        <v>388</v>
      </c>
      <c r="B136" s="137">
        <v>2</v>
      </c>
      <c r="C136" s="109"/>
      <c r="D136" s="263"/>
      <c r="E136" s="110"/>
      <c r="F136" s="304"/>
      <c r="G136" s="281"/>
      <c r="H136" s="106"/>
      <c r="I136" s="106"/>
      <c r="J136" s="106"/>
      <c r="K136" s="106"/>
      <c r="L136" s="106"/>
      <c r="M136" s="106"/>
      <c r="N136" s="106"/>
      <c r="O136" s="106"/>
      <c r="P136" s="106"/>
      <c r="Q136" s="106"/>
      <c r="R136" s="106"/>
      <c r="S136" s="106"/>
      <c r="T136" s="106"/>
      <c r="U136" s="106"/>
      <c r="V136" s="106"/>
      <c r="W136" s="106"/>
      <c r="X136" s="106"/>
      <c r="Y136" s="106"/>
      <c r="Z136" s="106"/>
      <c r="AA136" s="107"/>
      <c r="AB136" s="107"/>
      <c r="AC136" s="107"/>
      <c r="AD136" s="107"/>
      <c r="AE136" s="107"/>
      <c r="AF136" s="107"/>
      <c r="AG136" s="107"/>
      <c r="AH136" s="107"/>
      <c r="AI136" s="107"/>
      <c r="AJ136" s="107"/>
      <c r="AK136" s="107"/>
      <c r="AL136" s="107"/>
      <c r="AM136" s="107"/>
      <c r="AN136" s="107"/>
      <c r="AO136" s="106"/>
      <c r="AP136" s="106"/>
      <c r="AQ136" s="106"/>
      <c r="AR136" s="106"/>
      <c r="AS136" s="106"/>
      <c r="AT136" s="106"/>
      <c r="AU136" s="106"/>
      <c r="AV136" s="106"/>
      <c r="AW136" s="106"/>
      <c r="AX136" s="106"/>
      <c r="AY136" s="106"/>
      <c r="AZ136" s="106"/>
    </row>
    <row r="137" spans="1:52" ht="36">
      <c r="A137" s="70" t="s">
        <v>378</v>
      </c>
      <c r="B137" s="117">
        <v>2</v>
      </c>
      <c r="C137" s="109"/>
      <c r="D137" s="263"/>
      <c r="E137" s="110"/>
      <c r="F137" s="304"/>
      <c r="G137" s="281"/>
      <c r="H137" s="106"/>
      <c r="I137" s="106"/>
      <c r="J137" s="106"/>
      <c r="K137" s="106"/>
      <c r="L137" s="106"/>
      <c r="M137" s="106"/>
      <c r="N137" s="106"/>
      <c r="O137" s="106"/>
      <c r="P137" s="106"/>
      <c r="Q137" s="106"/>
      <c r="R137" s="106"/>
      <c r="S137" s="106"/>
      <c r="T137" s="106"/>
      <c r="U137" s="106"/>
      <c r="V137" s="106"/>
      <c r="W137" s="106"/>
      <c r="X137" s="106"/>
      <c r="Y137" s="106"/>
      <c r="Z137" s="106"/>
      <c r="AA137" s="107"/>
      <c r="AB137" s="107"/>
      <c r="AC137" s="107"/>
      <c r="AD137" s="107"/>
      <c r="AE137" s="107"/>
      <c r="AF137" s="107"/>
      <c r="AG137" s="107"/>
      <c r="AH137" s="107"/>
      <c r="AI137" s="107"/>
      <c r="AJ137" s="107"/>
      <c r="AK137" s="107"/>
      <c r="AL137" s="107"/>
      <c r="AM137" s="107"/>
      <c r="AN137" s="107"/>
      <c r="AO137" s="106"/>
      <c r="AP137" s="106"/>
      <c r="AQ137" s="106"/>
      <c r="AR137" s="106"/>
      <c r="AS137" s="106"/>
      <c r="AT137" s="106"/>
      <c r="AU137" s="106"/>
      <c r="AV137" s="106"/>
      <c r="AW137" s="106"/>
      <c r="AX137" s="106"/>
      <c r="AY137" s="106"/>
      <c r="AZ137" s="106"/>
    </row>
    <row r="138" spans="1:52" ht="84">
      <c r="A138" s="87" t="s">
        <v>371</v>
      </c>
      <c r="B138" s="130">
        <v>4</v>
      </c>
      <c r="C138" s="110"/>
      <c r="D138" s="263"/>
      <c r="E138" s="110"/>
      <c r="F138" s="304"/>
      <c r="G138" s="281"/>
      <c r="H138" s="106"/>
      <c r="I138" s="106"/>
      <c r="J138" s="106"/>
      <c r="K138" s="106"/>
      <c r="L138" s="106"/>
      <c r="M138" s="106"/>
      <c r="N138" s="106"/>
      <c r="O138" s="106"/>
      <c r="P138" s="106"/>
      <c r="Q138" s="106"/>
      <c r="R138" s="106"/>
      <c r="S138" s="106"/>
      <c r="T138" s="106"/>
      <c r="U138" s="106"/>
      <c r="V138" s="106"/>
      <c r="W138" s="106"/>
      <c r="X138" s="106"/>
      <c r="Y138" s="106"/>
      <c r="Z138" s="106"/>
      <c r="AA138" s="107"/>
      <c r="AB138" s="107"/>
      <c r="AC138" s="107"/>
      <c r="AD138" s="107"/>
      <c r="AE138" s="107"/>
      <c r="AF138" s="107"/>
      <c r="AG138" s="107"/>
      <c r="AH138" s="107"/>
      <c r="AI138" s="107"/>
      <c r="AJ138" s="107"/>
      <c r="AK138" s="107"/>
      <c r="AL138" s="107"/>
      <c r="AM138" s="107"/>
      <c r="AN138" s="107"/>
      <c r="AO138" s="106"/>
      <c r="AP138" s="106"/>
      <c r="AQ138" s="106"/>
      <c r="AR138" s="106"/>
      <c r="AS138" s="106"/>
      <c r="AT138" s="106"/>
      <c r="AU138" s="106"/>
      <c r="AV138" s="106"/>
      <c r="AW138" s="106"/>
      <c r="AX138" s="106"/>
      <c r="AY138" s="106"/>
      <c r="AZ138" s="106"/>
    </row>
    <row r="139" spans="1:52" ht="60">
      <c r="A139" s="87" t="s">
        <v>317</v>
      </c>
      <c r="B139" s="130">
        <v>4</v>
      </c>
      <c r="C139" s="110"/>
      <c r="D139" s="263"/>
      <c r="E139" s="110"/>
      <c r="F139" s="304"/>
      <c r="G139" s="281"/>
      <c r="H139" s="106"/>
      <c r="I139" s="106"/>
      <c r="J139" s="106"/>
      <c r="K139" s="106"/>
      <c r="L139" s="106"/>
      <c r="M139" s="106"/>
      <c r="N139" s="106"/>
      <c r="O139" s="106"/>
      <c r="P139" s="106"/>
      <c r="Q139" s="106"/>
      <c r="R139" s="106"/>
      <c r="S139" s="106"/>
      <c r="T139" s="106"/>
      <c r="U139" s="106"/>
      <c r="V139" s="106"/>
      <c r="W139" s="106"/>
      <c r="X139" s="106"/>
      <c r="Y139" s="106"/>
      <c r="Z139" s="106"/>
      <c r="AA139" s="107"/>
      <c r="AB139" s="107"/>
      <c r="AC139" s="107"/>
      <c r="AD139" s="107"/>
      <c r="AE139" s="107"/>
      <c r="AF139" s="107"/>
      <c r="AG139" s="107"/>
      <c r="AH139" s="107"/>
      <c r="AI139" s="107"/>
      <c r="AJ139" s="107"/>
      <c r="AK139" s="107"/>
      <c r="AL139" s="107"/>
      <c r="AM139" s="107"/>
      <c r="AN139" s="107"/>
      <c r="AO139" s="106"/>
      <c r="AP139" s="106"/>
      <c r="AQ139" s="106"/>
      <c r="AR139" s="106"/>
      <c r="AS139" s="106"/>
      <c r="AT139" s="106"/>
      <c r="AU139" s="106"/>
      <c r="AV139" s="106"/>
      <c r="AW139" s="106"/>
      <c r="AX139" s="106"/>
      <c r="AY139" s="106"/>
      <c r="AZ139" s="106"/>
    </row>
    <row r="140" spans="1:52" ht="72">
      <c r="A140" s="90" t="s">
        <v>379</v>
      </c>
      <c r="B140" s="121">
        <v>2</v>
      </c>
      <c r="C140" s="109"/>
      <c r="D140" s="266"/>
      <c r="E140" s="111"/>
      <c r="F140" s="304"/>
      <c r="G140" s="283"/>
      <c r="H140" s="106"/>
      <c r="I140" s="106"/>
      <c r="J140" s="106"/>
      <c r="K140" s="106"/>
      <c r="L140" s="106"/>
      <c r="M140" s="106"/>
      <c r="N140" s="106"/>
      <c r="O140" s="106"/>
      <c r="P140" s="106"/>
      <c r="Q140" s="106"/>
      <c r="R140" s="106"/>
      <c r="S140" s="106"/>
      <c r="T140" s="106"/>
      <c r="U140" s="106"/>
      <c r="V140" s="106"/>
      <c r="W140" s="106"/>
      <c r="X140" s="106"/>
      <c r="Y140" s="106"/>
      <c r="Z140" s="106"/>
      <c r="AA140" s="107"/>
      <c r="AB140" s="107"/>
      <c r="AC140" s="107"/>
      <c r="AD140" s="107"/>
      <c r="AE140" s="107"/>
      <c r="AF140" s="107"/>
      <c r="AG140" s="107"/>
      <c r="AH140" s="107"/>
      <c r="AI140" s="107"/>
      <c r="AJ140" s="107"/>
      <c r="AK140" s="107"/>
      <c r="AL140" s="107"/>
      <c r="AM140" s="107"/>
      <c r="AN140" s="107"/>
      <c r="AO140" s="106"/>
      <c r="AP140" s="106"/>
      <c r="AQ140" s="106"/>
      <c r="AR140" s="106"/>
      <c r="AS140" s="106"/>
      <c r="AT140" s="106"/>
      <c r="AU140" s="106"/>
      <c r="AV140" s="106"/>
      <c r="AW140" s="106"/>
      <c r="AX140" s="106"/>
      <c r="AY140" s="106"/>
      <c r="AZ140" s="106"/>
    </row>
    <row r="141" spans="1:52" ht="96">
      <c r="A141" s="211" t="s">
        <v>318</v>
      </c>
      <c r="B141" s="212">
        <v>4</v>
      </c>
      <c r="C141" s="110"/>
      <c r="D141" s="264"/>
      <c r="E141" s="188"/>
      <c r="F141" s="304"/>
      <c r="G141" s="281"/>
      <c r="H141" s="106"/>
      <c r="I141" s="106"/>
      <c r="J141" s="106"/>
      <c r="K141" s="106"/>
      <c r="L141" s="106"/>
      <c r="M141" s="106"/>
      <c r="N141" s="106"/>
      <c r="O141" s="106"/>
      <c r="P141" s="106"/>
      <c r="Q141" s="106"/>
      <c r="R141" s="106"/>
      <c r="S141" s="106"/>
      <c r="T141" s="106"/>
      <c r="U141" s="106"/>
      <c r="V141" s="106"/>
      <c r="W141" s="106"/>
      <c r="X141" s="106"/>
      <c r="Y141" s="106"/>
      <c r="Z141" s="106"/>
      <c r="AA141" s="107"/>
      <c r="AB141" s="107"/>
      <c r="AC141" s="107"/>
      <c r="AD141" s="107"/>
      <c r="AE141" s="107"/>
      <c r="AF141" s="107"/>
      <c r="AG141" s="107"/>
      <c r="AH141" s="107"/>
      <c r="AI141" s="107"/>
      <c r="AJ141" s="107"/>
      <c r="AK141" s="107"/>
      <c r="AL141" s="107"/>
      <c r="AM141" s="107"/>
      <c r="AN141" s="107"/>
      <c r="AO141" s="106"/>
      <c r="AP141" s="106"/>
      <c r="AQ141" s="106"/>
      <c r="AR141" s="106"/>
      <c r="AS141" s="106"/>
      <c r="AT141" s="106"/>
      <c r="AU141" s="106"/>
      <c r="AV141" s="106"/>
      <c r="AW141" s="106"/>
      <c r="AX141" s="106"/>
      <c r="AY141" s="106"/>
      <c r="AZ141" s="106"/>
    </row>
    <row r="142" spans="1:52" ht="96">
      <c r="A142" s="89" t="s">
        <v>319</v>
      </c>
      <c r="B142" s="129">
        <v>4</v>
      </c>
      <c r="C142" s="110"/>
      <c r="D142" s="267"/>
      <c r="E142" s="109"/>
      <c r="F142" s="304"/>
      <c r="G142" s="285"/>
      <c r="H142" s="106"/>
      <c r="I142" s="106"/>
      <c r="J142" s="106"/>
      <c r="K142" s="106"/>
      <c r="L142" s="106"/>
      <c r="M142" s="106"/>
      <c r="N142" s="106"/>
      <c r="O142" s="106"/>
      <c r="P142" s="106"/>
      <c r="Q142" s="106"/>
      <c r="R142" s="106"/>
      <c r="S142" s="106"/>
      <c r="T142" s="106"/>
      <c r="U142" s="106"/>
      <c r="V142" s="106"/>
      <c r="W142" s="106"/>
      <c r="X142" s="106"/>
      <c r="Y142" s="106"/>
      <c r="Z142" s="106"/>
      <c r="AA142" s="107"/>
      <c r="AB142" s="107"/>
      <c r="AC142" s="107"/>
      <c r="AD142" s="107"/>
      <c r="AE142" s="107"/>
      <c r="AF142" s="107"/>
      <c r="AG142" s="107"/>
      <c r="AH142" s="107"/>
      <c r="AI142" s="107"/>
      <c r="AJ142" s="107"/>
      <c r="AK142" s="107"/>
      <c r="AL142" s="107"/>
      <c r="AM142" s="107"/>
      <c r="AN142" s="107"/>
      <c r="AO142" s="106"/>
      <c r="AP142" s="106"/>
      <c r="AQ142" s="106"/>
      <c r="AR142" s="106"/>
      <c r="AS142" s="106"/>
      <c r="AT142" s="106"/>
      <c r="AU142" s="106"/>
      <c r="AV142" s="106"/>
      <c r="AW142" s="106"/>
      <c r="AX142" s="106"/>
      <c r="AY142" s="106"/>
      <c r="AZ142" s="106"/>
    </row>
    <row r="143" spans="1:52" ht="24">
      <c r="A143" s="70" t="s">
        <v>200</v>
      </c>
      <c r="B143" s="130">
        <v>4</v>
      </c>
      <c r="C143" s="110"/>
      <c r="D143" s="263"/>
      <c r="E143" s="110"/>
      <c r="F143" s="304"/>
      <c r="G143" s="281"/>
      <c r="H143" s="106"/>
      <c r="I143" s="106"/>
      <c r="J143" s="106"/>
      <c r="K143" s="106"/>
      <c r="L143" s="106"/>
      <c r="M143" s="106"/>
      <c r="N143" s="106"/>
      <c r="O143" s="106"/>
      <c r="P143" s="106"/>
      <c r="Q143" s="106"/>
      <c r="R143" s="106"/>
      <c r="S143" s="106"/>
      <c r="T143" s="106"/>
      <c r="U143" s="106"/>
      <c r="V143" s="106"/>
      <c r="W143" s="106"/>
      <c r="X143" s="106"/>
      <c r="Y143" s="106"/>
      <c r="Z143" s="106"/>
      <c r="AA143" s="107"/>
      <c r="AB143" s="107"/>
      <c r="AC143" s="107"/>
      <c r="AD143" s="107"/>
      <c r="AE143" s="107"/>
      <c r="AF143" s="107"/>
      <c r="AG143" s="107"/>
      <c r="AH143" s="107"/>
      <c r="AI143" s="107"/>
      <c r="AJ143" s="107"/>
      <c r="AK143" s="107"/>
      <c r="AL143" s="107"/>
      <c r="AM143" s="107"/>
      <c r="AN143" s="107"/>
      <c r="AO143" s="106"/>
      <c r="AP143" s="106"/>
      <c r="AQ143" s="106"/>
      <c r="AR143" s="106"/>
      <c r="AS143" s="106"/>
      <c r="AT143" s="106"/>
      <c r="AU143" s="106"/>
      <c r="AV143" s="106"/>
      <c r="AW143" s="106"/>
      <c r="AX143" s="106"/>
      <c r="AY143" s="106"/>
      <c r="AZ143" s="106"/>
    </row>
    <row r="144" spans="1:52">
      <c r="A144" s="148" t="s">
        <v>72</v>
      </c>
      <c r="B144" s="158"/>
      <c r="C144" s="110"/>
      <c r="D144" s="263"/>
      <c r="E144" s="110"/>
      <c r="F144" s="304"/>
      <c r="G144" s="281"/>
      <c r="H144" s="106"/>
      <c r="I144" s="106"/>
      <c r="J144" s="106"/>
      <c r="K144" s="106"/>
      <c r="L144" s="106"/>
      <c r="M144" s="106"/>
      <c r="N144" s="106"/>
      <c r="O144" s="106"/>
      <c r="P144" s="106"/>
      <c r="Q144" s="106"/>
      <c r="R144" s="106"/>
      <c r="S144" s="106"/>
      <c r="T144" s="106"/>
      <c r="U144" s="106"/>
      <c r="V144" s="106"/>
      <c r="W144" s="106"/>
      <c r="X144" s="106"/>
      <c r="Y144" s="106"/>
      <c r="Z144" s="106"/>
      <c r="AA144" s="107"/>
      <c r="AB144" s="107"/>
      <c r="AC144" s="107"/>
      <c r="AD144" s="107"/>
      <c r="AE144" s="107"/>
      <c r="AF144" s="107"/>
      <c r="AG144" s="107"/>
      <c r="AH144" s="107"/>
      <c r="AI144" s="107"/>
      <c r="AJ144" s="107"/>
      <c r="AK144" s="107"/>
      <c r="AL144" s="107"/>
      <c r="AM144" s="107"/>
      <c r="AN144" s="107"/>
      <c r="AO144" s="106"/>
      <c r="AP144" s="106"/>
      <c r="AQ144" s="106"/>
      <c r="AR144" s="106"/>
      <c r="AS144" s="106"/>
      <c r="AT144" s="106"/>
      <c r="AU144" s="106"/>
      <c r="AV144" s="106"/>
      <c r="AW144" s="106"/>
      <c r="AX144" s="106"/>
      <c r="AY144" s="106"/>
      <c r="AZ144" s="106"/>
    </row>
    <row r="145" spans="1:52" ht="24">
      <c r="A145" s="69" t="s">
        <v>201</v>
      </c>
      <c r="B145" s="117">
        <v>2</v>
      </c>
      <c r="C145" s="109"/>
      <c r="D145" s="263"/>
      <c r="E145" s="110"/>
      <c r="F145" s="304"/>
      <c r="G145" s="281"/>
      <c r="H145" s="106"/>
      <c r="I145" s="106"/>
      <c r="J145" s="106"/>
      <c r="K145" s="106"/>
      <c r="L145" s="106"/>
      <c r="M145" s="106"/>
      <c r="N145" s="106"/>
      <c r="O145" s="106"/>
      <c r="P145" s="106"/>
      <c r="Q145" s="106"/>
      <c r="R145" s="106"/>
      <c r="S145" s="106"/>
      <c r="T145" s="106"/>
      <c r="U145" s="106"/>
      <c r="V145" s="106"/>
      <c r="W145" s="106"/>
      <c r="X145" s="106"/>
      <c r="Y145" s="106"/>
      <c r="Z145" s="106"/>
      <c r="AA145" s="107"/>
      <c r="AB145" s="107"/>
      <c r="AC145" s="107"/>
      <c r="AD145" s="107"/>
      <c r="AE145" s="107"/>
      <c r="AF145" s="107"/>
      <c r="AG145" s="107"/>
      <c r="AH145" s="107"/>
      <c r="AI145" s="107"/>
      <c r="AJ145" s="107"/>
      <c r="AK145" s="107"/>
      <c r="AL145" s="107"/>
      <c r="AM145" s="107"/>
      <c r="AN145" s="107"/>
      <c r="AO145" s="106"/>
      <c r="AP145" s="106"/>
      <c r="AQ145" s="106"/>
      <c r="AR145" s="106"/>
      <c r="AS145" s="106"/>
      <c r="AT145" s="106"/>
      <c r="AU145" s="106"/>
      <c r="AV145" s="106"/>
      <c r="AW145" s="106"/>
      <c r="AX145" s="106"/>
      <c r="AY145" s="106"/>
      <c r="AZ145" s="106"/>
    </row>
    <row r="146" spans="1:52" ht="84">
      <c r="A146" s="70" t="s">
        <v>338</v>
      </c>
      <c r="B146" s="117">
        <v>2</v>
      </c>
      <c r="C146" s="109"/>
      <c r="D146" s="263"/>
      <c r="E146" s="110"/>
      <c r="F146" s="304"/>
      <c r="G146" s="281"/>
      <c r="H146" s="106"/>
      <c r="I146" s="106"/>
      <c r="J146" s="106"/>
      <c r="K146" s="106"/>
      <c r="L146" s="106"/>
      <c r="M146" s="106"/>
      <c r="N146" s="106"/>
      <c r="O146" s="106"/>
      <c r="P146" s="106"/>
      <c r="Q146" s="106"/>
      <c r="R146" s="106"/>
      <c r="S146" s="106"/>
      <c r="T146" s="106"/>
      <c r="U146" s="106"/>
      <c r="V146" s="106"/>
      <c r="W146" s="106"/>
      <c r="X146" s="106"/>
      <c r="Y146" s="106"/>
      <c r="Z146" s="106"/>
      <c r="AA146" s="107"/>
      <c r="AB146" s="107"/>
      <c r="AC146" s="107"/>
      <c r="AD146" s="107"/>
      <c r="AE146" s="107"/>
      <c r="AF146" s="107"/>
      <c r="AG146" s="107"/>
      <c r="AH146" s="107"/>
      <c r="AI146" s="107"/>
      <c r="AJ146" s="107"/>
      <c r="AK146" s="107"/>
      <c r="AL146" s="107"/>
      <c r="AM146" s="107"/>
      <c r="AN146" s="107"/>
      <c r="AO146" s="106"/>
      <c r="AP146" s="106"/>
      <c r="AQ146" s="106"/>
      <c r="AR146" s="106"/>
      <c r="AS146" s="106"/>
      <c r="AT146" s="106"/>
      <c r="AU146" s="106"/>
      <c r="AV146" s="106"/>
      <c r="AW146" s="106"/>
      <c r="AX146" s="106"/>
      <c r="AY146" s="106"/>
      <c r="AZ146" s="106"/>
    </row>
    <row r="147" spans="1:52" ht="72">
      <c r="A147" s="83" t="s">
        <v>280</v>
      </c>
      <c r="B147" s="121">
        <v>2</v>
      </c>
      <c r="C147" s="109"/>
      <c r="D147" s="266"/>
      <c r="E147" s="111"/>
      <c r="F147" s="304"/>
      <c r="G147" s="283"/>
      <c r="H147" s="106"/>
      <c r="I147" s="106"/>
      <c r="J147" s="106"/>
      <c r="K147" s="106"/>
      <c r="L147" s="106"/>
      <c r="M147" s="106"/>
      <c r="N147" s="106"/>
      <c r="O147" s="106"/>
      <c r="P147" s="106"/>
      <c r="Q147" s="106"/>
      <c r="R147" s="106"/>
      <c r="S147" s="106"/>
      <c r="T147" s="106"/>
      <c r="U147" s="106"/>
      <c r="V147" s="106"/>
      <c r="W147" s="106"/>
      <c r="X147" s="106"/>
      <c r="Y147" s="106"/>
      <c r="Z147" s="106"/>
      <c r="AA147" s="107"/>
      <c r="AB147" s="107"/>
      <c r="AC147" s="107"/>
      <c r="AD147" s="107"/>
      <c r="AE147" s="107"/>
      <c r="AF147" s="107"/>
      <c r="AG147" s="107"/>
      <c r="AH147" s="107"/>
      <c r="AI147" s="107"/>
      <c r="AJ147" s="107"/>
      <c r="AK147" s="107"/>
      <c r="AL147" s="107"/>
      <c r="AM147" s="107"/>
      <c r="AN147" s="107"/>
      <c r="AO147" s="106"/>
      <c r="AP147" s="106"/>
      <c r="AQ147" s="106"/>
      <c r="AR147" s="106"/>
      <c r="AS147" s="106"/>
      <c r="AT147" s="106"/>
      <c r="AU147" s="106"/>
      <c r="AV147" s="106"/>
      <c r="AW147" s="106"/>
      <c r="AX147" s="106"/>
      <c r="AY147" s="106"/>
      <c r="AZ147" s="106"/>
    </row>
    <row r="148" spans="1:52" ht="24">
      <c r="A148" s="190" t="s">
        <v>202</v>
      </c>
      <c r="B148" s="203">
        <v>2</v>
      </c>
      <c r="C148" s="109"/>
      <c r="D148" s="264"/>
      <c r="E148" s="188"/>
      <c r="F148" s="304"/>
      <c r="G148" s="281"/>
      <c r="H148" s="106"/>
      <c r="I148" s="106"/>
      <c r="J148" s="106"/>
      <c r="K148" s="106"/>
      <c r="L148" s="106"/>
      <c r="M148" s="106"/>
      <c r="N148" s="106"/>
      <c r="O148" s="106"/>
      <c r="P148" s="106"/>
      <c r="Q148" s="106"/>
      <c r="R148" s="106"/>
      <c r="S148" s="106"/>
      <c r="T148" s="106"/>
      <c r="U148" s="106"/>
      <c r="V148" s="106"/>
      <c r="W148" s="106"/>
      <c r="X148" s="106"/>
      <c r="Y148" s="106"/>
      <c r="Z148" s="106"/>
      <c r="AA148" s="107"/>
      <c r="AB148" s="107"/>
      <c r="AC148" s="107"/>
      <c r="AD148" s="107"/>
      <c r="AE148" s="107"/>
      <c r="AF148" s="107"/>
      <c r="AG148" s="107"/>
      <c r="AH148" s="107"/>
      <c r="AI148" s="107"/>
      <c r="AJ148" s="107"/>
      <c r="AK148" s="107"/>
      <c r="AL148" s="107"/>
      <c r="AM148" s="107"/>
      <c r="AN148" s="107"/>
      <c r="AO148" s="106"/>
      <c r="AP148" s="106"/>
      <c r="AQ148" s="106"/>
      <c r="AR148" s="106"/>
      <c r="AS148" s="106"/>
      <c r="AT148" s="106"/>
      <c r="AU148" s="106"/>
      <c r="AV148" s="106"/>
      <c r="AW148" s="106"/>
      <c r="AX148" s="106"/>
      <c r="AY148" s="106"/>
      <c r="AZ148" s="106"/>
    </row>
    <row r="149" spans="1:52" ht="72">
      <c r="A149" s="89" t="s">
        <v>320</v>
      </c>
      <c r="B149" s="218">
        <v>5</v>
      </c>
      <c r="C149" s="188"/>
      <c r="D149" s="264"/>
      <c r="E149" s="188"/>
      <c r="F149" s="304"/>
      <c r="G149" s="281"/>
      <c r="H149" s="106"/>
      <c r="I149" s="106"/>
      <c r="J149" s="106"/>
      <c r="K149" s="106"/>
      <c r="L149" s="106"/>
      <c r="M149" s="106"/>
      <c r="N149" s="106"/>
      <c r="O149" s="106"/>
      <c r="P149" s="106"/>
      <c r="Q149" s="106"/>
      <c r="R149" s="106"/>
      <c r="S149" s="106"/>
      <c r="T149" s="106"/>
      <c r="U149" s="106"/>
      <c r="V149" s="106"/>
      <c r="W149" s="106"/>
      <c r="X149" s="106"/>
      <c r="Y149" s="106"/>
      <c r="Z149" s="106"/>
      <c r="AA149" s="107"/>
      <c r="AB149" s="107"/>
      <c r="AC149" s="107"/>
      <c r="AD149" s="107"/>
      <c r="AE149" s="107"/>
      <c r="AF149" s="107"/>
      <c r="AG149" s="107"/>
      <c r="AH149" s="107"/>
      <c r="AI149" s="107"/>
      <c r="AJ149" s="107"/>
      <c r="AK149" s="107"/>
      <c r="AL149" s="107"/>
      <c r="AM149" s="107"/>
      <c r="AN149" s="107"/>
      <c r="AO149" s="106"/>
      <c r="AP149" s="106"/>
      <c r="AQ149" s="106"/>
      <c r="AR149" s="106"/>
      <c r="AS149" s="106"/>
      <c r="AT149" s="106"/>
      <c r="AU149" s="106"/>
      <c r="AV149" s="106"/>
      <c r="AW149" s="106"/>
      <c r="AX149" s="106"/>
      <c r="AY149" s="106"/>
      <c r="AZ149" s="106"/>
    </row>
    <row r="150" spans="1:52" ht="48">
      <c r="A150" s="87" t="s">
        <v>321</v>
      </c>
      <c r="B150" s="117">
        <v>2</v>
      </c>
      <c r="C150" s="109"/>
      <c r="D150" s="263"/>
      <c r="E150" s="110"/>
      <c r="F150" s="304"/>
      <c r="G150" s="281"/>
      <c r="H150" s="106"/>
      <c r="I150" s="106"/>
      <c r="J150" s="106"/>
      <c r="K150" s="106"/>
      <c r="L150" s="106"/>
      <c r="M150" s="106"/>
      <c r="N150" s="106"/>
      <c r="O150" s="106"/>
      <c r="P150" s="106"/>
      <c r="Q150" s="106"/>
      <c r="R150" s="106"/>
      <c r="S150" s="106"/>
      <c r="T150" s="106"/>
      <c r="U150" s="106"/>
      <c r="V150" s="106"/>
      <c r="W150" s="106"/>
      <c r="X150" s="106"/>
      <c r="Y150" s="106"/>
      <c r="Z150" s="106"/>
      <c r="AA150" s="107"/>
      <c r="AB150" s="107"/>
      <c r="AC150" s="107"/>
      <c r="AD150" s="107"/>
      <c r="AE150" s="107"/>
      <c r="AF150" s="107"/>
      <c r="AG150" s="107"/>
      <c r="AH150" s="107"/>
      <c r="AI150" s="107"/>
      <c r="AJ150" s="107"/>
      <c r="AK150" s="107"/>
      <c r="AL150" s="107"/>
      <c r="AM150" s="107"/>
      <c r="AN150" s="107"/>
      <c r="AO150" s="106"/>
      <c r="AP150" s="106"/>
      <c r="AQ150" s="106"/>
      <c r="AR150" s="106"/>
      <c r="AS150" s="106"/>
      <c r="AT150" s="106"/>
      <c r="AU150" s="106"/>
      <c r="AV150" s="106"/>
      <c r="AW150" s="106"/>
      <c r="AX150" s="106"/>
      <c r="AY150" s="106"/>
      <c r="AZ150" s="106"/>
    </row>
    <row r="151" spans="1:52" ht="24">
      <c r="A151" s="69" t="s">
        <v>281</v>
      </c>
      <c r="B151" s="156"/>
      <c r="C151" s="173"/>
      <c r="D151" s="265"/>
      <c r="E151" s="173"/>
      <c r="F151" s="306"/>
      <c r="G151" s="288"/>
      <c r="H151" s="106"/>
      <c r="I151" s="106"/>
      <c r="J151" s="106"/>
      <c r="K151" s="106"/>
      <c r="L151" s="106"/>
      <c r="M151" s="106"/>
      <c r="N151" s="106"/>
      <c r="O151" s="106"/>
      <c r="P151" s="106"/>
      <c r="Q151" s="106"/>
      <c r="R151" s="106"/>
      <c r="S151" s="106"/>
      <c r="T151" s="106"/>
      <c r="U151" s="106"/>
      <c r="V151" s="106"/>
      <c r="W151" s="106"/>
      <c r="X151" s="106"/>
      <c r="Y151" s="106"/>
      <c r="Z151" s="106"/>
      <c r="AA151" s="107"/>
      <c r="AB151" s="107"/>
      <c r="AC151" s="107"/>
      <c r="AD151" s="107"/>
      <c r="AE151" s="107"/>
      <c r="AF151" s="107"/>
      <c r="AG151" s="107"/>
      <c r="AH151" s="107"/>
      <c r="AI151" s="107"/>
      <c r="AJ151" s="107"/>
      <c r="AK151" s="107"/>
      <c r="AL151" s="107"/>
      <c r="AM151" s="107"/>
      <c r="AN151" s="107"/>
      <c r="AO151" s="106"/>
      <c r="AP151" s="106"/>
      <c r="AQ151" s="106"/>
      <c r="AR151" s="106"/>
      <c r="AS151" s="106"/>
      <c r="AT151" s="106"/>
      <c r="AU151" s="106"/>
      <c r="AV151" s="106"/>
      <c r="AW151" s="106"/>
      <c r="AX151" s="106"/>
      <c r="AY151" s="106"/>
      <c r="AZ151" s="106"/>
    </row>
    <row r="152" spans="1:52" ht="24">
      <c r="A152" s="82" t="s">
        <v>203</v>
      </c>
      <c r="B152" s="219">
        <v>5</v>
      </c>
      <c r="C152" s="188"/>
      <c r="D152" s="264"/>
      <c r="E152" s="188"/>
      <c r="F152" s="304"/>
      <c r="G152" s="281"/>
      <c r="H152" s="106"/>
      <c r="I152" s="106"/>
      <c r="J152" s="106"/>
      <c r="K152" s="106"/>
      <c r="L152" s="106"/>
      <c r="M152" s="106"/>
      <c r="N152" s="106"/>
      <c r="O152" s="106"/>
      <c r="P152" s="106"/>
      <c r="Q152" s="106"/>
      <c r="R152" s="106"/>
      <c r="S152" s="106"/>
      <c r="T152" s="106"/>
      <c r="U152" s="106"/>
      <c r="V152" s="106"/>
      <c r="W152" s="106"/>
      <c r="X152" s="106"/>
      <c r="Y152" s="106"/>
      <c r="Z152" s="106"/>
      <c r="AA152" s="107"/>
      <c r="AB152" s="107"/>
      <c r="AC152" s="107"/>
      <c r="AD152" s="107"/>
      <c r="AE152" s="107"/>
      <c r="AF152" s="107"/>
      <c r="AG152" s="107"/>
      <c r="AH152" s="107"/>
      <c r="AI152" s="107"/>
      <c r="AJ152" s="107"/>
      <c r="AK152" s="107"/>
      <c r="AL152" s="107"/>
      <c r="AM152" s="107"/>
      <c r="AN152" s="107"/>
      <c r="AO152" s="106"/>
      <c r="AP152" s="106"/>
      <c r="AQ152" s="106"/>
      <c r="AR152" s="106"/>
      <c r="AS152" s="106"/>
      <c r="AT152" s="106"/>
      <c r="AU152" s="106"/>
      <c r="AV152" s="106"/>
      <c r="AW152" s="106"/>
      <c r="AX152" s="106"/>
      <c r="AY152" s="106"/>
      <c r="AZ152" s="106"/>
    </row>
    <row r="153" spans="1:52" ht="24">
      <c r="A153" s="82" t="s">
        <v>204</v>
      </c>
      <c r="B153" s="219">
        <v>5</v>
      </c>
      <c r="C153" s="188"/>
      <c r="D153" s="264"/>
      <c r="E153" s="188"/>
      <c r="F153" s="304"/>
      <c r="G153" s="281"/>
      <c r="H153" s="106"/>
      <c r="I153" s="106"/>
      <c r="J153" s="106"/>
      <c r="K153" s="106"/>
      <c r="L153" s="106"/>
      <c r="M153" s="106"/>
      <c r="N153" s="106"/>
      <c r="O153" s="106"/>
      <c r="P153" s="106"/>
      <c r="Q153" s="106"/>
      <c r="R153" s="106"/>
      <c r="S153" s="106"/>
      <c r="T153" s="106"/>
      <c r="U153" s="106"/>
      <c r="V153" s="106"/>
      <c r="W153" s="106"/>
      <c r="X153" s="106"/>
      <c r="Y153" s="106"/>
      <c r="Z153" s="106"/>
      <c r="AA153" s="107"/>
      <c r="AB153" s="107"/>
      <c r="AC153" s="107"/>
      <c r="AD153" s="107"/>
      <c r="AE153" s="107"/>
      <c r="AF153" s="107"/>
      <c r="AG153" s="107"/>
      <c r="AH153" s="107"/>
      <c r="AI153" s="107"/>
      <c r="AJ153" s="107"/>
      <c r="AK153" s="107"/>
      <c r="AL153" s="107"/>
      <c r="AM153" s="107"/>
      <c r="AN153" s="107"/>
      <c r="AO153" s="106"/>
      <c r="AP153" s="106"/>
      <c r="AQ153" s="106"/>
      <c r="AR153" s="106"/>
      <c r="AS153" s="106"/>
      <c r="AT153" s="106"/>
      <c r="AU153" s="106"/>
      <c r="AV153" s="106"/>
      <c r="AW153" s="106"/>
      <c r="AX153" s="106"/>
      <c r="AY153" s="106"/>
      <c r="AZ153" s="106"/>
    </row>
    <row r="154" spans="1:52" ht="24">
      <c r="A154" s="101" t="s">
        <v>205</v>
      </c>
      <c r="B154" s="220">
        <v>5</v>
      </c>
      <c r="C154" s="188"/>
      <c r="D154" s="264"/>
      <c r="E154" s="188"/>
      <c r="F154" s="304"/>
      <c r="G154" s="281"/>
      <c r="H154" s="106"/>
      <c r="I154" s="106"/>
      <c r="J154" s="106"/>
      <c r="K154" s="106"/>
      <c r="L154" s="106"/>
      <c r="M154" s="106"/>
      <c r="N154" s="106"/>
      <c r="O154" s="106"/>
      <c r="P154" s="106"/>
      <c r="Q154" s="106"/>
      <c r="R154" s="106"/>
      <c r="S154" s="106"/>
      <c r="T154" s="106"/>
      <c r="U154" s="106"/>
      <c r="V154" s="106"/>
      <c r="W154" s="106"/>
      <c r="X154" s="106"/>
      <c r="Y154" s="106"/>
      <c r="Z154" s="106"/>
      <c r="AA154" s="107"/>
      <c r="AB154" s="107"/>
      <c r="AC154" s="107"/>
      <c r="AD154" s="107"/>
      <c r="AE154" s="107"/>
      <c r="AF154" s="107"/>
      <c r="AG154" s="107"/>
      <c r="AH154" s="107"/>
      <c r="AI154" s="107"/>
      <c r="AJ154" s="107"/>
      <c r="AK154" s="107"/>
      <c r="AL154" s="107"/>
      <c r="AM154" s="107"/>
      <c r="AN154" s="107"/>
      <c r="AO154" s="106"/>
      <c r="AP154" s="106"/>
      <c r="AQ154" s="106"/>
      <c r="AR154" s="106"/>
      <c r="AS154" s="106"/>
      <c r="AT154" s="106"/>
      <c r="AU154" s="106"/>
      <c r="AV154" s="106"/>
      <c r="AW154" s="106"/>
      <c r="AX154" s="106"/>
      <c r="AY154" s="106"/>
      <c r="AZ154" s="106"/>
    </row>
    <row r="155" spans="1:52" ht="60">
      <c r="A155" s="190" t="s">
        <v>283</v>
      </c>
      <c r="B155" s="219">
        <v>5</v>
      </c>
      <c r="C155" s="188"/>
      <c r="D155" s="264"/>
      <c r="E155" s="188"/>
      <c r="F155" s="304"/>
      <c r="G155" s="281"/>
      <c r="H155" s="106"/>
      <c r="I155" s="106"/>
      <c r="J155" s="106"/>
      <c r="K155" s="106"/>
      <c r="L155" s="106"/>
      <c r="M155" s="106"/>
      <c r="N155" s="106"/>
      <c r="O155" s="106"/>
      <c r="P155" s="106"/>
      <c r="Q155" s="106"/>
      <c r="R155" s="106"/>
      <c r="S155" s="106"/>
      <c r="T155" s="106"/>
      <c r="U155" s="106"/>
      <c r="V155" s="106"/>
      <c r="W155" s="106"/>
      <c r="X155" s="106"/>
      <c r="Y155" s="106"/>
      <c r="Z155" s="106"/>
      <c r="AA155" s="107"/>
      <c r="AB155" s="107"/>
      <c r="AC155" s="107"/>
      <c r="AD155" s="107"/>
      <c r="AE155" s="107"/>
      <c r="AF155" s="107"/>
      <c r="AG155" s="107"/>
      <c r="AH155" s="107"/>
      <c r="AI155" s="107"/>
      <c r="AJ155" s="107"/>
      <c r="AK155" s="107"/>
      <c r="AL155" s="107"/>
      <c r="AM155" s="107"/>
      <c r="AN155" s="107"/>
      <c r="AO155" s="106"/>
      <c r="AP155" s="106"/>
      <c r="AQ155" s="106"/>
      <c r="AR155" s="106"/>
      <c r="AS155" s="106"/>
      <c r="AT155" s="106"/>
      <c r="AU155" s="106"/>
      <c r="AV155" s="106"/>
      <c r="AW155" s="106"/>
      <c r="AX155" s="106"/>
      <c r="AY155" s="106"/>
      <c r="AZ155" s="106"/>
    </row>
    <row r="156" spans="1:52">
      <c r="A156" s="84" t="s">
        <v>206</v>
      </c>
      <c r="B156" s="218">
        <v>5</v>
      </c>
      <c r="C156" s="188"/>
      <c r="D156" s="264"/>
      <c r="E156" s="188"/>
      <c r="F156" s="304"/>
      <c r="G156" s="281"/>
      <c r="H156" s="106"/>
      <c r="I156" s="106"/>
      <c r="J156" s="106"/>
      <c r="K156" s="106"/>
      <c r="L156" s="106"/>
      <c r="M156" s="106"/>
      <c r="N156" s="106"/>
      <c r="O156" s="106"/>
      <c r="P156" s="106"/>
      <c r="Q156" s="106"/>
      <c r="R156" s="106"/>
      <c r="S156" s="106"/>
      <c r="T156" s="106"/>
      <c r="U156" s="106"/>
      <c r="V156" s="106"/>
      <c r="W156" s="106"/>
      <c r="X156" s="106"/>
      <c r="Y156" s="106"/>
      <c r="Z156" s="106"/>
      <c r="AA156" s="107"/>
      <c r="AB156" s="107"/>
      <c r="AC156" s="107"/>
      <c r="AD156" s="107"/>
      <c r="AE156" s="107"/>
      <c r="AF156" s="107"/>
      <c r="AG156" s="107"/>
      <c r="AH156" s="107"/>
      <c r="AI156" s="107"/>
      <c r="AJ156" s="107"/>
      <c r="AK156" s="107"/>
      <c r="AL156" s="107"/>
      <c r="AM156" s="107"/>
      <c r="AN156" s="107"/>
      <c r="AO156" s="106"/>
      <c r="AP156" s="106"/>
      <c r="AQ156" s="106"/>
      <c r="AR156" s="106"/>
      <c r="AS156" s="106"/>
      <c r="AT156" s="106"/>
      <c r="AU156" s="106"/>
      <c r="AV156" s="106"/>
      <c r="AW156" s="106"/>
      <c r="AX156" s="106"/>
      <c r="AY156" s="106"/>
      <c r="AZ156" s="106"/>
    </row>
    <row r="157" spans="1:52" ht="36">
      <c r="A157" s="82" t="s">
        <v>207</v>
      </c>
      <c r="B157" s="219">
        <v>5</v>
      </c>
      <c r="C157" s="188"/>
      <c r="D157" s="264"/>
      <c r="E157" s="188"/>
      <c r="F157" s="304"/>
      <c r="G157" s="281"/>
      <c r="H157" s="106"/>
      <c r="I157" s="106"/>
      <c r="J157" s="106"/>
      <c r="K157" s="106"/>
      <c r="L157" s="106"/>
      <c r="M157" s="106"/>
      <c r="N157" s="106"/>
      <c r="O157" s="106"/>
      <c r="P157" s="106"/>
      <c r="Q157" s="106"/>
      <c r="R157" s="106"/>
      <c r="S157" s="106"/>
      <c r="T157" s="106"/>
      <c r="U157" s="106"/>
      <c r="V157" s="106"/>
      <c r="W157" s="106"/>
      <c r="X157" s="106"/>
      <c r="Y157" s="106"/>
      <c r="Z157" s="106"/>
      <c r="AA157" s="107"/>
      <c r="AB157" s="107"/>
      <c r="AC157" s="107"/>
      <c r="AD157" s="107"/>
      <c r="AE157" s="107"/>
      <c r="AF157" s="107"/>
      <c r="AG157" s="107"/>
      <c r="AH157" s="107"/>
      <c r="AI157" s="107"/>
      <c r="AJ157" s="107"/>
      <c r="AK157" s="107"/>
      <c r="AL157" s="107"/>
      <c r="AM157" s="107"/>
      <c r="AN157" s="107"/>
      <c r="AO157" s="106"/>
      <c r="AP157" s="106"/>
      <c r="AQ157" s="106"/>
      <c r="AR157" s="106"/>
      <c r="AS157" s="106"/>
      <c r="AT157" s="106"/>
      <c r="AU157" s="106"/>
      <c r="AV157" s="106"/>
      <c r="AW157" s="106"/>
      <c r="AX157" s="106"/>
      <c r="AY157" s="106"/>
      <c r="AZ157" s="106"/>
    </row>
    <row r="158" spans="1:52" ht="24">
      <c r="A158" s="101" t="s">
        <v>208</v>
      </c>
      <c r="B158" s="166"/>
      <c r="C158" s="176"/>
      <c r="D158" s="274"/>
      <c r="E158" s="176"/>
      <c r="F158" s="306"/>
      <c r="G158" s="292"/>
      <c r="H158" s="106"/>
      <c r="I158" s="106"/>
      <c r="J158" s="106"/>
      <c r="K158" s="106"/>
      <c r="L158" s="106"/>
      <c r="M158" s="106"/>
      <c r="N158" s="106"/>
      <c r="O158" s="106"/>
      <c r="P158" s="106"/>
      <c r="Q158" s="106"/>
      <c r="R158" s="106"/>
      <c r="S158" s="106"/>
      <c r="T158" s="106"/>
      <c r="U158" s="106"/>
      <c r="V158" s="106"/>
      <c r="W158" s="106"/>
      <c r="X158" s="106"/>
      <c r="Y158" s="106"/>
      <c r="Z158" s="106"/>
      <c r="AA158" s="107"/>
      <c r="AB158" s="107"/>
      <c r="AC158" s="107"/>
      <c r="AD158" s="107"/>
      <c r="AE158" s="107"/>
      <c r="AF158" s="107"/>
      <c r="AG158" s="107"/>
      <c r="AH158" s="107"/>
      <c r="AI158" s="107"/>
      <c r="AJ158" s="107"/>
      <c r="AK158" s="107"/>
      <c r="AL158" s="107"/>
      <c r="AM158" s="107"/>
      <c r="AN158" s="107"/>
      <c r="AO158" s="106"/>
      <c r="AP158" s="106"/>
      <c r="AQ158" s="106"/>
      <c r="AR158" s="106"/>
      <c r="AS158" s="106"/>
      <c r="AT158" s="106"/>
      <c r="AU158" s="106"/>
      <c r="AV158" s="106"/>
      <c r="AW158" s="106"/>
      <c r="AX158" s="106"/>
      <c r="AY158" s="106"/>
      <c r="AZ158" s="106"/>
    </row>
    <row r="159" spans="1:52">
      <c r="A159" s="190" t="s">
        <v>209</v>
      </c>
      <c r="B159" s="219">
        <v>5</v>
      </c>
      <c r="C159" s="188"/>
      <c r="D159" s="264"/>
      <c r="E159" s="188"/>
      <c r="F159" s="304"/>
      <c r="G159" s="281"/>
      <c r="H159" s="106"/>
      <c r="I159" s="106"/>
      <c r="J159" s="106"/>
      <c r="K159" s="106"/>
      <c r="L159" s="106"/>
      <c r="M159" s="106"/>
      <c r="N159" s="106"/>
      <c r="O159" s="106"/>
      <c r="P159" s="106"/>
      <c r="Q159" s="106"/>
      <c r="R159" s="106"/>
      <c r="S159" s="106"/>
      <c r="T159" s="106"/>
      <c r="U159" s="106"/>
      <c r="V159" s="106"/>
      <c r="W159" s="106"/>
      <c r="X159" s="106"/>
      <c r="Y159" s="106"/>
      <c r="Z159" s="106"/>
      <c r="AA159" s="107"/>
      <c r="AB159" s="107"/>
      <c r="AC159" s="107"/>
      <c r="AD159" s="107"/>
      <c r="AE159" s="107"/>
      <c r="AF159" s="107"/>
      <c r="AG159" s="107"/>
      <c r="AH159" s="107"/>
      <c r="AI159" s="107"/>
      <c r="AJ159" s="107"/>
      <c r="AK159" s="107"/>
      <c r="AL159" s="107"/>
      <c r="AM159" s="107"/>
      <c r="AN159" s="107"/>
      <c r="AO159" s="106"/>
      <c r="AP159" s="106"/>
      <c r="AQ159" s="106"/>
      <c r="AR159" s="106"/>
      <c r="AS159" s="106"/>
      <c r="AT159" s="106"/>
      <c r="AU159" s="106"/>
      <c r="AV159" s="106"/>
      <c r="AW159" s="106"/>
      <c r="AX159" s="106"/>
      <c r="AY159" s="106"/>
      <c r="AZ159" s="106"/>
    </row>
    <row r="160" spans="1:52" ht="24">
      <c r="A160" s="103" t="s">
        <v>210</v>
      </c>
      <c r="B160" s="221">
        <v>5</v>
      </c>
      <c r="C160" s="188"/>
      <c r="D160" s="264"/>
      <c r="E160" s="188"/>
      <c r="F160" s="304"/>
      <c r="G160" s="281"/>
      <c r="H160" s="106"/>
      <c r="I160" s="106"/>
      <c r="J160" s="106"/>
      <c r="K160" s="106"/>
      <c r="L160" s="106"/>
      <c r="M160" s="106"/>
      <c r="N160" s="106"/>
      <c r="O160" s="106"/>
      <c r="P160" s="106"/>
      <c r="Q160" s="106"/>
      <c r="R160" s="106"/>
      <c r="S160" s="106"/>
      <c r="T160" s="106"/>
      <c r="U160" s="106"/>
      <c r="V160" s="106"/>
      <c r="W160" s="106"/>
      <c r="X160" s="106"/>
      <c r="Y160" s="106"/>
      <c r="Z160" s="106"/>
      <c r="AA160" s="107"/>
      <c r="AB160" s="107"/>
      <c r="AC160" s="107"/>
      <c r="AD160" s="107"/>
      <c r="AE160" s="107"/>
      <c r="AF160" s="107"/>
      <c r="AG160" s="107"/>
      <c r="AH160" s="107"/>
      <c r="AI160" s="107"/>
      <c r="AJ160" s="107"/>
      <c r="AK160" s="107"/>
      <c r="AL160" s="107"/>
      <c r="AM160" s="107"/>
      <c r="AN160" s="107"/>
      <c r="AO160" s="106"/>
      <c r="AP160" s="106"/>
      <c r="AQ160" s="106"/>
      <c r="AR160" s="106"/>
      <c r="AS160" s="106"/>
      <c r="AT160" s="106"/>
      <c r="AU160" s="106"/>
      <c r="AV160" s="106"/>
      <c r="AW160" s="106"/>
      <c r="AX160" s="106"/>
      <c r="AY160" s="106"/>
      <c r="AZ160" s="106"/>
    </row>
    <row r="161" spans="1:52" ht="24">
      <c r="A161" s="82" t="s">
        <v>211</v>
      </c>
      <c r="B161" s="219">
        <v>5</v>
      </c>
      <c r="C161" s="188"/>
      <c r="D161" s="264"/>
      <c r="E161" s="188"/>
      <c r="F161" s="304"/>
      <c r="G161" s="281"/>
      <c r="H161" s="106"/>
      <c r="I161" s="106"/>
      <c r="J161" s="106"/>
      <c r="K161" s="106"/>
      <c r="L161" s="106"/>
      <c r="M161" s="106"/>
      <c r="N161" s="106"/>
      <c r="O161" s="106"/>
      <c r="P161" s="106"/>
      <c r="Q161" s="106"/>
      <c r="R161" s="106"/>
      <c r="S161" s="106"/>
      <c r="T161" s="106"/>
      <c r="U161" s="106"/>
      <c r="V161" s="106"/>
      <c r="W161" s="106"/>
      <c r="X161" s="106"/>
      <c r="Y161" s="106"/>
      <c r="Z161" s="106"/>
      <c r="AA161" s="107"/>
      <c r="AB161" s="107"/>
      <c r="AC161" s="107"/>
      <c r="AD161" s="107"/>
      <c r="AE161" s="107"/>
      <c r="AF161" s="107"/>
      <c r="AG161" s="107"/>
      <c r="AH161" s="107"/>
      <c r="AI161" s="107"/>
      <c r="AJ161" s="107"/>
      <c r="AK161" s="107"/>
      <c r="AL161" s="107"/>
      <c r="AM161" s="107"/>
      <c r="AN161" s="107"/>
      <c r="AO161" s="106"/>
      <c r="AP161" s="106"/>
      <c r="AQ161" s="106"/>
      <c r="AR161" s="106"/>
      <c r="AS161" s="106"/>
      <c r="AT161" s="106"/>
      <c r="AU161" s="106"/>
      <c r="AV161" s="106"/>
      <c r="AW161" s="106"/>
      <c r="AX161" s="106"/>
      <c r="AY161" s="106"/>
      <c r="AZ161" s="106"/>
    </row>
    <row r="162" spans="1:52">
      <c r="A162" s="84" t="s">
        <v>212</v>
      </c>
      <c r="B162" s="161"/>
      <c r="C162" s="171"/>
      <c r="D162" s="275"/>
      <c r="E162" s="171"/>
      <c r="F162" s="306"/>
      <c r="G162" s="293"/>
      <c r="H162" s="106"/>
      <c r="I162" s="106"/>
      <c r="J162" s="106"/>
      <c r="K162" s="106"/>
      <c r="L162" s="106"/>
      <c r="M162" s="106"/>
      <c r="N162" s="106"/>
      <c r="O162" s="106"/>
      <c r="P162" s="106"/>
      <c r="Q162" s="106"/>
      <c r="R162" s="106"/>
      <c r="S162" s="106"/>
      <c r="T162" s="106"/>
      <c r="U162" s="106"/>
      <c r="V162" s="106"/>
      <c r="W162" s="106"/>
      <c r="X162" s="106"/>
      <c r="Y162" s="106"/>
      <c r="Z162" s="106"/>
      <c r="AA162" s="107"/>
      <c r="AB162" s="107"/>
      <c r="AC162" s="107"/>
      <c r="AD162" s="107"/>
      <c r="AE162" s="107"/>
      <c r="AF162" s="107"/>
      <c r="AG162" s="107"/>
      <c r="AH162" s="107"/>
      <c r="AI162" s="107"/>
      <c r="AJ162" s="107"/>
      <c r="AK162" s="107"/>
      <c r="AL162" s="107"/>
      <c r="AM162" s="107"/>
      <c r="AN162" s="107"/>
      <c r="AO162" s="106"/>
      <c r="AP162" s="106"/>
      <c r="AQ162" s="106"/>
      <c r="AR162" s="106"/>
      <c r="AS162" s="106"/>
      <c r="AT162" s="106"/>
      <c r="AU162" s="106"/>
      <c r="AV162" s="106"/>
      <c r="AW162" s="106"/>
      <c r="AX162" s="106"/>
      <c r="AY162" s="106"/>
      <c r="AZ162" s="106"/>
    </row>
    <row r="163" spans="1:52" ht="24">
      <c r="A163" s="82" t="s">
        <v>213</v>
      </c>
      <c r="B163" s="220">
        <v>5</v>
      </c>
      <c r="C163" s="188"/>
      <c r="D163" s="264"/>
      <c r="E163" s="188"/>
      <c r="F163" s="304"/>
      <c r="G163" s="281"/>
      <c r="H163" s="106"/>
      <c r="I163" s="106"/>
      <c r="J163" s="106"/>
      <c r="K163" s="106"/>
      <c r="L163" s="106"/>
      <c r="M163" s="106"/>
      <c r="N163" s="106"/>
      <c r="O163" s="106"/>
      <c r="P163" s="106"/>
      <c r="Q163" s="106"/>
      <c r="R163" s="106"/>
      <c r="S163" s="106"/>
      <c r="T163" s="106"/>
      <c r="U163" s="106"/>
      <c r="V163" s="106"/>
      <c r="W163" s="106"/>
      <c r="X163" s="106"/>
      <c r="Y163" s="106"/>
      <c r="Z163" s="106"/>
      <c r="AA163" s="107"/>
      <c r="AB163" s="107"/>
      <c r="AC163" s="107"/>
      <c r="AD163" s="107"/>
      <c r="AE163" s="107"/>
      <c r="AF163" s="107"/>
      <c r="AG163" s="107"/>
      <c r="AH163" s="107"/>
      <c r="AI163" s="107"/>
      <c r="AJ163" s="107"/>
      <c r="AK163" s="107"/>
      <c r="AL163" s="107"/>
      <c r="AM163" s="107"/>
      <c r="AN163" s="107"/>
      <c r="AO163" s="106"/>
      <c r="AP163" s="106"/>
      <c r="AQ163" s="106"/>
      <c r="AR163" s="106"/>
      <c r="AS163" s="106"/>
      <c r="AT163" s="106"/>
      <c r="AU163" s="106"/>
      <c r="AV163" s="106"/>
      <c r="AW163" s="106"/>
      <c r="AX163" s="106"/>
      <c r="AY163" s="106"/>
      <c r="AZ163" s="106"/>
    </row>
    <row r="164" spans="1:52">
      <c r="A164" s="82" t="s">
        <v>214</v>
      </c>
      <c r="B164" s="119"/>
      <c r="C164" s="112"/>
      <c r="D164" s="276"/>
      <c r="E164" s="112"/>
      <c r="F164" s="306"/>
      <c r="G164" s="294"/>
      <c r="H164" s="106"/>
      <c r="I164" s="106"/>
      <c r="J164" s="106"/>
      <c r="K164" s="106"/>
      <c r="L164" s="106"/>
      <c r="M164" s="106"/>
      <c r="N164" s="106"/>
      <c r="O164" s="106"/>
      <c r="P164" s="106"/>
      <c r="Q164" s="106"/>
      <c r="R164" s="106"/>
      <c r="S164" s="106"/>
      <c r="T164" s="106"/>
      <c r="U164" s="106"/>
      <c r="V164" s="106"/>
      <c r="W164" s="106"/>
      <c r="X164" s="106"/>
      <c r="Y164" s="106"/>
      <c r="Z164" s="106"/>
      <c r="AA164" s="107"/>
      <c r="AB164" s="107"/>
      <c r="AC164" s="107"/>
      <c r="AD164" s="107"/>
      <c r="AE164" s="107"/>
      <c r="AF164" s="107"/>
      <c r="AG164" s="107"/>
      <c r="AH164" s="107"/>
      <c r="AI164" s="107"/>
      <c r="AJ164" s="107"/>
      <c r="AK164" s="107"/>
      <c r="AL164" s="107"/>
      <c r="AM164" s="107"/>
      <c r="AN164" s="107"/>
      <c r="AO164" s="106"/>
      <c r="AP164" s="106"/>
      <c r="AQ164" s="106"/>
      <c r="AR164" s="106"/>
      <c r="AS164" s="106"/>
      <c r="AT164" s="106"/>
      <c r="AU164" s="106"/>
      <c r="AV164" s="106"/>
      <c r="AW164" s="106"/>
      <c r="AX164" s="106"/>
      <c r="AY164" s="106"/>
      <c r="AZ164" s="106"/>
    </row>
    <row r="165" spans="1:52" ht="24">
      <c r="A165" s="82" t="s">
        <v>215</v>
      </c>
      <c r="B165" s="124">
        <v>1</v>
      </c>
      <c r="C165" s="109"/>
      <c r="D165" s="267"/>
      <c r="E165" s="109"/>
      <c r="F165" s="304"/>
      <c r="G165" s="295"/>
      <c r="H165" s="106"/>
      <c r="I165" s="106"/>
      <c r="J165" s="106"/>
      <c r="K165" s="106"/>
      <c r="L165" s="106"/>
      <c r="M165" s="106"/>
      <c r="N165" s="106"/>
      <c r="O165" s="106"/>
      <c r="P165" s="106"/>
      <c r="Q165" s="106"/>
      <c r="R165" s="106"/>
      <c r="S165" s="106"/>
      <c r="T165" s="106"/>
      <c r="U165" s="106"/>
      <c r="V165" s="106"/>
      <c r="W165" s="106"/>
      <c r="X165" s="106"/>
      <c r="Y165" s="106"/>
      <c r="Z165" s="106"/>
      <c r="AA165" s="107"/>
      <c r="AB165" s="107"/>
      <c r="AC165" s="107"/>
      <c r="AD165" s="107"/>
      <c r="AE165" s="107"/>
      <c r="AF165" s="107"/>
      <c r="AG165" s="107"/>
      <c r="AH165" s="107"/>
      <c r="AI165" s="107"/>
      <c r="AJ165" s="107"/>
      <c r="AK165" s="107"/>
      <c r="AL165" s="107"/>
      <c r="AM165" s="107"/>
      <c r="AN165" s="107"/>
      <c r="AO165" s="106"/>
      <c r="AP165" s="106"/>
      <c r="AQ165" s="106"/>
      <c r="AR165" s="106"/>
      <c r="AS165" s="106"/>
      <c r="AT165" s="106"/>
      <c r="AU165" s="106"/>
      <c r="AV165" s="106"/>
      <c r="AW165" s="106"/>
      <c r="AX165" s="106"/>
      <c r="AY165" s="106"/>
      <c r="AZ165" s="106"/>
    </row>
    <row r="166" spans="1:52" ht="24">
      <c r="A166" s="82" t="s">
        <v>216</v>
      </c>
      <c r="B166" s="116">
        <v>1</v>
      </c>
      <c r="C166" s="109"/>
      <c r="D166" s="263"/>
      <c r="E166" s="110"/>
      <c r="F166" s="304"/>
      <c r="G166" s="281"/>
      <c r="H166" s="106"/>
      <c r="I166" s="106"/>
      <c r="J166" s="106"/>
      <c r="K166" s="106"/>
      <c r="L166" s="106"/>
      <c r="M166" s="106"/>
      <c r="N166" s="106"/>
      <c r="O166" s="106"/>
      <c r="P166" s="106"/>
      <c r="Q166" s="106"/>
      <c r="R166" s="106"/>
      <c r="S166" s="106"/>
      <c r="T166" s="106"/>
      <c r="U166" s="106"/>
      <c r="V166" s="106"/>
      <c r="W166" s="106"/>
      <c r="X166" s="106"/>
      <c r="Y166" s="106"/>
      <c r="Z166" s="106"/>
      <c r="AA166" s="107"/>
      <c r="AB166" s="107"/>
      <c r="AC166" s="107"/>
      <c r="AD166" s="107"/>
      <c r="AE166" s="107"/>
      <c r="AF166" s="107"/>
      <c r="AG166" s="107"/>
      <c r="AH166" s="107"/>
      <c r="AI166" s="107"/>
      <c r="AJ166" s="107"/>
      <c r="AK166" s="107"/>
      <c r="AL166" s="107"/>
      <c r="AM166" s="107"/>
      <c r="AN166" s="107"/>
      <c r="AO166" s="106"/>
      <c r="AP166" s="106"/>
      <c r="AQ166" s="106"/>
      <c r="AR166" s="106"/>
      <c r="AS166" s="106"/>
      <c r="AT166" s="106"/>
      <c r="AU166" s="106"/>
      <c r="AV166" s="106"/>
      <c r="AW166" s="106"/>
      <c r="AX166" s="106"/>
      <c r="AY166" s="106"/>
      <c r="AZ166" s="106"/>
    </row>
    <row r="167" spans="1:52" ht="72">
      <c r="A167" s="70" t="s">
        <v>339</v>
      </c>
      <c r="B167" s="156"/>
      <c r="C167" s="173"/>
      <c r="D167" s="265"/>
      <c r="E167" s="181"/>
      <c r="F167" s="306"/>
      <c r="G167" s="296"/>
      <c r="H167" s="106"/>
      <c r="I167" s="106"/>
      <c r="J167" s="106"/>
      <c r="K167" s="106"/>
      <c r="L167" s="106"/>
      <c r="M167" s="106"/>
      <c r="N167" s="106"/>
      <c r="O167" s="106"/>
      <c r="P167" s="106"/>
      <c r="Q167" s="106"/>
      <c r="R167" s="106"/>
      <c r="S167" s="106"/>
      <c r="T167" s="106"/>
      <c r="U167" s="106"/>
      <c r="V167" s="106"/>
      <c r="W167" s="106"/>
      <c r="X167" s="106"/>
      <c r="Y167" s="106"/>
      <c r="Z167" s="106"/>
      <c r="AA167" s="107"/>
      <c r="AB167" s="107"/>
      <c r="AC167" s="107"/>
      <c r="AD167" s="107"/>
      <c r="AE167" s="107"/>
      <c r="AF167" s="107"/>
      <c r="AG167" s="107"/>
      <c r="AH167" s="107"/>
      <c r="AI167" s="107"/>
      <c r="AJ167" s="107"/>
      <c r="AK167" s="107"/>
      <c r="AL167" s="107"/>
      <c r="AM167" s="107"/>
      <c r="AN167" s="107"/>
      <c r="AO167" s="106"/>
      <c r="AP167" s="106"/>
      <c r="AQ167" s="106"/>
      <c r="AR167" s="106"/>
      <c r="AS167" s="106"/>
      <c r="AT167" s="106"/>
      <c r="AU167" s="106"/>
      <c r="AV167" s="106"/>
      <c r="AW167" s="106"/>
      <c r="AX167" s="106"/>
      <c r="AY167" s="106"/>
      <c r="AZ167" s="106"/>
    </row>
    <row r="168" spans="1:52" ht="60">
      <c r="A168" s="90" t="s">
        <v>329</v>
      </c>
      <c r="B168" s="121">
        <v>2</v>
      </c>
      <c r="C168" s="109"/>
      <c r="D168" s="266"/>
      <c r="E168" s="111"/>
      <c r="F168" s="304"/>
      <c r="G168" s="283"/>
      <c r="H168" s="106"/>
      <c r="I168" s="106"/>
      <c r="J168" s="106"/>
      <c r="K168" s="106"/>
      <c r="L168" s="106"/>
      <c r="M168" s="106"/>
      <c r="N168" s="106"/>
      <c r="O168" s="106"/>
      <c r="P168" s="106"/>
      <c r="Q168" s="106"/>
      <c r="R168" s="106"/>
      <c r="S168" s="106"/>
      <c r="T168" s="106"/>
      <c r="U168" s="106"/>
      <c r="V168" s="106"/>
      <c r="W168" s="106"/>
      <c r="X168" s="106"/>
      <c r="Y168" s="106"/>
      <c r="Z168" s="106"/>
      <c r="AA168" s="107"/>
      <c r="AB168" s="107"/>
      <c r="AC168" s="107"/>
      <c r="AD168" s="107"/>
      <c r="AE168" s="107"/>
      <c r="AF168" s="107"/>
      <c r="AG168" s="107"/>
      <c r="AH168" s="107"/>
      <c r="AI168" s="107"/>
      <c r="AJ168" s="107"/>
      <c r="AK168" s="107"/>
      <c r="AL168" s="107"/>
      <c r="AM168" s="107"/>
      <c r="AN168" s="107"/>
      <c r="AO168" s="106"/>
      <c r="AP168" s="106"/>
      <c r="AQ168" s="106"/>
      <c r="AR168" s="106"/>
      <c r="AS168" s="106"/>
      <c r="AT168" s="106"/>
      <c r="AU168" s="106"/>
      <c r="AV168" s="106"/>
      <c r="AW168" s="106"/>
      <c r="AX168" s="106"/>
      <c r="AY168" s="106"/>
      <c r="AZ168" s="106"/>
    </row>
    <row r="169" spans="1:52" ht="96">
      <c r="A169" s="194" t="s">
        <v>296</v>
      </c>
      <c r="B169" s="203">
        <v>2</v>
      </c>
      <c r="C169" s="109"/>
      <c r="D169" s="264"/>
      <c r="E169" s="188"/>
      <c r="F169" s="304"/>
      <c r="G169" s="281"/>
      <c r="H169" s="106"/>
      <c r="I169" s="106"/>
      <c r="J169" s="106"/>
      <c r="K169" s="106"/>
      <c r="L169" s="106"/>
      <c r="M169" s="106"/>
      <c r="N169" s="106"/>
      <c r="O169" s="106"/>
      <c r="P169" s="106"/>
      <c r="Q169" s="106"/>
      <c r="R169" s="106"/>
      <c r="S169" s="106"/>
      <c r="T169" s="106"/>
      <c r="U169" s="106"/>
      <c r="V169" s="106"/>
      <c r="W169" s="106"/>
      <c r="X169" s="106"/>
      <c r="Y169" s="106"/>
      <c r="Z169" s="106"/>
      <c r="AA169" s="107"/>
      <c r="AB169" s="107"/>
      <c r="AC169" s="107"/>
      <c r="AD169" s="107"/>
      <c r="AE169" s="107"/>
      <c r="AF169" s="107"/>
      <c r="AG169" s="107"/>
      <c r="AH169" s="107"/>
      <c r="AI169" s="107"/>
      <c r="AJ169" s="107"/>
      <c r="AK169" s="107"/>
      <c r="AL169" s="107"/>
      <c r="AM169" s="107"/>
      <c r="AN169" s="107"/>
      <c r="AO169" s="106"/>
      <c r="AP169" s="106"/>
      <c r="AQ169" s="106"/>
      <c r="AR169" s="106"/>
      <c r="AS169" s="106"/>
      <c r="AT169" s="106"/>
      <c r="AU169" s="106"/>
      <c r="AV169" s="106"/>
      <c r="AW169" s="106"/>
      <c r="AX169" s="106"/>
      <c r="AY169" s="106"/>
      <c r="AZ169" s="106"/>
    </row>
    <row r="170" spans="1:52" ht="108">
      <c r="A170" s="152" t="s">
        <v>330</v>
      </c>
      <c r="B170" s="213">
        <v>2</v>
      </c>
      <c r="C170" s="109"/>
      <c r="D170" s="277"/>
      <c r="E170" s="207"/>
      <c r="F170" s="304"/>
      <c r="G170" s="297"/>
      <c r="H170" s="106"/>
      <c r="I170" s="106"/>
      <c r="J170" s="106"/>
      <c r="K170" s="106"/>
      <c r="L170" s="106"/>
      <c r="M170" s="106"/>
      <c r="N170" s="106"/>
      <c r="O170" s="106"/>
      <c r="P170" s="106"/>
      <c r="Q170" s="106"/>
      <c r="R170" s="106"/>
      <c r="S170" s="106"/>
      <c r="T170" s="106"/>
      <c r="U170" s="106"/>
      <c r="V170" s="106"/>
      <c r="W170" s="106"/>
      <c r="X170" s="106"/>
      <c r="Y170" s="106"/>
      <c r="Z170" s="106"/>
      <c r="AA170" s="107"/>
      <c r="AB170" s="107"/>
      <c r="AC170" s="107"/>
      <c r="AD170" s="107"/>
      <c r="AE170" s="107"/>
      <c r="AF170" s="107"/>
      <c r="AG170" s="107"/>
      <c r="AH170" s="107"/>
      <c r="AI170" s="107"/>
      <c r="AJ170" s="107"/>
      <c r="AK170" s="107"/>
      <c r="AL170" s="107"/>
      <c r="AM170" s="107"/>
      <c r="AN170" s="107"/>
      <c r="AO170" s="106"/>
      <c r="AP170" s="106"/>
      <c r="AQ170" s="106"/>
      <c r="AR170" s="106"/>
      <c r="AS170" s="106"/>
      <c r="AT170" s="106"/>
      <c r="AU170" s="106"/>
      <c r="AV170" s="106"/>
      <c r="AW170" s="106"/>
      <c r="AX170" s="106"/>
      <c r="AY170" s="106"/>
      <c r="AZ170" s="106"/>
    </row>
    <row r="171" spans="1:52" ht="24">
      <c r="A171" s="102" t="s">
        <v>217</v>
      </c>
      <c r="B171" s="219">
        <v>5</v>
      </c>
      <c r="C171" s="188"/>
      <c r="D171" s="264"/>
      <c r="E171" s="188"/>
      <c r="F171" s="304"/>
      <c r="G171" s="281"/>
      <c r="H171" s="106"/>
      <c r="I171" s="106"/>
      <c r="J171" s="106"/>
      <c r="K171" s="106"/>
      <c r="L171" s="106"/>
      <c r="M171" s="106"/>
      <c r="N171" s="106"/>
      <c r="O171" s="106"/>
      <c r="P171" s="106"/>
      <c r="Q171" s="106"/>
      <c r="R171" s="106"/>
      <c r="S171" s="106"/>
      <c r="T171" s="106"/>
      <c r="U171" s="106"/>
      <c r="V171" s="106"/>
      <c r="W171" s="106"/>
      <c r="X171" s="106"/>
      <c r="Y171" s="106"/>
      <c r="Z171" s="106"/>
      <c r="AA171" s="107"/>
      <c r="AB171" s="107"/>
      <c r="AC171" s="107"/>
      <c r="AD171" s="107"/>
      <c r="AE171" s="107"/>
      <c r="AF171" s="107"/>
      <c r="AG171" s="107"/>
      <c r="AH171" s="107"/>
      <c r="AI171" s="107"/>
      <c r="AJ171" s="107"/>
      <c r="AK171" s="107"/>
      <c r="AL171" s="107"/>
      <c r="AM171" s="107"/>
      <c r="AN171" s="107"/>
      <c r="AO171" s="106"/>
      <c r="AP171" s="106"/>
      <c r="AQ171" s="106"/>
      <c r="AR171" s="106"/>
      <c r="AS171" s="106"/>
      <c r="AT171" s="106"/>
      <c r="AU171" s="106"/>
      <c r="AV171" s="106"/>
      <c r="AW171" s="106"/>
      <c r="AX171" s="106"/>
      <c r="AY171" s="106"/>
      <c r="AZ171" s="106"/>
    </row>
    <row r="172" spans="1:52" ht="28.5">
      <c r="A172" s="155" t="s">
        <v>73</v>
      </c>
      <c r="B172" s="156"/>
      <c r="C172" s="173"/>
      <c r="D172" s="265"/>
      <c r="E172" s="181"/>
      <c r="F172" s="306"/>
      <c r="G172" s="296"/>
      <c r="H172" s="106"/>
      <c r="I172" s="106"/>
      <c r="J172" s="106"/>
      <c r="K172" s="106"/>
      <c r="L172" s="106"/>
      <c r="M172" s="106"/>
      <c r="N172" s="106"/>
      <c r="O172" s="106"/>
      <c r="P172" s="106"/>
      <c r="Q172" s="106"/>
      <c r="R172" s="106"/>
      <c r="S172" s="106"/>
      <c r="T172" s="106"/>
      <c r="U172" s="106"/>
      <c r="V172" s="106"/>
      <c r="W172" s="106"/>
      <c r="X172" s="106"/>
      <c r="Y172" s="106"/>
      <c r="Z172" s="106"/>
      <c r="AA172" s="107"/>
      <c r="AB172" s="107"/>
      <c r="AC172" s="107"/>
      <c r="AD172" s="107"/>
      <c r="AE172" s="107"/>
      <c r="AF172" s="107"/>
      <c r="AG172" s="107"/>
      <c r="AH172" s="107"/>
      <c r="AI172" s="107"/>
      <c r="AJ172" s="107"/>
      <c r="AK172" s="107"/>
      <c r="AL172" s="107"/>
      <c r="AM172" s="107"/>
      <c r="AN172" s="107"/>
      <c r="AO172" s="106"/>
      <c r="AP172" s="106"/>
      <c r="AQ172" s="106"/>
      <c r="AR172" s="106"/>
      <c r="AS172" s="106"/>
      <c r="AT172" s="106"/>
      <c r="AU172" s="106"/>
      <c r="AV172" s="106"/>
      <c r="AW172" s="106"/>
      <c r="AX172" s="106"/>
      <c r="AY172" s="106"/>
      <c r="AZ172" s="106"/>
    </row>
    <row r="173" spans="1:52">
      <c r="A173" s="82" t="s">
        <v>218</v>
      </c>
      <c r="B173" s="130">
        <v>4</v>
      </c>
      <c r="C173" s="110"/>
      <c r="D173" s="263"/>
      <c r="E173" s="110"/>
      <c r="F173" s="304"/>
      <c r="G173" s="281"/>
      <c r="H173" s="106"/>
      <c r="I173" s="106"/>
      <c r="J173" s="106"/>
      <c r="K173" s="106"/>
      <c r="L173" s="106"/>
      <c r="M173" s="106"/>
      <c r="N173" s="106"/>
      <c r="O173" s="106"/>
      <c r="P173" s="106"/>
      <c r="Q173" s="106"/>
      <c r="R173" s="106"/>
      <c r="S173" s="106"/>
      <c r="T173" s="106"/>
      <c r="U173" s="106"/>
      <c r="V173" s="106"/>
      <c r="W173" s="106"/>
      <c r="X173" s="106"/>
      <c r="Y173" s="106"/>
      <c r="Z173" s="106"/>
      <c r="AA173" s="107"/>
      <c r="AB173" s="107"/>
      <c r="AC173" s="107"/>
      <c r="AD173" s="107"/>
      <c r="AE173" s="107"/>
      <c r="AF173" s="107"/>
      <c r="AG173" s="107"/>
      <c r="AH173" s="107"/>
      <c r="AI173" s="107"/>
      <c r="AJ173" s="107"/>
      <c r="AK173" s="107"/>
      <c r="AL173" s="107"/>
      <c r="AM173" s="107"/>
      <c r="AN173" s="107"/>
      <c r="AO173" s="106"/>
      <c r="AP173" s="106"/>
      <c r="AQ173" s="106"/>
      <c r="AR173" s="106"/>
      <c r="AS173" s="106"/>
      <c r="AT173" s="106"/>
      <c r="AU173" s="106"/>
      <c r="AV173" s="106"/>
      <c r="AW173" s="106"/>
      <c r="AX173" s="106"/>
      <c r="AY173" s="106"/>
      <c r="AZ173" s="106"/>
    </row>
    <row r="174" spans="1:52" ht="24">
      <c r="A174" s="82" t="s">
        <v>219</v>
      </c>
      <c r="B174" s="156"/>
      <c r="C174" s="173"/>
      <c r="D174" s="265"/>
      <c r="E174" s="181"/>
      <c r="F174" s="306"/>
      <c r="G174" s="296"/>
      <c r="H174" s="106"/>
      <c r="I174" s="106"/>
      <c r="J174" s="106"/>
      <c r="K174" s="106"/>
      <c r="L174" s="106"/>
      <c r="M174" s="106"/>
      <c r="N174" s="106"/>
      <c r="O174" s="106"/>
      <c r="P174" s="106"/>
      <c r="Q174" s="106"/>
      <c r="R174" s="106"/>
      <c r="S174" s="106"/>
      <c r="T174" s="106"/>
      <c r="U174" s="106"/>
      <c r="V174" s="106"/>
      <c r="W174" s="106"/>
      <c r="X174" s="106"/>
      <c r="Y174" s="106"/>
      <c r="Z174" s="106"/>
      <c r="AA174" s="107"/>
      <c r="AB174" s="107"/>
      <c r="AC174" s="107"/>
      <c r="AD174" s="107"/>
      <c r="AE174" s="107"/>
      <c r="AF174" s="107"/>
      <c r="AG174" s="107"/>
      <c r="AH174" s="107"/>
      <c r="AI174" s="107"/>
      <c r="AJ174" s="107"/>
      <c r="AK174" s="107"/>
      <c r="AL174" s="107"/>
      <c r="AM174" s="107"/>
      <c r="AN174" s="107"/>
      <c r="AO174" s="106"/>
      <c r="AP174" s="106"/>
      <c r="AQ174" s="106"/>
      <c r="AR174" s="106"/>
      <c r="AS174" s="106"/>
      <c r="AT174" s="106"/>
      <c r="AU174" s="106"/>
      <c r="AV174" s="106"/>
      <c r="AW174" s="106"/>
      <c r="AX174" s="106"/>
      <c r="AY174" s="106"/>
      <c r="AZ174" s="106"/>
    </row>
    <row r="175" spans="1:52">
      <c r="A175" s="82" t="s">
        <v>220</v>
      </c>
      <c r="B175" s="130">
        <v>4</v>
      </c>
      <c r="C175" s="110"/>
      <c r="D175" s="263"/>
      <c r="E175" s="110"/>
      <c r="F175" s="304"/>
      <c r="G175" s="281"/>
      <c r="H175" s="106"/>
      <c r="I175" s="106"/>
      <c r="J175" s="106"/>
      <c r="K175" s="106"/>
      <c r="L175" s="106"/>
      <c r="M175" s="106"/>
      <c r="N175" s="106"/>
      <c r="O175" s="106"/>
      <c r="P175" s="106"/>
      <c r="Q175" s="106"/>
      <c r="R175" s="106"/>
      <c r="S175" s="106"/>
      <c r="T175" s="106"/>
      <c r="U175" s="106"/>
      <c r="V175" s="106"/>
      <c r="W175" s="106"/>
      <c r="X175" s="106"/>
      <c r="Y175" s="106"/>
      <c r="Z175" s="106"/>
      <c r="AA175" s="107"/>
      <c r="AB175" s="107"/>
      <c r="AC175" s="107"/>
      <c r="AD175" s="107"/>
      <c r="AE175" s="107"/>
      <c r="AF175" s="107"/>
      <c r="AG175" s="107"/>
      <c r="AH175" s="107"/>
      <c r="AI175" s="107"/>
      <c r="AJ175" s="107"/>
      <c r="AK175" s="107"/>
      <c r="AL175" s="107"/>
      <c r="AM175" s="107"/>
      <c r="AN175" s="107"/>
      <c r="AO175" s="106"/>
      <c r="AP175" s="106"/>
      <c r="AQ175" s="106"/>
      <c r="AR175" s="106"/>
      <c r="AS175" s="106"/>
      <c r="AT175" s="106"/>
      <c r="AU175" s="106"/>
      <c r="AV175" s="106"/>
      <c r="AW175" s="106"/>
      <c r="AX175" s="106"/>
      <c r="AY175" s="106"/>
      <c r="AZ175" s="106"/>
    </row>
    <row r="176" spans="1:52">
      <c r="A176" s="82" t="s">
        <v>221</v>
      </c>
      <c r="B176" s="130">
        <v>4</v>
      </c>
      <c r="C176" s="110"/>
      <c r="D176" s="263"/>
      <c r="E176" s="110"/>
      <c r="F176" s="304"/>
      <c r="G176" s="281"/>
      <c r="H176" s="106"/>
      <c r="I176" s="106"/>
      <c r="J176" s="106"/>
      <c r="K176" s="106"/>
      <c r="L176" s="106"/>
      <c r="M176" s="106"/>
      <c r="N176" s="106"/>
      <c r="O176" s="106"/>
      <c r="P176" s="106"/>
      <c r="Q176" s="106"/>
      <c r="R176" s="106"/>
      <c r="S176" s="106"/>
      <c r="T176" s="106"/>
      <c r="U176" s="106"/>
      <c r="V176" s="106"/>
      <c r="W176" s="106"/>
      <c r="X176" s="106"/>
      <c r="Y176" s="106"/>
      <c r="Z176" s="106"/>
      <c r="AA176" s="107"/>
      <c r="AB176" s="107"/>
      <c r="AC176" s="107"/>
      <c r="AD176" s="107"/>
      <c r="AE176" s="107"/>
      <c r="AF176" s="107"/>
      <c r="AG176" s="107"/>
      <c r="AH176" s="107"/>
      <c r="AI176" s="107"/>
      <c r="AJ176" s="107"/>
      <c r="AK176" s="107"/>
      <c r="AL176" s="107"/>
      <c r="AM176" s="107"/>
      <c r="AN176" s="107"/>
      <c r="AO176" s="106"/>
      <c r="AP176" s="106"/>
      <c r="AQ176" s="106"/>
      <c r="AR176" s="106"/>
      <c r="AS176" s="106"/>
      <c r="AT176" s="106"/>
      <c r="AU176" s="106"/>
      <c r="AV176" s="106"/>
      <c r="AW176" s="106"/>
      <c r="AX176" s="106"/>
      <c r="AY176" s="106"/>
      <c r="AZ176" s="106"/>
    </row>
    <row r="177" spans="1:52">
      <c r="A177" s="82" t="s">
        <v>222</v>
      </c>
      <c r="B177" s="130">
        <v>4</v>
      </c>
      <c r="C177" s="110"/>
      <c r="D177" s="263"/>
      <c r="E177" s="110"/>
      <c r="F177" s="304"/>
      <c r="G177" s="281"/>
      <c r="H177" s="106"/>
      <c r="I177" s="106"/>
      <c r="J177" s="106"/>
      <c r="K177" s="106"/>
      <c r="L177" s="106"/>
      <c r="M177" s="106"/>
      <c r="N177" s="106"/>
      <c r="O177" s="106"/>
      <c r="P177" s="106"/>
      <c r="Q177" s="106"/>
      <c r="R177" s="106"/>
      <c r="S177" s="106"/>
      <c r="T177" s="106"/>
      <c r="U177" s="106"/>
      <c r="V177" s="106"/>
      <c r="W177" s="106"/>
      <c r="X177" s="106"/>
      <c r="Y177" s="106"/>
      <c r="Z177" s="106"/>
      <c r="AA177" s="107"/>
      <c r="AB177" s="107"/>
      <c r="AC177" s="107"/>
      <c r="AD177" s="107"/>
      <c r="AE177" s="107"/>
      <c r="AF177" s="107"/>
      <c r="AG177" s="107"/>
      <c r="AH177" s="107"/>
      <c r="AI177" s="107"/>
      <c r="AJ177" s="107"/>
      <c r="AK177" s="107"/>
      <c r="AL177" s="107"/>
      <c r="AM177" s="107"/>
      <c r="AN177" s="107"/>
      <c r="AO177" s="106"/>
      <c r="AP177" s="106"/>
      <c r="AQ177" s="106"/>
      <c r="AR177" s="106"/>
      <c r="AS177" s="106"/>
      <c r="AT177" s="106"/>
      <c r="AU177" s="106"/>
      <c r="AV177" s="106"/>
      <c r="AW177" s="106"/>
      <c r="AX177" s="106"/>
      <c r="AY177" s="106"/>
      <c r="AZ177" s="106"/>
    </row>
    <row r="178" spans="1:52">
      <c r="A178" s="101" t="s">
        <v>223</v>
      </c>
      <c r="B178" s="131">
        <v>4</v>
      </c>
      <c r="C178" s="110"/>
      <c r="D178" s="266"/>
      <c r="E178" s="111"/>
      <c r="F178" s="304"/>
      <c r="G178" s="283"/>
      <c r="H178" s="106"/>
      <c r="I178" s="106"/>
      <c r="J178" s="106"/>
      <c r="K178" s="106"/>
      <c r="L178" s="106"/>
      <c r="M178" s="106"/>
      <c r="N178" s="106"/>
      <c r="O178" s="106"/>
      <c r="P178" s="106"/>
      <c r="Q178" s="106"/>
      <c r="R178" s="106"/>
      <c r="S178" s="106"/>
      <c r="T178" s="106"/>
      <c r="U178" s="106"/>
      <c r="V178" s="106"/>
      <c r="W178" s="106"/>
      <c r="X178" s="106"/>
      <c r="Y178" s="106"/>
      <c r="Z178" s="106"/>
      <c r="AA178" s="107"/>
      <c r="AB178" s="107"/>
      <c r="AC178" s="107"/>
      <c r="AD178" s="107"/>
      <c r="AE178" s="107"/>
      <c r="AF178" s="107"/>
      <c r="AG178" s="107"/>
      <c r="AH178" s="107"/>
      <c r="AI178" s="107"/>
      <c r="AJ178" s="107"/>
      <c r="AK178" s="107"/>
      <c r="AL178" s="107"/>
      <c r="AM178" s="107"/>
      <c r="AN178" s="107"/>
      <c r="AO178" s="106"/>
      <c r="AP178" s="106"/>
      <c r="AQ178" s="106"/>
      <c r="AR178" s="106"/>
      <c r="AS178" s="106"/>
      <c r="AT178" s="106"/>
      <c r="AU178" s="106"/>
      <c r="AV178" s="106"/>
      <c r="AW178" s="106"/>
      <c r="AX178" s="106"/>
      <c r="AY178" s="106"/>
      <c r="AZ178" s="106"/>
    </row>
    <row r="179" spans="1:52" ht="36">
      <c r="A179" s="82" t="s">
        <v>224</v>
      </c>
      <c r="B179" s="165">
        <v>4</v>
      </c>
      <c r="C179" s="110"/>
      <c r="D179" s="268"/>
      <c r="E179" s="172"/>
      <c r="F179" s="304"/>
      <c r="G179" s="284"/>
      <c r="H179" s="106"/>
      <c r="I179" s="106"/>
      <c r="J179" s="106"/>
      <c r="K179" s="106"/>
      <c r="L179" s="106"/>
      <c r="M179" s="106"/>
      <c r="N179" s="106"/>
      <c r="O179" s="106"/>
      <c r="P179" s="106"/>
      <c r="Q179" s="106"/>
      <c r="R179" s="106"/>
      <c r="S179" s="106"/>
      <c r="T179" s="106"/>
      <c r="U179" s="106"/>
      <c r="V179" s="106"/>
      <c r="W179" s="106"/>
      <c r="X179" s="106"/>
      <c r="Y179" s="106"/>
      <c r="Z179" s="106"/>
      <c r="AA179" s="107"/>
      <c r="AB179" s="107"/>
      <c r="AC179" s="107"/>
      <c r="AD179" s="107"/>
      <c r="AE179" s="107"/>
      <c r="AF179" s="107"/>
      <c r="AG179" s="107"/>
      <c r="AH179" s="107"/>
      <c r="AI179" s="107"/>
      <c r="AJ179" s="107"/>
      <c r="AK179" s="107"/>
      <c r="AL179" s="107"/>
      <c r="AM179" s="107"/>
      <c r="AN179" s="107"/>
      <c r="AO179" s="106"/>
      <c r="AP179" s="106"/>
      <c r="AQ179" s="106"/>
      <c r="AR179" s="106"/>
      <c r="AS179" s="106"/>
      <c r="AT179" s="106"/>
      <c r="AU179" s="106"/>
      <c r="AV179" s="106"/>
      <c r="AW179" s="106"/>
      <c r="AX179" s="106"/>
      <c r="AY179" s="106"/>
      <c r="AZ179" s="106"/>
    </row>
    <row r="180" spans="1:52">
      <c r="A180" s="84" t="s">
        <v>225</v>
      </c>
      <c r="B180" s="129">
        <v>4</v>
      </c>
      <c r="C180" s="110"/>
      <c r="D180" s="267"/>
      <c r="E180" s="109"/>
      <c r="F180" s="304"/>
      <c r="G180" s="285"/>
      <c r="H180" s="106"/>
      <c r="I180" s="106"/>
      <c r="J180" s="106"/>
      <c r="K180" s="106"/>
      <c r="L180" s="106"/>
      <c r="M180" s="106"/>
      <c r="N180" s="106"/>
      <c r="O180" s="106"/>
      <c r="P180" s="106"/>
      <c r="Q180" s="106"/>
      <c r="R180" s="106"/>
      <c r="S180" s="106"/>
      <c r="T180" s="106"/>
      <c r="U180" s="106"/>
      <c r="V180" s="106"/>
      <c r="W180" s="106"/>
      <c r="X180" s="106"/>
      <c r="Y180" s="106"/>
      <c r="Z180" s="106"/>
      <c r="AA180" s="107"/>
      <c r="AB180" s="107"/>
      <c r="AC180" s="107"/>
      <c r="AD180" s="107"/>
      <c r="AE180" s="107"/>
      <c r="AF180" s="107"/>
      <c r="AG180" s="107"/>
      <c r="AH180" s="107"/>
      <c r="AI180" s="107"/>
      <c r="AJ180" s="107"/>
      <c r="AK180" s="107"/>
      <c r="AL180" s="107"/>
      <c r="AM180" s="107"/>
      <c r="AN180" s="107"/>
      <c r="AO180" s="106"/>
      <c r="AP180" s="106"/>
      <c r="AQ180" s="106"/>
      <c r="AR180" s="106"/>
      <c r="AS180" s="106"/>
      <c r="AT180" s="106"/>
      <c r="AU180" s="106"/>
      <c r="AV180" s="106"/>
      <c r="AW180" s="106"/>
      <c r="AX180" s="106"/>
      <c r="AY180" s="106"/>
      <c r="AZ180" s="106"/>
    </row>
    <row r="181" spans="1:52">
      <c r="A181" s="82" t="s">
        <v>226</v>
      </c>
      <c r="B181" s="130">
        <v>4</v>
      </c>
      <c r="C181" s="110"/>
      <c r="D181" s="263"/>
      <c r="E181" s="110"/>
      <c r="F181" s="304"/>
      <c r="G181" s="281"/>
      <c r="H181" s="106"/>
      <c r="I181" s="106"/>
      <c r="J181" s="106"/>
      <c r="K181" s="106"/>
      <c r="L181" s="106"/>
      <c r="M181" s="106"/>
      <c r="N181" s="106"/>
      <c r="O181" s="106"/>
      <c r="P181" s="106"/>
      <c r="Q181" s="106"/>
      <c r="R181" s="106"/>
      <c r="S181" s="106"/>
      <c r="T181" s="106"/>
      <c r="U181" s="106"/>
      <c r="V181" s="106"/>
      <c r="W181" s="106"/>
      <c r="X181" s="106"/>
      <c r="Y181" s="106"/>
      <c r="Z181" s="106"/>
      <c r="AA181" s="107"/>
      <c r="AB181" s="107"/>
      <c r="AC181" s="107"/>
      <c r="AD181" s="107"/>
      <c r="AE181" s="107"/>
      <c r="AF181" s="107"/>
      <c r="AG181" s="107"/>
      <c r="AH181" s="107"/>
      <c r="AI181" s="107"/>
      <c r="AJ181" s="107"/>
      <c r="AK181" s="107"/>
      <c r="AL181" s="107"/>
      <c r="AM181" s="107"/>
      <c r="AN181" s="107"/>
      <c r="AO181" s="106"/>
      <c r="AP181" s="106"/>
      <c r="AQ181" s="106"/>
      <c r="AR181" s="106"/>
      <c r="AS181" s="106"/>
      <c r="AT181" s="106"/>
      <c r="AU181" s="106"/>
      <c r="AV181" s="106"/>
      <c r="AW181" s="106"/>
      <c r="AX181" s="106"/>
      <c r="AY181" s="106"/>
      <c r="AZ181" s="106"/>
    </row>
    <row r="182" spans="1:52" ht="24">
      <c r="A182" s="82" t="s">
        <v>227</v>
      </c>
      <c r="B182" s="156"/>
      <c r="C182" s="173"/>
      <c r="D182" s="265"/>
      <c r="E182" s="181"/>
      <c r="F182" s="306"/>
      <c r="G182" s="296"/>
      <c r="H182" s="106"/>
      <c r="I182" s="106"/>
      <c r="J182" s="106"/>
      <c r="K182" s="106"/>
      <c r="L182" s="106"/>
      <c r="M182" s="106"/>
      <c r="N182" s="106"/>
      <c r="O182" s="106"/>
      <c r="P182" s="106"/>
      <c r="Q182" s="106"/>
      <c r="R182" s="106"/>
      <c r="S182" s="106"/>
      <c r="T182" s="106"/>
      <c r="U182" s="106"/>
      <c r="V182" s="106"/>
      <c r="W182" s="106"/>
      <c r="X182" s="106"/>
      <c r="Y182" s="106"/>
      <c r="Z182" s="106"/>
      <c r="AA182" s="107"/>
      <c r="AB182" s="107"/>
      <c r="AC182" s="107"/>
      <c r="AD182" s="107"/>
      <c r="AE182" s="107"/>
      <c r="AF182" s="107"/>
      <c r="AG182" s="107"/>
      <c r="AH182" s="107"/>
      <c r="AI182" s="107"/>
      <c r="AJ182" s="107"/>
      <c r="AK182" s="107"/>
      <c r="AL182" s="107"/>
      <c r="AM182" s="107"/>
      <c r="AN182" s="107"/>
      <c r="AO182" s="106"/>
      <c r="AP182" s="106"/>
      <c r="AQ182" s="106"/>
      <c r="AR182" s="106"/>
      <c r="AS182" s="106"/>
      <c r="AT182" s="106"/>
      <c r="AU182" s="106"/>
      <c r="AV182" s="106"/>
      <c r="AW182" s="106"/>
      <c r="AX182" s="106"/>
      <c r="AY182" s="106"/>
      <c r="AZ182" s="106"/>
    </row>
    <row r="183" spans="1:52">
      <c r="A183" s="82" t="s">
        <v>228</v>
      </c>
      <c r="B183" s="130">
        <v>4</v>
      </c>
      <c r="C183" s="110"/>
      <c r="D183" s="263"/>
      <c r="E183" s="110"/>
      <c r="F183" s="304"/>
      <c r="G183" s="281"/>
      <c r="H183" s="106"/>
      <c r="I183" s="106"/>
      <c r="J183" s="106"/>
      <c r="K183" s="106"/>
      <c r="L183" s="106"/>
      <c r="M183" s="106"/>
      <c r="N183" s="106"/>
      <c r="O183" s="106"/>
      <c r="P183" s="106"/>
      <c r="Q183" s="106"/>
      <c r="R183" s="106"/>
      <c r="S183" s="106"/>
      <c r="T183" s="106"/>
      <c r="U183" s="106"/>
      <c r="V183" s="106"/>
      <c r="W183" s="106"/>
      <c r="X183" s="106"/>
      <c r="Y183" s="106"/>
      <c r="Z183" s="106"/>
      <c r="AA183" s="107"/>
      <c r="AB183" s="107"/>
      <c r="AC183" s="107"/>
      <c r="AD183" s="107"/>
      <c r="AE183" s="107"/>
      <c r="AF183" s="107"/>
      <c r="AG183" s="107"/>
      <c r="AH183" s="107"/>
      <c r="AI183" s="107"/>
      <c r="AJ183" s="107"/>
      <c r="AK183" s="107"/>
      <c r="AL183" s="107"/>
      <c r="AM183" s="107"/>
      <c r="AN183" s="107"/>
      <c r="AO183" s="106"/>
      <c r="AP183" s="106"/>
      <c r="AQ183" s="106"/>
      <c r="AR183" s="106"/>
      <c r="AS183" s="106"/>
      <c r="AT183" s="106"/>
      <c r="AU183" s="106"/>
      <c r="AV183" s="106"/>
      <c r="AW183" s="106"/>
      <c r="AX183" s="106"/>
      <c r="AY183" s="106"/>
      <c r="AZ183" s="106"/>
    </row>
    <row r="184" spans="1:52">
      <c r="A184" s="82" t="s">
        <v>229</v>
      </c>
      <c r="B184" s="130">
        <v>4</v>
      </c>
      <c r="C184" s="110"/>
      <c r="D184" s="263"/>
      <c r="E184" s="110"/>
      <c r="F184" s="304"/>
      <c r="G184" s="281"/>
      <c r="H184" s="106"/>
      <c r="I184" s="106"/>
      <c r="J184" s="106"/>
      <c r="K184" s="106"/>
      <c r="L184" s="106"/>
      <c r="M184" s="106"/>
      <c r="N184" s="106"/>
      <c r="O184" s="106"/>
      <c r="P184" s="106"/>
      <c r="Q184" s="106"/>
      <c r="R184" s="106"/>
      <c r="S184" s="106"/>
      <c r="T184" s="106"/>
      <c r="U184" s="106"/>
      <c r="V184" s="106"/>
      <c r="W184" s="106"/>
      <c r="X184" s="106"/>
      <c r="Y184" s="106"/>
      <c r="Z184" s="106"/>
      <c r="AA184" s="107"/>
      <c r="AB184" s="107"/>
      <c r="AC184" s="107"/>
      <c r="AD184" s="107"/>
      <c r="AE184" s="107"/>
      <c r="AF184" s="107"/>
      <c r="AG184" s="107"/>
      <c r="AH184" s="107"/>
      <c r="AI184" s="107"/>
      <c r="AJ184" s="107"/>
      <c r="AK184" s="107"/>
      <c r="AL184" s="107"/>
      <c r="AM184" s="107"/>
      <c r="AN184" s="107"/>
      <c r="AO184" s="106"/>
      <c r="AP184" s="106"/>
      <c r="AQ184" s="106"/>
      <c r="AR184" s="106"/>
      <c r="AS184" s="106"/>
      <c r="AT184" s="106"/>
      <c r="AU184" s="106"/>
      <c r="AV184" s="106"/>
      <c r="AW184" s="106"/>
      <c r="AX184" s="106"/>
      <c r="AY184" s="106"/>
      <c r="AZ184" s="106"/>
    </row>
    <row r="185" spans="1:52">
      <c r="A185" s="82" t="s">
        <v>230</v>
      </c>
      <c r="B185" s="130">
        <v>4</v>
      </c>
      <c r="C185" s="110"/>
      <c r="D185" s="263"/>
      <c r="E185" s="110"/>
      <c r="F185" s="304"/>
      <c r="G185" s="281"/>
      <c r="H185" s="106"/>
      <c r="I185" s="106"/>
      <c r="J185" s="106"/>
      <c r="K185" s="106"/>
      <c r="L185" s="106"/>
      <c r="M185" s="106"/>
      <c r="N185" s="106"/>
      <c r="O185" s="106"/>
      <c r="P185" s="106"/>
      <c r="Q185" s="106"/>
      <c r="R185" s="106"/>
      <c r="S185" s="106"/>
      <c r="T185" s="106"/>
      <c r="U185" s="106"/>
      <c r="V185" s="106"/>
      <c r="W185" s="106"/>
      <c r="X185" s="106"/>
      <c r="Y185" s="106"/>
      <c r="Z185" s="106"/>
      <c r="AA185" s="107"/>
      <c r="AB185" s="107"/>
      <c r="AC185" s="107"/>
      <c r="AD185" s="107"/>
      <c r="AE185" s="107"/>
      <c r="AF185" s="107"/>
      <c r="AG185" s="107"/>
      <c r="AH185" s="107"/>
      <c r="AI185" s="107"/>
      <c r="AJ185" s="107"/>
      <c r="AK185" s="107"/>
      <c r="AL185" s="107"/>
      <c r="AM185" s="107"/>
      <c r="AN185" s="107"/>
      <c r="AO185" s="106"/>
      <c r="AP185" s="106"/>
      <c r="AQ185" s="106"/>
      <c r="AR185" s="106"/>
      <c r="AS185" s="106"/>
      <c r="AT185" s="106"/>
      <c r="AU185" s="106"/>
      <c r="AV185" s="106"/>
      <c r="AW185" s="106"/>
      <c r="AX185" s="106"/>
      <c r="AY185" s="106"/>
      <c r="AZ185" s="106"/>
    </row>
    <row r="186" spans="1:52" s="96" customFormat="1">
      <c r="A186" s="82" t="s">
        <v>231</v>
      </c>
      <c r="B186" s="130">
        <v>4</v>
      </c>
      <c r="C186" s="110"/>
      <c r="D186" s="263"/>
      <c r="E186" s="110"/>
      <c r="F186" s="304"/>
      <c r="G186" s="281"/>
      <c r="H186" s="106"/>
      <c r="I186" s="106"/>
      <c r="J186" s="106"/>
      <c r="K186" s="106"/>
      <c r="L186" s="106"/>
      <c r="M186" s="106"/>
      <c r="N186" s="106"/>
      <c r="O186" s="106"/>
      <c r="P186" s="106"/>
      <c r="Q186" s="106"/>
      <c r="R186" s="106"/>
      <c r="S186" s="106"/>
      <c r="T186" s="106"/>
      <c r="U186" s="106"/>
      <c r="V186" s="106"/>
      <c r="W186" s="106"/>
      <c r="X186" s="106"/>
      <c r="Y186" s="106"/>
      <c r="Z186" s="106"/>
      <c r="AA186" s="107"/>
      <c r="AB186" s="107"/>
      <c r="AC186" s="107"/>
      <c r="AD186" s="107"/>
      <c r="AE186" s="107"/>
      <c r="AF186" s="107"/>
      <c r="AG186" s="107"/>
      <c r="AH186" s="107"/>
      <c r="AI186" s="107"/>
      <c r="AJ186" s="107"/>
      <c r="AK186" s="107"/>
      <c r="AL186" s="107"/>
      <c r="AM186" s="107"/>
      <c r="AN186" s="107"/>
      <c r="AO186" s="106"/>
      <c r="AP186" s="106"/>
      <c r="AQ186" s="106"/>
      <c r="AR186" s="106"/>
      <c r="AS186" s="106"/>
      <c r="AT186" s="106"/>
      <c r="AU186" s="106"/>
      <c r="AV186" s="106"/>
      <c r="AW186" s="106"/>
      <c r="AX186" s="106"/>
      <c r="AY186" s="106"/>
      <c r="AZ186" s="106"/>
    </row>
    <row r="187" spans="1:52" s="96" customFormat="1">
      <c r="A187" s="69" t="s">
        <v>232</v>
      </c>
      <c r="B187" s="130">
        <v>4</v>
      </c>
      <c r="C187" s="110"/>
      <c r="D187" s="263"/>
      <c r="E187" s="110"/>
      <c r="F187" s="304"/>
      <c r="G187" s="281"/>
      <c r="H187" s="106"/>
      <c r="I187" s="106"/>
      <c r="J187" s="106"/>
      <c r="K187" s="106"/>
      <c r="L187" s="106"/>
      <c r="M187" s="106"/>
      <c r="N187" s="106"/>
      <c r="O187" s="106"/>
      <c r="P187" s="106"/>
      <c r="Q187" s="106"/>
      <c r="R187" s="106"/>
      <c r="S187" s="106"/>
      <c r="T187" s="106"/>
      <c r="U187" s="106"/>
      <c r="V187" s="106"/>
      <c r="W187" s="106"/>
      <c r="X187" s="106"/>
      <c r="Y187" s="106"/>
      <c r="Z187" s="106"/>
      <c r="AA187" s="107"/>
      <c r="AB187" s="107"/>
      <c r="AC187" s="107"/>
      <c r="AD187" s="107"/>
      <c r="AE187" s="107"/>
      <c r="AF187" s="107"/>
      <c r="AG187" s="107"/>
      <c r="AH187" s="107"/>
      <c r="AI187" s="107"/>
      <c r="AJ187" s="107"/>
      <c r="AK187" s="107"/>
      <c r="AL187" s="107"/>
      <c r="AM187" s="107"/>
      <c r="AN187" s="107"/>
      <c r="AO187" s="106"/>
      <c r="AP187" s="106"/>
      <c r="AQ187" s="106"/>
      <c r="AR187" s="106"/>
      <c r="AS187" s="106"/>
      <c r="AT187" s="106"/>
      <c r="AU187" s="106"/>
      <c r="AV187" s="106"/>
      <c r="AW187" s="106"/>
      <c r="AX187" s="106"/>
      <c r="AY187" s="106"/>
      <c r="AZ187" s="106"/>
    </row>
    <row r="188" spans="1:52" s="96" customFormat="1">
      <c r="A188" s="69" t="s">
        <v>233</v>
      </c>
      <c r="B188" s="130">
        <v>4</v>
      </c>
      <c r="C188" s="110"/>
      <c r="D188" s="263"/>
      <c r="E188" s="110"/>
      <c r="F188" s="304"/>
      <c r="G188" s="281"/>
      <c r="H188" s="106"/>
      <c r="I188" s="106"/>
      <c r="J188" s="106"/>
      <c r="K188" s="106"/>
      <c r="L188" s="106"/>
      <c r="M188" s="106"/>
      <c r="N188" s="106"/>
      <c r="O188" s="106"/>
      <c r="P188" s="106"/>
      <c r="Q188" s="106"/>
      <c r="R188" s="106"/>
      <c r="S188" s="106"/>
      <c r="T188" s="106"/>
      <c r="U188" s="106"/>
      <c r="V188" s="106"/>
      <c r="W188" s="106"/>
      <c r="X188" s="106"/>
      <c r="Y188" s="106"/>
      <c r="Z188" s="106"/>
      <c r="AA188" s="107"/>
      <c r="AB188" s="107"/>
      <c r="AC188" s="107"/>
      <c r="AD188" s="107"/>
      <c r="AE188" s="107"/>
      <c r="AF188" s="107"/>
      <c r="AG188" s="107"/>
      <c r="AH188" s="107"/>
      <c r="AI188" s="107"/>
      <c r="AJ188" s="107"/>
      <c r="AK188" s="107"/>
      <c r="AL188" s="107"/>
      <c r="AM188" s="107"/>
      <c r="AN188" s="107"/>
      <c r="AO188" s="106"/>
      <c r="AP188" s="106"/>
      <c r="AQ188" s="106"/>
      <c r="AR188" s="106"/>
      <c r="AS188" s="106"/>
      <c r="AT188" s="106"/>
      <c r="AU188" s="106"/>
      <c r="AV188" s="106"/>
      <c r="AW188" s="106"/>
      <c r="AX188" s="106"/>
      <c r="AY188" s="106"/>
      <c r="AZ188" s="106"/>
    </row>
    <row r="189" spans="1:52" s="96" customFormat="1" ht="60">
      <c r="A189" s="72" t="s">
        <v>297</v>
      </c>
      <c r="B189" s="135">
        <v>4</v>
      </c>
      <c r="C189" s="110"/>
      <c r="D189" s="266"/>
      <c r="E189" s="111"/>
      <c r="F189" s="304"/>
      <c r="G189" s="283"/>
      <c r="H189" s="106"/>
      <c r="I189" s="106"/>
      <c r="J189" s="106"/>
      <c r="K189" s="106"/>
      <c r="L189" s="106"/>
      <c r="M189" s="106"/>
      <c r="N189" s="106"/>
      <c r="O189" s="106"/>
      <c r="P189" s="106"/>
      <c r="Q189" s="106"/>
      <c r="R189" s="106"/>
      <c r="S189" s="106"/>
      <c r="T189" s="106"/>
      <c r="U189" s="106"/>
      <c r="V189" s="106"/>
      <c r="W189" s="106"/>
      <c r="X189" s="106"/>
      <c r="Y189" s="106"/>
      <c r="Z189" s="106"/>
      <c r="AA189" s="107"/>
      <c r="AB189" s="107"/>
      <c r="AC189" s="107"/>
      <c r="AD189" s="107"/>
      <c r="AE189" s="107"/>
      <c r="AF189" s="107"/>
      <c r="AG189" s="107"/>
      <c r="AH189" s="107"/>
      <c r="AI189" s="107"/>
      <c r="AJ189" s="107"/>
      <c r="AK189" s="107"/>
      <c r="AL189" s="107"/>
      <c r="AM189" s="107"/>
      <c r="AN189" s="107"/>
      <c r="AO189" s="106"/>
      <c r="AP189" s="106"/>
      <c r="AQ189" s="106"/>
      <c r="AR189" s="106"/>
      <c r="AS189" s="106"/>
      <c r="AT189" s="106"/>
      <c r="AU189" s="106"/>
      <c r="AV189" s="106"/>
      <c r="AW189" s="106"/>
      <c r="AX189" s="106"/>
      <c r="AY189" s="106"/>
      <c r="AZ189" s="106"/>
    </row>
    <row r="190" spans="1:52">
      <c r="A190" s="70" t="s">
        <v>234</v>
      </c>
      <c r="B190" s="170">
        <v>4</v>
      </c>
      <c r="C190" s="110"/>
      <c r="D190" s="268"/>
      <c r="E190" s="172"/>
      <c r="F190" s="304"/>
      <c r="G190" s="284"/>
      <c r="H190" s="106"/>
      <c r="I190" s="106"/>
      <c r="J190" s="106"/>
      <c r="K190" s="106"/>
      <c r="L190" s="106"/>
      <c r="M190" s="106"/>
      <c r="N190" s="106"/>
      <c r="O190" s="106"/>
      <c r="P190" s="106"/>
      <c r="Q190" s="106"/>
      <c r="R190" s="106"/>
      <c r="S190" s="106"/>
      <c r="T190" s="106"/>
      <c r="U190" s="106"/>
      <c r="V190" s="106"/>
      <c r="W190" s="106"/>
      <c r="X190" s="106"/>
      <c r="Y190" s="106"/>
      <c r="Z190" s="106"/>
      <c r="AA190" s="107"/>
      <c r="AB190" s="107"/>
      <c r="AC190" s="107"/>
      <c r="AD190" s="107"/>
      <c r="AE190" s="107"/>
      <c r="AF190" s="107"/>
      <c r="AG190" s="107"/>
      <c r="AH190" s="107"/>
      <c r="AI190" s="107"/>
      <c r="AJ190" s="107"/>
      <c r="AK190" s="107"/>
      <c r="AL190" s="107"/>
      <c r="AM190" s="107"/>
      <c r="AN190" s="107"/>
      <c r="AO190" s="106"/>
      <c r="AP190" s="106"/>
      <c r="AQ190" s="106"/>
      <c r="AR190" s="106"/>
      <c r="AS190" s="106"/>
      <c r="AT190" s="106"/>
      <c r="AU190" s="106"/>
      <c r="AV190" s="106"/>
      <c r="AW190" s="106"/>
      <c r="AX190" s="106"/>
      <c r="AY190" s="106"/>
      <c r="AZ190" s="106"/>
    </row>
    <row r="191" spans="1:52">
      <c r="A191" s="85" t="s">
        <v>235</v>
      </c>
      <c r="B191" s="136">
        <v>4</v>
      </c>
      <c r="C191" s="110"/>
      <c r="D191" s="267"/>
      <c r="E191" s="109"/>
      <c r="F191" s="304"/>
      <c r="G191" s="285"/>
      <c r="H191" s="106"/>
      <c r="I191" s="106"/>
      <c r="J191" s="106"/>
      <c r="K191" s="106"/>
      <c r="L191" s="106"/>
      <c r="M191" s="106"/>
      <c r="N191" s="106"/>
      <c r="O191" s="106"/>
      <c r="P191" s="106"/>
      <c r="Q191" s="106"/>
      <c r="R191" s="106"/>
      <c r="S191" s="106"/>
      <c r="T191" s="106"/>
      <c r="U191" s="106"/>
      <c r="V191" s="106"/>
      <c r="W191" s="106"/>
      <c r="X191" s="106"/>
      <c r="Y191" s="106"/>
      <c r="Z191" s="106"/>
      <c r="AA191" s="107"/>
      <c r="AB191" s="107"/>
      <c r="AC191" s="107"/>
      <c r="AD191" s="107"/>
      <c r="AE191" s="107"/>
      <c r="AF191" s="107"/>
      <c r="AG191" s="107"/>
      <c r="AH191" s="107"/>
      <c r="AI191" s="107"/>
      <c r="AJ191" s="107"/>
      <c r="AK191" s="107"/>
      <c r="AL191" s="107"/>
      <c r="AM191" s="107"/>
      <c r="AN191" s="107"/>
      <c r="AO191" s="106"/>
      <c r="AP191" s="106"/>
      <c r="AQ191" s="106"/>
      <c r="AR191" s="106"/>
      <c r="AS191" s="106"/>
      <c r="AT191" s="106"/>
      <c r="AU191" s="106"/>
      <c r="AV191" s="106"/>
      <c r="AW191" s="106"/>
      <c r="AX191" s="106"/>
      <c r="AY191" s="106"/>
      <c r="AZ191" s="106"/>
    </row>
    <row r="192" spans="1:52">
      <c r="A192" s="70" t="s">
        <v>236</v>
      </c>
      <c r="B192" s="134">
        <v>4</v>
      </c>
      <c r="C192" s="110"/>
      <c r="D192" s="263"/>
      <c r="E192" s="110"/>
      <c r="F192" s="304"/>
      <c r="G192" s="281"/>
      <c r="H192" s="106"/>
      <c r="I192" s="106"/>
      <c r="J192" s="106"/>
      <c r="K192" s="106"/>
      <c r="L192" s="106"/>
      <c r="M192" s="106"/>
      <c r="N192" s="106"/>
      <c r="O192" s="106"/>
      <c r="P192" s="106"/>
      <c r="Q192" s="106"/>
      <c r="R192" s="106"/>
      <c r="S192" s="106"/>
      <c r="T192" s="106"/>
      <c r="U192" s="106"/>
      <c r="V192" s="106"/>
      <c r="W192" s="106"/>
      <c r="X192" s="106"/>
      <c r="Y192" s="106"/>
      <c r="Z192" s="106"/>
      <c r="AA192" s="107"/>
      <c r="AB192" s="107"/>
      <c r="AC192" s="107"/>
      <c r="AD192" s="107"/>
      <c r="AE192" s="107"/>
      <c r="AF192" s="107"/>
      <c r="AG192" s="107"/>
      <c r="AH192" s="107"/>
      <c r="AI192" s="107"/>
      <c r="AJ192" s="107"/>
      <c r="AK192" s="107"/>
      <c r="AL192" s="107"/>
      <c r="AM192" s="107"/>
      <c r="AN192" s="107"/>
      <c r="AO192" s="106"/>
      <c r="AP192" s="106"/>
      <c r="AQ192" s="106"/>
      <c r="AR192" s="106"/>
      <c r="AS192" s="106"/>
      <c r="AT192" s="106"/>
      <c r="AU192" s="106"/>
      <c r="AV192" s="106"/>
      <c r="AW192" s="106"/>
      <c r="AX192" s="106"/>
      <c r="AY192" s="106"/>
      <c r="AZ192" s="106"/>
    </row>
    <row r="193" spans="1:52">
      <c r="A193" s="69" t="s">
        <v>237</v>
      </c>
      <c r="B193" s="132"/>
      <c r="C193" s="173"/>
      <c r="D193" s="265"/>
      <c r="E193" s="183"/>
      <c r="F193" s="306"/>
      <c r="G193" s="298"/>
      <c r="H193" s="106"/>
      <c r="I193" s="106"/>
      <c r="J193" s="106"/>
      <c r="K193" s="106"/>
      <c r="L193" s="106"/>
      <c r="M193" s="106"/>
      <c r="N193" s="106"/>
      <c r="O193" s="106"/>
      <c r="P193" s="106"/>
      <c r="Q193" s="106"/>
      <c r="R193" s="106"/>
      <c r="S193" s="106"/>
      <c r="T193" s="106"/>
      <c r="U193" s="106"/>
      <c r="V193" s="106"/>
      <c r="W193" s="106"/>
      <c r="X193" s="106"/>
      <c r="Y193" s="106"/>
      <c r="Z193" s="106"/>
      <c r="AA193" s="107"/>
      <c r="AB193" s="107"/>
      <c r="AC193" s="107"/>
      <c r="AD193" s="107"/>
      <c r="AE193" s="107"/>
      <c r="AF193" s="107"/>
      <c r="AG193" s="107"/>
      <c r="AH193" s="107"/>
      <c r="AI193" s="107"/>
      <c r="AJ193" s="107"/>
      <c r="AK193" s="107"/>
      <c r="AL193" s="107"/>
      <c r="AM193" s="107"/>
      <c r="AN193" s="107"/>
      <c r="AO193" s="106"/>
      <c r="AP193" s="106"/>
      <c r="AQ193" s="106"/>
      <c r="AR193" s="106"/>
      <c r="AS193" s="106"/>
      <c r="AT193" s="106"/>
      <c r="AU193" s="106"/>
      <c r="AV193" s="106"/>
      <c r="AW193" s="106"/>
      <c r="AX193" s="106"/>
      <c r="AY193" s="106"/>
      <c r="AZ193" s="106"/>
    </row>
    <row r="194" spans="1:52">
      <c r="A194" s="82" t="s">
        <v>238</v>
      </c>
      <c r="B194" s="134">
        <v>4</v>
      </c>
      <c r="C194" s="110"/>
      <c r="D194" s="263"/>
      <c r="E194" s="110"/>
      <c r="F194" s="304"/>
      <c r="G194" s="281"/>
      <c r="H194" s="106"/>
      <c r="I194" s="106"/>
      <c r="J194" s="106"/>
      <c r="K194" s="106"/>
      <c r="L194" s="106"/>
      <c r="M194" s="106"/>
      <c r="N194" s="106"/>
      <c r="O194" s="106"/>
      <c r="P194" s="106"/>
      <c r="Q194" s="106"/>
      <c r="R194" s="106"/>
      <c r="S194" s="106"/>
      <c r="T194" s="106"/>
      <c r="U194" s="106"/>
      <c r="V194" s="106"/>
      <c r="W194" s="106"/>
      <c r="X194" s="106"/>
      <c r="Y194" s="106"/>
      <c r="Z194" s="106"/>
      <c r="AA194" s="107"/>
      <c r="AB194" s="107"/>
      <c r="AC194" s="107"/>
      <c r="AD194" s="107"/>
      <c r="AE194" s="107"/>
      <c r="AF194" s="107"/>
      <c r="AG194" s="107"/>
      <c r="AH194" s="107"/>
      <c r="AI194" s="107"/>
      <c r="AJ194" s="107"/>
      <c r="AK194" s="107"/>
      <c r="AL194" s="107"/>
      <c r="AM194" s="107"/>
      <c r="AN194" s="107"/>
      <c r="AO194" s="106"/>
      <c r="AP194" s="106"/>
      <c r="AQ194" s="106"/>
      <c r="AR194" s="106"/>
      <c r="AS194" s="106"/>
      <c r="AT194" s="106"/>
      <c r="AU194" s="106"/>
      <c r="AV194" s="106"/>
      <c r="AW194" s="106"/>
      <c r="AX194" s="106"/>
      <c r="AY194" s="106"/>
      <c r="AZ194" s="106"/>
    </row>
    <row r="195" spans="1:52">
      <c r="A195" s="101" t="s">
        <v>239</v>
      </c>
      <c r="B195" s="135">
        <v>4</v>
      </c>
      <c r="C195" s="110"/>
      <c r="D195" s="266"/>
      <c r="E195" s="111"/>
      <c r="F195" s="304"/>
      <c r="G195" s="283"/>
      <c r="H195" s="106"/>
      <c r="I195" s="106"/>
      <c r="J195" s="106"/>
      <c r="K195" s="106"/>
      <c r="L195" s="106"/>
      <c r="M195" s="106"/>
      <c r="N195" s="106"/>
      <c r="O195" s="106"/>
      <c r="P195" s="106"/>
      <c r="Q195" s="106"/>
      <c r="R195" s="106"/>
      <c r="S195" s="106"/>
      <c r="T195" s="106"/>
      <c r="U195" s="106"/>
      <c r="V195" s="106"/>
      <c r="W195" s="106"/>
      <c r="X195" s="106"/>
      <c r="Y195" s="106"/>
      <c r="Z195" s="106"/>
      <c r="AA195" s="107"/>
      <c r="AB195" s="107"/>
      <c r="AC195" s="107"/>
      <c r="AD195" s="107"/>
      <c r="AE195" s="107"/>
      <c r="AF195" s="107"/>
      <c r="AG195" s="107"/>
      <c r="AH195" s="107"/>
      <c r="AI195" s="107"/>
      <c r="AJ195" s="107"/>
      <c r="AK195" s="107"/>
      <c r="AL195" s="107"/>
      <c r="AM195" s="107"/>
      <c r="AN195" s="107"/>
      <c r="AO195" s="106"/>
      <c r="AP195" s="106"/>
      <c r="AQ195" s="106"/>
      <c r="AR195" s="106"/>
      <c r="AS195" s="106"/>
      <c r="AT195" s="106"/>
      <c r="AU195" s="106"/>
      <c r="AV195" s="106"/>
      <c r="AW195" s="106"/>
      <c r="AX195" s="106"/>
      <c r="AY195" s="106"/>
      <c r="AZ195" s="106"/>
    </row>
    <row r="196" spans="1:52" ht="24">
      <c r="A196" s="82" t="s">
        <v>240</v>
      </c>
      <c r="B196" s="170">
        <v>4</v>
      </c>
      <c r="C196" s="110"/>
      <c r="D196" s="268"/>
      <c r="E196" s="172"/>
      <c r="F196" s="304"/>
      <c r="G196" s="284"/>
      <c r="H196" s="106"/>
      <c r="I196" s="106"/>
      <c r="J196" s="106"/>
      <c r="K196" s="106"/>
      <c r="L196" s="106"/>
      <c r="M196" s="106"/>
      <c r="N196" s="106"/>
      <c r="O196" s="106"/>
      <c r="P196" s="106"/>
      <c r="Q196" s="106"/>
      <c r="R196" s="106"/>
      <c r="S196" s="106"/>
      <c r="T196" s="106"/>
      <c r="U196" s="106"/>
      <c r="V196" s="106"/>
      <c r="W196" s="106"/>
      <c r="X196" s="106"/>
      <c r="Y196" s="106"/>
      <c r="Z196" s="106"/>
      <c r="AA196" s="107"/>
      <c r="AB196" s="107"/>
      <c r="AC196" s="107"/>
      <c r="AD196" s="107"/>
      <c r="AE196" s="107"/>
      <c r="AF196" s="107"/>
      <c r="AG196" s="107"/>
      <c r="AH196" s="107"/>
      <c r="AI196" s="107"/>
      <c r="AJ196" s="107"/>
      <c r="AK196" s="107"/>
      <c r="AL196" s="107"/>
      <c r="AM196" s="107"/>
      <c r="AN196" s="107"/>
      <c r="AO196" s="106"/>
      <c r="AP196" s="106"/>
      <c r="AQ196" s="106"/>
      <c r="AR196" s="106"/>
      <c r="AS196" s="106"/>
      <c r="AT196" s="106"/>
      <c r="AU196" s="106"/>
      <c r="AV196" s="106"/>
      <c r="AW196" s="106"/>
      <c r="AX196" s="106"/>
      <c r="AY196" s="106"/>
      <c r="AZ196" s="106"/>
    </row>
    <row r="197" spans="1:52" ht="24">
      <c r="A197" s="84" t="s">
        <v>241</v>
      </c>
      <c r="B197" s="136">
        <v>4</v>
      </c>
      <c r="C197" s="110"/>
      <c r="D197" s="267"/>
      <c r="E197" s="109"/>
      <c r="F197" s="304"/>
      <c r="G197" s="285"/>
      <c r="H197" s="106"/>
      <c r="I197" s="106"/>
      <c r="J197" s="106"/>
      <c r="K197" s="106"/>
      <c r="L197" s="106"/>
      <c r="M197" s="106"/>
      <c r="N197" s="106"/>
      <c r="O197" s="106"/>
      <c r="P197" s="106"/>
      <c r="Q197" s="106"/>
      <c r="R197" s="106"/>
      <c r="S197" s="106"/>
      <c r="T197" s="106"/>
      <c r="U197" s="106"/>
      <c r="V197" s="106"/>
      <c r="W197" s="106"/>
      <c r="X197" s="106"/>
      <c r="Y197" s="106"/>
      <c r="Z197" s="106"/>
      <c r="AA197" s="107"/>
      <c r="AB197" s="107"/>
      <c r="AC197" s="107"/>
      <c r="AD197" s="107"/>
      <c r="AE197" s="107"/>
      <c r="AF197" s="107"/>
      <c r="AG197" s="107"/>
      <c r="AH197" s="107"/>
      <c r="AI197" s="107"/>
      <c r="AJ197" s="107"/>
      <c r="AK197" s="107"/>
      <c r="AL197" s="107"/>
      <c r="AM197" s="107"/>
      <c r="AN197" s="107"/>
      <c r="AO197" s="106"/>
      <c r="AP197" s="106"/>
      <c r="AQ197" s="106"/>
      <c r="AR197" s="106"/>
      <c r="AS197" s="106"/>
      <c r="AT197" s="106"/>
      <c r="AU197" s="106"/>
      <c r="AV197" s="106"/>
      <c r="AW197" s="106"/>
      <c r="AX197" s="106"/>
      <c r="AY197" s="106"/>
      <c r="AZ197" s="106"/>
    </row>
    <row r="198" spans="1:52" ht="36">
      <c r="A198" s="69" t="s">
        <v>242</v>
      </c>
      <c r="B198" s="134">
        <v>4</v>
      </c>
      <c r="C198" s="110"/>
      <c r="D198" s="263"/>
      <c r="E198" s="110"/>
      <c r="F198" s="304"/>
      <c r="G198" s="281"/>
      <c r="H198" s="106"/>
      <c r="I198" s="106"/>
      <c r="J198" s="106"/>
      <c r="K198" s="106"/>
      <c r="L198" s="106"/>
      <c r="M198" s="106"/>
      <c r="N198" s="106"/>
      <c r="O198" s="106"/>
      <c r="P198" s="106"/>
      <c r="Q198" s="106"/>
      <c r="R198" s="106"/>
      <c r="S198" s="106"/>
      <c r="T198" s="106"/>
      <c r="U198" s="106"/>
      <c r="V198" s="106"/>
      <c r="W198" s="106"/>
      <c r="X198" s="106"/>
      <c r="Y198" s="106"/>
      <c r="Z198" s="106"/>
      <c r="AA198" s="107"/>
      <c r="AB198" s="107"/>
      <c r="AC198" s="107"/>
      <c r="AD198" s="107"/>
      <c r="AE198" s="107"/>
      <c r="AF198" s="107"/>
      <c r="AG198" s="107"/>
      <c r="AH198" s="107"/>
      <c r="AI198" s="107"/>
      <c r="AJ198" s="107"/>
      <c r="AK198" s="107"/>
      <c r="AL198" s="107"/>
      <c r="AM198" s="107"/>
      <c r="AN198" s="107"/>
      <c r="AO198" s="106"/>
      <c r="AP198" s="106"/>
      <c r="AQ198" s="106"/>
      <c r="AR198" s="106"/>
      <c r="AS198" s="106"/>
      <c r="AT198" s="106"/>
      <c r="AU198" s="106"/>
      <c r="AV198" s="106"/>
      <c r="AW198" s="106"/>
      <c r="AX198" s="106"/>
      <c r="AY198" s="106"/>
      <c r="AZ198" s="106"/>
    </row>
    <row r="199" spans="1:52" ht="48">
      <c r="A199" s="69" t="s">
        <v>298</v>
      </c>
      <c r="B199" s="132"/>
      <c r="C199" s="173"/>
      <c r="D199" s="265"/>
      <c r="E199" s="183"/>
      <c r="F199" s="306"/>
      <c r="G199" s="298"/>
      <c r="H199" s="106"/>
      <c r="I199" s="106"/>
      <c r="J199" s="106"/>
      <c r="K199" s="106"/>
      <c r="L199" s="106"/>
      <c r="M199" s="106"/>
      <c r="N199" s="106"/>
      <c r="O199" s="106"/>
      <c r="P199" s="106"/>
      <c r="Q199" s="106"/>
      <c r="R199" s="106"/>
      <c r="S199" s="106"/>
      <c r="T199" s="106"/>
      <c r="U199" s="106"/>
      <c r="V199" s="106"/>
      <c r="W199" s="106"/>
      <c r="X199" s="106"/>
      <c r="Y199" s="106"/>
      <c r="Z199" s="106"/>
      <c r="AA199" s="107"/>
      <c r="AB199" s="107"/>
      <c r="AC199" s="107"/>
      <c r="AD199" s="107"/>
      <c r="AE199" s="107"/>
      <c r="AF199" s="107"/>
      <c r="AG199" s="107"/>
      <c r="AH199" s="107"/>
      <c r="AI199" s="107"/>
      <c r="AJ199" s="107"/>
      <c r="AK199" s="107"/>
      <c r="AL199" s="107"/>
      <c r="AM199" s="107"/>
      <c r="AN199" s="107"/>
      <c r="AO199" s="106"/>
      <c r="AP199" s="106"/>
      <c r="AQ199" s="106"/>
      <c r="AR199" s="106"/>
      <c r="AS199" s="106"/>
      <c r="AT199" s="106"/>
      <c r="AU199" s="106"/>
      <c r="AV199" s="106"/>
      <c r="AW199" s="106"/>
      <c r="AX199" s="106"/>
      <c r="AY199" s="106"/>
      <c r="AZ199" s="106"/>
    </row>
    <row r="200" spans="1:52" ht="84">
      <c r="A200" s="151" t="s">
        <v>322</v>
      </c>
      <c r="B200" s="130">
        <v>4</v>
      </c>
      <c r="C200" s="110"/>
      <c r="D200" s="263"/>
      <c r="E200" s="110"/>
      <c r="F200" s="304"/>
      <c r="G200" s="281"/>
      <c r="H200" s="106"/>
      <c r="I200" s="106"/>
      <c r="J200" s="106"/>
      <c r="K200" s="106"/>
      <c r="L200" s="106"/>
      <c r="M200" s="106"/>
      <c r="N200" s="106"/>
      <c r="O200" s="106"/>
      <c r="P200" s="106"/>
      <c r="Q200" s="106"/>
      <c r="R200" s="106"/>
      <c r="S200" s="106"/>
      <c r="T200" s="106"/>
      <c r="U200" s="106"/>
      <c r="V200" s="106"/>
      <c r="W200" s="106"/>
      <c r="X200" s="106"/>
      <c r="Y200" s="106"/>
      <c r="Z200" s="106"/>
      <c r="AA200" s="107"/>
      <c r="AB200" s="107"/>
      <c r="AC200" s="107"/>
      <c r="AD200" s="107"/>
      <c r="AE200" s="107"/>
      <c r="AF200" s="107"/>
      <c r="AG200" s="107"/>
      <c r="AH200" s="107"/>
      <c r="AI200" s="107"/>
      <c r="AJ200" s="107"/>
      <c r="AK200" s="107"/>
      <c r="AL200" s="107"/>
      <c r="AM200" s="107"/>
      <c r="AN200" s="107"/>
      <c r="AO200" s="106"/>
      <c r="AP200" s="106"/>
      <c r="AQ200" s="106"/>
      <c r="AR200" s="106"/>
      <c r="AS200" s="106"/>
      <c r="AT200" s="106"/>
      <c r="AU200" s="106"/>
      <c r="AV200" s="106"/>
      <c r="AW200" s="106"/>
      <c r="AX200" s="106"/>
      <c r="AY200" s="106"/>
      <c r="AZ200" s="106"/>
    </row>
    <row r="201" spans="1:52" ht="36">
      <c r="A201" s="153" t="s">
        <v>323</v>
      </c>
      <c r="B201" s="131">
        <v>4</v>
      </c>
      <c r="C201" s="110"/>
      <c r="D201" s="266"/>
      <c r="E201" s="111"/>
      <c r="F201" s="304"/>
      <c r="G201" s="283"/>
      <c r="H201" s="106"/>
      <c r="I201" s="106"/>
      <c r="J201" s="106"/>
      <c r="K201" s="106"/>
      <c r="L201" s="106"/>
      <c r="M201" s="106"/>
      <c r="N201" s="106"/>
      <c r="O201" s="106"/>
      <c r="P201" s="106"/>
      <c r="Q201" s="106"/>
      <c r="R201" s="106"/>
      <c r="S201" s="106"/>
      <c r="T201" s="106"/>
      <c r="U201" s="106"/>
      <c r="V201" s="106"/>
      <c r="W201" s="106"/>
      <c r="X201" s="106"/>
      <c r="Y201" s="106"/>
      <c r="Z201" s="106"/>
      <c r="AA201" s="107"/>
      <c r="AB201" s="107"/>
      <c r="AC201" s="107"/>
      <c r="AD201" s="107"/>
      <c r="AE201" s="107"/>
      <c r="AF201" s="107"/>
      <c r="AG201" s="107"/>
      <c r="AH201" s="107"/>
      <c r="AI201" s="107"/>
      <c r="AJ201" s="107"/>
      <c r="AK201" s="107"/>
      <c r="AL201" s="107"/>
      <c r="AM201" s="107"/>
      <c r="AN201" s="107"/>
      <c r="AO201" s="106"/>
      <c r="AP201" s="106"/>
      <c r="AQ201" s="106"/>
      <c r="AR201" s="106"/>
      <c r="AS201" s="106"/>
      <c r="AT201" s="106"/>
      <c r="AU201" s="106"/>
      <c r="AV201" s="106"/>
      <c r="AW201" s="106"/>
      <c r="AX201" s="106"/>
      <c r="AY201" s="106"/>
      <c r="AZ201" s="106"/>
    </row>
    <row r="202" spans="1:52">
      <c r="A202" s="153" t="s">
        <v>324</v>
      </c>
      <c r="B202" s="131">
        <v>4</v>
      </c>
      <c r="C202" s="110"/>
      <c r="D202" s="266"/>
      <c r="E202" s="111"/>
      <c r="F202" s="304"/>
      <c r="G202" s="283"/>
      <c r="H202" s="106"/>
      <c r="I202" s="106"/>
      <c r="J202" s="106"/>
      <c r="K202" s="106"/>
      <c r="L202" s="106"/>
      <c r="M202" s="106"/>
      <c r="N202" s="106"/>
      <c r="O202" s="106"/>
      <c r="P202" s="106"/>
      <c r="Q202" s="106"/>
      <c r="R202" s="106"/>
      <c r="S202" s="106"/>
      <c r="T202" s="106"/>
      <c r="U202" s="106"/>
      <c r="V202" s="106"/>
      <c r="W202" s="106"/>
      <c r="X202" s="106"/>
      <c r="Y202" s="106"/>
      <c r="Z202" s="106"/>
      <c r="AA202" s="107"/>
      <c r="AB202" s="107"/>
      <c r="AC202" s="107"/>
      <c r="AD202" s="107"/>
      <c r="AE202" s="107"/>
      <c r="AF202" s="107"/>
      <c r="AG202" s="107"/>
      <c r="AH202" s="107"/>
      <c r="AI202" s="107"/>
      <c r="AJ202" s="107"/>
      <c r="AK202" s="107"/>
      <c r="AL202" s="107"/>
      <c r="AM202" s="107"/>
      <c r="AN202" s="107"/>
      <c r="AO202" s="106"/>
      <c r="AP202" s="106"/>
      <c r="AQ202" s="106"/>
      <c r="AR202" s="106"/>
      <c r="AS202" s="106"/>
      <c r="AT202" s="106"/>
      <c r="AU202" s="106"/>
      <c r="AV202" s="106"/>
      <c r="AW202" s="106"/>
      <c r="AX202" s="106"/>
      <c r="AY202" s="106"/>
      <c r="AZ202" s="106"/>
    </row>
    <row r="203" spans="1:52" ht="36">
      <c r="A203" s="190" t="s">
        <v>243</v>
      </c>
      <c r="B203" s="212">
        <v>4</v>
      </c>
      <c r="C203" s="110"/>
      <c r="D203" s="264"/>
      <c r="E203" s="188"/>
      <c r="F203" s="304"/>
      <c r="G203" s="281"/>
      <c r="H203" s="106"/>
      <c r="I203" s="106"/>
      <c r="J203" s="106"/>
      <c r="K203" s="106"/>
      <c r="L203" s="106"/>
      <c r="M203" s="106"/>
      <c r="N203" s="106"/>
      <c r="O203" s="106"/>
      <c r="P203" s="106"/>
      <c r="Q203" s="106"/>
      <c r="R203" s="106"/>
      <c r="S203" s="106"/>
      <c r="T203" s="106"/>
      <c r="U203" s="106"/>
      <c r="V203" s="106"/>
      <c r="W203" s="106"/>
      <c r="X203" s="106"/>
      <c r="Y203" s="106"/>
      <c r="Z203" s="106"/>
      <c r="AA203" s="107"/>
      <c r="AB203" s="107"/>
      <c r="AC203" s="107"/>
      <c r="AD203" s="107"/>
      <c r="AE203" s="107"/>
      <c r="AF203" s="107"/>
      <c r="AG203" s="107"/>
      <c r="AH203" s="107"/>
      <c r="AI203" s="107"/>
      <c r="AJ203" s="107"/>
      <c r="AK203" s="107"/>
      <c r="AL203" s="107"/>
      <c r="AM203" s="107"/>
      <c r="AN203" s="107"/>
      <c r="AO203" s="106"/>
      <c r="AP203" s="106"/>
      <c r="AQ203" s="106"/>
      <c r="AR203" s="106"/>
      <c r="AS203" s="106"/>
      <c r="AT203" s="106"/>
      <c r="AU203" s="106"/>
      <c r="AV203" s="106"/>
      <c r="AW203" s="106"/>
      <c r="AX203" s="106"/>
      <c r="AY203" s="106"/>
      <c r="AZ203" s="106"/>
    </row>
    <row r="204" spans="1:52" ht="141.75" customHeight="1">
      <c r="A204" s="194" t="s">
        <v>389</v>
      </c>
      <c r="B204" s="193">
        <v>4</v>
      </c>
      <c r="C204" s="110"/>
      <c r="D204" s="264"/>
      <c r="E204" s="188"/>
      <c r="F204" s="304"/>
      <c r="G204" s="281"/>
      <c r="H204" s="106"/>
      <c r="I204" s="106"/>
      <c r="J204" s="106"/>
      <c r="K204" s="106"/>
      <c r="L204" s="106"/>
      <c r="M204" s="106"/>
      <c r="N204" s="106"/>
      <c r="O204" s="106"/>
      <c r="P204" s="106"/>
      <c r="Q204" s="106"/>
      <c r="R204" s="106"/>
      <c r="S204" s="106"/>
      <c r="T204" s="106"/>
      <c r="U204" s="106"/>
      <c r="V204" s="106"/>
      <c r="W204" s="106"/>
      <c r="X204" s="106"/>
      <c r="Y204" s="106"/>
      <c r="Z204" s="106"/>
      <c r="AA204" s="107"/>
      <c r="AB204" s="107"/>
      <c r="AC204" s="107"/>
      <c r="AD204" s="107"/>
      <c r="AE204" s="107"/>
      <c r="AF204" s="107"/>
      <c r="AG204" s="107"/>
      <c r="AH204" s="107"/>
      <c r="AI204" s="107"/>
      <c r="AJ204" s="107"/>
      <c r="AK204" s="107"/>
      <c r="AL204" s="107"/>
      <c r="AM204" s="107"/>
      <c r="AN204" s="107"/>
      <c r="AO204" s="106"/>
      <c r="AP204" s="106"/>
      <c r="AQ204" s="106"/>
      <c r="AR204" s="106"/>
      <c r="AS204" s="106"/>
      <c r="AT204" s="106"/>
      <c r="AU204" s="106"/>
      <c r="AV204" s="106"/>
      <c r="AW204" s="106"/>
      <c r="AX204" s="106"/>
      <c r="AY204" s="106"/>
      <c r="AZ204" s="106"/>
    </row>
    <row r="205" spans="1:52" ht="150" customHeight="1">
      <c r="A205" s="85" t="s">
        <v>390</v>
      </c>
      <c r="B205" s="136">
        <v>4</v>
      </c>
      <c r="C205" s="110"/>
      <c r="D205" s="267"/>
      <c r="E205" s="109"/>
      <c r="F205" s="304"/>
      <c r="G205" s="285"/>
      <c r="H205" s="106"/>
      <c r="I205" s="106"/>
      <c r="J205" s="106"/>
      <c r="K205" s="106"/>
      <c r="L205" s="106"/>
      <c r="M205" s="106"/>
      <c r="N205" s="106"/>
      <c r="O205" s="106"/>
      <c r="P205" s="106"/>
      <c r="Q205" s="106"/>
      <c r="R205" s="106"/>
      <c r="S205" s="106"/>
      <c r="T205" s="106"/>
      <c r="U205" s="106"/>
      <c r="V205" s="106"/>
      <c r="W205" s="106"/>
      <c r="X205" s="106"/>
      <c r="Y205" s="106"/>
      <c r="Z205" s="106"/>
      <c r="AA205" s="107"/>
      <c r="AB205" s="107"/>
      <c r="AC205" s="107"/>
      <c r="AD205" s="107"/>
      <c r="AE205" s="107"/>
      <c r="AF205" s="107"/>
      <c r="AG205" s="107"/>
      <c r="AH205" s="107"/>
      <c r="AI205" s="107"/>
      <c r="AJ205" s="107"/>
      <c r="AK205" s="107"/>
      <c r="AL205" s="107"/>
      <c r="AM205" s="107"/>
      <c r="AN205" s="107"/>
      <c r="AO205" s="106"/>
      <c r="AP205" s="106"/>
      <c r="AQ205" s="106"/>
      <c r="AR205" s="106"/>
      <c r="AS205" s="106"/>
      <c r="AT205" s="106"/>
      <c r="AU205" s="106"/>
      <c r="AV205" s="106"/>
      <c r="AW205" s="106"/>
      <c r="AX205" s="106"/>
      <c r="AY205" s="106"/>
      <c r="AZ205" s="106"/>
    </row>
    <row r="206" spans="1:52" ht="36">
      <c r="A206" s="70" t="s">
        <v>340</v>
      </c>
      <c r="B206" s="130">
        <v>4</v>
      </c>
      <c r="C206" s="110"/>
      <c r="D206" s="263"/>
      <c r="E206" s="110"/>
      <c r="F206" s="304"/>
      <c r="G206" s="281"/>
      <c r="H206" s="106"/>
      <c r="I206" s="106"/>
      <c r="J206" s="106"/>
      <c r="K206" s="106"/>
      <c r="L206" s="106"/>
      <c r="M206" s="106"/>
      <c r="N206" s="106"/>
      <c r="O206" s="106"/>
      <c r="P206" s="106"/>
      <c r="Q206" s="106"/>
      <c r="R206" s="106"/>
      <c r="S206" s="106"/>
      <c r="T206" s="106"/>
      <c r="U206" s="106"/>
      <c r="V206" s="106"/>
      <c r="W206" s="106"/>
      <c r="X206" s="106"/>
      <c r="Y206" s="106"/>
      <c r="Z206" s="106"/>
      <c r="AA206" s="107"/>
      <c r="AB206" s="107"/>
      <c r="AC206" s="107"/>
      <c r="AD206" s="107"/>
      <c r="AE206" s="107"/>
      <c r="AF206" s="107"/>
      <c r="AG206" s="107"/>
      <c r="AH206" s="107"/>
      <c r="AI206" s="107"/>
      <c r="AJ206" s="107"/>
      <c r="AK206" s="107"/>
      <c r="AL206" s="107"/>
      <c r="AM206" s="107"/>
      <c r="AN206" s="107"/>
      <c r="AO206" s="106"/>
      <c r="AP206" s="106"/>
      <c r="AQ206" s="106"/>
      <c r="AR206" s="106"/>
      <c r="AS206" s="106"/>
      <c r="AT206" s="106"/>
      <c r="AU206" s="106"/>
      <c r="AV206" s="106"/>
      <c r="AW206" s="106"/>
      <c r="AX206" s="106"/>
      <c r="AY206" s="106"/>
      <c r="AZ206" s="106"/>
    </row>
    <row r="207" spans="1:52">
      <c r="A207" s="148" t="s">
        <v>74</v>
      </c>
      <c r="B207" s="164"/>
      <c r="C207" s="110"/>
      <c r="D207" s="263"/>
      <c r="E207" s="110"/>
      <c r="F207" s="304"/>
      <c r="G207" s="281"/>
      <c r="H207" s="106"/>
      <c r="I207" s="106"/>
      <c r="J207" s="106"/>
      <c r="K207" s="106"/>
      <c r="L207" s="106"/>
      <c r="M207" s="106"/>
      <c r="N207" s="106"/>
      <c r="O207" s="106"/>
      <c r="P207" s="106"/>
      <c r="Q207" s="106"/>
      <c r="R207" s="106"/>
      <c r="S207" s="106"/>
      <c r="T207" s="106"/>
      <c r="U207" s="106"/>
      <c r="V207" s="106"/>
      <c r="W207" s="106"/>
      <c r="X207" s="106"/>
      <c r="Y207" s="106"/>
      <c r="Z207" s="106"/>
      <c r="AA207" s="107"/>
      <c r="AB207" s="107"/>
      <c r="AC207" s="107"/>
      <c r="AD207" s="107"/>
      <c r="AE207" s="107"/>
      <c r="AF207" s="107"/>
      <c r="AG207" s="107"/>
      <c r="AH207" s="107"/>
      <c r="AI207" s="107"/>
      <c r="AJ207" s="107"/>
      <c r="AK207" s="107"/>
      <c r="AL207" s="107"/>
      <c r="AM207" s="107"/>
      <c r="AN207" s="107"/>
      <c r="AO207" s="106"/>
      <c r="AP207" s="106"/>
      <c r="AQ207" s="106"/>
      <c r="AR207" s="106"/>
      <c r="AS207" s="106"/>
      <c r="AT207" s="106"/>
      <c r="AU207" s="106"/>
      <c r="AV207" s="106"/>
      <c r="AW207" s="106"/>
      <c r="AX207" s="106"/>
      <c r="AY207" s="106"/>
      <c r="AZ207" s="106"/>
    </row>
    <row r="208" spans="1:52" s="96" customFormat="1" ht="96">
      <c r="A208" s="69" t="s">
        <v>325</v>
      </c>
      <c r="B208" s="130">
        <v>4</v>
      </c>
      <c r="C208" s="110"/>
      <c r="D208" s="263"/>
      <c r="E208" s="110"/>
      <c r="F208" s="304"/>
      <c r="G208" s="281"/>
      <c r="H208" s="106"/>
      <c r="I208" s="106"/>
      <c r="J208" s="106"/>
      <c r="K208" s="106"/>
      <c r="L208" s="106"/>
      <c r="M208" s="106"/>
      <c r="N208" s="106"/>
      <c r="O208" s="106"/>
      <c r="P208" s="106"/>
      <c r="Q208" s="106"/>
      <c r="R208" s="106"/>
      <c r="S208" s="106"/>
      <c r="T208" s="106"/>
      <c r="U208" s="106"/>
      <c r="V208" s="106"/>
      <c r="W208" s="106"/>
      <c r="X208" s="106"/>
      <c r="Y208" s="106"/>
      <c r="Z208" s="106"/>
      <c r="AA208" s="107"/>
      <c r="AB208" s="107"/>
      <c r="AC208" s="107"/>
      <c r="AD208" s="107"/>
      <c r="AE208" s="107"/>
      <c r="AF208" s="107"/>
      <c r="AG208" s="107"/>
      <c r="AH208" s="107"/>
      <c r="AI208" s="107"/>
      <c r="AJ208" s="107"/>
      <c r="AK208" s="107"/>
      <c r="AL208" s="107"/>
      <c r="AM208" s="107"/>
      <c r="AN208" s="107"/>
      <c r="AO208" s="106"/>
      <c r="AP208" s="106"/>
      <c r="AQ208" s="106"/>
      <c r="AR208" s="106"/>
      <c r="AS208" s="106"/>
      <c r="AT208" s="106"/>
      <c r="AU208" s="106"/>
      <c r="AV208" s="106"/>
      <c r="AW208" s="106"/>
      <c r="AX208" s="106"/>
      <c r="AY208" s="106"/>
      <c r="AZ208" s="106"/>
    </row>
    <row r="209" spans="1:52" s="96" customFormat="1" ht="24">
      <c r="A209" s="70" t="s">
        <v>244</v>
      </c>
      <c r="B209" s="130">
        <v>4</v>
      </c>
      <c r="C209" s="110"/>
      <c r="D209" s="263"/>
      <c r="E209" s="110"/>
      <c r="F209" s="304"/>
      <c r="G209" s="281"/>
      <c r="H209" s="106"/>
      <c r="I209" s="106"/>
      <c r="J209" s="106"/>
      <c r="K209" s="106"/>
      <c r="L209" s="106"/>
      <c r="M209" s="106"/>
      <c r="N209" s="106"/>
      <c r="O209" s="106"/>
      <c r="P209" s="106"/>
      <c r="Q209" s="106"/>
      <c r="R209" s="106"/>
      <c r="S209" s="106"/>
      <c r="T209" s="106"/>
      <c r="U209" s="106"/>
      <c r="V209" s="106"/>
      <c r="W209" s="106"/>
      <c r="X209" s="106"/>
      <c r="Y209" s="106"/>
      <c r="Z209" s="106"/>
      <c r="AA209" s="107"/>
      <c r="AB209" s="107"/>
      <c r="AC209" s="107"/>
      <c r="AD209" s="107"/>
      <c r="AE209" s="107"/>
      <c r="AF209" s="107"/>
      <c r="AG209" s="107"/>
      <c r="AH209" s="107"/>
      <c r="AI209" s="107"/>
      <c r="AJ209" s="107"/>
      <c r="AK209" s="107"/>
      <c r="AL209" s="107"/>
      <c r="AM209" s="107"/>
      <c r="AN209" s="107"/>
      <c r="AO209" s="106"/>
      <c r="AP209" s="106"/>
      <c r="AQ209" s="106"/>
      <c r="AR209" s="106"/>
      <c r="AS209" s="106"/>
      <c r="AT209" s="106"/>
      <c r="AU209" s="106"/>
      <c r="AV209" s="106"/>
      <c r="AW209" s="106"/>
      <c r="AX209" s="106"/>
      <c r="AY209" s="106"/>
      <c r="AZ209" s="106"/>
    </row>
    <row r="210" spans="1:52" s="96" customFormat="1" ht="24">
      <c r="A210" s="70" t="s">
        <v>245</v>
      </c>
      <c r="B210" s="137">
        <v>2</v>
      </c>
      <c r="C210" s="109"/>
      <c r="D210" s="263"/>
      <c r="E210" s="110"/>
      <c r="F210" s="304"/>
      <c r="G210" s="281"/>
      <c r="H210" s="106"/>
      <c r="I210" s="106"/>
      <c r="J210" s="106"/>
      <c r="K210" s="106"/>
      <c r="L210" s="106"/>
      <c r="M210" s="106"/>
      <c r="N210" s="106"/>
      <c r="O210" s="106"/>
      <c r="P210" s="106"/>
      <c r="Q210" s="106"/>
      <c r="R210" s="106"/>
      <c r="S210" s="106"/>
      <c r="T210" s="106"/>
      <c r="U210" s="106"/>
      <c r="V210" s="106"/>
      <c r="W210" s="106"/>
      <c r="X210" s="106"/>
      <c r="Y210" s="106"/>
      <c r="Z210" s="106"/>
      <c r="AA210" s="107"/>
      <c r="AB210" s="107"/>
      <c r="AC210" s="107"/>
      <c r="AD210" s="107"/>
      <c r="AE210" s="107"/>
      <c r="AF210" s="107"/>
      <c r="AG210" s="107"/>
      <c r="AH210" s="107"/>
      <c r="AI210" s="107"/>
      <c r="AJ210" s="107"/>
      <c r="AK210" s="107"/>
      <c r="AL210" s="107"/>
      <c r="AM210" s="107"/>
      <c r="AN210" s="107"/>
      <c r="AO210" s="106"/>
      <c r="AP210" s="106"/>
      <c r="AQ210" s="106"/>
      <c r="AR210" s="106"/>
      <c r="AS210" s="106"/>
      <c r="AT210" s="106"/>
      <c r="AU210" s="106"/>
      <c r="AV210" s="106"/>
      <c r="AW210" s="106"/>
      <c r="AX210" s="106"/>
      <c r="AY210" s="106"/>
      <c r="AZ210" s="106"/>
    </row>
    <row r="211" spans="1:52" s="96" customFormat="1" ht="180">
      <c r="A211" s="70" t="s">
        <v>299</v>
      </c>
      <c r="B211" s="137">
        <v>2</v>
      </c>
      <c r="C211" s="109"/>
      <c r="D211" s="263"/>
      <c r="E211" s="110"/>
      <c r="F211" s="304"/>
      <c r="G211" s="281"/>
      <c r="H211" s="106"/>
      <c r="I211" s="106"/>
      <c r="J211" s="106"/>
      <c r="K211" s="106"/>
      <c r="L211" s="106"/>
      <c r="M211" s="106"/>
      <c r="N211" s="106"/>
      <c r="O211" s="106"/>
      <c r="P211" s="106"/>
      <c r="Q211" s="106"/>
      <c r="R211" s="106"/>
      <c r="S211" s="106"/>
      <c r="T211" s="106"/>
      <c r="U211" s="106"/>
      <c r="V211" s="106"/>
      <c r="W211" s="106"/>
      <c r="X211" s="106"/>
      <c r="Y211" s="106"/>
      <c r="Z211" s="106"/>
      <c r="AA211" s="107"/>
      <c r="AB211" s="107"/>
      <c r="AC211" s="107"/>
      <c r="AD211" s="107"/>
      <c r="AE211" s="107"/>
      <c r="AF211" s="107"/>
      <c r="AG211" s="107"/>
      <c r="AH211" s="107"/>
      <c r="AI211" s="107"/>
      <c r="AJ211" s="107"/>
      <c r="AK211" s="107"/>
      <c r="AL211" s="107"/>
      <c r="AM211" s="107"/>
      <c r="AN211" s="107"/>
      <c r="AO211" s="106"/>
      <c r="AP211" s="106"/>
      <c r="AQ211" s="106"/>
      <c r="AR211" s="106"/>
      <c r="AS211" s="106"/>
      <c r="AT211" s="106"/>
      <c r="AU211" s="106"/>
      <c r="AV211" s="106"/>
      <c r="AW211" s="106"/>
      <c r="AX211" s="106"/>
      <c r="AY211" s="106"/>
      <c r="AZ211" s="106"/>
    </row>
    <row r="212" spans="1:52" ht="48">
      <c r="A212" s="70" t="s">
        <v>341</v>
      </c>
      <c r="B212" s="137">
        <v>2</v>
      </c>
      <c r="C212" s="109"/>
      <c r="D212" s="263"/>
      <c r="E212" s="110"/>
      <c r="F212" s="304"/>
      <c r="G212" s="281"/>
      <c r="H212" s="106"/>
      <c r="I212" s="106"/>
      <c r="J212" s="106"/>
      <c r="K212" s="106"/>
      <c r="L212" s="106"/>
      <c r="M212" s="106"/>
      <c r="N212" s="106"/>
      <c r="O212" s="106"/>
      <c r="P212" s="106"/>
      <c r="Q212" s="106"/>
      <c r="R212" s="106"/>
      <c r="S212" s="106"/>
      <c r="T212" s="106"/>
      <c r="U212" s="106"/>
      <c r="V212" s="106"/>
      <c r="W212" s="106"/>
      <c r="X212" s="106"/>
      <c r="Y212" s="106"/>
      <c r="Z212" s="106"/>
      <c r="AA212" s="107"/>
      <c r="AB212" s="107"/>
      <c r="AC212" s="107"/>
      <c r="AD212" s="107"/>
      <c r="AE212" s="107"/>
      <c r="AF212" s="107"/>
      <c r="AG212" s="107"/>
      <c r="AH212" s="107"/>
      <c r="AI212" s="107"/>
      <c r="AJ212" s="107"/>
      <c r="AK212" s="107"/>
      <c r="AL212" s="107"/>
      <c r="AM212" s="107"/>
      <c r="AN212" s="107"/>
      <c r="AO212" s="106"/>
      <c r="AP212" s="106"/>
      <c r="AQ212" s="106"/>
      <c r="AR212" s="106"/>
      <c r="AS212" s="106"/>
      <c r="AT212" s="106"/>
      <c r="AU212" s="106"/>
      <c r="AV212" s="106"/>
      <c r="AW212" s="106"/>
      <c r="AX212" s="106"/>
      <c r="AY212" s="106"/>
      <c r="AZ212" s="106"/>
    </row>
    <row r="213" spans="1:52" ht="96">
      <c r="A213" s="70" t="s">
        <v>300</v>
      </c>
      <c r="B213" s="137">
        <v>2</v>
      </c>
      <c r="C213" s="109"/>
      <c r="D213" s="263"/>
      <c r="E213" s="110"/>
      <c r="F213" s="304"/>
      <c r="G213" s="281"/>
      <c r="H213" s="106"/>
      <c r="I213" s="106"/>
      <c r="J213" s="106"/>
      <c r="K213" s="106"/>
      <c r="L213" s="106"/>
      <c r="M213" s="106"/>
      <c r="N213" s="106"/>
      <c r="O213" s="106"/>
      <c r="P213" s="106"/>
      <c r="Q213" s="106"/>
      <c r="R213" s="106"/>
      <c r="S213" s="106"/>
      <c r="T213" s="106"/>
      <c r="U213" s="106"/>
      <c r="V213" s="106"/>
      <c r="W213" s="106"/>
      <c r="X213" s="106"/>
      <c r="Y213" s="106"/>
      <c r="Z213" s="106"/>
      <c r="AA213" s="107"/>
      <c r="AB213" s="107"/>
      <c r="AC213" s="107"/>
      <c r="AD213" s="107"/>
      <c r="AE213" s="107"/>
      <c r="AF213" s="107"/>
      <c r="AG213" s="107"/>
      <c r="AH213" s="107"/>
      <c r="AI213" s="107"/>
      <c r="AJ213" s="107"/>
      <c r="AK213" s="107"/>
      <c r="AL213" s="107"/>
      <c r="AM213" s="107"/>
      <c r="AN213" s="107"/>
      <c r="AO213" s="106"/>
      <c r="AP213" s="106"/>
      <c r="AQ213" s="106"/>
      <c r="AR213" s="106"/>
      <c r="AS213" s="106"/>
      <c r="AT213" s="106"/>
      <c r="AU213" s="106"/>
      <c r="AV213" s="106"/>
      <c r="AW213" s="106"/>
      <c r="AX213" s="106"/>
      <c r="AY213" s="106"/>
      <c r="AZ213" s="106"/>
    </row>
    <row r="214" spans="1:52" ht="24">
      <c r="A214" s="70" t="s">
        <v>246</v>
      </c>
      <c r="B214" s="137">
        <v>2</v>
      </c>
      <c r="C214" s="109"/>
      <c r="D214" s="263"/>
      <c r="E214" s="110"/>
      <c r="F214" s="304"/>
      <c r="G214" s="281"/>
      <c r="H214" s="106"/>
      <c r="I214" s="106"/>
      <c r="J214" s="106"/>
      <c r="K214" s="106"/>
      <c r="L214" s="106"/>
      <c r="M214" s="106"/>
      <c r="N214" s="106"/>
      <c r="O214" s="106"/>
      <c r="P214" s="106"/>
      <c r="Q214" s="106"/>
      <c r="R214" s="106"/>
      <c r="S214" s="106"/>
      <c r="T214" s="106"/>
      <c r="U214" s="106"/>
      <c r="V214" s="106"/>
      <c r="W214" s="106"/>
      <c r="X214" s="106"/>
      <c r="Y214" s="106"/>
      <c r="Z214" s="106"/>
      <c r="AA214" s="107"/>
      <c r="AB214" s="107"/>
      <c r="AC214" s="107"/>
      <c r="AD214" s="107"/>
      <c r="AE214" s="107"/>
      <c r="AF214" s="107"/>
      <c r="AG214" s="107"/>
      <c r="AH214" s="107"/>
      <c r="AI214" s="107"/>
      <c r="AJ214" s="107"/>
      <c r="AK214" s="107"/>
      <c r="AL214" s="107"/>
      <c r="AM214" s="107"/>
      <c r="AN214" s="107"/>
      <c r="AO214" s="106"/>
      <c r="AP214" s="106"/>
      <c r="AQ214" s="106"/>
      <c r="AR214" s="106"/>
      <c r="AS214" s="106"/>
      <c r="AT214" s="106"/>
      <c r="AU214" s="106"/>
      <c r="AV214" s="106"/>
      <c r="AW214" s="106"/>
      <c r="AX214" s="106"/>
      <c r="AY214" s="106"/>
      <c r="AZ214" s="106"/>
    </row>
    <row r="215" spans="1:52" ht="156">
      <c r="A215" s="69" t="s">
        <v>335</v>
      </c>
      <c r="B215" s="137">
        <v>2</v>
      </c>
      <c r="C215" s="109"/>
      <c r="D215" s="263"/>
      <c r="E215" s="110"/>
      <c r="F215" s="304"/>
      <c r="G215" s="281"/>
      <c r="H215" s="106"/>
      <c r="I215" s="106"/>
      <c r="J215" s="106"/>
      <c r="K215" s="106"/>
      <c r="L215" s="106"/>
      <c r="M215" s="106"/>
      <c r="N215" s="106"/>
      <c r="O215" s="106"/>
      <c r="P215" s="106"/>
      <c r="Q215" s="106"/>
      <c r="R215" s="106"/>
      <c r="S215" s="106"/>
      <c r="T215" s="106"/>
      <c r="U215" s="106"/>
      <c r="V215" s="106"/>
      <c r="W215" s="106"/>
      <c r="X215" s="106"/>
      <c r="Y215" s="106"/>
      <c r="Z215" s="106"/>
      <c r="AA215" s="107"/>
      <c r="AB215" s="107"/>
      <c r="AC215" s="107"/>
      <c r="AD215" s="107"/>
      <c r="AE215" s="107"/>
      <c r="AF215" s="107"/>
      <c r="AG215" s="107"/>
      <c r="AH215" s="107"/>
      <c r="AI215" s="107"/>
      <c r="AJ215" s="107"/>
      <c r="AK215" s="107"/>
      <c r="AL215" s="107"/>
      <c r="AM215" s="107"/>
      <c r="AN215" s="107"/>
      <c r="AO215" s="106"/>
      <c r="AP215" s="106"/>
      <c r="AQ215" s="106"/>
      <c r="AR215" s="106"/>
      <c r="AS215" s="106"/>
      <c r="AT215" s="106"/>
      <c r="AU215" s="106"/>
      <c r="AV215" s="106"/>
      <c r="AW215" s="106"/>
      <c r="AX215" s="106"/>
      <c r="AY215" s="106"/>
      <c r="AZ215" s="106"/>
    </row>
    <row r="216" spans="1:52" ht="48">
      <c r="A216" s="69" t="s">
        <v>247</v>
      </c>
      <c r="B216" s="137">
        <v>2</v>
      </c>
      <c r="C216" s="109"/>
      <c r="D216" s="263"/>
      <c r="E216" s="110"/>
      <c r="F216" s="304"/>
      <c r="G216" s="281"/>
      <c r="H216" s="106"/>
      <c r="I216" s="106"/>
      <c r="J216" s="106"/>
      <c r="K216" s="106"/>
      <c r="L216" s="106"/>
      <c r="M216" s="106"/>
      <c r="N216" s="106"/>
      <c r="O216" s="106"/>
      <c r="P216" s="106"/>
      <c r="Q216" s="106"/>
      <c r="R216" s="106"/>
      <c r="S216" s="106"/>
      <c r="T216" s="106"/>
      <c r="U216" s="106"/>
      <c r="V216" s="106"/>
      <c r="W216" s="106"/>
      <c r="X216" s="106"/>
      <c r="Y216" s="106"/>
      <c r="Z216" s="106"/>
      <c r="AA216" s="107"/>
      <c r="AB216" s="107"/>
      <c r="AC216" s="107"/>
      <c r="AD216" s="107"/>
      <c r="AE216" s="107"/>
      <c r="AF216" s="107"/>
      <c r="AG216" s="107"/>
      <c r="AH216" s="107"/>
      <c r="AI216" s="107"/>
      <c r="AJ216" s="107"/>
      <c r="AK216" s="107"/>
      <c r="AL216" s="107"/>
      <c r="AM216" s="107"/>
      <c r="AN216" s="107"/>
      <c r="AO216" s="106"/>
      <c r="AP216" s="106"/>
      <c r="AQ216" s="106"/>
      <c r="AR216" s="106"/>
      <c r="AS216" s="106"/>
      <c r="AT216" s="106"/>
      <c r="AU216" s="106"/>
      <c r="AV216" s="106"/>
      <c r="AW216" s="106"/>
      <c r="AX216" s="106"/>
      <c r="AY216" s="106"/>
      <c r="AZ216" s="106"/>
    </row>
    <row r="217" spans="1:52" ht="48">
      <c r="A217" s="69" t="s">
        <v>248</v>
      </c>
      <c r="B217" s="117">
        <v>2</v>
      </c>
      <c r="C217" s="109"/>
      <c r="D217" s="263"/>
      <c r="E217" s="110"/>
      <c r="F217" s="304"/>
      <c r="G217" s="281"/>
      <c r="H217" s="106"/>
      <c r="I217" s="106"/>
      <c r="J217" s="106"/>
      <c r="K217" s="106"/>
      <c r="L217" s="106"/>
      <c r="M217" s="106"/>
      <c r="N217" s="106"/>
      <c r="O217" s="106"/>
      <c r="P217" s="106"/>
      <c r="Q217" s="106"/>
      <c r="R217" s="106"/>
      <c r="S217" s="106"/>
      <c r="T217" s="106"/>
      <c r="U217" s="106"/>
      <c r="V217" s="106"/>
      <c r="W217" s="106"/>
      <c r="X217" s="106"/>
      <c r="Y217" s="106"/>
      <c r="Z217" s="106"/>
      <c r="AA217" s="107"/>
      <c r="AB217" s="107"/>
      <c r="AC217" s="107"/>
      <c r="AD217" s="107"/>
      <c r="AE217" s="107"/>
      <c r="AF217" s="107"/>
      <c r="AG217" s="107"/>
      <c r="AH217" s="107"/>
      <c r="AI217" s="107"/>
      <c r="AJ217" s="107"/>
      <c r="AK217" s="107"/>
      <c r="AL217" s="107"/>
      <c r="AM217" s="107"/>
      <c r="AN217" s="107"/>
      <c r="AO217" s="106"/>
      <c r="AP217" s="106"/>
      <c r="AQ217" s="106"/>
      <c r="AR217" s="106"/>
      <c r="AS217" s="106"/>
      <c r="AT217" s="106"/>
      <c r="AU217" s="106"/>
      <c r="AV217" s="106"/>
      <c r="AW217" s="106"/>
      <c r="AX217" s="106"/>
      <c r="AY217" s="106"/>
      <c r="AZ217" s="106"/>
    </row>
    <row r="218" spans="1:52" ht="24">
      <c r="A218" s="70" t="s">
        <v>249</v>
      </c>
      <c r="B218" s="117">
        <v>2</v>
      </c>
      <c r="C218" s="109"/>
      <c r="D218" s="263"/>
      <c r="E218" s="110"/>
      <c r="F218" s="304"/>
      <c r="G218" s="281"/>
      <c r="H218" s="106"/>
      <c r="I218" s="106"/>
      <c r="J218" s="106"/>
      <c r="K218" s="106"/>
      <c r="L218" s="106"/>
      <c r="M218" s="106"/>
      <c r="N218" s="106"/>
      <c r="O218" s="106"/>
      <c r="P218" s="106"/>
      <c r="Q218" s="106"/>
      <c r="R218" s="106"/>
      <c r="S218" s="106"/>
      <c r="T218" s="106"/>
      <c r="U218" s="106"/>
      <c r="V218" s="106"/>
      <c r="W218" s="106"/>
      <c r="X218" s="106"/>
      <c r="Y218" s="106"/>
      <c r="Z218" s="106"/>
      <c r="AA218" s="107"/>
      <c r="AB218" s="107"/>
      <c r="AC218" s="107"/>
      <c r="AD218" s="107"/>
      <c r="AE218" s="107"/>
      <c r="AF218" s="107"/>
      <c r="AG218" s="107"/>
      <c r="AH218" s="107"/>
      <c r="AI218" s="107"/>
      <c r="AJ218" s="107"/>
      <c r="AK218" s="107"/>
      <c r="AL218" s="107"/>
      <c r="AM218" s="107"/>
      <c r="AN218" s="107"/>
      <c r="AO218" s="106"/>
      <c r="AP218" s="106"/>
      <c r="AQ218" s="106"/>
      <c r="AR218" s="106"/>
      <c r="AS218" s="106"/>
      <c r="AT218" s="106"/>
      <c r="AU218" s="106"/>
      <c r="AV218" s="106"/>
      <c r="AW218" s="106"/>
      <c r="AX218" s="106"/>
      <c r="AY218" s="106"/>
      <c r="AZ218" s="106"/>
    </row>
    <row r="219" spans="1:52" ht="48">
      <c r="A219" s="70" t="s">
        <v>250</v>
      </c>
      <c r="B219" s="117">
        <v>2</v>
      </c>
      <c r="C219" s="109"/>
      <c r="D219" s="263"/>
      <c r="E219" s="110"/>
      <c r="F219" s="304"/>
      <c r="G219" s="281"/>
      <c r="H219" s="106"/>
      <c r="I219" s="106"/>
      <c r="J219" s="106"/>
      <c r="K219" s="106"/>
      <c r="L219" s="106"/>
      <c r="M219" s="106"/>
      <c r="N219" s="106"/>
      <c r="O219" s="106"/>
      <c r="P219" s="106"/>
      <c r="Q219" s="106"/>
      <c r="R219" s="106"/>
      <c r="S219" s="106"/>
      <c r="T219" s="106"/>
      <c r="U219" s="106"/>
      <c r="V219" s="106"/>
      <c r="W219" s="106"/>
      <c r="X219" s="106"/>
      <c r="Y219" s="106"/>
      <c r="Z219" s="106"/>
      <c r="AA219" s="107"/>
      <c r="AB219" s="107"/>
      <c r="AC219" s="107"/>
      <c r="AD219" s="107"/>
      <c r="AE219" s="107"/>
      <c r="AF219" s="107"/>
      <c r="AG219" s="107"/>
      <c r="AH219" s="107"/>
      <c r="AI219" s="107"/>
      <c r="AJ219" s="107"/>
      <c r="AK219" s="107"/>
      <c r="AL219" s="107"/>
      <c r="AM219" s="107"/>
      <c r="AN219" s="107"/>
      <c r="AO219" s="106"/>
      <c r="AP219" s="106"/>
      <c r="AQ219" s="106"/>
      <c r="AR219" s="106"/>
      <c r="AS219" s="106"/>
      <c r="AT219" s="106"/>
      <c r="AU219" s="106"/>
      <c r="AV219" s="106"/>
      <c r="AW219" s="106"/>
      <c r="AX219" s="106"/>
      <c r="AY219" s="106"/>
      <c r="AZ219" s="106"/>
    </row>
    <row r="220" spans="1:52" ht="42.75" customHeight="1">
      <c r="A220" s="70" t="s">
        <v>391</v>
      </c>
      <c r="B220" s="137">
        <v>2</v>
      </c>
      <c r="C220" s="109"/>
      <c r="D220" s="263"/>
      <c r="E220" s="110"/>
      <c r="F220" s="304"/>
      <c r="G220" s="281"/>
      <c r="H220" s="106"/>
      <c r="I220" s="106"/>
      <c r="J220" s="106"/>
      <c r="K220" s="106"/>
      <c r="L220" s="106"/>
      <c r="M220" s="106"/>
      <c r="N220" s="106"/>
      <c r="O220" s="106"/>
      <c r="P220" s="106"/>
      <c r="Q220" s="106"/>
      <c r="R220" s="106"/>
      <c r="S220" s="106"/>
      <c r="T220" s="106"/>
      <c r="U220" s="106"/>
      <c r="V220" s="106"/>
      <c r="W220" s="106"/>
      <c r="X220" s="106"/>
      <c r="Y220" s="106"/>
      <c r="Z220" s="106"/>
      <c r="AA220" s="107"/>
      <c r="AB220" s="107"/>
      <c r="AC220" s="107"/>
      <c r="AD220" s="107"/>
      <c r="AE220" s="107"/>
      <c r="AF220" s="107"/>
      <c r="AG220" s="107"/>
      <c r="AH220" s="107"/>
      <c r="AI220" s="107"/>
      <c r="AJ220" s="107"/>
      <c r="AK220" s="107"/>
      <c r="AL220" s="107"/>
      <c r="AM220" s="107"/>
      <c r="AN220" s="107"/>
      <c r="AO220" s="106"/>
      <c r="AP220" s="106"/>
      <c r="AQ220" s="106"/>
      <c r="AR220" s="106"/>
      <c r="AS220" s="106"/>
      <c r="AT220" s="106"/>
      <c r="AU220" s="106"/>
      <c r="AV220" s="106"/>
      <c r="AW220" s="106"/>
      <c r="AX220" s="106"/>
      <c r="AY220" s="106"/>
      <c r="AZ220" s="106"/>
    </row>
    <row r="221" spans="1:52" ht="60">
      <c r="A221" s="83" t="s">
        <v>285</v>
      </c>
      <c r="B221" s="121">
        <v>2</v>
      </c>
      <c r="C221" s="109"/>
      <c r="D221" s="266"/>
      <c r="E221" s="111"/>
      <c r="F221" s="304"/>
      <c r="G221" s="283"/>
      <c r="H221" s="106"/>
      <c r="I221" s="106"/>
      <c r="J221" s="106"/>
      <c r="K221" s="106"/>
      <c r="L221" s="106"/>
      <c r="M221" s="106"/>
      <c r="N221" s="106"/>
      <c r="O221" s="106"/>
      <c r="P221" s="106"/>
      <c r="Q221" s="106"/>
      <c r="R221" s="106"/>
      <c r="S221" s="106"/>
      <c r="T221" s="106"/>
      <c r="U221" s="106"/>
      <c r="V221" s="106"/>
      <c r="W221" s="106"/>
      <c r="X221" s="106"/>
      <c r="Y221" s="106"/>
      <c r="Z221" s="106"/>
      <c r="AA221" s="107"/>
      <c r="AB221" s="107"/>
      <c r="AC221" s="107"/>
      <c r="AD221" s="107"/>
      <c r="AE221" s="107"/>
      <c r="AF221" s="107"/>
      <c r="AG221" s="107"/>
      <c r="AH221" s="107"/>
      <c r="AI221" s="107"/>
      <c r="AJ221" s="107"/>
      <c r="AK221" s="107"/>
      <c r="AL221" s="107"/>
      <c r="AM221" s="107"/>
      <c r="AN221" s="107"/>
      <c r="AO221" s="106"/>
      <c r="AP221" s="106"/>
      <c r="AQ221" s="106"/>
      <c r="AR221" s="106"/>
      <c r="AS221" s="106"/>
      <c r="AT221" s="106"/>
      <c r="AU221" s="106"/>
      <c r="AV221" s="106"/>
      <c r="AW221" s="106"/>
      <c r="AX221" s="106"/>
      <c r="AY221" s="106"/>
      <c r="AZ221" s="106"/>
    </row>
    <row r="222" spans="1:52" ht="132">
      <c r="A222" s="190" t="s">
        <v>301</v>
      </c>
      <c r="B222" s="212">
        <v>4</v>
      </c>
      <c r="C222" s="110"/>
      <c r="D222" s="264"/>
      <c r="E222" s="188"/>
      <c r="F222" s="304"/>
      <c r="G222" s="281"/>
      <c r="H222" s="106"/>
      <c r="I222" s="106"/>
      <c r="J222" s="106"/>
      <c r="K222" s="106"/>
      <c r="L222" s="106"/>
      <c r="M222" s="106"/>
      <c r="N222" s="106"/>
      <c r="O222" s="106"/>
      <c r="P222" s="106"/>
      <c r="Q222" s="106"/>
      <c r="R222" s="106"/>
      <c r="S222" s="106"/>
      <c r="T222" s="106"/>
      <c r="U222" s="106"/>
      <c r="V222" s="106"/>
      <c r="W222" s="106"/>
      <c r="X222" s="106"/>
      <c r="Y222" s="106"/>
      <c r="Z222" s="106"/>
      <c r="AA222" s="107"/>
      <c r="AB222" s="107"/>
      <c r="AC222" s="107"/>
      <c r="AD222" s="107"/>
      <c r="AE222" s="107"/>
      <c r="AF222" s="107"/>
      <c r="AG222" s="107"/>
      <c r="AH222" s="107"/>
      <c r="AI222" s="107"/>
      <c r="AJ222" s="107"/>
      <c r="AK222" s="107"/>
      <c r="AL222" s="107"/>
      <c r="AM222" s="107"/>
      <c r="AN222" s="107"/>
      <c r="AO222" s="106"/>
      <c r="AP222" s="106"/>
      <c r="AQ222" s="106"/>
      <c r="AR222" s="106"/>
      <c r="AS222" s="106"/>
      <c r="AT222" s="106"/>
      <c r="AU222" s="106"/>
      <c r="AV222" s="106"/>
      <c r="AW222" s="106"/>
      <c r="AX222" s="106"/>
      <c r="AY222" s="106"/>
      <c r="AZ222" s="106"/>
    </row>
    <row r="223" spans="1:52" ht="24">
      <c r="A223" s="85" t="s">
        <v>251</v>
      </c>
      <c r="B223" s="129">
        <v>4</v>
      </c>
      <c r="C223" s="110"/>
      <c r="D223" s="267"/>
      <c r="E223" s="109"/>
      <c r="F223" s="304"/>
      <c r="G223" s="285"/>
      <c r="H223" s="106"/>
      <c r="I223" s="106"/>
      <c r="J223" s="106"/>
      <c r="K223" s="106"/>
      <c r="L223" s="106"/>
      <c r="M223" s="106"/>
      <c r="N223" s="106"/>
      <c r="O223" s="106"/>
      <c r="P223" s="106"/>
      <c r="Q223" s="106"/>
      <c r="R223" s="106"/>
      <c r="S223" s="106"/>
      <c r="T223" s="106"/>
      <c r="U223" s="106"/>
      <c r="V223" s="106"/>
      <c r="W223" s="106"/>
      <c r="X223" s="106"/>
      <c r="Y223" s="106"/>
      <c r="Z223" s="106"/>
      <c r="AA223" s="107"/>
      <c r="AB223" s="107"/>
      <c r="AC223" s="107"/>
      <c r="AD223" s="107"/>
      <c r="AE223" s="107"/>
      <c r="AF223" s="107"/>
      <c r="AG223" s="107"/>
      <c r="AH223" s="107"/>
      <c r="AI223" s="107"/>
      <c r="AJ223" s="107"/>
      <c r="AK223" s="107"/>
      <c r="AL223" s="107"/>
      <c r="AM223" s="107"/>
      <c r="AN223" s="107"/>
      <c r="AO223" s="106"/>
      <c r="AP223" s="106"/>
      <c r="AQ223" s="106"/>
      <c r="AR223" s="106"/>
      <c r="AS223" s="106"/>
      <c r="AT223" s="106"/>
      <c r="AU223" s="106"/>
      <c r="AV223" s="106"/>
      <c r="AW223" s="106"/>
      <c r="AX223" s="106"/>
      <c r="AY223" s="106"/>
      <c r="AZ223" s="106"/>
    </row>
    <row r="224" spans="1:52" ht="24">
      <c r="A224" s="70" t="s">
        <v>252</v>
      </c>
      <c r="B224" s="130">
        <v>4</v>
      </c>
      <c r="C224" s="110"/>
      <c r="D224" s="263"/>
      <c r="E224" s="110"/>
      <c r="F224" s="304"/>
      <c r="G224" s="281"/>
      <c r="H224" s="106"/>
      <c r="I224" s="106"/>
      <c r="J224" s="106"/>
      <c r="K224" s="106"/>
      <c r="L224" s="106"/>
      <c r="M224" s="106"/>
      <c r="N224" s="106"/>
      <c r="O224" s="106"/>
      <c r="P224" s="106"/>
      <c r="Q224" s="106"/>
      <c r="R224" s="106"/>
      <c r="S224" s="106"/>
      <c r="T224" s="106"/>
      <c r="U224" s="106"/>
      <c r="V224" s="106"/>
      <c r="W224" s="106"/>
      <c r="X224" s="106"/>
      <c r="Y224" s="106"/>
      <c r="Z224" s="106"/>
      <c r="AA224" s="107"/>
      <c r="AB224" s="107"/>
      <c r="AC224" s="107"/>
      <c r="AD224" s="107"/>
      <c r="AE224" s="107"/>
      <c r="AF224" s="107"/>
      <c r="AG224" s="107"/>
      <c r="AH224" s="107"/>
      <c r="AI224" s="107"/>
      <c r="AJ224" s="107"/>
      <c r="AK224" s="107"/>
      <c r="AL224" s="107"/>
      <c r="AM224" s="107"/>
      <c r="AN224" s="107"/>
      <c r="AO224" s="106"/>
      <c r="AP224" s="106"/>
      <c r="AQ224" s="106"/>
      <c r="AR224" s="106"/>
      <c r="AS224" s="106"/>
      <c r="AT224" s="106"/>
      <c r="AU224" s="106"/>
      <c r="AV224" s="106"/>
      <c r="AW224" s="106"/>
      <c r="AX224" s="106"/>
      <c r="AY224" s="106"/>
      <c r="AZ224" s="106"/>
    </row>
    <row r="225" spans="1:52" ht="28.5">
      <c r="A225" s="148" t="s">
        <v>75</v>
      </c>
      <c r="B225" s="164"/>
      <c r="C225" s="110"/>
      <c r="D225" s="263"/>
      <c r="E225" s="110"/>
      <c r="F225" s="304"/>
      <c r="G225" s="281"/>
      <c r="H225" s="106"/>
      <c r="I225" s="106"/>
      <c r="J225" s="106"/>
      <c r="K225" s="106"/>
      <c r="L225" s="106"/>
      <c r="M225" s="106"/>
      <c r="N225" s="106"/>
      <c r="O225" s="106"/>
      <c r="P225" s="106"/>
      <c r="Q225" s="106"/>
      <c r="R225" s="106"/>
      <c r="S225" s="106"/>
      <c r="T225" s="106"/>
      <c r="U225" s="106"/>
      <c r="V225" s="106"/>
      <c r="W225" s="106"/>
      <c r="X225" s="106"/>
      <c r="Y225" s="106"/>
      <c r="Z225" s="106"/>
      <c r="AA225" s="107"/>
      <c r="AB225" s="107"/>
      <c r="AC225" s="107"/>
      <c r="AD225" s="107"/>
      <c r="AE225" s="107"/>
      <c r="AF225" s="107"/>
      <c r="AG225" s="107"/>
      <c r="AH225" s="107"/>
      <c r="AI225" s="107"/>
      <c r="AJ225" s="107"/>
      <c r="AK225" s="107"/>
      <c r="AL225" s="107"/>
      <c r="AM225" s="107"/>
      <c r="AN225" s="107"/>
      <c r="AO225" s="106"/>
      <c r="AP225" s="106"/>
      <c r="AQ225" s="106"/>
      <c r="AR225" s="106"/>
      <c r="AS225" s="106"/>
      <c r="AT225" s="106"/>
      <c r="AU225" s="106"/>
      <c r="AV225" s="106"/>
      <c r="AW225" s="106"/>
      <c r="AX225" s="106"/>
      <c r="AY225" s="106"/>
      <c r="AZ225" s="106"/>
    </row>
    <row r="226" spans="1:52">
      <c r="A226" s="69" t="s">
        <v>253</v>
      </c>
      <c r="B226" s="118">
        <v>6</v>
      </c>
      <c r="C226" s="109"/>
      <c r="D226" s="263"/>
      <c r="E226" s="110"/>
      <c r="F226" s="304"/>
      <c r="G226" s="281"/>
      <c r="H226" s="106"/>
      <c r="I226" s="106"/>
      <c r="J226" s="106"/>
      <c r="K226" s="106"/>
      <c r="L226" s="106"/>
      <c r="M226" s="106"/>
      <c r="N226" s="106"/>
      <c r="O226" s="106"/>
      <c r="P226" s="106"/>
      <c r="Q226" s="106"/>
      <c r="R226" s="106"/>
      <c r="S226" s="106"/>
      <c r="T226" s="106"/>
      <c r="U226" s="106"/>
      <c r="V226" s="106"/>
      <c r="W226" s="106"/>
      <c r="X226" s="106"/>
      <c r="Y226" s="106"/>
      <c r="Z226" s="106"/>
      <c r="AA226" s="107"/>
      <c r="AB226" s="107"/>
      <c r="AC226" s="107"/>
      <c r="AD226" s="107"/>
      <c r="AE226" s="107"/>
      <c r="AF226" s="107"/>
      <c r="AG226" s="107"/>
      <c r="AH226" s="107"/>
      <c r="AI226" s="107"/>
      <c r="AJ226" s="107"/>
      <c r="AK226" s="107"/>
      <c r="AL226" s="107"/>
      <c r="AM226" s="107"/>
      <c r="AN226" s="107"/>
      <c r="AO226" s="106"/>
      <c r="AP226" s="106"/>
      <c r="AQ226" s="106"/>
      <c r="AR226" s="106"/>
      <c r="AS226" s="106"/>
      <c r="AT226" s="106"/>
      <c r="AU226" s="106"/>
      <c r="AV226" s="106"/>
      <c r="AW226" s="106"/>
      <c r="AX226" s="106"/>
      <c r="AY226" s="106"/>
      <c r="AZ226" s="106"/>
    </row>
    <row r="227" spans="1:52" ht="24">
      <c r="A227" s="69" t="s">
        <v>254</v>
      </c>
      <c r="B227" s="118">
        <v>6</v>
      </c>
      <c r="C227" s="109"/>
      <c r="D227" s="263"/>
      <c r="E227" s="110"/>
      <c r="F227" s="304"/>
      <c r="G227" s="281"/>
      <c r="H227" s="106"/>
      <c r="I227" s="106"/>
      <c r="J227" s="106"/>
      <c r="K227" s="106"/>
      <c r="L227" s="106"/>
      <c r="M227" s="106"/>
      <c r="N227" s="106"/>
      <c r="O227" s="106"/>
      <c r="P227" s="106"/>
      <c r="Q227" s="106"/>
      <c r="R227" s="106"/>
      <c r="S227" s="106"/>
      <c r="T227" s="106"/>
      <c r="U227" s="106"/>
      <c r="V227" s="106"/>
      <c r="W227" s="106"/>
      <c r="X227" s="106"/>
      <c r="Y227" s="106"/>
      <c r="Z227" s="106"/>
      <c r="AA227" s="107"/>
      <c r="AB227" s="107"/>
      <c r="AC227" s="107"/>
      <c r="AD227" s="107"/>
      <c r="AE227" s="107"/>
      <c r="AF227" s="107"/>
      <c r="AG227" s="107"/>
      <c r="AH227" s="107"/>
      <c r="AI227" s="107"/>
      <c r="AJ227" s="107"/>
      <c r="AK227" s="107"/>
      <c r="AL227" s="107"/>
      <c r="AM227" s="107"/>
      <c r="AN227" s="107"/>
      <c r="AO227" s="106"/>
      <c r="AP227" s="106"/>
      <c r="AQ227" s="106"/>
      <c r="AR227" s="106"/>
      <c r="AS227" s="106"/>
      <c r="AT227" s="106"/>
      <c r="AU227" s="106"/>
      <c r="AV227" s="106"/>
      <c r="AW227" s="106"/>
      <c r="AX227" s="106"/>
      <c r="AY227" s="106"/>
      <c r="AZ227" s="106"/>
    </row>
    <row r="228" spans="1:52" ht="96">
      <c r="A228" s="87" t="s">
        <v>326</v>
      </c>
      <c r="B228" s="116">
        <v>1</v>
      </c>
      <c r="C228" s="109"/>
      <c r="D228" s="263"/>
      <c r="E228" s="110"/>
      <c r="F228" s="304"/>
      <c r="G228" s="281"/>
      <c r="H228" s="106"/>
      <c r="I228" s="106"/>
      <c r="J228" s="106"/>
      <c r="K228" s="106"/>
      <c r="L228" s="106"/>
      <c r="M228" s="106"/>
      <c r="N228" s="106"/>
      <c r="O228" s="106"/>
      <c r="P228" s="106"/>
      <c r="Q228" s="106"/>
      <c r="R228" s="106"/>
      <c r="S228" s="106"/>
      <c r="T228" s="106"/>
      <c r="U228" s="106"/>
      <c r="V228" s="106"/>
      <c r="W228" s="106"/>
      <c r="X228" s="106"/>
      <c r="Y228" s="106"/>
      <c r="Z228" s="106"/>
      <c r="AA228" s="107"/>
      <c r="AB228" s="107"/>
      <c r="AC228" s="107"/>
      <c r="AD228" s="107"/>
      <c r="AE228" s="107"/>
      <c r="AF228" s="107"/>
      <c r="AG228" s="107"/>
      <c r="AH228" s="107"/>
      <c r="AI228" s="107"/>
      <c r="AJ228" s="107"/>
      <c r="AK228" s="107"/>
      <c r="AL228" s="107"/>
      <c r="AM228" s="107"/>
      <c r="AN228" s="107"/>
      <c r="AO228" s="106"/>
      <c r="AP228" s="106"/>
      <c r="AQ228" s="106"/>
      <c r="AR228" s="106"/>
      <c r="AS228" s="106"/>
      <c r="AT228" s="106"/>
      <c r="AU228" s="106"/>
      <c r="AV228" s="106"/>
      <c r="AW228" s="106"/>
      <c r="AX228" s="106"/>
      <c r="AY228" s="106"/>
      <c r="AZ228" s="106"/>
    </row>
    <row r="229" spans="1:52" ht="96">
      <c r="A229" s="69" t="s">
        <v>327</v>
      </c>
      <c r="B229" s="118">
        <v>6</v>
      </c>
      <c r="C229" s="109"/>
      <c r="D229" s="263"/>
      <c r="E229" s="110"/>
      <c r="F229" s="304"/>
      <c r="G229" s="281"/>
      <c r="H229" s="106"/>
      <c r="I229" s="106"/>
      <c r="J229" s="106"/>
      <c r="K229" s="106"/>
      <c r="L229" s="106"/>
      <c r="M229" s="106"/>
      <c r="N229" s="106"/>
      <c r="O229" s="106"/>
      <c r="P229" s="106"/>
      <c r="Q229" s="106"/>
      <c r="R229" s="106"/>
      <c r="S229" s="106"/>
      <c r="T229" s="106"/>
      <c r="U229" s="106"/>
      <c r="V229" s="106"/>
      <c r="W229" s="106"/>
      <c r="X229" s="106"/>
      <c r="Y229" s="106"/>
      <c r="Z229" s="106"/>
      <c r="AA229" s="107"/>
      <c r="AB229" s="107"/>
      <c r="AC229" s="107"/>
      <c r="AD229" s="107"/>
      <c r="AE229" s="107"/>
      <c r="AF229" s="107"/>
      <c r="AG229" s="107"/>
      <c r="AH229" s="107"/>
      <c r="AI229" s="107"/>
      <c r="AJ229" s="107"/>
      <c r="AK229" s="107"/>
      <c r="AL229" s="107"/>
      <c r="AM229" s="107"/>
      <c r="AN229" s="107"/>
      <c r="AO229" s="106"/>
      <c r="AP229" s="106"/>
      <c r="AQ229" s="106"/>
      <c r="AR229" s="106"/>
      <c r="AS229" s="106"/>
      <c r="AT229" s="106"/>
      <c r="AU229" s="106"/>
      <c r="AV229" s="106"/>
      <c r="AW229" s="106"/>
      <c r="AX229" s="106"/>
      <c r="AY229" s="106"/>
      <c r="AZ229" s="106"/>
    </row>
    <row r="230" spans="1:52">
      <c r="A230" s="69" t="s">
        <v>255</v>
      </c>
      <c r="B230" s="118">
        <v>6</v>
      </c>
      <c r="C230" s="109"/>
      <c r="D230" s="263"/>
      <c r="E230" s="110"/>
      <c r="F230" s="304"/>
      <c r="G230" s="281"/>
      <c r="H230" s="106"/>
      <c r="I230" s="106"/>
      <c r="J230" s="106"/>
      <c r="K230" s="106"/>
      <c r="L230" s="106"/>
      <c r="M230" s="106"/>
      <c r="N230" s="106"/>
      <c r="O230" s="106"/>
      <c r="P230" s="106"/>
      <c r="Q230" s="106"/>
      <c r="R230" s="106"/>
      <c r="S230" s="106"/>
      <c r="T230" s="106"/>
      <c r="U230" s="106"/>
      <c r="V230" s="106"/>
      <c r="W230" s="106"/>
      <c r="X230" s="106"/>
      <c r="Y230" s="106"/>
      <c r="Z230" s="106"/>
      <c r="AA230" s="107"/>
      <c r="AB230" s="107"/>
      <c r="AC230" s="107"/>
      <c r="AD230" s="107"/>
      <c r="AE230" s="107"/>
      <c r="AF230" s="107"/>
      <c r="AG230" s="107"/>
      <c r="AH230" s="107"/>
      <c r="AI230" s="107"/>
      <c r="AJ230" s="107"/>
      <c r="AK230" s="107"/>
      <c r="AL230" s="107"/>
      <c r="AM230" s="107"/>
      <c r="AN230" s="107"/>
      <c r="AO230" s="106"/>
      <c r="AP230" s="106"/>
      <c r="AQ230" s="106"/>
      <c r="AR230" s="106"/>
      <c r="AS230" s="106"/>
      <c r="AT230" s="106"/>
      <c r="AU230" s="106"/>
      <c r="AV230" s="106"/>
      <c r="AW230" s="106"/>
      <c r="AX230" s="106"/>
      <c r="AY230" s="106"/>
      <c r="AZ230" s="106"/>
    </row>
    <row r="231" spans="1:52">
      <c r="A231" s="69" t="s">
        <v>256</v>
      </c>
      <c r="B231" s="118">
        <v>6</v>
      </c>
      <c r="C231" s="109"/>
      <c r="D231" s="263"/>
      <c r="E231" s="110"/>
      <c r="F231" s="304"/>
      <c r="G231" s="281"/>
      <c r="H231" s="106"/>
      <c r="I231" s="106"/>
      <c r="J231" s="106"/>
      <c r="K231" s="106"/>
      <c r="L231" s="106"/>
      <c r="M231" s="106"/>
      <c r="N231" s="106"/>
      <c r="O231" s="106"/>
      <c r="P231" s="106"/>
      <c r="Q231" s="106"/>
      <c r="R231" s="106"/>
      <c r="S231" s="106"/>
      <c r="T231" s="106"/>
      <c r="U231" s="106"/>
      <c r="V231" s="106"/>
      <c r="W231" s="106"/>
      <c r="X231" s="106"/>
      <c r="Y231" s="106"/>
      <c r="Z231" s="106"/>
      <c r="AA231" s="107"/>
      <c r="AB231" s="107"/>
      <c r="AC231" s="107"/>
      <c r="AD231" s="107"/>
      <c r="AE231" s="107"/>
      <c r="AF231" s="107"/>
      <c r="AG231" s="107"/>
      <c r="AH231" s="107"/>
      <c r="AI231" s="107"/>
      <c r="AJ231" s="107"/>
      <c r="AK231" s="107"/>
      <c r="AL231" s="107"/>
      <c r="AM231" s="107"/>
      <c r="AN231" s="107"/>
      <c r="AO231" s="106"/>
      <c r="AP231" s="106"/>
      <c r="AQ231" s="106"/>
      <c r="AR231" s="106"/>
      <c r="AS231" s="106"/>
      <c r="AT231" s="106"/>
      <c r="AU231" s="106"/>
      <c r="AV231" s="106"/>
      <c r="AW231" s="106"/>
      <c r="AX231" s="106"/>
      <c r="AY231" s="106"/>
      <c r="AZ231" s="106"/>
    </row>
    <row r="232" spans="1:52">
      <c r="A232" s="69" t="s">
        <v>257</v>
      </c>
      <c r="B232" s="118">
        <v>6</v>
      </c>
      <c r="C232" s="109"/>
      <c r="D232" s="263"/>
      <c r="E232" s="110"/>
      <c r="F232" s="304"/>
      <c r="G232" s="281"/>
      <c r="H232" s="106"/>
      <c r="I232" s="106"/>
      <c r="J232" s="106"/>
      <c r="K232" s="106"/>
      <c r="L232" s="106"/>
      <c r="M232" s="106"/>
      <c r="N232" s="106"/>
      <c r="O232" s="106"/>
      <c r="P232" s="106"/>
      <c r="Q232" s="106"/>
      <c r="R232" s="106"/>
      <c r="S232" s="106"/>
      <c r="T232" s="106"/>
      <c r="U232" s="106"/>
      <c r="V232" s="106"/>
      <c r="W232" s="106"/>
      <c r="X232" s="106"/>
      <c r="Y232" s="106"/>
      <c r="Z232" s="106"/>
      <c r="AA232" s="107"/>
      <c r="AB232" s="107"/>
      <c r="AC232" s="107"/>
      <c r="AD232" s="107"/>
      <c r="AE232" s="107"/>
      <c r="AF232" s="107"/>
      <c r="AG232" s="107"/>
      <c r="AH232" s="107"/>
      <c r="AI232" s="107"/>
      <c r="AJ232" s="107"/>
      <c r="AK232" s="107"/>
      <c r="AL232" s="107"/>
      <c r="AM232" s="107"/>
      <c r="AN232" s="107"/>
      <c r="AO232" s="106"/>
      <c r="AP232" s="106"/>
      <c r="AQ232" s="106"/>
      <c r="AR232" s="106"/>
      <c r="AS232" s="106"/>
      <c r="AT232" s="106"/>
      <c r="AU232" s="106"/>
      <c r="AV232" s="106"/>
      <c r="AW232" s="106"/>
      <c r="AX232" s="106"/>
      <c r="AY232" s="106"/>
      <c r="AZ232" s="106"/>
    </row>
    <row r="233" spans="1:52" ht="24">
      <c r="A233" s="69" t="s">
        <v>258</v>
      </c>
      <c r="B233" s="118">
        <v>6</v>
      </c>
      <c r="C233" s="109"/>
      <c r="D233" s="263"/>
      <c r="E233" s="110"/>
      <c r="F233" s="304"/>
      <c r="G233" s="281"/>
      <c r="H233" s="106"/>
      <c r="I233" s="106"/>
      <c r="J233" s="106"/>
      <c r="K233" s="106"/>
      <c r="L233" s="106"/>
      <c r="M233" s="106"/>
      <c r="N233" s="106"/>
      <c r="O233" s="106"/>
      <c r="P233" s="106"/>
      <c r="Q233" s="106"/>
      <c r="R233" s="106"/>
      <c r="S233" s="106"/>
      <c r="T233" s="106"/>
      <c r="U233" s="106"/>
      <c r="V233" s="106"/>
      <c r="W233" s="106"/>
      <c r="X233" s="106"/>
      <c r="Y233" s="106"/>
      <c r="Z233" s="106"/>
      <c r="AA233" s="107"/>
      <c r="AB233" s="107"/>
      <c r="AC233" s="107"/>
      <c r="AD233" s="107"/>
      <c r="AE233" s="107"/>
      <c r="AF233" s="107"/>
      <c r="AG233" s="107"/>
      <c r="AH233" s="107"/>
      <c r="AI233" s="107"/>
      <c r="AJ233" s="107"/>
      <c r="AK233" s="107"/>
      <c r="AL233" s="107"/>
      <c r="AM233" s="107"/>
      <c r="AN233" s="107"/>
      <c r="AO233" s="106"/>
      <c r="AP233" s="106"/>
      <c r="AQ233" s="106"/>
      <c r="AR233" s="106"/>
      <c r="AS233" s="106"/>
      <c r="AT233" s="106"/>
      <c r="AU233" s="106"/>
      <c r="AV233" s="106"/>
      <c r="AW233" s="106"/>
      <c r="AX233" s="106"/>
      <c r="AY233" s="106"/>
      <c r="AZ233" s="106"/>
    </row>
    <row r="234" spans="1:52">
      <c r="A234" s="69" t="s">
        <v>259</v>
      </c>
      <c r="B234" s="118">
        <v>6</v>
      </c>
      <c r="C234" s="109"/>
      <c r="D234" s="263"/>
      <c r="E234" s="110"/>
      <c r="F234" s="304"/>
      <c r="G234" s="281"/>
      <c r="H234" s="106"/>
      <c r="I234" s="106"/>
      <c r="J234" s="106"/>
      <c r="K234" s="106"/>
      <c r="L234" s="106"/>
      <c r="M234" s="106"/>
      <c r="N234" s="106"/>
      <c r="O234" s="106"/>
      <c r="P234" s="106"/>
      <c r="Q234" s="106"/>
      <c r="R234" s="106"/>
      <c r="S234" s="106"/>
      <c r="T234" s="106"/>
      <c r="U234" s="106"/>
      <c r="V234" s="106"/>
      <c r="W234" s="106"/>
      <c r="X234" s="106"/>
      <c r="Y234" s="106"/>
      <c r="Z234" s="106"/>
      <c r="AA234" s="107"/>
      <c r="AB234" s="107"/>
      <c r="AC234" s="107"/>
      <c r="AD234" s="107"/>
      <c r="AE234" s="107"/>
      <c r="AF234" s="107"/>
      <c r="AG234" s="107"/>
      <c r="AH234" s="107"/>
      <c r="AI234" s="107"/>
      <c r="AJ234" s="107"/>
      <c r="AK234" s="107"/>
      <c r="AL234" s="107"/>
      <c r="AM234" s="107"/>
      <c r="AN234" s="107"/>
      <c r="AO234" s="106"/>
      <c r="AP234" s="106"/>
      <c r="AQ234" s="106"/>
      <c r="AR234" s="106"/>
      <c r="AS234" s="106"/>
      <c r="AT234" s="106"/>
      <c r="AU234" s="106"/>
      <c r="AV234" s="106"/>
      <c r="AW234" s="106"/>
      <c r="AX234" s="106"/>
      <c r="AY234" s="106"/>
      <c r="AZ234" s="106"/>
    </row>
    <row r="235" spans="1:52">
      <c r="A235" s="69" t="s">
        <v>260</v>
      </c>
      <c r="B235" s="118">
        <v>6</v>
      </c>
      <c r="C235" s="109"/>
      <c r="D235" s="263"/>
      <c r="E235" s="110"/>
      <c r="F235" s="304"/>
      <c r="G235" s="281"/>
      <c r="H235" s="106"/>
      <c r="I235" s="106"/>
      <c r="J235" s="106"/>
      <c r="K235" s="106"/>
      <c r="L235" s="106"/>
      <c r="M235" s="106"/>
      <c r="N235" s="106"/>
      <c r="O235" s="106"/>
      <c r="P235" s="106"/>
      <c r="Q235" s="106"/>
      <c r="R235" s="106"/>
      <c r="S235" s="106"/>
      <c r="T235" s="106"/>
      <c r="U235" s="106"/>
      <c r="V235" s="106"/>
      <c r="W235" s="106"/>
      <c r="X235" s="106"/>
      <c r="Y235" s="106"/>
      <c r="Z235" s="106"/>
      <c r="AA235" s="107"/>
      <c r="AB235" s="107"/>
      <c r="AC235" s="107"/>
      <c r="AD235" s="107"/>
      <c r="AE235" s="107"/>
      <c r="AF235" s="107"/>
      <c r="AG235" s="107"/>
      <c r="AH235" s="107"/>
      <c r="AI235" s="107"/>
      <c r="AJ235" s="107"/>
      <c r="AK235" s="107"/>
      <c r="AL235" s="107"/>
      <c r="AM235" s="107"/>
      <c r="AN235" s="107"/>
      <c r="AO235" s="106"/>
      <c r="AP235" s="106"/>
      <c r="AQ235" s="106"/>
      <c r="AR235" s="106"/>
      <c r="AS235" s="106"/>
      <c r="AT235" s="106"/>
      <c r="AU235" s="106"/>
      <c r="AV235" s="106"/>
      <c r="AW235" s="106"/>
      <c r="AX235" s="106"/>
      <c r="AY235" s="106"/>
      <c r="AZ235" s="106"/>
    </row>
    <row r="236" spans="1:52">
      <c r="A236" s="69" t="s">
        <v>261</v>
      </c>
      <c r="B236" s="118">
        <v>6</v>
      </c>
      <c r="C236" s="109"/>
      <c r="D236" s="263"/>
      <c r="E236" s="110"/>
      <c r="F236" s="304"/>
      <c r="G236" s="281"/>
      <c r="H236" s="106"/>
      <c r="I236" s="106"/>
      <c r="J236" s="106"/>
      <c r="K236" s="106"/>
      <c r="L236" s="106"/>
      <c r="M236" s="106"/>
      <c r="N236" s="106"/>
      <c r="O236" s="106"/>
      <c r="P236" s="106"/>
      <c r="Q236" s="106"/>
      <c r="R236" s="106"/>
      <c r="S236" s="106"/>
      <c r="T236" s="106"/>
      <c r="U236" s="106"/>
      <c r="V236" s="106"/>
      <c r="W236" s="106"/>
      <c r="X236" s="106"/>
      <c r="Y236" s="106"/>
      <c r="Z236" s="106"/>
      <c r="AA236" s="107"/>
      <c r="AB236" s="107"/>
      <c r="AC236" s="107"/>
      <c r="AD236" s="107"/>
      <c r="AE236" s="107"/>
      <c r="AF236" s="107"/>
      <c r="AG236" s="107"/>
      <c r="AH236" s="107"/>
      <c r="AI236" s="107"/>
      <c r="AJ236" s="107"/>
      <c r="AK236" s="107"/>
      <c r="AL236" s="107"/>
      <c r="AM236" s="107"/>
      <c r="AN236" s="107"/>
      <c r="AO236" s="106"/>
      <c r="AP236" s="106"/>
      <c r="AQ236" s="106"/>
      <c r="AR236" s="106"/>
      <c r="AS236" s="106"/>
      <c r="AT236" s="106"/>
      <c r="AU236" s="106"/>
      <c r="AV236" s="106"/>
      <c r="AW236" s="106"/>
      <c r="AX236" s="106"/>
      <c r="AY236" s="106"/>
      <c r="AZ236" s="106"/>
    </row>
    <row r="237" spans="1:52" ht="24">
      <c r="A237" s="69" t="s">
        <v>262</v>
      </c>
      <c r="B237" s="118">
        <v>6</v>
      </c>
      <c r="C237" s="109"/>
      <c r="D237" s="263"/>
      <c r="E237" s="110"/>
      <c r="F237" s="304"/>
      <c r="G237" s="281"/>
      <c r="H237" s="106"/>
      <c r="I237" s="106"/>
      <c r="J237" s="106"/>
      <c r="K237" s="106"/>
      <c r="L237" s="106"/>
      <c r="M237" s="106"/>
      <c r="N237" s="106"/>
      <c r="O237" s="106"/>
      <c r="P237" s="106"/>
      <c r="Q237" s="106"/>
      <c r="R237" s="106"/>
      <c r="S237" s="106"/>
      <c r="T237" s="106"/>
      <c r="U237" s="106"/>
      <c r="V237" s="106"/>
      <c r="W237" s="106"/>
      <c r="X237" s="106"/>
      <c r="Y237" s="106"/>
      <c r="Z237" s="106"/>
      <c r="AA237" s="107"/>
      <c r="AB237" s="107"/>
      <c r="AC237" s="107"/>
      <c r="AD237" s="107"/>
      <c r="AE237" s="107"/>
      <c r="AF237" s="107"/>
      <c r="AG237" s="107"/>
      <c r="AH237" s="107"/>
      <c r="AI237" s="107"/>
      <c r="AJ237" s="107"/>
      <c r="AK237" s="107"/>
      <c r="AL237" s="107"/>
      <c r="AM237" s="107"/>
      <c r="AN237" s="107"/>
      <c r="AO237" s="106"/>
      <c r="AP237" s="106"/>
      <c r="AQ237" s="106"/>
      <c r="AR237" s="106"/>
      <c r="AS237" s="106"/>
      <c r="AT237" s="106"/>
      <c r="AU237" s="106"/>
      <c r="AV237" s="106"/>
      <c r="AW237" s="106"/>
      <c r="AX237" s="106"/>
      <c r="AY237" s="106"/>
      <c r="AZ237" s="106"/>
    </row>
    <row r="238" spans="1:52" ht="24">
      <c r="A238" s="69" t="s">
        <v>263</v>
      </c>
      <c r="B238" s="118">
        <v>6</v>
      </c>
      <c r="C238" s="109"/>
      <c r="D238" s="263"/>
      <c r="E238" s="110"/>
      <c r="F238" s="304"/>
      <c r="G238" s="281"/>
      <c r="H238" s="106"/>
      <c r="I238" s="106"/>
      <c r="J238" s="106"/>
      <c r="K238" s="106"/>
      <c r="L238" s="106"/>
      <c r="M238" s="106"/>
      <c r="N238" s="106"/>
      <c r="O238" s="106"/>
      <c r="P238" s="106"/>
      <c r="Q238" s="106"/>
      <c r="R238" s="106"/>
      <c r="S238" s="106"/>
      <c r="T238" s="106"/>
      <c r="U238" s="106"/>
      <c r="V238" s="106"/>
      <c r="W238" s="106"/>
      <c r="X238" s="106"/>
      <c r="Y238" s="106"/>
      <c r="Z238" s="106"/>
      <c r="AA238" s="107"/>
      <c r="AB238" s="107"/>
      <c r="AC238" s="107"/>
      <c r="AD238" s="107"/>
      <c r="AE238" s="107"/>
      <c r="AF238" s="107"/>
      <c r="AG238" s="107"/>
      <c r="AH238" s="107"/>
      <c r="AI238" s="107"/>
      <c r="AJ238" s="107"/>
      <c r="AK238" s="107"/>
      <c r="AL238" s="107"/>
      <c r="AM238" s="107"/>
      <c r="AN238" s="107"/>
      <c r="AO238" s="106"/>
      <c r="AP238" s="106"/>
      <c r="AQ238" s="106"/>
      <c r="AR238" s="106"/>
      <c r="AS238" s="106"/>
      <c r="AT238" s="106"/>
      <c r="AU238" s="106"/>
      <c r="AV238" s="106"/>
      <c r="AW238" s="106"/>
      <c r="AX238" s="106"/>
      <c r="AY238" s="106"/>
      <c r="AZ238" s="106"/>
    </row>
    <row r="239" spans="1:52" ht="60">
      <c r="A239" s="69" t="s">
        <v>282</v>
      </c>
      <c r="B239" s="118">
        <v>6</v>
      </c>
      <c r="C239" s="109"/>
      <c r="D239" s="263"/>
      <c r="E239" s="110"/>
      <c r="F239" s="304"/>
      <c r="G239" s="281"/>
      <c r="H239" s="106"/>
      <c r="I239" s="106"/>
      <c r="J239" s="106"/>
      <c r="K239" s="106"/>
      <c r="L239" s="106"/>
      <c r="M239" s="106"/>
      <c r="N239" s="106"/>
      <c r="O239" s="106"/>
      <c r="P239" s="106"/>
      <c r="Q239" s="106"/>
      <c r="R239" s="106"/>
      <c r="S239" s="106"/>
      <c r="T239" s="106"/>
      <c r="U239" s="106"/>
      <c r="V239" s="106"/>
      <c r="W239" s="106"/>
      <c r="X239" s="106"/>
      <c r="Y239" s="106"/>
      <c r="Z239" s="106"/>
      <c r="AA239" s="107"/>
      <c r="AB239" s="107"/>
      <c r="AC239" s="107"/>
      <c r="AD239" s="107"/>
      <c r="AE239" s="107"/>
      <c r="AF239" s="107"/>
      <c r="AG239" s="107"/>
      <c r="AH239" s="107"/>
      <c r="AI239" s="107"/>
      <c r="AJ239" s="107"/>
      <c r="AK239" s="107"/>
      <c r="AL239" s="107"/>
      <c r="AM239" s="107"/>
      <c r="AN239" s="107"/>
      <c r="AO239" s="106"/>
      <c r="AP239" s="106"/>
      <c r="AQ239" s="106"/>
      <c r="AR239" s="106"/>
      <c r="AS239" s="106"/>
      <c r="AT239" s="106"/>
      <c r="AU239" s="106"/>
      <c r="AV239" s="106"/>
      <c r="AW239" s="106"/>
      <c r="AX239" s="106"/>
      <c r="AY239" s="106"/>
      <c r="AZ239" s="106"/>
    </row>
    <row r="240" spans="1:52" ht="24">
      <c r="A240" s="69" t="s">
        <v>333</v>
      </c>
      <c r="B240" s="118">
        <v>6</v>
      </c>
      <c r="C240" s="109"/>
      <c r="D240" s="263"/>
      <c r="E240" s="110"/>
      <c r="F240" s="304"/>
      <c r="G240" s="281"/>
      <c r="H240" s="106"/>
      <c r="I240" s="106"/>
      <c r="J240" s="106"/>
      <c r="K240" s="106"/>
      <c r="L240" s="106"/>
      <c r="M240" s="106"/>
      <c r="N240" s="106"/>
      <c r="O240" s="106"/>
      <c r="P240" s="106"/>
      <c r="Q240" s="106"/>
      <c r="R240" s="106"/>
      <c r="S240" s="106"/>
      <c r="T240" s="106"/>
      <c r="U240" s="106"/>
      <c r="V240" s="106"/>
      <c r="W240" s="106"/>
      <c r="X240" s="106"/>
      <c r="Y240" s="106"/>
      <c r="Z240" s="106"/>
      <c r="AA240" s="107"/>
      <c r="AB240" s="107"/>
      <c r="AC240" s="107"/>
      <c r="AD240" s="107"/>
      <c r="AE240" s="107"/>
      <c r="AF240" s="107"/>
      <c r="AG240" s="107"/>
      <c r="AH240" s="107"/>
      <c r="AI240" s="107"/>
      <c r="AJ240" s="107"/>
      <c r="AK240" s="107"/>
      <c r="AL240" s="107"/>
      <c r="AM240" s="107"/>
      <c r="AN240" s="107"/>
      <c r="AO240" s="106"/>
      <c r="AP240" s="106"/>
      <c r="AQ240" s="106"/>
      <c r="AR240" s="106"/>
      <c r="AS240" s="106"/>
      <c r="AT240" s="106"/>
      <c r="AU240" s="106"/>
      <c r="AV240" s="106"/>
      <c r="AW240" s="106"/>
      <c r="AX240" s="106"/>
      <c r="AY240" s="106"/>
      <c r="AZ240" s="106"/>
    </row>
    <row r="241" spans="1:52" ht="75" customHeight="1">
      <c r="A241" s="70" t="s">
        <v>392</v>
      </c>
      <c r="B241" s="184">
        <v>6</v>
      </c>
      <c r="C241" s="109"/>
      <c r="D241" s="263"/>
      <c r="E241" s="110"/>
      <c r="F241" s="304"/>
      <c r="G241" s="281"/>
      <c r="H241" s="106"/>
      <c r="I241" s="106"/>
      <c r="J241" s="106"/>
      <c r="K241" s="106"/>
      <c r="L241" s="106"/>
      <c r="M241" s="106"/>
      <c r="N241" s="106"/>
      <c r="O241" s="106"/>
      <c r="P241" s="106"/>
      <c r="Q241" s="106"/>
      <c r="R241" s="106"/>
      <c r="S241" s="106"/>
      <c r="T241" s="106"/>
      <c r="U241" s="106"/>
      <c r="V241" s="106"/>
      <c r="W241" s="106"/>
      <c r="X241" s="106"/>
      <c r="Y241" s="106"/>
      <c r="Z241" s="106"/>
      <c r="AA241" s="107"/>
      <c r="AB241" s="107"/>
      <c r="AC241" s="107"/>
      <c r="AD241" s="107"/>
      <c r="AE241" s="107"/>
      <c r="AF241" s="107"/>
      <c r="AG241" s="107"/>
      <c r="AH241" s="107"/>
      <c r="AI241" s="107"/>
      <c r="AJ241" s="107"/>
      <c r="AK241" s="107"/>
      <c r="AL241" s="107"/>
      <c r="AM241" s="107"/>
      <c r="AN241" s="107"/>
      <c r="AO241" s="106"/>
      <c r="AP241" s="106"/>
      <c r="AQ241" s="106"/>
      <c r="AR241" s="106"/>
      <c r="AS241" s="106"/>
      <c r="AT241" s="106"/>
      <c r="AU241" s="106"/>
      <c r="AV241" s="106"/>
      <c r="AW241" s="106"/>
      <c r="AX241" s="106"/>
      <c r="AY241" s="106"/>
      <c r="AZ241" s="106"/>
    </row>
    <row r="242" spans="1:52" ht="24">
      <c r="A242" s="69" t="s">
        <v>264</v>
      </c>
      <c r="B242" s="118">
        <v>6</v>
      </c>
      <c r="C242" s="109"/>
      <c r="D242" s="263"/>
      <c r="E242" s="110"/>
      <c r="F242" s="304"/>
      <c r="G242" s="281"/>
      <c r="H242" s="106"/>
      <c r="I242" s="106"/>
      <c r="J242" s="106"/>
      <c r="K242" s="106"/>
      <c r="L242" s="106"/>
      <c r="M242" s="106"/>
      <c r="N242" s="106"/>
      <c r="O242" s="106"/>
      <c r="P242" s="106"/>
      <c r="Q242" s="106"/>
      <c r="R242" s="106"/>
      <c r="S242" s="106"/>
      <c r="T242" s="106"/>
      <c r="U242" s="106"/>
      <c r="V242" s="106"/>
      <c r="W242" s="106"/>
      <c r="X242" s="106"/>
      <c r="Y242" s="106"/>
      <c r="Z242" s="106"/>
      <c r="AA242" s="107"/>
      <c r="AB242" s="107"/>
      <c r="AC242" s="107"/>
      <c r="AD242" s="107"/>
      <c r="AE242" s="107"/>
      <c r="AF242" s="107"/>
      <c r="AG242" s="107"/>
      <c r="AH242" s="107"/>
      <c r="AI242" s="107"/>
      <c r="AJ242" s="107"/>
      <c r="AK242" s="107"/>
      <c r="AL242" s="107"/>
      <c r="AM242" s="107"/>
      <c r="AN242" s="107"/>
      <c r="AO242" s="106"/>
      <c r="AP242" s="106"/>
      <c r="AQ242" s="106"/>
      <c r="AR242" s="106"/>
      <c r="AS242" s="106"/>
      <c r="AT242" s="106"/>
      <c r="AU242" s="106"/>
      <c r="AV242" s="106"/>
      <c r="AW242" s="106"/>
      <c r="AX242" s="106"/>
      <c r="AY242" s="106"/>
      <c r="AZ242" s="106"/>
    </row>
    <row r="243" spans="1:52">
      <c r="A243" s="69" t="s">
        <v>265</v>
      </c>
      <c r="B243" s="118">
        <v>6</v>
      </c>
      <c r="C243" s="109"/>
      <c r="D243" s="263"/>
      <c r="E243" s="110"/>
      <c r="F243" s="304"/>
      <c r="G243" s="281"/>
      <c r="H243" s="106"/>
      <c r="I243" s="106"/>
      <c r="J243" s="106"/>
      <c r="K243" s="106"/>
      <c r="L243" s="106"/>
      <c r="M243" s="106"/>
      <c r="N243" s="106"/>
      <c r="O243" s="106"/>
      <c r="P243" s="106"/>
      <c r="Q243" s="106"/>
      <c r="R243" s="106"/>
      <c r="S243" s="106"/>
      <c r="T243" s="106"/>
      <c r="U243" s="106"/>
      <c r="V243" s="106"/>
      <c r="W243" s="106"/>
      <c r="X243" s="106"/>
      <c r="Y243" s="106"/>
      <c r="Z243" s="106"/>
      <c r="AA243" s="107"/>
      <c r="AB243" s="107"/>
      <c r="AC243" s="107"/>
      <c r="AD243" s="107"/>
      <c r="AE243" s="107"/>
      <c r="AF243" s="107"/>
      <c r="AG243" s="107"/>
      <c r="AH243" s="107"/>
      <c r="AI243" s="107"/>
      <c r="AJ243" s="107"/>
      <c r="AK243" s="107"/>
      <c r="AL243" s="107"/>
      <c r="AM243" s="107"/>
      <c r="AN243" s="107"/>
      <c r="AO243" s="106"/>
      <c r="AP243" s="106"/>
      <c r="AQ243" s="106"/>
      <c r="AR243" s="106"/>
      <c r="AS243" s="106"/>
      <c r="AT243" s="106"/>
      <c r="AU243" s="106"/>
      <c r="AV243" s="106"/>
      <c r="AW243" s="106"/>
      <c r="AX243" s="106"/>
      <c r="AY243" s="106"/>
      <c r="AZ243" s="106"/>
    </row>
    <row r="244" spans="1:52" ht="24">
      <c r="A244" s="69" t="s">
        <v>266</v>
      </c>
      <c r="B244" s="118">
        <v>6</v>
      </c>
      <c r="C244" s="109"/>
      <c r="D244" s="263"/>
      <c r="E244" s="110"/>
      <c r="F244" s="304"/>
      <c r="G244" s="281"/>
      <c r="H244" s="106"/>
      <c r="I244" s="106"/>
      <c r="J244" s="106"/>
      <c r="K244" s="106"/>
      <c r="L244" s="106"/>
      <c r="M244" s="106"/>
      <c r="N244" s="106"/>
      <c r="O244" s="106"/>
      <c r="P244" s="106"/>
      <c r="Q244" s="106"/>
      <c r="R244" s="106"/>
      <c r="S244" s="106"/>
      <c r="T244" s="106"/>
      <c r="U244" s="106"/>
      <c r="V244" s="106"/>
      <c r="W244" s="106"/>
      <c r="X244" s="106"/>
      <c r="Y244" s="106"/>
      <c r="Z244" s="106"/>
      <c r="AA244" s="107"/>
      <c r="AB244" s="107"/>
      <c r="AC244" s="107"/>
      <c r="AD244" s="107"/>
      <c r="AE244" s="107"/>
      <c r="AF244" s="107"/>
      <c r="AG244" s="107"/>
      <c r="AH244" s="107"/>
      <c r="AI244" s="107"/>
      <c r="AJ244" s="107"/>
      <c r="AK244" s="107"/>
      <c r="AL244" s="107"/>
      <c r="AM244" s="107"/>
      <c r="AN244" s="107"/>
      <c r="AO244" s="106"/>
      <c r="AP244" s="106"/>
      <c r="AQ244" s="106"/>
      <c r="AR244" s="106"/>
      <c r="AS244" s="106"/>
      <c r="AT244" s="106"/>
      <c r="AU244" s="106"/>
      <c r="AV244" s="106"/>
      <c r="AW244" s="106"/>
      <c r="AX244" s="106"/>
      <c r="AY244" s="106"/>
      <c r="AZ244" s="106"/>
    </row>
    <row r="245" spans="1:52" ht="24">
      <c r="A245" s="70" t="s">
        <v>267</v>
      </c>
      <c r="B245" s="137">
        <v>2</v>
      </c>
      <c r="C245" s="109"/>
      <c r="D245" s="263"/>
      <c r="E245" s="110"/>
      <c r="F245" s="304"/>
      <c r="G245" s="281"/>
      <c r="H245" s="106"/>
      <c r="I245" s="106"/>
      <c r="J245" s="106"/>
      <c r="K245" s="106"/>
      <c r="L245" s="106"/>
      <c r="M245" s="106"/>
      <c r="N245" s="106"/>
      <c r="O245" s="106"/>
      <c r="P245" s="106"/>
      <c r="Q245" s="106"/>
      <c r="R245" s="106"/>
      <c r="S245" s="106"/>
      <c r="T245" s="106"/>
      <c r="U245" s="106"/>
      <c r="V245" s="106"/>
      <c r="W245" s="106"/>
      <c r="X245" s="106"/>
      <c r="Y245" s="106"/>
      <c r="Z245" s="106"/>
      <c r="AA245" s="107"/>
      <c r="AB245" s="107"/>
      <c r="AC245" s="107"/>
      <c r="AD245" s="107"/>
      <c r="AE245" s="107"/>
      <c r="AF245" s="107"/>
      <c r="AG245" s="107"/>
      <c r="AH245" s="107"/>
      <c r="AI245" s="107"/>
      <c r="AJ245" s="107"/>
      <c r="AK245" s="107"/>
      <c r="AL245" s="107"/>
      <c r="AM245" s="107"/>
      <c r="AN245" s="107"/>
      <c r="AO245" s="106"/>
      <c r="AP245" s="106"/>
      <c r="AQ245" s="106"/>
      <c r="AR245" s="106"/>
      <c r="AS245" s="106"/>
      <c r="AT245" s="106"/>
      <c r="AU245" s="106"/>
      <c r="AV245" s="106"/>
      <c r="AW245" s="106"/>
      <c r="AX245" s="106"/>
      <c r="AY245" s="106"/>
      <c r="AZ245" s="106"/>
    </row>
    <row r="246" spans="1:52">
      <c r="A246" s="69" t="s">
        <v>268</v>
      </c>
      <c r="B246" s="118">
        <v>6</v>
      </c>
      <c r="C246" s="109"/>
      <c r="D246" s="263"/>
      <c r="E246" s="110"/>
      <c r="F246" s="304"/>
      <c r="G246" s="281"/>
      <c r="H246" s="106"/>
      <c r="I246" s="106"/>
      <c r="J246" s="106"/>
      <c r="K246" s="106"/>
      <c r="L246" s="106"/>
      <c r="M246" s="106"/>
      <c r="N246" s="106"/>
      <c r="O246" s="106"/>
      <c r="P246" s="106"/>
      <c r="Q246" s="106"/>
      <c r="R246" s="106"/>
      <c r="S246" s="106"/>
      <c r="T246" s="106"/>
      <c r="U246" s="106"/>
      <c r="V246" s="106"/>
      <c r="W246" s="106"/>
      <c r="X246" s="106"/>
      <c r="Y246" s="106"/>
      <c r="Z246" s="106"/>
      <c r="AA246" s="107"/>
      <c r="AB246" s="107"/>
      <c r="AC246" s="107"/>
      <c r="AD246" s="107"/>
      <c r="AE246" s="107"/>
      <c r="AF246" s="107"/>
      <c r="AG246" s="107"/>
      <c r="AH246" s="107"/>
      <c r="AI246" s="107"/>
      <c r="AJ246" s="107"/>
      <c r="AK246" s="107"/>
      <c r="AL246" s="107"/>
      <c r="AM246" s="107"/>
      <c r="AN246" s="107"/>
      <c r="AO246" s="106"/>
      <c r="AP246" s="106"/>
      <c r="AQ246" s="106"/>
      <c r="AR246" s="106"/>
      <c r="AS246" s="106"/>
      <c r="AT246" s="106"/>
      <c r="AU246" s="106"/>
      <c r="AV246" s="106"/>
      <c r="AW246" s="106"/>
      <c r="AX246" s="106"/>
      <c r="AY246" s="106"/>
      <c r="AZ246" s="106"/>
    </row>
    <row r="247" spans="1:52">
      <c r="A247" s="69" t="s">
        <v>269</v>
      </c>
      <c r="B247" s="118">
        <v>6</v>
      </c>
      <c r="C247" s="109"/>
      <c r="D247" s="263"/>
      <c r="E247" s="110"/>
      <c r="F247" s="304"/>
      <c r="G247" s="281"/>
      <c r="H247" s="106"/>
      <c r="I247" s="106"/>
      <c r="J247" s="106"/>
      <c r="K247" s="106"/>
      <c r="L247" s="106"/>
      <c r="M247" s="106"/>
      <c r="N247" s="106"/>
      <c r="O247" s="106"/>
      <c r="P247" s="106"/>
      <c r="Q247" s="106"/>
      <c r="R247" s="106"/>
      <c r="S247" s="106"/>
      <c r="T247" s="106"/>
      <c r="U247" s="106"/>
      <c r="V247" s="106"/>
      <c r="W247" s="106"/>
      <c r="X247" s="106"/>
      <c r="Y247" s="106"/>
      <c r="Z247" s="106"/>
      <c r="AA247" s="107"/>
      <c r="AB247" s="107"/>
      <c r="AC247" s="107"/>
      <c r="AD247" s="107"/>
      <c r="AE247" s="107"/>
      <c r="AF247" s="107"/>
      <c r="AG247" s="107"/>
      <c r="AH247" s="107"/>
      <c r="AI247" s="107"/>
      <c r="AJ247" s="107"/>
      <c r="AK247" s="107"/>
      <c r="AL247" s="107"/>
      <c r="AM247" s="107"/>
      <c r="AN247" s="107"/>
      <c r="AO247" s="106"/>
      <c r="AP247" s="106"/>
      <c r="AQ247" s="106"/>
      <c r="AR247" s="106"/>
      <c r="AS247" s="106"/>
      <c r="AT247" s="106"/>
      <c r="AU247" s="106"/>
      <c r="AV247" s="106"/>
      <c r="AW247" s="106"/>
      <c r="AX247" s="106"/>
      <c r="AY247" s="106"/>
      <c r="AZ247" s="106"/>
    </row>
    <row r="248" spans="1:52" ht="24">
      <c r="A248" s="70" t="s">
        <v>342</v>
      </c>
      <c r="B248" s="118">
        <v>6</v>
      </c>
      <c r="C248" s="109"/>
      <c r="D248" s="263"/>
      <c r="E248" s="110"/>
      <c r="F248" s="304"/>
      <c r="G248" s="281"/>
      <c r="H248" s="106"/>
      <c r="I248" s="106"/>
      <c r="J248" s="106"/>
      <c r="K248" s="106"/>
      <c r="L248" s="106"/>
      <c r="M248" s="106"/>
      <c r="N248" s="106"/>
      <c r="O248" s="106"/>
      <c r="P248" s="106"/>
      <c r="Q248" s="106"/>
      <c r="R248" s="106"/>
      <c r="S248" s="106"/>
      <c r="T248" s="106"/>
      <c r="U248" s="106"/>
      <c r="V248" s="106"/>
      <c r="W248" s="106"/>
      <c r="X248" s="106"/>
      <c r="Y248" s="106"/>
      <c r="Z248" s="106"/>
      <c r="AA248" s="107"/>
      <c r="AB248" s="107"/>
      <c r="AC248" s="107"/>
      <c r="AD248" s="107"/>
      <c r="AE248" s="107"/>
      <c r="AF248" s="107"/>
      <c r="AG248" s="107"/>
      <c r="AH248" s="107"/>
      <c r="AI248" s="107"/>
      <c r="AJ248" s="107"/>
      <c r="AK248" s="107"/>
      <c r="AL248" s="107"/>
      <c r="AM248" s="107"/>
      <c r="AN248" s="107"/>
      <c r="AO248" s="106"/>
      <c r="AP248" s="106"/>
      <c r="AQ248" s="106"/>
      <c r="AR248" s="106"/>
      <c r="AS248" s="106"/>
      <c r="AT248" s="106"/>
      <c r="AU248" s="106"/>
      <c r="AV248" s="106"/>
      <c r="AW248" s="106"/>
      <c r="AX248" s="106"/>
      <c r="AY248" s="106"/>
      <c r="AZ248" s="106"/>
    </row>
    <row r="249" spans="1:52" ht="48">
      <c r="A249" s="69" t="s">
        <v>302</v>
      </c>
      <c r="B249" s="118">
        <v>6</v>
      </c>
      <c r="C249" s="109"/>
      <c r="D249" s="263"/>
      <c r="E249" s="110"/>
      <c r="F249" s="304"/>
      <c r="G249" s="281"/>
      <c r="H249" s="106"/>
      <c r="I249" s="106"/>
      <c r="J249" s="106"/>
      <c r="K249" s="106"/>
      <c r="L249" s="106"/>
      <c r="M249" s="106"/>
      <c r="N249" s="106"/>
      <c r="O249" s="106"/>
      <c r="P249" s="106"/>
      <c r="Q249" s="106"/>
      <c r="R249" s="106"/>
      <c r="S249" s="106"/>
      <c r="T249" s="106"/>
      <c r="U249" s="106"/>
      <c r="V249" s="106"/>
      <c r="W249" s="106"/>
      <c r="X249" s="106"/>
      <c r="Y249" s="106"/>
      <c r="Z249" s="106"/>
      <c r="AA249" s="107"/>
      <c r="AB249" s="107"/>
      <c r="AC249" s="107"/>
      <c r="AD249" s="107"/>
      <c r="AE249" s="107"/>
      <c r="AF249" s="107"/>
      <c r="AG249" s="107"/>
      <c r="AH249" s="107"/>
      <c r="AI249" s="107"/>
      <c r="AJ249" s="107"/>
      <c r="AK249" s="107"/>
      <c r="AL249" s="107"/>
      <c r="AM249" s="107"/>
      <c r="AN249" s="107"/>
      <c r="AO249" s="106"/>
      <c r="AP249" s="106"/>
      <c r="AQ249" s="106"/>
      <c r="AR249" s="106"/>
      <c r="AS249" s="106"/>
      <c r="AT249" s="106"/>
      <c r="AU249" s="106"/>
      <c r="AV249" s="106"/>
      <c r="AW249" s="106"/>
      <c r="AX249" s="106"/>
      <c r="AY249" s="106"/>
      <c r="AZ249" s="106"/>
    </row>
    <row r="250" spans="1:52" ht="24">
      <c r="A250" s="69" t="s">
        <v>270</v>
      </c>
      <c r="B250" s="118">
        <v>6</v>
      </c>
      <c r="C250" s="109"/>
      <c r="D250" s="263"/>
      <c r="E250" s="110"/>
      <c r="F250" s="304"/>
      <c r="G250" s="281"/>
      <c r="H250" s="106"/>
      <c r="I250" s="106"/>
      <c r="J250" s="106"/>
      <c r="K250" s="106"/>
      <c r="L250" s="106"/>
      <c r="M250" s="106"/>
      <c r="N250" s="106"/>
      <c r="O250" s="106"/>
      <c r="P250" s="106"/>
      <c r="Q250" s="106"/>
      <c r="R250" s="106"/>
      <c r="S250" s="106"/>
      <c r="T250" s="106"/>
      <c r="U250" s="106"/>
      <c r="V250" s="106"/>
      <c r="W250" s="106"/>
      <c r="X250" s="106"/>
      <c r="Y250" s="106"/>
      <c r="Z250" s="106"/>
      <c r="AA250" s="107"/>
      <c r="AB250" s="107"/>
      <c r="AC250" s="107"/>
      <c r="AD250" s="107"/>
      <c r="AE250" s="107"/>
      <c r="AF250" s="107"/>
      <c r="AG250" s="107"/>
      <c r="AH250" s="107"/>
      <c r="AI250" s="107"/>
      <c r="AJ250" s="107"/>
      <c r="AK250" s="107"/>
      <c r="AL250" s="107"/>
      <c r="AM250" s="107"/>
      <c r="AN250" s="107"/>
      <c r="AO250" s="106"/>
      <c r="AP250" s="106"/>
      <c r="AQ250" s="106"/>
      <c r="AR250" s="106"/>
      <c r="AS250" s="106"/>
      <c r="AT250" s="106"/>
      <c r="AU250" s="106"/>
      <c r="AV250" s="106"/>
      <c r="AW250" s="106"/>
      <c r="AX250" s="106"/>
      <c r="AY250" s="106"/>
      <c r="AZ250" s="106"/>
    </row>
    <row r="251" spans="1:52" ht="84">
      <c r="A251" s="69" t="s">
        <v>303</v>
      </c>
      <c r="B251" s="118">
        <v>6</v>
      </c>
      <c r="C251" s="109"/>
      <c r="D251" s="263"/>
      <c r="E251" s="110"/>
      <c r="F251" s="304"/>
      <c r="G251" s="281"/>
      <c r="H251" s="106"/>
      <c r="I251" s="106"/>
      <c r="J251" s="106"/>
      <c r="K251" s="106"/>
      <c r="L251" s="106"/>
      <c r="M251" s="106"/>
      <c r="N251" s="106"/>
      <c r="O251" s="106"/>
      <c r="P251" s="106"/>
      <c r="Q251" s="106"/>
      <c r="R251" s="106"/>
      <c r="S251" s="106"/>
      <c r="T251" s="106"/>
      <c r="U251" s="106"/>
      <c r="V251" s="106"/>
      <c r="W251" s="106"/>
      <c r="X251" s="106"/>
      <c r="Y251" s="106"/>
      <c r="Z251" s="106"/>
      <c r="AA251" s="107"/>
      <c r="AB251" s="107"/>
      <c r="AC251" s="107"/>
      <c r="AD251" s="107"/>
      <c r="AE251" s="107"/>
      <c r="AF251" s="107"/>
      <c r="AG251" s="107"/>
      <c r="AH251" s="107"/>
      <c r="AI251" s="107"/>
      <c r="AJ251" s="107"/>
      <c r="AK251" s="107"/>
      <c r="AL251" s="107"/>
      <c r="AM251" s="107"/>
      <c r="AN251" s="107"/>
      <c r="AO251" s="106"/>
      <c r="AP251" s="106"/>
      <c r="AQ251" s="106"/>
      <c r="AR251" s="106"/>
      <c r="AS251" s="106"/>
      <c r="AT251" s="106"/>
      <c r="AU251" s="106"/>
      <c r="AV251" s="106"/>
      <c r="AW251" s="106"/>
      <c r="AX251" s="106"/>
      <c r="AY251" s="106"/>
      <c r="AZ251" s="106"/>
    </row>
    <row r="252" spans="1:52" ht="36">
      <c r="A252" s="70" t="s">
        <v>343</v>
      </c>
      <c r="B252" s="117">
        <v>2</v>
      </c>
      <c r="C252" s="109"/>
      <c r="D252" s="263"/>
      <c r="E252" s="110"/>
      <c r="F252" s="304"/>
      <c r="G252" s="281"/>
      <c r="H252" s="106"/>
      <c r="I252" s="106"/>
      <c r="J252" s="106"/>
      <c r="K252" s="106"/>
      <c r="L252" s="106"/>
      <c r="M252" s="106"/>
      <c r="N252" s="106"/>
      <c r="O252" s="106"/>
      <c r="P252" s="106"/>
      <c r="Q252" s="106"/>
      <c r="R252" s="106"/>
      <c r="S252" s="106"/>
      <c r="T252" s="106"/>
      <c r="U252" s="106"/>
      <c r="V252" s="106"/>
      <c r="W252" s="106"/>
      <c r="X252" s="106"/>
      <c r="Y252" s="106"/>
      <c r="Z252" s="106"/>
      <c r="AA252" s="107"/>
      <c r="AB252" s="107"/>
      <c r="AC252" s="107"/>
      <c r="AD252" s="107"/>
      <c r="AE252" s="107"/>
      <c r="AF252" s="107"/>
      <c r="AG252" s="107"/>
      <c r="AH252" s="107"/>
      <c r="AI252" s="107"/>
      <c r="AJ252" s="107"/>
      <c r="AK252" s="107"/>
      <c r="AL252" s="107"/>
      <c r="AM252" s="107"/>
      <c r="AN252" s="107"/>
      <c r="AO252" s="106"/>
      <c r="AP252" s="106"/>
      <c r="AQ252" s="106"/>
      <c r="AR252" s="106"/>
      <c r="AS252" s="106"/>
      <c r="AT252" s="106"/>
      <c r="AU252" s="106"/>
      <c r="AV252" s="106"/>
      <c r="AW252" s="106"/>
      <c r="AX252" s="106"/>
      <c r="AY252" s="106"/>
      <c r="AZ252" s="106"/>
    </row>
    <row r="253" spans="1:52">
      <c r="A253" s="70" t="s">
        <v>344</v>
      </c>
      <c r="B253" s="117">
        <v>2</v>
      </c>
      <c r="C253" s="109"/>
      <c r="D253" s="263"/>
      <c r="E253" s="110"/>
      <c r="F253" s="304"/>
      <c r="G253" s="281"/>
      <c r="H253" s="106"/>
      <c r="I253" s="106"/>
      <c r="J253" s="106"/>
      <c r="K253" s="106"/>
      <c r="L253" s="106"/>
      <c r="M253" s="106"/>
      <c r="N253" s="106"/>
      <c r="O253" s="106"/>
      <c r="P253" s="106"/>
      <c r="Q253" s="106"/>
      <c r="R253" s="106"/>
      <c r="S253" s="106"/>
      <c r="T253" s="106"/>
      <c r="U253" s="106"/>
      <c r="V253" s="106"/>
      <c r="W253" s="106"/>
      <c r="X253" s="106"/>
      <c r="Y253" s="106"/>
      <c r="Z253" s="106"/>
      <c r="AA253" s="107"/>
      <c r="AB253" s="107"/>
      <c r="AC253" s="107"/>
      <c r="AD253" s="107"/>
      <c r="AE253" s="107"/>
      <c r="AF253" s="107"/>
      <c r="AG253" s="107"/>
      <c r="AH253" s="107"/>
      <c r="AI253" s="107"/>
      <c r="AJ253" s="107"/>
      <c r="AK253" s="107"/>
      <c r="AL253" s="107"/>
      <c r="AM253" s="107"/>
      <c r="AN253" s="107"/>
      <c r="AO253" s="106"/>
      <c r="AP253" s="106"/>
      <c r="AQ253" s="106"/>
      <c r="AR253" s="106"/>
      <c r="AS253" s="106"/>
      <c r="AT253" s="106"/>
      <c r="AU253" s="106"/>
      <c r="AV253" s="106"/>
      <c r="AW253" s="106"/>
      <c r="AX253" s="106"/>
      <c r="AY253" s="106"/>
      <c r="AZ253" s="106"/>
    </row>
    <row r="254" spans="1:52" ht="108">
      <c r="A254" s="69" t="s">
        <v>304</v>
      </c>
      <c r="B254" s="117">
        <v>2</v>
      </c>
      <c r="C254" s="109"/>
      <c r="D254" s="263"/>
      <c r="E254" s="110"/>
      <c r="F254" s="304"/>
      <c r="G254" s="281"/>
      <c r="H254" s="106"/>
      <c r="I254" s="106"/>
      <c r="J254" s="106"/>
      <c r="K254" s="106"/>
      <c r="L254" s="106"/>
      <c r="M254" s="106"/>
      <c r="N254" s="106"/>
      <c r="O254" s="106"/>
      <c r="P254" s="106"/>
      <c r="Q254" s="106"/>
      <c r="R254" s="106"/>
      <c r="S254" s="106"/>
      <c r="T254" s="106"/>
      <c r="U254" s="106"/>
      <c r="V254" s="106"/>
      <c r="W254" s="106"/>
      <c r="X254" s="106"/>
      <c r="Y254" s="106"/>
      <c r="Z254" s="106"/>
      <c r="AA254" s="107"/>
      <c r="AB254" s="107"/>
      <c r="AC254" s="107"/>
      <c r="AD254" s="107"/>
      <c r="AE254" s="107"/>
      <c r="AF254" s="107"/>
      <c r="AG254" s="107"/>
      <c r="AH254" s="107"/>
      <c r="AI254" s="107"/>
      <c r="AJ254" s="107"/>
      <c r="AK254" s="107"/>
      <c r="AL254" s="107"/>
      <c r="AM254" s="107"/>
      <c r="AN254" s="107"/>
      <c r="AO254" s="106"/>
      <c r="AP254" s="106"/>
      <c r="AQ254" s="106"/>
      <c r="AR254" s="106"/>
      <c r="AS254" s="106"/>
      <c r="AT254" s="106"/>
      <c r="AU254" s="106"/>
      <c r="AV254" s="106"/>
      <c r="AW254" s="106"/>
      <c r="AX254" s="106"/>
      <c r="AY254" s="106"/>
      <c r="AZ254" s="106"/>
    </row>
    <row r="255" spans="1:52" ht="24">
      <c r="A255" s="101" t="s">
        <v>271</v>
      </c>
      <c r="B255" s="121">
        <v>2</v>
      </c>
      <c r="C255" s="109"/>
      <c r="D255" s="266"/>
      <c r="E255" s="111"/>
      <c r="F255" s="304"/>
      <c r="G255" s="283"/>
      <c r="H255" s="106"/>
      <c r="I255" s="106"/>
      <c r="J255" s="106"/>
      <c r="K255" s="106"/>
      <c r="L255" s="106"/>
      <c r="M255" s="106"/>
      <c r="N255" s="106"/>
      <c r="O255" s="106"/>
      <c r="P255" s="106"/>
      <c r="Q255" s="106"/>
      <c r="R255" s="106"/>
      <c r="S255" s="106"/>
      <c r="T255" s="106"/>
      <c r="U255" s="106"/>
      <c r="V255" s="106"/>
      <c r="W255" s="106"/>
      <c r="X255" s="106"/>
      <c r="Y255" s="106"/>
      <c r="Z255" s="106"/>
      <c r="AA255" s="107"/>
      <c r="AB255" s="107"/>
      <c r="AC255" s="107"/>
      <c r="AD255" s="107"/>
      <c r="AE255" s="107"/>
      <c r="AF255" s="107"/>
      <c r="AG255" s="107"/>
      <c r="AH255" s="107"/>
      <c r="AI255" s="107"/>
      <c r="AJ255" s="107"/>
      <c r="AK255" s="107"/>
      <c r="AL255" s="107"/>
      <c r="AM255" s="107"/>
      <c r="AN255" s="107"/>
      <c r="AO255" s="106"/>
      <c r="AP255" s="106"/>
      <c r="AQ255" s="106"/>
      <c r="AR255" s="106"/>
      <c r="AS255" s="106"/>
      <c r="AT255" s="106"/>
      <c r="AU255" s="106"/>
      <c r="AV255" s="106"/>
      <c r="AW255" s="106"/>
      <c r="AX255" s="106"/>
      <c r="AY255" s="106"/>
      <c r="AZ255" s="106"/>
    </row>
    <row r="256" spans="1:52" ht="24">
      <c r="A256" s="190" t="s">
        <v>272</v>
      </c>
      <c r="B256" s="203">
        <v>2</v>
      </c>
      <c r="C256" s="109"/>
      <c r="D256" s="264"/>
      <c r="E256" s="188"/>
      <c r="F256" s="304"/>
      <c r="G256" s="281"/>
      <c r="H256" s="106"/>
      <c r="I256" s="106"/>
      <c r="J256" s="106"/>
      <c r="K256" s="106"/>
      <c r="L256" s="106"/>
      <c r="M256" s="106"/>
      <c r="N256" s="106"/>
      <c r="O256" s="106"/>
      <c r="P256" s="106"/>
      <c r="Q256" s="106"/>
      <c r="R256" s="106"/>
      <c r="S256" s="106"/>
      <c r="T256" s="106"/>
      <c r="U256" s="106"/>
      <c r="V256" s="106"/>
      <c r="W256" s="106"/>
      <c r="X256" s="106"/>
      <c r="Y256" s="106"/>
      <c r="Z256" s="106"/>
      <c r="AA256" s="107"/>
      <c r="AB256" s="107"/>
      <c r="AC256" s="107"/>
      <c r="AD256" s="107"/>
      <c r="AE256" s="107"/>
      <c r="AF256" s="107"/>
      <c r="AG256" s="107"/>
      <c r="AH256" s="107"/>
      <c r="AI256" s="107"/>
      <c r="AJ256" s="107"/>
      <c r="AK256" s="107"/>
      <c r="AL256" s="107"/>
      <c r="AM256" s="107"/>
      <c r="AN256" s="107"/>
      <c r="AO256" s="106"/>
      <c r="AP256" s="106"/>
      <c r="AQ256" s="106"/>
      <c r="AR256" s="106"/>
      <c r="AS256" s="106"/>
      <c r="AT256" s="106"/>
      <c r="AU256" s="106"/>
      <c r="AV256" s="106"/>
      <c r="AW256" s="106"/>
      <c r="AX256" s="106"/>
      <c r="AY256" s="106"/>
      <c r="AZ256" s="106"/>
    </row>
    <row r="257" spans="1:52" ht="24">
      <c r="A257" s="150" t="s">
        <v>273</v>
      </c>
      <c r="B257" s="120">
        <v>2</v>
      </c>
      <c r="C257" s="109"/>
      <c r="D257" s="267"/>
      <c r="E257" s="109"/>
      <c r="F257" s="304"/>
      <c r="G257" s="285"/>
      <c r="H257" s="106"/>
      <c r="I257" s="106"/>
      <c r="J257" s="106"/>
      <c r="K257" s="106"/>
      <c r="L257" s="106"/>
      <c r="M257" s="106"/>
      <c r="N257" s="106"/>
      <c r="O257" s="106"/>
      <c r="P257" s="106"/>
      <c r="Q257" s="106"/>
      <c r="R257" s="106"/>
      <c r="S257" s="106"/>
      <c r="T257" s="106"/>
      <c r="U257" s="106"/>
      <c r="V257" s="106"/>
      <c r="W257" s="106"/>
      <c r="X257" s="106"/>
      <c r="Y257" s="106"/>
      <c r="Z257" s="106"/>
      <c r="AA257" s="107"/>
      <c r="AB257" s="107"/>
      <c r="AC257" s="107"/>
      <c r="AD257" s="107"/>
      <c r="AE257" s="107"/>
      <c r="AF257" s="107"/>
      <c r="AG257" s="107"/>
      <c r="AH257" s="107"/>
      <c r="AI257" s="107"/>
      <c r="AJ257" s="107"/>
      <c r="AK257" s="107"/>
      <c r="AL257" s="107"/>
      <c r="AM257" s="107"/>
      <c r="AN257" s="107"/>
      <c r="AO257" s="106"/>
      <c r="AP257" s="106"/>
      <c r="AQ257" s="106"/>
      <c r="AR257" s="106"/>
      <c r="AS257" s="106"/>
      <c r="AT257" s="106"/>
      <c r="AU257" s="106"/>
      <c r="AV257" s="106"/>
      <c r="AW257" s="106"/>
      <c r="AX257" s="106"/>
      <c r="AY257" s="106"/>
      <c r="AZ257" s="106"/>
    </row>
    <row r="258" spans="1:52" ht="120">
      <c r="A258" s="70" t="s">
        <v>336</v>
      </c>
      <c r="B258" s="117">
        <v>2</v>
      </c>
      <c r="C258" s="109"/>
      <c r="D258" s="263"/>
      <c r="E258" s="110"/>
      <c r="F258" s="304"/>
      <c r="G258" s="281"/>
      <c r="H258" s="106"/>
      <c r="I258" s="106"/>
      <c r="J258" s="106"/>
      <c r="K258" s="106"/>
      <c r="L258" s="106"/>
      <c r="M258" s="106"/>
      <c r="N258" s="106"/>
      <c r="O258" s="106"/>
      <c r="P258" s="106"/>
      <c r="Q258" s="106"/>
      <c r="R258" s="106"/>
      <c r="S258" s="106"/>
      <c r="T258" s="106"/>
      <c r="U258" s="106"/>
      <c r="V258" s="106"/>
      <c r="W258" s="106"/>
      <c r="X258" s="106"/>
      <c r="Y258" s="106"/>
      <c r="Z258" s="106"/>
      <c r="AA258" s="107"/>
      <c r="AB258" s="107"/>
      <c r="AC258" s="107"/>
      <c r="AD258" s="107"/>
      <c r="AE258" s="107"/>
      <c r="AF258" s="107"/>
      <c r="AG258" s="107"/>
      <c r="AH258" s="107"/>
      <c r="AI258" s="107"/>
      <c r="AJ258" s="107"/>
      <c r="AK258" s="107"/>
      <c r="AL258" s="107"/>
      <c r="AM258" s="107"/>
      <c r="AN258" s="107"/>
      <c r="AO258" s="106"/>
      <c r="AP258" s="106"/>
      <c r="AQ258" s="106"/>
      <c r="AR258" s="106"/>
      <c r="AS258" s="106"/>
      <c r="AT258" s="106"/>
      <c r="AU258" s="106"/>
      <c r="AV258" s="106"/>
      <c r="AW258" s="106"/>
      <c r="AX258" s="106"/>
      <c r="AY258" s="106"/>
      <c r="AZ258" s="106"/>
    </row>
    <row r="259" spans="1:52" ht="24">
      <c r="A259" s="69" t="s">
        <v>274</v>
      </c>
      <c r="B259" s="169"/>
      <c r="C259" s="173"/>
      <c r="D259" s="265"/>
      <c r="E259" s="182"/>
      <c r="F259" s="306"/>
      <c r="G259" s="299"/>
      <c r="H259" s="106"/>
      <c r="I259" s="106"/>
      <c r="J259" s="106"/>
      <c r="K259" s="106"/>
      <c r="L259" s="106"/>
      <c r="M259" s="106"/>
      <c r="N259" s="106"/>
      <c r="O259" s="106"/>
      <c r="P259" s="106"/>
      <c r="Q259" s="106"/>
      <c r="R259" s="106"/>
      <c r="S259" s="106"/>
      <c r="T259" s="106"/>
      <c r="U259" s="106"/>
      <c r="V259" s="106"/>
      <c r="W259" s="106"/>
      <c r="X259" s="106"/>
      <c r="Y259" s="106"/>
      <c r="Z259" s="106"/>
      <c r="AA259" s="107"/>
      <c r="AB259" s="107"/>
      <c r="AC259" s="107"/>
      <c r="AD259" s="107"/>
      <c r="AE259" s="107"/>
      <c r="AF259" s="107"/>
      <c r="AG259" s="107"/>
      <c r="AH259" s="107"/>
      <c r="AI259" s="107"/>
      <c r="AJ259" s="107"/>
      <c r="AK259" s="107"/>
      <c r="AL259" s="107"/>
      <c r="AM259" s="107"/>
      <c r="AN259" s="107"/>
      <c r="AO259" s="106"/>
      <c r="AP259" s="106"/>
      <c r="AQ259" s="106"/>
      <c r="AR259" s="106"/>
      <c r="AS259" s="106"/>
      <c r="AT259" s="106"/>
      <c r="AU259" s="106"/>
      <c r="AV259" s="106"/>
      <c r="AW259" s="106"/>
      <c r="AX259" s="106"/>
      <c r="AY259" s="106"/>
      <c r="AZ259" s="106"/>
    </row>
    <row r="260" spans="1:52" ht="120">
      <c r="A260" s="87" t="s">
        <v>331</v>
      </c>
      <c r="B260" s="117">
        <v>2</v>
      </c>
      <c r="C260" s="109"/>
      <c r="D260" s="263"/>
      <c r="E260" s="110"/>
      <c r="F260" s="304"/>
      <c r="G260" s="281"/>
      <c r="H260" s="106"/>
      <c r="I260" s="106"/>
      <c r="J260" s="106"/>
      <c r="K260" s="106"/>
      <c r="L260" s="106"/>
      <c r="M260" s="106"/>
      <c r="N260" s="106"/>
      <c r="O260" s="106"/>
      <c r="P260" s="106"/>
      <c r="Q260" s="106"/>
      <c r="R260" s="106"/>
      <c r="S260" s="106"/>
      <c r="T260" s="106"/>
      <c r="U260" s="106"/>
      <c r="V260" s="106"/>
      <c r="W260" s="106"/>
      <c r="X260" s="106"/>
      <c r="Y260" s="106"/>
      <c r="Z260" s="106"/>
      <c r="AA260" s="107"/>
      <c r="AB260" s="107"/>
      <c r="AC260" s="107"/>
      <c r="AD260" s="107"/>
      <c r="AE260" s="107"/>
      <c r="AF260" s="107"/>
      <c r="AG260" s="107"/>
      <c r="AH260" s="107"/>
      <c r="AI260" s="107"/>
      <c r="AJ260" s="107"/>
      <c r="AK260" s="107"/>
      <c r="AL260" s="107"/>
      <c r="AM260" s="107"/>
      <c r="AN260" s="107"/>
      <c r="AO260" s="106"/>
      <c r="AP260" s="106"/>
      <c r="AQ260" s="106"/>
      <c r="AR260" s="106"/>
      <c r="AS260" s="106"/>
      <c r="AT260" s="106"/>
      <c r="AU260" s="106"/>
      <c r="AV260" s="106"/>
      <c r="AW260" s="106"/>
      <c r="AX260" s="106"/>
      <c r="AY260" s="106"/>
      <c r="AZ260" s="106"/>
    </row>
    <row r="261" spans="1:52" ht="24">
      <c r="A261" s="70" t="s">
        <v>345</v>
      </c>
      <c r="B261" s="117">
        <v>2</v>
      </c>
      <c r="C261" s="109"/>
      <c r="D261" s="263"/>
      <c r="E261" s="110"/>
      <c r="F261" s="304"/>
      <c r="G261" s="281"/>
      <c r="H261" s="106"/>
      <c r="I261" s="106"/>
      <c r="J261" s="106"/>
      <c r="K261" s="106"/>
      <c r="L261" s="106"/>
      <c r="M261" s="106"/>
      <c r="N261" s="106"/>
      <c r="O261" s="106"/>
      <c r="P261" s="106"/>
      <c r="Q261" s="106"/>
      <c r="R261" s="106"/>
      <c r="S261" s="106"/>
      <c r="T261" s="106"/>
      <c r="U261" s="106"/>
      <c r="V261" s="106"/>
      <c r="W261" s="106"/>
      <c r="X261" s="106"/>
      <c r="Y261" s="106"/>
      <c r="Z261" s="106"/>
      <c r="AA261" s="107"/>
      <c r="AB261" s="107"/>
      <c r="AC261" s="107"/>
      <c r="AD261" s="107"/>
      <c r="AE261" s="107"/>
      <c r="AF261" s="107"/>
      <c r="AG261" s="107"/>
      <c r="AH261" s="107"/>
      <c r="AI261" s="107"/>
      <c r="AJ261" s="107"/>
      <c r="AK261" s="107"/>
      <c r="AL261" s="107"/>
      <c r="AM261" s="107"/>
      <c r="AN261" s="107"/>
      <c r="AO261" s="106"/>
      <c r="AP261" s="106"/>
      <c r="AQ261" s="106"/>
      <c r="AR261" s="106"/>
      <c r="AS261" s="106"/>
      <c r="AT261" s="106"/>
      <c r="AU261" s="106"/>
      <c r="AV261" s="106"/>
      <c r="AW261" s="106"/>
      <c r="AX261" s="106"/>
      <c r="AY261" s="106"/>
      <c r="AZ261" s="106"/>
    </row>
    <row r="262" spans="1:52">
      <c r="A262" s="72" t="s">
        <v>275</v>
      </c>
      <c r="B262" s="121">
        <v>2</v>
      </c>
      <c r="C262" s="109"/>
      <c r="D262" s="266"/>
      <c r="E262" s="111"/>
      <c r="F262" s="304"/>
      <c r="G262" s="283"/>
      <c r="H262" s="106"/>
      <c r="I262" s="106"/>
      <c r="J262" s="106"/>
      <c r="K262" s="106"/>
      <c r="L262" s="106"/>
      <c r="M262" s="106"/>
      <c r="N262" s="106"/>
      <c r="O262" s="106"/>
      <c r="P262" s="106"/>
      <c r="Q262" s="106"/>
      <c r="R262" s="106"/>
      <c r="S262" s="106"/>
      <c r="T262" s="106"/>
      <c r="U262" s="106"/>
      <c r="V262" s="106"/>
      <c r="W262" s="106"/>
      <c r="X262" s="106"/>
      <c r="Y262" s="106"/>
      <c r="Z262" s="106"/>
      <c r="AA262" s="107"/>
      <c r="AB262" s="107"/>
      <c r="AC262" s="107"/>
      <c r="AD262" s="107"/>
      <c r="AE262" s="107"/>
      <c r="AF262" s="107"/>
      <c r="AG262" s="107"/>
      <c r="AH262" s="107"/>
      <c r="AI262" s="107"/>
      <c r="AJ262" s="107"/>
      <c r="AK262" s="107"/>
      <c r="AL262" s="107"/>
      <c r="AM262" s="107"/>
      <c r="AN262" s="107"/>
      <c r="AO262" s="106"/>
      <c r="AP262" s="106"/>
      <c r="AQ262" s="106"/>
      <c r="AR262" s="106"/>
      <c r="AS262" s="106"/>
      <c r="AT262" s="106"/>
      <c r="AU262" s="106"/>
      <c r="AV262" s="106"/>
      <c r="AW262" s="106"/>
      <c r="AX262" s="106"/>
      <c r="AY262" s="106"/>
      <c r="AZ262" s="106"/>
    </row>
    <row r="263" spans="1:52">
      <c r="A263" s="72" t="s">
        <v>276</v>
      </c>
      <c r="B263" s="117">
        <v>2</v>
      </c>
      <c r="C263" s="109"/>
      <c r="D263" s="266"/>
      <c r="E263" s="111"/>
      <c r="F263" s="304"/>
      <c r="G263" s="283"/>
      <c r="H263" s="106"/>
      <c r="I263" s="106"/>
      <c r="J263" s="106"/>
      <c r="K263" s="106"/>
      <c r="L263" s="106"/>
      <c r="M263" s="106"/>
      <c r="N263" s="106"/>
      <c r="O263" s="106"/>
      <c r="P263" s="106"/>
      <c r="Q263" s="106"/>
      <c r="R263" s="106"/>
      <c r="S263" s="106"/>
      <c r="T263" s="106"/>
      <c r="U263" s="106"/>
      <c r="V263" s="106"/>
      <c r="W263" s="106"/>
      <c r="X263" s="106"/>
      <c r="Y263" s="106"/>
      <c r="Z263" s="106"/>
      <c r="AA263" s="107"/>
      <c r="AB263" s="107"/>
      <c r="AC263" s="107"/>
      <c r="AD263" s="107"/>
      <c r="AE263" s="107"/>
      <c r="AF263" s="107"/>
      <c r="AG263" s="107"/>
      <c r="AH263" s="107"/>
      <c r="AI263" s="107"/>
      <c r="AJ263" s="107"/>
      <c r="AK263" s="107"/>
      <c r="AL263" s="107"/>
      <c r="AM263" s="107"/>
      <c r="AN263" s="107"/>
      <c r="AO263" s="106"/>
      <c r="AP263" s="106"/>
      <c r="AQ263" s="106"/>
      <c r="AR263" s="106"/>
      <c r="AS263" s="106"/>
      <c r="AT263" s="106"/>
      <c r="AU263" s="106"/>
      <c r="AV263" s="106"/>
      <c r="AW263" s="106"/>
      <c r="AX263" s="106"/>
      <c r="AY263" s="106"/>
      <c r="AZ263" s="106"/>
    </row>
    <row r="264" spans="1:52" ht="24">
      <c r="A264" s="72" t="s">
        <v>277</v>
      </c>
      <c r="B264" s="121">
        <v>2</v>
      </c>
      <c r="C264" s="109"/>
      <c r="D264" s="266"/>
      <c r="E264" s="111"/>
      <c r="F264" s="304"/>
      <c r="G264" s="283"/>
      <c r="H264" s="106"/>
      <c r="I264" s="106"/>
      <c r="J264" s="106"/>
      <c r="K264" s="106"/>
      <c r="L264" s="106"/>
      <c r="M264" s="106"/>
      <c r="N264" s="106"/>
      <c r="O264" s="106"/>
      <c r="P264" s="106"/>
      <c r="Q264" s="106"/>
      <c r="R264" s="106"/>
      <c r="S264" s="106"/>
      <c r="T264" s="106"/>
      <c r="U264" s="106"/>
      <c r="V264" s="106"/>
      <c r="W264" s="106"/>
      <c r="X264" s="106"/>
      <c r="Y264" s="106"/>
      <c r="Z264" s="106"/>
      <c r="AA264" s="107"/>
      <c r="AB264" s="107"/>
      <c r="AC264" s="107"/>
      <c r="AD264" s="107"/>
      <c r="AE264" s="107"/>
      <c r="AF264" s="107"/>
      <c r="AG264" s="107"/>
      <c r="AH264" s="107"/>
      <c r="AI264" s="107"/>
      <c r="AJ264" s="107"/>
      <c r="AK264" s="107"/>
      <c r="AL264" s="107"/>
      <c r="AM264" s="107"/>
      <c r="AN264" s="107"/>
      <c r="AO264" s="106"/>
      <c r="AP264" s="106"/>
      <c r="AQ264" s="106"/>
      <c r="AR264" s="106"/>
      <c r="AS264" s="106"/>
      <c r="AT264" s="106"/>
      <c r="AU264" s="106"/>
      <c r="AV264" s="106"/>
      <c r="AW264" s="106"/>
      <c r="AX264" s="106"/>
      <c r="AY264" s="106"/>
      <c r="AZ264" s="106"/>
    </row>
    <row r="265" spans="1:52" ht="24">
      <c r="A265" s="194" t="s">
        <v>278</v>
      </c>
      <c r="B265" s="203">
        <v>2</v>
      </c>
      <c r="C265" s="109"/>
      <c r="D265" s="264"/>
      <c r="E265" s="188"/>
      <c r="F265" s="304"/>
      <c r="G265" s="281"/>
      <c r="H265" s="106"/>
      <c r="I265" s="106"/>
      <c r="J265" s="106"/>
      <c r="K265" s="106"/>
      <c r="L265" s="106"/>
      <c r="M265" s="106"/>
      <c r="N265" s="106"/>
      <c r="O265" s="106"/>
      <c r="P265" s="106"/>
      <c r="Q265" s="106"/>
      <c r="R265" s="106"/>
      <c r="S265" s="106"/>
      <c r="T265" s="106"/>
      <c r="U265" s="106"/>
      <c r="V265" s="106"/>
      <c r="W265" s="106"/>
      <c r="X265" s="106"/>
      <c r="Y265" s="106"/>
      <c r="Z265" s="106"/>
      <c r="AA265" s="107"/>
      <c r="AB265" s="107"/>
      <c r="AC265" s="107"/>
      <c r="AD265" s="107"/>
      <c r="AE265" s="107"/>
      <c r="AF265" s="107"/>
      <c r="AG265" s="107"/>
      <c r="AH265" s="107"/>
      <c r="AI265" s="107"/>
      <c r="AJ265" s="107"/>
      <c r="AK265" s="107"/>
      <c r="AL265" s="107"/>
      <c r="AM265" s="107"/>
      <c r="AN265" s="107"/>
      <c r="AO265" s="106"/>
      <c r="AP265" s="106"/>
      <c r="AQ265" s="106"/>
      <c r="AR265" s="106"/>
      <c r="AS265" s="106"/>
      <c r="AT265" s="106"/>
      <c r="AU265" s="106"/>
      <c r="AV265" s="106"/>
      <c r="AW265" s="106"/>
      <c r="AX265" s="106"/>
      <c r="AY265" s="106"/>
      <c r="AZ265" s="106"/>
    </row>
    <row r="266" spans="1:52" ht="108">
      <c r="A266" s="214" t="s">
        <v>393</v>
      </c>
      <c r="B266" s="215">
        <v>6</v>
      </c>
      <c r="C266" s="109"/>
      <c r="D266" s="272"/>
      <c r="E266" s="189"/>
      <c r="F266" s="304"/>
      <c r="G266" s="285"/>
      <c r="H266" s="106"/>
      <c r="I266" s="106"/>
      <c r="J266" s="106"/>
      <c r="K266" s="106"/>
      <c r="L266" s="106"/>
      <c r="M266" s="106"/>
      <c r="N266" s="106"/>
      <c r="O266" s="106"/>
      <c r="P266" s="106"/>
      <c r="Q266" s="106"/>
      <c r="R266" s="106"/>
      <c r="S266" s="106"/>
      <c r="T266" s="106"/>
      <c r="U266" s="106"/>
      <c r="V266" s="106"/>
      <c r="W266" s="106"/>
      <c r="X266" s="106"/>
      <c r="Y266" s="106"/>
      <c r="Z266" s="106"/>
      <c r="AA266" s="107"/>
      <c r="AB266" s="107"/>
      <c r="AC266" s="107"/>
      <c r="AD266" s="107"/>
      <c r="AE266" s="107"/>
      <c r="AF266" s="107"/>
      <c r="AG266" s="107"/>
      <c r="AH266" s="107"/>
      <c r="AI266" s="107"/>
      <c r="AJ266" s="107"/>
      <c r="AK266" s="107"/>
      <c r="AL266" s="107"/>
      <c r="AM266" s="107"/>
      <c r="AN266" s="107"/>
      <c r="AO266" s="106"/>
      <c r="AP266" s="106"/>
      <c r="AQ266" s="106"/>
      <c r="AR266" s="106"/>
      <c r="AS266" s="106"/>
      <c r="AT266" s="106"/>
      <c r="AU266" s="106"/>
      <c r="AV266" s="106"/>
      <c r="AW266" s="106"/>
      <c r="AX266" s="106"/>
      <c r="AY266" s="106"/>
      <c r="AZ266" s="106"/>
    </row>
    <row r="267" spans="1:52" ht="64.5" customHeight="1">
      <c r="A267" s="72" t="s">
        <v>394</v>
      </c>
      <c r="B267" s="118">
        <v>6</v>
      </c>
      <c r="C267" s="109"/>
      <c r="D267" s="263"/>
      <c r="E267" s="110"/>
      <c r="F267" s="304"/>
      <c r="G267" s="281"/>
      <c r="H267" s="106"/>
      <c r="I267" s="106"/>
      <c r="J267" s="106"/>
      <c r="K267" s="106"/>
      <c r="L267" s="106"/>
      <c r="M267" s="106"/>
      <c r="N267" s="106"/>
      <c r="O267" s="106"/>
      <c r="P267" s="106"/>
      <c r="Q267" s="106"/>
      <c r="R267" s="106"/>
      <c r="S267" s="106"/>
      <c r="T267" s="106"/>
      <c r="U267" s="106"/>
      <c r="V267" s="106"/>
      <c r="W267" s="106"/>
      <c r="X267" s="106"/>
      <c r="Y267" s="106"/>
      <c r="Z267" s="106"/>
      <c r="AA267" s="107"/>
      <c r="AB267" s="107"/>
      <c r="AC267" s="107"/>
      <c r="AD267" s="107"/>
      <c r="AE267" s="107"/>
      <c r="AF267" s="107"/>
      <c r="AG267" s="107"/>
      <c r="AH267" s="107"/>
      <c r="AI267" s="107"/>
      <c r="AJ267" s="107"/>
      <c r="AK267" s="107"/>
      <c r="AL267" s="107"/>
      <c r="AM267" s="107"/>
      <c r="AN267" s="107"/>
      <c r="AO267" s="106"/>
      <c r="AP267" s="106"/>
      <c r="AQ267" s="106"/>
      <c r="AR267" s="106"/>
      <c r="AS267" s="106"/>
      <c r="AT267" s="106"/>
      <c r="AU267" s="106"/>
      <c r="AV267" s="106"/>
      <c r="AW267" s="106"/>
      <c r="AX267" s="106"/>
      <c r="AY267" s="106"/>
      <c r="AZ267" s="106"/>
    </row>
    <row r="268" spans="1:52" ht="28.5">
      <c r="A268" s="186" t="s">
        <v>337</v>
      </c>
      <c r="B268" s="164"/>
      <c r="C268" s="110"/>
      <c r="D268" s="263"/>
      <c r="E268" s="110"/>
      <c r="F268" s="304"/>
      <c r="G268" s="281"/>
      <c r="H268" s="106"/>
      <c r="I268" s="106"/>
      <c r="J268" s="106"/>
      <c r="K268" s="106"/>
      <c r="L268" s="106"/>
      <c r="M268" s="106"/>
      <c r="N268" s="106"/>
      <c r="O268" s="106"/>
      <c r="P268" s="106"/>
      <c r="Q268" s="106"/>
      <c r="R268" s="106"/>
      <c r="S268" s="106"/>
      <c r="T268" s="106"/>
      <c r="U268" s="106"/>
      <c r="V268" s="106"/>
      <c r="W268" s="106"/>
      <c r="X268" s="106"/>
      <c r="Y268" s="106"/>
      <c r="Z268" s="106"/>
      <c r="AA268" s="107"/>
      <c r="AB268" s="107"/>
      <c r="AC268" s="107"/>
      <c r="AD268" s="107"/>
      <c r="AE268" s="107"/>
      <c r="AF268" s="107"/>
      <c r="AG268" s="107"/>
      <c r="AH268" s="107"/>
      <c r="AI268" s="107"/>
      <c r="AJ268" s="107"/>
      <c r="AK268" s="107"/>
      <c r="AL268" s="107"/>
      <c r="AM268" s="107"/>
      <c r="AN268" s="107"/>
      <c r="AO268" s="106"/>
      <c r="AP268" s="106"/>
      <c r="AQ268" s="106"/>
      <c r="AR268" s="106"/>
      <c r="AS268" s="106"/>
      <c r="AT268" s="106"/>
      <c r="AU268" s="106"/>
      <c r="AV268" s="106"/>
      <c r="AW268" s="106"/>
      <c r="AX268" s="106"/>
      <c r="AY268" s="106"/>
      <c r="AZ268" s="106"/>
    </row>
    <row r="269" spans="1:52" ht="108">
      <c r="A269" s="72" t="s">
        <v>346</v>
      </c>
      <c r="B269" s="122">
        <v>3</v>
      </c>
      <c r="C269" s="110"/>
      <c r="D269" s="263"/>
      <c r="E269" s="110"/>
      <c r="F269" s="304"/>
      <c r="G269" s="281"/>
      <c r="H269" s="106"/>
      <c r="I269" s="106"/>
      <c r="J269" s="106"/>
      <c r="K269" s="106"/>
      <c r="L269" s="106"/>
      <c r="M269" s="106"/>
      <c r="N269" s="106"/>
      <c r="O269" s="106"/>
      <c r="P269" s="106"/>
      <c r="Q269" s="106"/>
      <c r="R269" s="106"/>
      <c r="S269" s="106"/>
      <c r="T269" s="106"/>
      <c r="U269" s="106"/>
      <c r="V269" s="106"/>
      <c r="W269" s="106"/>
      <c r="X269" s="106"/>
      <c r="Y269" s="106"/>
      <c r="Z269" s="106"/>
      <c r="AA269" s="107"/>
      <c r="AB269" s="107"/>
      <c r="AC269" s="107"/>
      <c r="AD269" s="107"/>
      <c r="AE269" s="107"/>
      <c r="AF269" s="107"/>
      <c r="AG269" s="107"/>
      <c r="AH269" s="107"/>
      <c r="AI269" s="107"/>
      <c r="AJ269" s="107"/>
      <c r="AK269" s="107"/>
      <c r="AL269" s="107"/>
      <c r="AM269" s="107"/>
      <c r="AN269" s="107"/>
      <c r="AO269" s="106"/>
      <c r="AP269" s="106"/>
      <c r="AQ269" s="106"/>
      <c r="AR269" s="106"/>
      <c r="AS269" s="106"/>
      <c r="AT269" s="106"/>
      <c r="AU269" s="106"/>
      <c r="AV269" s="106"/>
      <c r="AW269" s="106"/>
      <c r="AX269" s="106"/>
      <c r="AY269" s="106"/>
      <c r="AZ269" s="106"/>
    </row>
    <row r="270" spans="1:52" ht="24">
      <c r="A270" s="72" t="s">
        <v>347</v>
      </c>
      <c r="B270" s="122">
        <v>3</v>
      </c>
      <c r="C270" s="110"/>
      <c r="D270" s="263"/>
      <c r="E270" s="110"/>
      <c r="F270" s="304"/>
      <c r="G270" s="281"/>
      <c r="H270" s="106"/>
      <c r="I270" s="106"/>
      <c r="J270" s="106"/>
      <c r="K270" s="106"/>
      <c r="L270" s="106"/>
      <c r="M270" s="106"/>
      <c r="N270" s="106"/>
      <c r="O270" s="106"/>
      <c r="P270" s="106"/>
      <c r="Q270" s="106"/>
      <c r="R270" s="106"/>
      <c r="S270" s="106"/>
      <c r="T270" s="106"/>
      <c r="U270" s="106"/>
      <c r="V270" s="106"/>
      <c r="W270" s="106"/>
      <c r="X270" s="106"/>
      <c r="Y270" s="106"/>
      <c r="Z270" s="106"/>
      <c r="AA270" s="107"/>
      <c r="AB270" s="107"/>
      <c r="AC270" s="107"/>
      <c r="AD270" s="107"/>
      <c r="AE270" s="107"/>
      <c r="AF270" s="107"/>
      <c r="AG270" s="107"/>
      <c r="AH270" s="107"/>
      <c r="AI270" s="107"/>
      <c r="AJ270" s="107"/>
      <c r="AK270" s="107"/>
      <c r="AL270" s="107"/>
      <c r="AM270" s="107"/>
      <c r="AN270" s="107"/>
      <c r="AO270" s="106"/>
      <c r="AP270" s="106"/>
      <c r="AQ270" s="106"/>
      <c r="AR270" s="106"/>
      <c r="AS270" s="106"/>
      <c r="AT270" s="106"/>
      <c r="AU270" s="106"/>
      <c r="AV270" s="106"/>
      <c r="AW270" s="106"/>
      <c r="AX270" s="106"/>
      <c r="AY270" s="106"/>
      <c r="AZ270" s="106"/>
    </row>
    <row r="271" spans="1:52" ht="24">
      <c r="A271" s="72" t="s">
        <v>348</v>
      </c>
      <c r="B271" s="122">
        <v>3</v>
      </c>
      <c r="C271" s="110"/>
      <c r="D271" s="263"/>
      <c r="E271" s="110"/>
      <c r="F271" s="304"/>
      <c r="G271" s="281"/>
      <c r="H271" s="106"/>
      <c r="I271" s="106"/>
      <c r="J271" s="106"/>
      <c r="K271" s="106"/>
      <c r="L271" s="106"/>
      <c r="M271" s="106"/>
      <c r="N271" s="106"/>
      <c r="O271" s="106"/>
      <c r="P271" s="106"/>
      <c r="Q271" s="106"/>
      <c r="R271" s="106"/>
      <c r="S271" s="106"/>
      <c r="T271" s="106"/>
      <c r="U271" s="106"/>
      <c r="V271" s="106"/>
      <c r="W271" s="106"/>
      <c r="X271" s="106"/>
      <c r="Y271" s="106"/>
      <c r="Z271" s="106"/>
      <c r="AA271" s="107"/>
      <c r="AB271" s="107"/>
      <c r="AC271" s="107"/>
      <c r="AD271" s="107"/>
      <c r="AE271" s="107"/>
      <c r="AF271" s="107"/>
      <c r="AG271" s="107"/>
      <c r="AH271" s="107"/>
      <c r="AI271" s="107"/>
      <c r="AJ271" s="107"/>
      <c r="AK271" s="107"/>
      <c r="AL271" s="107"/>
      <c r="AM271" s="107"/>
      <c r="AN271" s="107"/>
      <c r="AO271" s="106"/>
      <c r="AP271" s="106"/>
      <c r="AQ271" s="106"/>
      <c r="AR271" s="106"/>
      <c r="AS271" s="106"/>
      <c r="AT271" s="106"/>
      <c r="AU271" s="106"/>
      <c r="AV271" s="106"/>
      <c r="AW271" s="106"/>
      <c r="AX271" s="106"/>
      <c r="AY271" s="106"/>
      <c r="AZ271" s="106"/>
    </row>
    <row r="272" spans="1:52" ht="24">
      <c r="A272" s="72" t="s">
        <v>349</v>
      </c>
      <c r="B272" s="122">
        <v>3</v>
      </c>
      <c r="C272" s="110"/>
      <c r="D272" s="263"/>
      <c r="E272" s="110"/>
      <c r="F272" s="304"/>
      <c r="G272" s="281"/>
      <c r="H272" s="106"/>
      <c r="I272" s="106"/>
      <c r="J272" s="106"/>
      <c r="K272" s="106"/>
      <c r="L272" s="106"/>
      <c r="M272" s="106"/>
      <c r="N272" s="106"/>
      <c r="O272" s="106"/>
      <c r="P272" s="106"/>
      <c r="Q272" s="106"/>
      <c r="R272" s="106"/>
      <c r="S272" s="106"/>
      <c r="T272" s="106"/>
      <c r="U272" s="106"/>
      <c r="V272" s="106"/>
      <c r="W272" s="106"/>
      <c r="X272" s="106"/>
      <c r="Y272" s="106"/>
      <c r="Z272" s="106"/>
      <c r="AA272" s="107"/>
      <c r="AB272" s="107"/>
      <c r="AC272" s="107"/>
      <c r="AD272" s="107"/>
      <c r="AE272" s="107"/>
      <c r="AF272" s="107"/>
      <c r="AG272" s="107"/>
      <c r="AH272" s="107"/>
      <c r="AI272" s="107"/>
      <c r="AJ272" s="107"/>
      <c r="AK272" s="107"/>
      <c r="AL272" s="107"/>
      <c r="AM272" s="107"/>
      <c r="AN272" s="107"/>
      <c r="AO272" s="106"/>
      <c r="AP272" s="106"/>
      <c r="AQ272" s="106"/>
      <c r="AR272" s="106"/>
      <c r="AS272" s="106"/>
      <c r="AT272" s="106"/>
      <c r="AU272" s="106"/>
      <c r="AV272" s="106"/>
      <c r="AW272" s="106"/>
      <c r="AX272" s="106"/>
      <c r="AY272" s="106"/>
      <c r="AZ272" s="106"/>
    </row>
    <row r="273" spans="1:52" ht="24">
      <c r="A273" s="194" t="s">
        <v>350</v>
      </c>
      <c r="B273" s="122">
        <v>3</v>
      </c>
      <c r="C273" s="110"/>
      <c r="D273" s="263"/>
      <c r="E273" s="110"/>
      <c r="F273" s="304"/>
      <c r="G273" s="281"/>
      <c r="H273" s="106"/>
      <c r="I273" s="106"/>
      <c r="J273" s="106"/>
      <c r="K273" s="106"/>
      <c r="L273" s="106"/>
      <c r="M273" s="106"/>
      <c r="N273" s="106"/>
      <c r="O273" s="106"/>
      <c r="P273" s="106"/>
      <c r="Q273" s="106"/>
      <c r="R273" s="106"/>
      <c r="S273" s="106"/>
      <c r="T273" s="106"/>
      <c r="U273" s="106"/>
      <c r="V273" s="106"/>
      <c r="W273" s="106"/>
      <c r="X273" s="106"/>
      <c r="Y273" s="106"/>
      <c r="Z273" s="106"/>
      <c r="AA273" s="107"/>
      <c r="AB273" s="107"/>
      <c r="AC273" s="107"/>
      <c r="AD273" s="107"/>
      <c r="AE273" s="107"/>
      <c r="AF273" s="107"/>
      <c r="AG273" s="107"/>
      <c r="AH273" s="107"/>
      <c r="AI273" s="107"/>
      <c r="AJ273" s="107"/>
      <c r="AK273" s="107"/>
      <c r="AL273" s="107"/>
      <c r="AM273" s="107"/>
      <c r="AN273" s="107"/>
      <c r="AO273" s="106"/>
      <c r="AP273" s="106"/>
      <c r="AQ273" s="106"/>
      <c r="AR273" s="106"/>
      <c r="AS273" s="106"/>
      <c r="AT273" s="106"/>
      <c r="AU273" s="106"/>
      <c r="AV273" s="106"/>
      <c r="AW273" s="106"/>
      <c r="AX273" s="106"/>
      <c r="AY273" s="106"/>
      <c r="AZ273" s="106"/>
    </row>
    <row r="274" spans="1:52" ht="79.5" customHeight="1">
      <c r="A274" s="313" t="s">
        <v>382</v>
      </c>
      <c r="B274" s="132"/>
      <c r="C274" s="173"/>
      <c r="D274" s="265"/>
      <c r="E274" s="173"/>
      <c r="F274" s="306"/>
      <c r="G274" s="288"/>
      <c r="H274" s="106"/>
      <c r="I274" s="106"/>
      <c r="J274" s="106"/>
      <c r="K274" s="106"/>
      <c r="L274" s="106"/>
      <c r="M274" s="106"/>
      <c r="N274" s="106"/>
      <c r="O274" s="106"/>
      <c r="P274" s="106"/>
      <c r="Q274" s="106"/>
      <c r="R274" s="106"/>
      <c r="S274" s="106"/>
      <c r="T274" s="106"/>
      <c r="U274" s="106"/>
      <c r="V274" s="106"/>
      <c r="W274" s="106"/>
      <c r="X274" s="106"/>
      <c r="Y274" s="106"/>
      <c r="Z274" s="106"/>
      <c r="AA274" s="107"/>
      <c r="AB274" s="107"/>
      <c r="AC274" s="107"/>
      <c r="AD274" s="107"/>
      <c r="AE274" s="107"/>
      <c r="AF274" s="107"/>
      <c r="AG274" s="107"/>
      <c r="AH274" s="107"/>
      <c r="AI274" s="107"/>
      <c r="AJ274" s="107"/>
      <c r="AK274" s="107"/>
      <c r="AL274" s="107"/>
      <c r="AM274" s="107"/>
      <c r="AN274" s="107"/>
      <c r="AO274" s="106"/>
      <c r="AP274" s="106"/>
      <c r="AQ274" s="106"/>
      <c r="AR274" s="106"/>
      <c r="AS274" s="106"/>
      <c r="AT274" s="106"/>
      <c r="AU274" s="106"/>
      <c r="AV274" s="106"/>
      <c r="AW274" s="106"/>
      <c r="AX274" s="106"/>
      <c r="AY274" s="106"/>
      <c r="AZ274" s="106"/>
    </row>
    <row r="275" spans="1:52" ht="99.75" customHeight="1">
      <c r="A275" s="102" t="s">
        <v>383</v>
      </c>
      <c r="B275" s="121">
        <v>2</v>
      </c>
      <c r="C275" s="109"/>
      <c r="D275" s="263"/>
      <c r="E275" s="110"/>
      <c r="F275" s="304"/>
      <c r="G275" s="281"/>
      <c r="H275" s="106"/>
      <c r="I275" s="106"/>
      <c r="J275" s="106"/>
      <c r="K275" s="106"/>
      <c r="L275" s="106"/>
      <c r="M275" s="106"/>
      <c r="N275" s="106"/>
      <c r="O275" s="106"/>
      <c r="P275" s="106"/>
      <c r="Q275" s="106"/>
      <c r="R275" s="106"/>
      <c r="S275" s="106"/>
      <c r="T275" s="106"/>
      <c r="U275" s="106"/>
      <c r="V275" s="106"/>
      <c r="W275" s="106"/>
      <c r="X275" s="106"/>
      <c r="Y275" s="106"/>
      <c r="Z275" s="106"/>
      <c r="AA275" s="107"/>
      <c r="AB275" s="107"/>
      <c r="AC275" s="107"/>
      <c r="AD275" s="107"/>
      <c r="AE275" s="107"/>
      <c r="AF275" s="107"/>
      <c r="AG275" s="107"/>
      <c r="AH275" s="107"/>
      <c r="AI275" s="107"/>
      <c r="AJ275" s="107"/>
      <c r="AK275" s="107"/>
      <c r="AL275" s="107"/>
      <c r="AM275" s="107"/>
      <c r="AN275" s="107"/>
      <c r="AO275" s="106"/>
      <c r="AP275" s="106"/>
      <c r="AQ275" s="106"/>
      <c r="AR275" s="106"/>
      <c r="AS275" s="106"/>
      <c r="AT275" s="106"/>
      <c r="AU275" s="106"/>
      <c r="AV275" s="106"/>
      <c r="AW275" s="106"/>
      <c r="AX275" s="106"/>
      <c r="AY275" s="106"/>
      <c r="AZ275" s="106"/>
    </row>
    <row r="276" spans="1:52" ht="42.75" customHeight="1">
      <c r="A276" s="102" t="s">
        <v>384</v>
      </c>
      <c r="B276" s="121">
        <v>2</v>
      </c>
      <c r="C276" s="109"/>
      <c r="D276" s="263"/>
      <c r="E276" s="110"/>
      <c r="F276" s="304"/>
      <c r="G276" s="281"/>
      <c r="H276" s="106"/>
      <c r="I276" s="106"/>
      <c r="J276" s="106"/>
      <c r="K276" s="106"/>
      <c r="L276" s="106"/>
      <c r="M276" s="106"/>
      <c r="N276" s="106"/>
      <c r="O276" s="106"/>
      <c r="P276" s="106"/>
      <c r="Q276" s="106"/>
      <c r="R276" s="106"/>
      <c r="S276" s="106"/>
      <c r="T276" s="106"/>
      <c r="U276" s="106"/>
      <c r="V276" s="106"/>
      <c r="W276" s="106"/>
      <c r="X276" s="106"/>
      <c r="Y276" s="106"/>
      <c r="Z276" s="106"/>
      <c r="AA276" s="107"/>
      <c r="AB276" s="107"/>
      <c r="AC276" s="107"/>
      <c r="AD276" s="107"/>
      <c r="AE276" s="107"/>
      <c r="AF276" s="107"/>
      <c r="AG276" s="107"/>
      <c r="AH276" s="107"/>
      <c r="AI276" s="107"/>
      <c r="AJ276" s="107"/>
      <c r="AK276" s="107"/>
      <c r="AL276" s="107"/>
      <c r="AM276" s="107"/>
      <c r="AN276" s="107"/>
      <c r="AO276" s="106"/>
      <c r="AP276" s="106"/>
      <c r="AQ276" s="106"/>
      <c r="AR276" s="106"/>
      <c r="AS276" s="106"/>
      <c r="AT276" s="106"/>
      <c r="AU276" s="106"/>
      <c r="AV276" s="106"/>
      <c r="AW276" s="106"/>
      <c r="AX276" s="106"/>
      <c r="AY276" s="106"/>
      <c r="AZ276" s="106"/>
    </row>
    <row r="277" spans="1:52" ht="31.5" customHeight="1" thickBot="1">
      <c r="A277" s="314" t="s">
        <v>385</v>
      </c>
      <c r="B277" s="217">
        <v>2</v>
      </c>
      <c r="C277" s="252"/>
      <c r="D277" s="278"/>
      <c r="E277" s="252"/>
      <c r="F277" s="310"/>
      <c r="G277" s="300"/>
      <c r="H277" s="106"/>
      <c r="I277" s="106"/>
      <c r="J277" s="106"/>
      <c r="K277" s="106"/>
      <c r="L277" s="106"/>
      <c r="M277" s="106"/>
      <c r="N277" s="106"/>
      <c r="O277" s="106"/>
      <c r="P277" s="106"/>
      <c r="Q277" s="106"/>
      <c r="R277" s="106"/>
      <c r="S277" s="106"/>
      <c r="T277" s="106"/>
      <c r="U277" s="106"/>
      <c r="V277" s="106"/>
      <c r="W277" s="106"/>
      <c r="X277" s="106"/>
      <c r="Y277" s="106"/>
      <c r="Z277" s="106"/>
      <c r="AA277" s="107"/>
      <c r="AB277" s="107"/>
      <c r="AC277" s="107"/>
      <c r="AD277" s="107"/>
      <c r="AE277" s="107"/>
      <c r="AF277" s="107"/>
      <c r="AG277" s="107"/>
      <c r="AH277" s="107"/>
      <c r="AI277" s="107"/>
      <c r="AJ277" s="107"/>
      <c r="AK277" s="107"/>
      <c r="AL277" s="107"/>
      <c r="AM277" s="107"/>
      <c r="AN277" s="107"/>
      <c r="AO277" s="106"/>
      <c r="AP277" s="106"/>
      <c r="AQ277" s="106"/>
      <c r="AR277" s="106"/>
      <c r="AS277" s="106"/>
      <c r="AT277" s="106"/>
      <c r="AU277" s="106"/>
      <c r="AV277" s="106"/>
      <c r="AW277" s="106"/>
      <c r="AX277" s="106"/>
      <c r="AY277" s="106"/>
      <c r="AZ277" s="106"/>
    </row>
    <row r="278" spans="1:52" ht="15.75" thickTop="1">
      <c r="C278" s="113"/>
      <c r="D278" s="113"/>
      <c r="E278" s="114"/>
      <c r="F278" s="311"/>
      <c r="G278" s="301"/>
      <c r="H278" s="106"/>
      <c r="I278" s="106"/>
      <c r="J278" s="106"/>
      <c r="K278" s="106"/>
      <c r="L278" s="106"/>
      <c r="M278" s="106"/>
      <c r="N278" s="106"/>
      <c r="O278" s="106"/>
      <c r="P278" s="106"/>
      <c r="Q278" s="106"/>
      <c r="R278" s="106"/>
      <c r="S278" s="106"/>
      <c r="T278" s="106"/>
      <c r="U278" s="106"/>
      <c r="V278" s="106"/>
      <c r="W278" s="106"/>
      <c r="X278" s="106"/>
      <c r="Y278" s="106"/>
      <c r="Z278" s="106"/>
      <c r="AA278" s="107"/>
      <c r="AB278" s="107"/>
      <c r="AC278" s="107"/>
      <c r="AD278" s="107"/>
      <c r="AE278" s="107"/>
      <c r="AF278" s="107"/>
      <c r="AG278" s="107"/>
      <c r="AH278" s="107"/>
      <c r="AI278" s="107"/>
      <c r="AJ278" s="107"/>
      <c r="AK278" s="107"/>
      <c r="AL278" s="107"/>
      <c r="AM278" s="107"/>
      <c r="AN278" s="107"/>
      <c r="AO278" s="106"/>
      <c r="AP278" s="106"/>
      <c r="AQ278" s="106"/>
      <c r="AR278" s="106"/>
      <c r="AS278" s="106"/>
      <c r="AT278" s="106"/>
      <c r="AU278" s="106"/>
      <c r="AV278" s="106"/>
      <c r="AW278" s="106"/>
      <c r="AX278" s="106"/>
      <c r="AY278" s="106"/>
      <c r="AZ278" s="106"/>
    </row>
    <row r="279" spans="1:52">
      <c r="C279" s="113"/>
      <c r="D279" s="113"/>
      <c r="E279" s="114"/>
      <c r="F279" s="311"/>
      <c r="G279" s="301"/>
      <c r="H279" s="106"/>
      <c r="I279" s="106"/>
      <c r="J279" s="106"/>
      <c r="K279" s="106"/>
      <c r="L279" s="106"/>
      <c r="M279" s="106"/>
      <c r="N279" s="106"/>
      <c r="O279" s="106"/>
      <c r="P279" s="106"/>
      <c r="Q279" s="106"/>
      <c r="R279" s="106"/>
      <c r="S279" s="106"/>
      <c r="T279" s="106"/>
      <c r="U279" s="106"/>
      <c r="V279" s="106"/>
      <c r="W279" s="106"/>
      <c r="X279" s="106"/>
      <c r="Y279" s="106"/>
      <c r="Z279" s="106"/>
      <c r="AA279" s="107"/>
      <c r="AB279" s="107"/>
      <c r="AC279" s="107"/>
      <c r="AD279" s="107"/>
      <c r="AE279" s="107"/>
      <c r="AF279" s="107"/>
      <c r="AG279" s="107"/>
      <c r="AH279" s="107"/>
      <c r="AI279" s="107"/>
      <c r="AJ279" s="107"/>
      <c r="AK279" s="107"/>
      <c r="AL279" s="107"/>
      <c r="AM279" s="107"/>
      <c r="AN279" s="107"/>
      <c r="AO279" s="115"/>
      <c r="AP279" s="115"/>
      <c r="AQ279" s="106"/>
      <c r="AR279" s="106"/>
      <c r="AS279" s="106"/>
      <c r="AT279" s="106"/>
      <c r="AU279" s="106"/>
      <c r="AV279" s="106"/>
      <c r="AW279" s="106"/>
      <c r="AX279" s="106"/>
      <c r="AY279" s="106"/>
      <c r="AZ279" s="106"/>
    </row>
  </sheetData>
  <sheetProtection algorithmName="SHA-512" hashValue="OQvfpiFIlW/okupb3D6rSCiLqGvf4kyDjnXRvVC8oBbnAxFcP68Q1ULX3+rOxpYlfm8s2lXdNyZVxNP0UyQPSA==" saltValue="GVgqJkUNTahsG+y7gCQ+FQ==" spinCount="100000" sheet="1" objects="1" scenarios="1" formatColumns="0" sort="0" autoFilter="0"/>
  <autoFilter ref="A2:G277" xr:uid="{00000000-0009-0000-0000-000002000000}"/>
  <customSheetViews>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FACEDC67-D3B1-451E-B172-65ED5DE9FE76}"/>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FB0B6E72-E220-4D08-868E-5A866EDDCB10}"/>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DE579BE7-3940-416F-8114-7D0AAF2F237B}"/>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C7F91BF7-CC2F-4992-ABF0-7AEF37406D8D}"/>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5265715A-D2E1-473A-ADB1-5426B92D0112}"/>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80402CDA-D534-4B1A-A5B7-659C36A9CB70}"/>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6C20CFEC-1DAB-415F-A387-7A1621874457}"/>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8862E4E0-541B-412D-91DB-55F1D688F3E0}"/>
    </customSheetView>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95234F01-63DE-493B-BDF4-83D6731110EF}"/>
    </customSheetView>
  </customSheetViews>
  <mergeCells count="6">
    <mergeCell ref="A1:A2"/>
    <mergeCell ref="B1:B2"/>
    <mergeCell ref="C1:C2"/>
    <mergeCell ref="D1:D2"/>
    <mergeCell ref="AO122:AO123"/>
    <mergeCell ref="E1:G1"/>
  </mergeCells>
  <dataValidations count="1">
    <dataValidation allowBlank="1" showInputMessage="1" showErrorMessage="1" sqref="D30 D35" xr:uid="{00000000-0002-0000-0200-000000000000}"/>
  </dataValidations>
  <pageMargins left="0.23622047244094491" right="0.23622047244094491" top="0.74803149606299213" bottom="0.74803149606299213" header="0.31496062992125984" footer="0.31496062992125984"/>
  <pageSetup scale="66" orientation="portrait" r:id="rId1"/>
  <headerFooter>
    <oddHeader>&amp;C&amp;14Prioritized Approach Milestones for PCI DSS v.3.2.1</oddHeader>
    <oddFooter>&amp;L&amp;9PCI Security Standards Council®&amp;C&amp;9&amp;P&amp;R&amp;9PCI SSC Prioritized Approach for PCI DSS v.3.2.1 - June 2018</oddFooter>
  </headerFooter>
  <rowBreaks count="1" manualBreakCount="1">
    <brk id="44" max="16383" man="1"/>
  </rowBreaks>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'Data Validation'!$A$2:$A$4</xm:f>
          </x14:formula1>
          <xm:sqref>C3:C277</xm:sqref>
        </x14:dataValidation>
        <x14:dataValidation type="list" allowBlank="1" showInputMessage="1" showErrorMessage="1" xr:uid="{00000000-0002-0000-0200-000002000000}">
          <x14:formula1>
            <xm:f>'Data Validation'!$C$2:$C$4</xm:f>
          </x14:formula1>
          <xm:sqref>E3:E277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78"/>
  <sheetViews>
    <sheetView zoomScaleNormal="100" workbookViewId="0">
      <pane ySplit="1" topLeftCell="A250" activePane="bottomLeft" state="frozen"/>
      <selection pane="bottomLeft" activeCell="K270" sqref="K270"/>
    </sheetView>
  </sheetViews>
  <sheetFormatPr defaultColWidth="9.140625" defaultRowHeight="15"/>
  <cols>
    <col min="1" max="6" width="4.28515625" bestFit="1" customWidth="1"/>
    <col min="7" max="7" width="7.7109375" bestFit="1" customWidth="1"/>
    <col min="8" max="13" width="8.85546875" bestFit="1" customWidth="1"/>
    <col min="14" max="14" width="7.7109375" bestFit="1" customWidth="1"/>
    <col min="15" max="15" width="3" customWidth="1"/>
    <col min="16" max="16" width="26.7109375" style="80" bestFit="1" customWidth="1"/>
    <col min="17" max="17" width="26.7109375" style="81" bestFit="1" customWidth="1"/>
    <col min="18" max="20" width="23.140625" style="81" bestFit="1" customWidth="1"/>
    <col min="21" max="21" width="26.7109375" style="81" bestFit="1" customWidth="1"/>
    <col min="22" max="23" width="20.140625" style="67" bestFit="1" customWidth="1"/>
    <col min="24" max="27" width="20.140625" style="59" bestFit="1" customWidth="1"/>
    <col min="28" max="33" width="24.28515625" style="59" bestFit="1" customWidth="1"/>
    <col min="34" max="39" width="27.28515625" style="8" customWidth="1"/>
    <col min="40" max="16384" width="9.140625" style="8"/>
  </cols>
  <sheetData>
    <row r="1" spans="1:33" ht="30">
      <c r="A1" s="226" t="s">
        <v>15</v>
      </c>
      <c r="B1" s="227" t="s">
        <v>16</v>
      </c>
      <c r="C1" s="228" t="s">
        <v>17</v>
      </c>
      <c r="D1" s="229" t="s">
        <v>18</v>
      </c>
      <c r="E1" s="230" t="s">
        <v>19</v>
      </c>
      <c r="F1" s="231" t="s">
        <v>20</v>
      </c>
      <c r="G1" s="232" t="s">
        <v>21</v>
      </c>
      <c r="H1" s="139" t="s">
        <v>120</v>
      </c>
      <c r="I1" s="139" t="s">
        <v>121</v>
      </c>
      <c r="J1" s="139" t="s">
        <v>122</v>
      </c>
      <c r="K1" s="139" t="s">
        <v>123</v>
      </c>
      <c r="L1" s="139" t="s">
        <v>124</v>
      </c>
      <c r="M1" s="140" t="s">
        <v>125</v>
      </c>
      <c r="N1" s="140" t="s">
        <v>21</v>
      </c>
      <c r="O1" s="140"/>
      <c r="P1" s="141" t="s">
        <v>88</v>
      </c>
      <c r="Q1" s="142" t="s">
        <v>89</v>
      </c>
      <c r="R1" s="142" t="s">
        <v>90</v>
      </c>
      <c r="S1" s="142" t="s">
        <v>91</v>
      </c>
      <c r="T1" s="142" t="s">
        <v>92</v>
      </c>
      <c r="U1" s="142" t="s">
        <v>93</v>
      </c>
      <c r="V1" s="143"/>
      <c r="W1" s="143"/>
      <c r="X1" s="144"/>
      <c r="Y1" s="144"/>
      <c r="Z1" s="144"/>
      <c r="AA1" s="144"/>
      <c r="AB1" s="144"/>
      <c r="AC1" s="144"/>
      <c r="AD1" s="144"/>
      <c r="AE1" s="144"/>
      <c r="AF1" s="144"/>
      <c r="AG1" s="144"/>
    </row>
    <row r="2" spans="1:33" ht="45">
      <c r="A2" s="54"/>
      <c r="B2" s="54"/>
      <c r="C2" s="54"/>
      <c r="D2" s="54"/>
      <c r="E2" s="54"/>
      <c r="F2" s="54"/>
      <c r="G2" s="54"/>
      <c r="H2" s="54"/>
      <c r="I2" s="54"/>
      <c r="J2" s="54"/>
      <c r="K2" s="54"/>
      <c r="L2" s="54"/>
      <c r="M2" s="233"/>
      <c r="N2" s="233"/>
      <c r="O2" s="225"/>
      <c r="P2" s="55" t="s">
        <v>94</v>
      </c>
      <c r="Q2" s="56" t="s">
        <v>95</v>
      </c>
      <c r="R2" s="56" t="s">
        <v>96</v>
      </c>
      <c r="S2" s="56" t="s">
        <v>97</v>
      </c>
      <c r="T2" s="56" t="s">
        <v>98</v>
      </c>
      <c r="U2" s="57" t="s">
        <v>99</v>
      </c>
      <c r="V2" s="58" t="s">
        <v>100</v>
      </c>
      <c r="W2" s="58" t="s">
        <v>101</v>
      </c>
      <c r="X2" s="58" t="s">
        <v>102</v>
      </c>
      <c r="Y2" s="58" t="s">
        <v>103</v>
      </c>
      <c r="Z2" s="58" t="s">
        <v>104</v>
      </c>
      <c r="AA2" s="58" t="s">
        <v>105</v>
      </c>
      <c r="AB2" s="58" t="s">
        <v>106</v>
      </c>
      <c r="AC2" s="58" t="s">
        <v>107</v>
      </c>
      <c r="AD2" s="58" t="s">
        <v>108</v>
      </c>
      <c r="AE2" s="58" t="s">
        <v>109</v>
      </c>
      <c r="AF2" s="58" t="s">
        <v>110</v>
      </c>
      <c r="AG2" s="58" t="s">
        <v>111</v>
      </c>
    </row>
    <row r="3" spans="1:33">
      <c r="A3" s="54"/>
      <c r="B3" s="54"/>
      <c r="C3" s="54"/>
      <c r="D3" s="54"/>
      <c r="E3" s="54"/>
      <c r="F3" s="54"/>
      <c r="G3" s="54"/>
      <c r="H3" s="54"/>
      <c r="I3" s="54"/>
      <c r="J3" s="54"/>
      <c r="K3" s="54"/>
      <c r="L3" s="54"/>
      <c r="O3" s="225"/>
      <c r="P3" s="60"/>
      <c r="Q3" s="61"/>
      <c r="R3" s="61"/>
      <c r="S3" s="61"/>
      <c r="T3" s="61"/>
      <c r="U3" s="62"/>
      <c r="V3" s="63"/>
      <c r="W3" s="63"/>
      <c r="X3" s="63"/>
      <c r="Y3" s="63"/>
      <c r="Z3" s="63"/>
      <c r="AA3" s="63"/>
      <c r="AB3" s="63"/>
      <c r="AC3" s="63"/>
      <c r="AD3" s="63"/>
      <c r="AE3" s="63"/>
      <c r="AF3" s="63"/>
      <c r="AG3" s="64"/>
    </row>
    <row r="4" spans="1:33">
      <c r="A4" s="74">
        <f>COUNTIFS('Prioritized Approach Milestones'!B4,"1",'Prioritized Approach Milestones'!C4,"yes")</f>
        <v>0</v>
      </c>
      <c r="B4" s="79">
        <f>COUNTIFS('Prioritized Approach Milestones'!B4,"2",'Prioritized Approach Milestones'!C4,"yes")</f>
        <v>0</v>
      </c>
      <c r="C4" s="75">
        <f>COUNTIFS('Prioritized Approach Milestones'!B4,"3",'Prioritized Approach Milestones'!C4,"yes")</f>
        <v>0</v>
      </c>
      <c r="D4" s="76">
        <f>COUNTIFS('Prioritized Approach Milestones'!B4,"4",'Prioritized Approach Milestones'!C4,"yes")</f>
        <v>0</v>
      </c>
      <c r="E4" s="77">
        <f>COUNTIFS('Prioritized Approach Milestones'!B4,"5",'Prioritized Approach Milestones'!C4,"yes")</f>
        <v>0</v>
      </c>
      <c r="F4" s="78">
        <f>COUNTIFS('Prioritized Approach Milestones'!B4,"6",'Prioritized Approach Milestones'!C4,"yes")</f>
        <v>0</v>
      </c>
      <c r="G4" s="234">
        <f t="shared" ref="G4:G36" si="0">SUM(A4:F4)</f>
        <v>0</v>
      </c>
      <c r="H4" s="145">
        <f>COUNTIFS('Prioritized Approach Milestones'!B4,"1",'Prioritized Approach Milestones'!C4,"N/A")</f>
        <v>0</v>
      </c>
      <c r="I4" s="145">
        <f>COUNTIFS('Prioritized Approach Milestones'!B4,"2",'Prioritized Approach Milestones'!C4,"N/A")</f>
        <v>0</v>
      </c>
      <c r="J4" s="145">
        <f>COUNTIFS('Prioritized Approach Milestones'!B4,"3",'Prioritized Approach Milestones'!C4,"N/A")</f>
        <v>0</v>
      </c>
      <c r="K4" s="145">
        <f>COUNTIFS('Prioritized Approach Milestones'!B4,"4",'Prioritized Approach Milestones'!C4,"N/A")</f>
        <v>0</v>
      </c>
      <c r="L4" s="145">
        <f>COUNTIFS('Prioritized Approach Milestones'!B4,"5",'Prioritized Approach Milestones'!C4,"N/A")</f>
        <v>0</v>
      </c>
      <c r="M4" s="145">
        <f>COUNTIFS('Prioritized Approach Milestones'!B4,"6",'Prioritized Approach Milestones'!C4,"N/A")</f>
        <v>0</v>
      </c>
      <c r="N4">
        <f t="shared" ref="N4:N67" si="1">SUM(H4:M4)</f>
        <v>0</v>
      </c>
      <c r="O4" s="238"/>
      <c r="P4" s="65" t="str">
        <f>IF('Prioritized Approach Milestones'!$B4=1,'Prioritized Approach Milestones'!$F4,"")</f>
        <v/>
      </c>
      <c r="Q4" s="65" t="str">
        <f>IF('Prioritized Approach Milestones'!$B4=2,'Prioritized Approach Milestones'!$F4,"")</f>
        <v/>
      </c>
      <c r="R4" s="65" t="str">
        <f>IF('Prioritized Approach Milestones'!$B4=3,'Prioritized Approach Milestones'!$F4,"")</f>
        <v/>
      </c>
      <c r="S4" s="65" t="str">
        <f>IF('Prioritized Approach Milestones'!$B4=4,'Prioritized Approach Milestones'!$F4,"")</f>
        <v/>
      </c>
      <c r="T4" s="65" t="str">
        <f>IF('Prioritized Approach Milestones'!$B4=5,'Prioritized Approach Milestones'!$F4,"")</f>
        <v/>
      </c>
      <c r="U4" s="66" t="str">
        <f>IF('Prioritized Approach Milestones'!$B4=6,'Prioritized Approach Milestones'!$F4,"")</f>
        <v/>
      </c>
      <c r="V4" s="67" t="str">
        <f>IF(AND('Prioritized Approach Milestones'!C4="Yes",'Prioritized Approach Milestones'!F4=""),"CORRECT",IF('Prioritized Approach Milestones'!C4="No","CORRECT",IF('Prioritized Approach Milestones'!B4=1,"ERROR 1","N/A")))</f>
        <v>N/A</v>
      </c>
      <c r="W4" s="67" t="str">
        <f>IF(AND('Prioritized Approach Milestones'!C4="Yes",'Prioritized Approach Milestones'!F4=""),"CORRECT",IF('Prioritized Approach Milestones'!C4="No","CORRECT",IF('Prioritized Approach Milestones'!B4=2,"ERROR 1","N/A")))</f>
        <v>N/A</v>
      </c>
      <c r="X4" s="67" t="str">
        <f>IF(AND('Prioritized Approach Milestones'!C4="Yes",'Prioritized Approach Milestones'!F4=""),"CORRECT",IF('Prioritized Approach Milestones'!C4="No","CORRECT",IF('Prioritized Approach Milestones'!B4=3,"ERROR 1","N/A")))</f>
        <v>N/A</v>
      </c>
      <c r="Y4" s="67" t="str">
        <f>IF(AND('Prioritized Approach Milestones'!C4="Yes",'Prioritized Approach Milestones'!F4=""),"CORRECT",IF('Prioritized Approach Milestones'!C4="No","CORRECT",IF('Prioritized Approach Milestones'!B4=4,"ERROR 1","N/A")))</f>
        <v>N/A</v>
      </c>
      <c r="Z4" s="67" t="str">
        <f>IF(AND('Prioritized Approach Milestones'!C4="Yes",'Prioritized Approach Milestones'!F4=""),"CORRECT",IF('Prioritized Approach Milestones'!C4="No","CORRECT",IF('Prioritized Approach Milestones'!B4=5,"ERROR 1","N/A")))</f>
        <v>N/A</v>
      </c>
      <c r="AA4" s="67" t="str">
        <f>IF(AND('Prioritized Approach Milestones'!C4="Yes",'Prioritized Approach Milestones'!F4=""),"CORRECT",IF('Prioritized Approach Milestones'!C4="No","CORRECT",IF('Prioritized Approach Milestones'!B4=6,"ERROR 1","N/A")))</f>
        <v>N/A</v>
      </c>
      <c r="AB4" s="59" t="str">
        <f>IF(AND('Prioritized Approach Milestones'!C4="No",'Prioritized Approach Milestones'!F4=""),IF('Prioritized Approach Milestones'!B4=1,"ERROR 2","N/A"),"CORRECT")</f>
        <v>CORRECT</v>
      </c>
      <c r="AC4" s="59" t="str">
        <f>IF(AND('Prioritized Approach Milestones'!C4="No",'Prioritized Approach Milestones'!F4=""),IF('Prioritized Approach Milestones'!B4=2,"ERROR 2","N/A"),"CORRECT")</f>
        <v>CORRECT</v>
      </c>
      <c r="AD4" s="59" t="str">
        <f>IF(AND('Prioritized Approach Milestones'!C4="No",'Prioritized Approach Milestones'!F4=""),IF('Prioritized Approach Milestones'!B4=3,"ERROR 2","N/A"),"CORRECT")</f>
        <v>CORRECT</v>
      </c>
      <c r="AE4" s="59" t="str">
        <f>IF(AND('Prioritized Approach Milestones'!C4="No",'Prioritized Approach Milestones'!F4=""),IF('Prioritized Approach Milestones'!B4=4,"ERROR 2","N/A"),"CORRECT")</f>
        <v>CORRECT</v>
      </c>
      <c r="AF4" s="59" t="str">
        <f>IF(AND('Prioritized Approach Milestones'!C4="No",'Prioritized Approach Milestones'!F4=""),IF('Prioritized Approach Milestones'!B4=5,"ERROR 2","N/A"),"CORRECT")</f>
        <v>CORRECT</v>
      </c>
      <c r="AG4" s="68" t="str">
        <f>IF(AND('Prioritized Approach Milestones'!C4="No",'Prioritized Approach Milestones'!F4=""),IF('Prioritized Approach Milestones'!B4=6,"ERROR 2","N/A"),"CORRECT")</f>
        <v>CORRECT</v>
      </c>
    </row>
    <row r="5" spans="1:33">
      <c r="A5" s="74">
        <f>COUNTIFS('Prioritized Approach Milestones'!B5,"1",'Prioritized Approach Milestones'!C5,"yes")</f>
        <v>0</v>
      </c>
      <c r="B5" s="79">
        <f>COUNTIFS('Prioritized Approach Milestones'!B5,"2",'Prioritized Approach Milestones'!C5,"yes")</f>
        <v>0</v>
      </c>
      <c r="C5" s="75">
        <f>COUNTIFS('Prioritized Approach Milestones'!B5,"3",'Prioritized Approach Milestones'!C5,"yes")</f>
        <v>0</v>
      </c>
      <c r="D5" s="76">
        <f>COUNTIFS('Prioritized Approach Milestones'!B5,"4",'Prioritized Approach Milestones'!C5,"yes")</f>
        <v>0</v>
      </c>
      <c r="E5" s="77">
        <f>COUNTIFS('Prioritized Approach Milestones'!B5,"5",'Prioritized Approach Milestones'!C5,"yes")</f>
        <v>0</v>
      </c>
      <c r="F5" s="78">
        <f>COUNTIFS('Prioritized Approach Milestones'!B5,"6",'Prioritized Approach Milestones'!C5,"yes")</f>
        <v>0</v>
      </c>
      <c r="G5" s="234">
        <f t="shared" si="0"/>
        <v>0</v>
      </c>
      <c r="H5" s="145">
        <f>COUNTIFS('Prioritized Approach Milestones'!B5,"1",'Prioritized Approach Milestones'!C5,"N/A")</f>
        <v>0</v>
      </c>
      <c r="I5" s="145">
        <f>COUNTIFS('Prioritized Approach Milestones'!B5,"2",'Prioritized Approach Milestones'!C5,"N/A")</f>
        <v>0</v>
      </c>
      <c r="J5" s="145">
        <f>COUNTIFS('Prioritized Approach Milestones'!B5,"3",'Prioritized Approach Milestones'!C5,"N/A")</f>
        <v>0</v>
      </c>
      <c r="K5" s="145">
        <f>COUNTIFS('Prioritized Approach Milestones'!B5,"4",'Prioritized Approach Milestones'!C5,"N/A")</f>
        <v>0</v>
      </c>
      <c r="L5" s="145">
        <f>COUNTIFS('Prioritized Approach Milestones'!B5,"5",'Prioritized Approach Milestones'!C5,"N/A")</f>
        <v>0</v>
      </c>
      <c r="M5" s="145">
        <f>COUNTIFS('Prioritized Approach Milestones'!B5,"6",'Prioritized Approach Milestones'!C5,"N/A")</f>
        <v>0</v>
      </c>
      <c r="N5">
        <f t="shared" si="1"/>
        <v>0</v>
      </c>
      <c r="O5" s="238"/>
      <c r="P5" s="65" t="str">
        <f>IF('Prioritized Approach Milestones'!$B5=1,'Prioritized Approach Milestones'!$F5,"")</f>
        <v/>
      </c>
      <c r="Q5" s="65" t="str">
        <f>IF('Prioritized Approach Milestones'!$B5=2,'Prioritized Approach Milestones'!$F5,"")</f>
        <v/>
      </c>
      <c r="R5" s="65" t="str">
        <f>IF('Prioritized Approach Milestones'!$B5=3,'Prioritized Approach Milestones'!$F5,"")</f>
        <v/>
      </c>
      <c r="S5" s="65" t="str">
        <f>IF('Prioritized Approach Milestones'!$B5=4,'Prioritized Approach Milestones'!$F5,"")</f>
        <v/>
      </c>
      <c r="T5" s="65" t="str">
        <f>IF('Prioritized Approach Milestones'!$B5=5,'Prioritized Approach Milestones'!$F5,"")</f>
        <v/>
      </c>
      <c r="U5" s="66">
        <f>IF('Prioritized Approach Milestones'!$B5=6,'Prioritized Approach Milestones'!$F5,"")</f>
        <v>0</v>
      </c>
      <c r="V5" s="67" t="str">
        <f>IF(AND('Prioritized Approach Milestones'!C5="Yes",'Prioritized Approach Milestones'!F5=""),"CORRECT",IF('Prioritized Approach Milestones'!C5="No","CORRECT",IF('Prioritized Approach Milestones'!B5=1,"ERROR 1","N/A")))</f>
        <v>N/A</v>
      </c>
      <c r="W5" s="67" t="str">
        <f>IF(AND('Prioritized Approach Milestones'!C5="Yes",'Prioritized Approach Milestones'!F5=""),"CORRECT",IF('Prioritized Approach Milestones'!C5="No","CORRECT",IF('Prioritized Approach Milestones'!B5=2,"ERROR 1","N/A")))</f>
        <v>N/A</v>
      </c>
      <c r="X5" s="67" t="str">
        <f>IF(AND('Prioritized Approach Milestones'!C5="Yes",'Prioritized Approach Milestones'!F5=""),"CORRECT",IF('Prioritized Approach Milestones'!C5="No","CORRECT",IF('Prioritized Approach Milestones'!B5=3,"ERROR 1","N/A")))</f>
        <v>N/A</v>
      </c>
      <c r="Y5" s="67" t="str">
        <f>IF(AND('Prioritized Approach Milestones'!C5="Yes",'Prioritized Approach Milestones'!F5=""),"CORRECT",IF('Prioritized Approach Milestones'!C5="No","CORRECT",IF('Prioritized Approach Milestones'!B5=4,"ERROR 1","N/A")))</f>
        <v>N/A</v>
      </c>
      <c r="Z5" s="67" t="str">
        <f>IF(AND('Prioritized Approach Milestones'!C5="Yes",'Prioritized Approach Milestones'!F5=""),"CORRECT",IF('Prioritized Approach Milestones'!C5="No","CORRECT",IF('Prioritized Approach Milestones'!B5=5,"ERROR 1","N/A")))</f>
        <v>N/A</v>
      </c>
      <c r="AA5" s="67" t="str">
        <f>IF(AND('Prioritized Approach Milestones'!C5="Yes",'Prioritized Approach Milestones'!F5=""),"CORRECT",IF('Prioritized Approach Milestones'!C5="No","CORRECT",IF('Prioritized Approach Milestones'!B5=6,"ERROR 1","N/A")))</f>
        <v>ERROR 1</v>
      </c>
      <c r="AB5" s="59" t="str">
        <f>IF(AND('Prioritized Approach Milestones'!C5="No",'Prioritized Approach Milestones'!F5=""),IF('Prioritized Approach Milestones'!B5=1,"ERROR 2","N/A"),"CORRECT")</f>
        <v>CORRECT</v>
      </c>
      <c r="AC5" s="59" t="str">
        <f>IF(AND('Prioritized Approach Milestones'!C5="No",'Prioritized Approach Milestones'!F5=""),IF('Prioritized Approach Milestones'!B5=2,"ERROR 2","N/A"),"CORRECT")</f>
        <v>CORRECT</v>
      </c>
      <c r="AD5" s="59" t="str">
        <f>IF(AND('Prioritized Approach Milestones'!C5="No",'Prioritized Approach Milestones'!F5=""),IF('Prioritized Approach Milestones'!B5=3,"ERROR 2","N/A"),"CORRECT")</f>
        <v>CORRECT</v>
      </c>
      <c r="AE5" s="59" t="str">
        <f>IF(AND('Prioritized Approach Milestones'!C5="No",'Prioritized Approach Milestones'!F5=""),IF('Prioritized Approach Milestones'!B5=4,"ERROR 2","N/A"),"CORRECT")</f>
        <v>CORRECT</v>
      </c>
      <c r="AF5" s="59" t="str">
        <f>IF(AND('Prioritized Approach Milestones'!C5="No",'Prioritized Approach Milestones'!F5=""),IF('Prioritized Approach Milestones'!B5=5,"ERROR 2","N/A"),"CORRECT")</f>
        <v>CORRECT</v>
      </c>
      <c r="AG5" s="68" t="str">
        <f>IF(AND('Prioritized Approach Milestones'!C5="No",'Prioritized Approach Milestones'!F5=""),IF('Prioritized Approach Milestones'!B5=6,"ERROR 2","N/A"),"CORRECT")</f>
        <v>CORRECT</v>
      </c>
    </row>
    <row r="6" spans="1:33">
      <c r="A6" s="74">
        <f>COUNTIFS('Prioritized Approach Milestones'!B6,"1",'Prioritized Approach Milestones'!C6,"yes")</f>
        <v>0</v>
      </c>
      <c r="B6" s="79">
        <f>COUNTIFS('Prioritized Approach Milestones'!B6,"2",'Prioritized Approach Milestones'!C6,"yes")</f>
        <v>0</v>
      </c>
      <c r="C6" s="75">
        <f>COUNTIFS('Prioritized Approach Milestones'!B6,"3",'Prioritized Approach Milestones'!C6,"yes")</f>
        <v>0</v>
      </c>
      <c r="D6" s="76">
        <f>COUNTIFS('Prioritized Approach Milestones'!B6,"4",'Prioritized Approach Milestones'!C6,"yes")</f>
        <v>0</v>
      </c>
      <c r="E6" s="77">
        <f>COUNTIFS('Prioritized Approach Milestones'!B6,"5",'Prioritized Approach Milestones'!C6,"yes")</f>
        <v>0</v>
      </c>
      <c r="F6" s="78">
        <f>COUNTIFS('Prioritized Approach Milestones'!B6,"6",'Prioritized Approach Milestones'!C6,"yes")</f>
        <v>0</v>
      </c>
      <c r="G6" s="234">
        <f t="shared" si="0"/>
        <v>0</v>
      </c>
      <c r="H6" s="145">
        <f>COUNTIFS('Prioritized Approach Milestones'!B6,"1",'Prioritized Approach Milestones'!C6,"N/A")</f>
        <v>0</v>
      </c>
      <c r="I6" s="145">
        <f>COUNTIFS('Prioritized Approach Milestones'!B6,"2",'Prioritized Approach Milestones'!C6,"N/A")</f>
        <v>0</v>
      </c>
      <c r="J6" s="145">
        <f>COUNTIFS('Prioritized Approach Milestones'!B6,"3",'Prioritized Approach Milestones'!C6,"N/A")</f>
        <v>0</v>
      </c>
      <c r="K6" s="145">
        <f>COUNTIFS('Prioritized Approach Milestones'!B6,"4",'Prioritized Approach Milestones'!C6,"N/A")</f>
        <v>0</v>
      </c>
      <c r="L6" s="145">
        <f>COUNTIFS('Prioritized Approach Milestones'!B6,"5",'Prioritized Approach Milestones'!C6,"N/A")</f>
        <v>0</v>
      </c>
      <c r="M6" s="145">
        <f>COUNTIFS('Prioritized Approach Milestones'!B6,"6",'Prioritized Approach Milestones'!C6,"N/A")</f>
        <v>0</v>
      </c>
      <c r="N6">
        <f t="shared" si="1"/>
        <v>0</v>
      </c>
      <c r="O6" s="238"/>
      <c r="P6" s="65">
        <f>IF('Prioritized Approach Milestones'!$B6=1,'Prioritized Approach Milestones'!$F6,"")</f>
        <v>0</v>
      </c>
      <c r="Q6" s="65" t="str">
        <f>IF('Prioritized Approach Milestones'!$B6=2,'Prioritized Approach Milestones'!$F6,"")</f>
        <v/>
      </c>
      <c r="R6" s="65" t="str">
        <f>IF('Prioritized Approach Milestones'!$B6=3,'Prioritized Approach Milestones'!$F6,"")</f>
        <v/>
      </c>
      <c r="S6" s="65" t="str">
        <f>IF('Prioritized Approach Milestones'!$B6=4,'Prioritized Approach Milestones'!$F6,"")</f>
        <v/>
      </c>
      <c r="T6" s="65" t="str">
        <f>IF('Prioritized Approach Milestones'!$B6=5,'Prioritized Approach Milestones'!$F6,"")</f>
        <v/>
      </c>
      <c r="U6" s="66" t="str">
        <f>IF('Prioritized Approach Milestones'!$B6=6,'Prioritized Approach Milestones'!$F6,"")</f>
        <v/>
      </c>
      <c r="V6" s="67" t="str">
        <f>IF(AND('Prioritized Approach Milestones'!C6="Yes",'Prioritized Approach Milestones'!F6=""),"CORRECT",IF('Prioritized Approach Milestones'!C6="No","CORRECT",IF('Prioritized Approach Milestones'!B6=1,"ERROR 1","N/A")))</f>
        <v>ERROR 1</v>
      </c>
      <c r="W6" s="67" t="str">
        <f>IF(AND('Prioritized Approach Milestones'!C6="Yes",'Prioritized Approach Milestones'!F6=""),"CORRECT",IF('Prioritized Approach Milestones'!C6="No","CORRECT",IF('Prioritized Approach Milestones'!B6=2,"ERROR 1","N/A")))</f>
        <v>N/A</v>
      </c>
      <c r="X6" s="67" t="str">
        <f>IF(AND('Prioritized Approach Milestones'!C6="Yes",'Prioritized Approach Milestones'!F6=""),"CORRECT",IF('Prioritized Approach Milestones'!C6="No","CORRECT",IF('Prioritized Approach Milestones'!B6=3,"ERROR 1","N/A")))</f>
        <v>N/A</v>
      </c>
      <c r="Y6" s="67" t="str">
        <f>IF(AND('Prioritized Approach Milestones'!C6="Yes",'Prioritized Approach Milestones'!F6=""),"CORRECT",IF('Prioritized Approach Milestones'!C6="No","CORRECT",IF('Prioritized Approach Milestones'!B6=4,"ERROR 1","N/A")))</f>
        <v>N/A</v>
      </c>
      <c r="Z6" s="67" t="str">
        <f>IF(AND('Prioritized Approach Milestones'!C6="Yes",'Prioritized Approach Milestones'!F6=""),"CORRECT",IF('Prioritized Approach Milestones'!C6="No","CORRECT",IF('Prioritized Approach Milestones'!B6=5,"ERROR 1","N/A")))</f>
        <v>N/A</v>
      </c>
      <c r="AA6" s="67" t="str">
        <f>IF(AND('Prioritized Approach Milestones'!C6="Yes",'Prioritized Approach Milestones'!F6=""),"CORRECT",IF('Prioritized Approach Milestones'!C6="No","CORRECT",IF('Prioritized Approach Milestones'!B6=6,"ERROR 1","N/A")))</f>
        <v>N/A</v>
      </c>
      <c r="AB6" s="59" t="str">
        <f>IF(AND('Prioritized Approach Milestones'!C6="No",'Prioritized Approach Milestones'!F6=""),IF('Prioritized Approach Milestones'!B6=1,"ERROR 2","N/A"),"CORRECT")</f>
        <v>CORRECT</v>
      </c>
      <c r="AC6" s="59" t="str">
        <f>IF(AND('Prioritized Approach Milestones'!C6="No",'Prioritized Approach Milestones'!F6=""),IF('Prioritized Approach Milestones'!B6=2,"ERROR 2","N/A"),"CORRECT")</f>
        <v>CORRECT</v>
      </c>
      <c r="AD6" s="59" t="str">
        <f>IF(AND('Prioritized Approach Milestones'!C6="No",'Prioritized Approach Milestones'!F6=""),IF('Prioritized Approach Milestones'!B6=3,"ERROR 2","N/A"),"CORRECT")</f>
        <v>CORRECT</v>
      </c>
      <c r="AE6" s="59" t="str">
        <f>IF(AND('Prioritized Approach Milestones'!C6="No",'Prioritized Approach Milestones'!F6=""),IF('Prioritized Approach Milestones'!B6=4,"ERROR 2","N/A"),"CORRECT")</f>
        <v>CORRECT</v>
      </c>
      <c r="AF6" s="59" t="str">
        <f>IF(AND('Prioritized Approach Milestones'!C6="No",'Prioritized Approach Milestones'!F6=""),IF('Prioritized Approach Milestones'!B6=5,"ERROR 2","N/A"),"CORRECT")</f>
        <v>CORRECT</v>
      </c>
      <c r="AG6" s="68" t="str">
        <f>IF(AND('Prioritized Approach Milestones'!C6="No",'Prioritized Approach Milestones'!F6=""),IF('Prioritized Approach Milestones'!B6=6,"ERROR 2","N/A"),"CORRECT")</f>
        <v>CORRECT</v>
      </c>
    </row>
    <row r="7" spans="1:33">
      <c r="A7" s="74">
        <f>COUNTIFS('Prioritized Approach Milestones'!B7,"1",'Prioritized Approach Milestones'!C7,"yes")</f>
        <v>0</v>
      </c>
      <c r="B7" s="79">
        <f>COUNTIFS('Prioritized Approach Milestones'!B7,"2",'Prioritized Approach Milestones'!C7,"yes")</f>
        <v>0</v>
      </c>
      <c r="C7" s="75">
        <f>COUNTIFS('Prioritized Approach Milestones'!B7,"3",'Prioritized Approach Milestones'!C7,"yes")</f>
        <v>0</v>
      </c>
      <c r="D7" s="76">
        <f>COUNTIFS('Prioritized Approach Milestones'!B7,"4",'Prioritized Approach Milestones'!C7,"yes")</f>
        <v>0</v>
      </c>
      <c r="E7" s="77">
        <f>COUNTIFS('Prioritized Approach Milestones'!B7,"5",'Prioritized Approach Milestones'!C7,"yes")</f>
        <v>0</v>
      </c>
      <c r="F7" s="78">
        <f>COUNTIFS('Prioritized Approach Milestones'!B7,"6",'Prioritized Approach Milestones'!C7,"yes")</f>
        <v>0</v>
      </c>
      <c r="G7" s="234">
        <f t="shared" si="0"/>
        <v>0</v>
      </c>
      <c r="H7" s="145">
        <f>COUNTIFS('Prioritized Approach Milestones'!B7,"1",'Prioritized Approach Milestones'!C7,"N/A")</f>
        <v>0</v>
      </c>
      <c r="I7" s="145">
        <f>COUNTIFS('Prioritized Approach Milestones'!B7,"2",'Prioritized Approach Milestones'!C7,"N/A")</f>
        <v>0</v>
      </c>
      <c r="J7" s="145">
        <f>COUNTIFS('Prioritized Approach Milestones'!B7,"3",'Prioritized Approach Milestones'!C7,"N/A")</f>
        <v>0</v>
      </c>
      <c r="K7" s="145">
        <f>COUNTIFS('Prioritized Approach Milestones'!B7,"4",'Prioritized Approach Milestones'!C7,"N/A")</f>
        <v>0</v>
      </c>
      <c r="L7" s="145">
        <f>COUNTIFS('Prioritized Approach Milestones'!B7,"5",'Prioritized Approach Milestones'!C7,"N/A")</f>
        <v>0</v>
      </c>
      <c r="M7" s="145">
        <f>COUNTIFS('Prioritized Approach Milestones'!B7,"6",'Prioritized Approach Milestones'!C7,"N/A")</f>
        <v>0</v>
      </c>
      <c r="N7">
        <f t="shared" si="1"/>
        <v>0</v>
      </c>
      <c r="O7" s="238"/>
      <c r="P7" s="65">
        <f>IF('Prioritized Approach Milestones'!$B7=1,'Prioritized Approach Milestones'!$F7,"")</f>
        <v>0</v>
      </c>
      <c r="Q7" s="65" t="str">
        <f>IF('Prioritized Approach Milestones'!$B7=2,'Prioritized Approach Milestones'!$F7,"")</f>
        <v/>
      </c>
      <c r="R7" s="65" t="str">
        <f>IF('Prioritized Approach Milestones'!$B7=3,'Prioritized Approach Milestones'!$F7,"")</f>
        <v/>
      </c>
      <c r="S7" s="65" t="str">
        <f>IF('Prioritized Approach Milestones'!$B7=4,'Prioritized Approach Milestones'!$F7,"")</f>
        <v/>
      </c>
      <c r="T7" s="65" t="str">
        <f>IF('Prioritized Approach Milestones'!$B7=5,'Prioritized Approach Milestones'!$F7,"")</f>
        <v/>
      </c>
      <c r="U7" s="66" t="str">
        <f>IF('Prioritized Approach Milestones'!$B7=6,'Prioritized Approach Milestones'!$F7,"")</f>
        <v/>
      </c>
      <c r="V7" s="67" t="str">
        <f>IF(AND('Prioritized Approach Milestones'!C7="Yes",'Prioritized Approach Milestones'!F7=""),"CORRECT",IF('Prioritized Approach Milestones'!C7="No","CORRECT",IF('Prioritized Approach Milestones'!B7=1,"ERROR 1","N/A")))</f>
        <v>ERROR 1</v>
      </c>
      <c r="W7" s="67" t="str">
        <f>IF(AND('Prioritized Approach Milestones'!C7="Yes",'Prioritized Approach Milestones'!F7=""),"CORRECT",IF('Prioritized Approach Milestones'!C7="No","CORRECT",IF('Prioritized Approach Milestones'!B7=2,"ERROR 1","N/A")))</f>
        <v>N/A</v>
      </c>
      <c r="X7" s="67" t="str">
        <f>IF(AND('Prioritized Approach Milestones'!C7="Yes",'Prioritized Approach Milestones'!F7=""),"CORRECT",IF('Prioritized Approach Milestones'!C7="No","CORRECT",IF('Prioritized Approach Milestones'!B7=3,"ERROR 1","N/A")))</f>
        <v>N/A</v>
      </c>
      <c r="Y7" s="67" t="str">
        <f>IF(AND('Prioritized Approach Milestones'!C7="Yes",'Prioritized Approach Milestones'!F7=""),"CORRECT",IF('Prioritized Approach Milestones'!C7="No","CORRECT",IF('Prioritized Approach Milestones'!B7=4,"ERROR 1","N/A")))</f>
        <v>N/A</v>
      </c>
      <c r="Z7" s="67" t="str">
        <f>IF(AND('Prioritized Approach Milestones'!C7="Yes",'Prioritized Approach Milestones'!F7=""),"CORRECT",IF('Prioritized Approach Milestones'!C7="No","CORRECT",IF('Prioritized Approach Milestones'!B7=5,"ERROR 1","N/A")))</f>
        <v>N/A</v>
      </c>
      <c r="AA7" s="67" t="str">
        <f>IF(AND('Prioritized Approach Milestones'!C7="Yes",'Prioritized Approach Milestones'!F7=""),"CORRECT",IF('Prioritized Approach Milestones'!C7="No","CORRECT",IF('Prioritized Approach Milestones'!B7=6,"ERROR 1","N/A")))</f>
        <v>N/A</v>
      </c>
      <c r="AB7" s="59" t="str">
        <f>IF(AND('Prioritized Approach Milestones'!C7="No",'Prioritized Approach Milestones'!F7=""),IF('Prioritized Approach Milestones'!B7=1,"ERROR 2","N/A"),"CORRECT")</f>
        <v>CORRECT</v>
      </c>
      <c r="AC7" s="59" t="str">
        <f>IF(AND('Prioritized Approach Milestones'!C7="No",'Prioritized Approach Milestones'!F7=""),IF('Prioritized Approach Milestones'!B7=2,"ERROR 2","N/A"),"CORRECT")</f>
        <v>CORRECT</v>
      </c>
      <c r="AD7" s="59" t="str">
        <f>IF(AND('Prioritized Approach Milestones'!C7="No",'Prioritized Approach Milestones'!F7=""),IF('Prioritized Approach Milestones'!B7=3,"ERROR 2","N/A"),"CORRECT")</f>
        <v>CORRECT</v>
      </c>
      <c r="AE7" s="59" t="str">
        <f>IF(AND('Prioritized Approach Milestones'!C7="No",'Prioritized Approach Milestones'!F7=""),IF('Prioritized Approach Milestones'!B7=4,"ERROR 2","N/A"),"CORRECT")</f>
        <v>CORRECT</v>
      </c>
      <c r="AF7" s="59" t="str">
        <f>IF(AND('Prioritized Approach Milestones'!C7="No",'Prioritized Approach Milestones'!F7=""),IF('Prioritized Approach Milestones'!B7=5,"ERROR 2","N/A"),"CORRECT")</f>
        <v>CORRECT</v>
      </c>
      <c r="AG7" s="68" t="str">
        <f>IF(AND('Prioritized Approach Milestones'!C7="No",'Prioritized Approach Milestones'!F7=""),IF('Prioritized Approach Milestones'!B7=6,"ERROR 2","N/A"),"CORRECT")</f>
        <v>CORRECT</v>
      </c>
    </row>
    <row r="8" spans="1:33">
      <c r="A8" s="74">
        <f>COUNTIFS('Prioritized Approach Milestones'!B8,"1",'Prioritized Approach Milestones'!C8,"yes")</f>
        <v>0</v>
      </c>
      <c r="B8" s="79">
        <f>COUNTIFS('Prioritized Approach Milestones'!B8,"2",'Prioritized Approach Milestones'!C8,"yes")</f>
        <v>0</v>
      </c>
      <c r="C8" s="75">
        <f>COUNTIFS('Prioritized Approach Milestones'!B8,"3",'Prioritized Approach Milestones'!C8,"yes")</f>
        <v>0</v>
      </c>
      <c r="D8" s="76">
        <f>COUNTIFS('Prioritized Approach Milestones'!B8,"4",'Prioritized Approach Milestones'!C8,"yes")</f>
        <v>0</v>
      </c>
      <c r="E8" s="77">
        <f>COUNTIFS('Prioritized Approach Milestones'!B8,"5",'Prioritized Approach Milestones'!C8,"yes")</f>
        <v>0</v>
      </c>
      <c r="F8" s="78">
        <f>COUNTIFS('Prioritized Approach Milestones'!B8,"6",'Prioritized Approach Milestones'!C8,"yes")</f>
        <v>0</v>
      </c>
      <c r="G8" s="234">
        <f t="shared" si="0"/>
        <v>0</v>
      </c>
      <c r="H8" s="145">
        <f>COUNTIFS('Prioritized Approach Milestones'!B8,"1",'Prioritized Approach Milestones'!C8,"N/A")</f>
        <v>0</v>
      </c>
      <c r="I8" s="145">
        <f>COUNTIFS('Prioritized Approach Milestones'!B8,"2",'Prioritized Approach Milestones'!C8,"N/A")</f>
        <v>0</v>
      </c>
      <c r="J8" s="145">
        <f>COUNTIFS('Prioritized Approach Milestones'!B8,"3",'Prioritized Approach Milestones'!C8,"N/A")</f>
        <v>0</v>
      </c>
      <c r="K8" s="145">
        <f>COUNTIFS('Prioritized Approach Milestones'!B8,"4",'Prioritized Approach Milestones'!C8,"N/A")</f>
        <v>0</v>
      </c>
      <c r="L8" s="145">
        <f>COUNTIFS('Prioritized Approach Milestones'!B8,"5",'Prioritized Approach Milestones'!C8,"N/A")</f>
        <v>0</v>
      </c>
      <c r="M8" s="145">
        <f>COUNTIFS('Prioritized Approach Milestones'!B8,"6",'Prioritized Approach Milestones'!C8,"N/A")</f>
        <v>0</v>
      </c>
      <c r="N8">
        <f t="shared" si="1"/>
        <v>0</v>
      </c>
      <c r="O8" s="238"/>
      <c r="P8" s="65" t="str">
        <f>IF('Prioritized Approach Milestones'!$B8=1,'Prioritized Approach Milestones'!$F8,"")</f>
        <v/>
      </c>
      <c r="Q8" s="65">
        <f>IF('Prioritized Approach Milestones'!$B8=2,'Prioritized Approach Milestones'!$F8,"")</f>
        <v>0</v>
      </c>
      <c r="R8" s="65" t="str">
        <f>IF('Prioritized Approach Milestones'!$B8=3,'Prioritized Approach Milestones'!$F8,"")</f>
        <v/>
      </c>
      <c r="S8" s="65" t="str">
        <f>IF('Prioritized Approach Milestones'!$B8=4,'Prioritized Approach Milestones'!$F8,"")</f>
        <v/>
      </c>
      <c r="T8" s="65" t="str">
        <f>IF('Prioritized Approach Milestones'!$B8=5,'Prioritized Approach Milestones'!$F8,"")</f>
        <v/>
      </c>
      <c r="U8" s="66" t="str">
        <f>IF('Prioritized Approach Milestones'!$B8=6,'Prioritized Approach Milestones'!$F8,"")</f>
        <v/>
      </c>
      <c r="V8" s="67" t="str">
        <f>IF(AND('Prioritized Approach Milestones'!C8="Yes",'Prioritized Approach Milestones'!F8=""),"CORRECT",IF('Prioritized Approach Milestones'!C8="No","CORRECT",IF('Prioritized Approach Milestones'!B8=1,"ERROR 1","N/A")))</f>
        <v>N/A</v>
      </c>
      <c r="W8" s="67" t="str">
        <f>IF(AND('Prioritized Approach Milestones'!C8="Yes",'Prioritized Approach Milestones'!F8=""),"CORRECT",IF('Prioritized Approach Milestones'!C8="No","CORRECT",IF('Prioritized Approach Milestones'!B8=2,"ERROR 1","N/A")))</f>
        <v>ERROR 1</v>
      </c>
      <c r="X8" s="67" t="str">
        <f>IF(AND('Prioritized Approach Milestones'!C8="Yes",'Prioritized Approach Milestones'!F8=""),"CORRECT",IF('Prioritized Approach Milestones'!C8="No","CORRECT",IF('Prioritized Approach Milestones'!B8=3,"ERROR 1","N/A")))</f>
        <v>N/A</v>
      </c>
      <c r="Y8" s="67" t="str">
        <f>IF(AND('Prioritized Approach Milestones'!C8="Yes",'Prioritized Approach Milestones'!F8=""),"CORRECT",IF('Prioritized Approach Milestones'!C8="No","CORRECT",IF('Prioritized Approach Milestones'!B8=4,"ERROR 1","N/A")))</f>
        <v>N/A</v>
      </c>
      <c r="Z8" s="67" t="str">
        <f>IF(AND('Prioritized Approach Milestones'!C8="Yes",'Prioritized Approach Milestones'!F8=""),"CORRECT",IF('Prioritized Approach Milestones'!C8="No","CORRECT",IF('Prioritized Approach Milestones'!B8=5,"ERROR 1","N/A")))</f>
        <v>N/A</v>
      </c>
      <c r="AA8" s="67" t="str">
        <f>IF(AND('Prioritized Approach Milestones'!C8="Yes",'Prioritized Approach Milestones'!F8=""),"CORRECT",IF('Prioritized Approach Milestones'!C8="No","CORRECT",IF('Prioritized Approach Milestones'!B8=6,"ERROR 1","N/A")))</f>
        <v>N/A</v>
      </c>
      <c r="AB8" s="59" t="str">
        <f>IF(AND('Prioritized Approach Milestones'!C8="No",'Prioritized Approach Milestones'!F8=""),IF('Prioritized Approach Milestones'!B8=1,"ERROR 2","N/A"),"CORRECT")</f>
        <v>CORRECT</v>
      </c>
      <c r="AC8" s="59" t="str">
        <f>IF(AND('Prioritized Approach Milestones'!C8="No",'Prioritized Approach Milestones'!F8=""),IF('Prioritized Approach Milestones'!B8=2,"ERROR 2","N/A"),"CORRECT")</f>
        <v>CORRECT</v>
      </c>
      <c r="AD8" s="59" t="str">
        <f>IF(AND('Prioritized Approach Milestones'!C8="No",'Prioritized Approach Milestones'!F8=""),IF('Prioritized Approach Milestones'!B8=3,"ERROR 2","N/A"),"CORRECT")</f>
        <v>CORRECT</v>
      </c>
      <c r="AE8" s="59" t="str">
        <f>IF(AND('Prioritized Approach Milestones'!C8="No",'Prioritized Approach Milestones'!F8=""),IF('Prioritized Approach Milestones'!B8=4,"ERROR 2","N/A"),"CORRECT")</f>
        <v>CORRECT</v>
      </c>
      <c r="AF8" s="59" t="str">
        <f>IF(AND('Prioritized Approach Milestones'!C8="No",'Prioritized Approach Milestones'!F8=""),IF('Prioritized Approach Milestones'!B8=5,"ERROR 2","N/A"),"CORRECT")</f>
        <v>CORRECT</v>
      </c>
      <c r="AG8" s="68" t="str">
        <f>IF(AND('Prioritized Approach Milestones'!C8="No",'Prioritized Approach Milestones'!F8=""),IF('Prioritized Approach Milestones'!B8=6,"ERROR 2","N/A"),"CORRECT")</f>
        <v>CORRECT</v>
      </c>
    </row>
    <row r="9" spans="1:33">
      <c r="A9" s="74">
        <f>COUNTIFS('Prioritized Approach Milestones'!B9,"1",'Prioritized Approach Milestones'!C9,"yes")</f>
        <v>0</v>
      </c>
      <c r="B9" s="79">
        <f>COUNTIFS('Prioritized Approach Milestones'!B9,"2",'Prioritized Approach Milestones'!C9,"yes")</f>
        <v>0</v>
      </c>
      <c r="C9" s="75">
        <f>COUNTIFS('Prioritized Approach Milestones'!B9,"3",'Prioritized Approach Milestones'!C9,"yes")</f>
        <v>0</v>
      </c>
      <c r="D9" s="76">
        <f>COUNTIFS('Prioritized Approach Milestones'!B9,"4",'Prioritized Approach Milestones'!C9,"yes")</f>
        <v>0</v>
      </c>
      <c r="E9" s="77">
        <f>COUNTIFS('Prioritized Approach Milestones'!B9,"5",'Prioritized Approach Milestones'!C9,"yes")</f>
        <v>0</v>
      </c>
      <c r="F9" s="78">
        <f>COUNTIFS('Prioritized Approach Milestones'!B9,"6",'Prioritized Approach Milestones'!C9,"yes")</f>
        <v>0</v>
      </c>
      <c r="G9" s="234">
        <f t="shared" si="0"/>
        <v>0</v>
      </c>
      <c r="H9" s="145">
        <f>COUNTIFS('Prioritized Approach Milestones'!B9,"1",'Prioritized Approach Milestones'!C9,"N/A")</f>
        <v>0</v>
      </c>
      <c r="I9" s="145">
        <f>COUNTIFS('Prioritized Approach Milestones'!B9,"2",'Prioritized Approach Milestones'!C9,"N/A")</f>
        <v>0</v>
      </c>
      <c r="J9" s="145">
        <f>COUNTIFS('Prioritized Approach Milestones'!B9,"3",'Prioritized Approach Milestones'!C9,"N/A")</f>
        <v>0</v>
      </c>
      <c r="K9" s="145">
        <f>COUNTIFS('Prioritized Approach Milestones'!B9,"4",'Prioritized Approach Milestones'!C9,"N/A")</f>
        <v>0</v>
      </c>
      <c r="L9" s="145">
        <f>COUNTIFS('Prioritized Approach Milestones'!B9,"5",'Prioritized Approach Milestones'!C9,"N/A")</f>
        <v>0</v>
      </c>
      <c r="M9" s="145">
        <f>COUNTIFS('Prioritized Approach Milestones'!B9,"6",'Prioritized Approach Milestones'!C9,"N/A")</f>
        <v>0</v>
      </c>
      <c r="N9">
        <f t="shared" si="1"/>
        <v>0</v>
      </c>
      <c r="O9" s="238"/>
      <c r="P9" s="65" t="str">
        <f>IF('Prioritized Approach Milestones'!$B9=1,'Prioritized Approach Milestones'!$F9,"")</f>
        <v/>
      </c>
      <c r="Q9" s="65" t="str">
        <f>IF('Prioritized Approach Milestones'!$B9=2,'Prioritized Approach Milestones'!$F9,"")</f>
        <v/>
      </c>
      <c r="R9" s="65" t="str">
        <f>IF('Prioritized Approach Milestones'!$B9=3,'Prioritized Approach Milestones'!$F9,"")</f>
        <v/>
      </c>
      <c r="S9" s="65" t="str">
        <f>IF('Prioritized Approach Milestones'!$B9=4,'Prioritized Approach Milestones'!$F9,"")</f>
        <v/>
      </c>
      <c r="T9" s="65" t="str">
        <f>IF('Prioritized Approach Milestones'!$B9=5,'Prioritized Approach Milestones'!$F9,"")</f>
        <v/>
      </c>
      <c r="U9" s="66">
        <f>IF('Prioritized Approach Milestones'!$B9=6,'Prioritized Approach Milestones'!$F9,"")</f>
        <v>0</v>
      </c>
      <c r="V9" s="67" t="str">
        <f>IF(AND('Prioritized Approach Milestones'!C9="Yes",'Prioritized Approach Milestones'!F9=""),"CORRECT",IF('Prioritized Approach Milestones'!C9="No","CORRECT",IF('Prioritized Approach Milestones'!B9=1,"ERROR 1","N/A")))</f>
        <v>N/A</v>
      </c>
      <c r="W9" s="67" t="str">
        <f>IF(AND('Prioritized Approach Milestones'!C9="Yes",'Prioritized Approach Milestones'!F9=""),"CORRECT",IF('Prioritized Approach Milestones'!C9="No","CORRECT",IF('Prioritized Approach Milestones'!B9=2,"ERROR 1","N/A")))</f>
        <v>N/A</v>
      </c>
      <c r="X9" s="67" t="str">
        <f>IF(AND('Prioritized Approach Milestones'!C9="Yes",'Prioritized Approach Milestones'!F9=""),"CORRECT",IF('Prioritized Approach Milestones'!C9="No","CORRECT",IF('Prioritized Approach Milestones'!B9=3,"ERROR 1","N/A")))</f>
        <v>N/A</v>
      </c>
      <c r="Y9" s="67" t="str">
        <f>IF(AND('Prioritized Approach Milestones'!C9="Yes",'Prioritized Approach Milestones'!F9=""),"CORRECT",IF('Prioritized Approach Milestones'!C9="No","CORRECT",IF('Prioritized Approach Milestones'!B9=4,"ERROR 1","N/A")))</f>
        <v>N/A</v>
      </c>
      <c r="Z9" s="67" t="str">
        <f>IF(AND('Prioritized Approach Milestones'!C9="Yes",'Prioritized Approach Milestones'!F9=""),"CORRECT",IF('Prioritized Approach Milestones'!C9="No","CORRECT",IF('Prioritized Approach Milestones'!B9=5,"ERROR 1","N/A")))</f>
        <v>N/A</v>
      </c>
      <c r="AA9" s="67" t="str">
        <f>IF(AND('Prioritized Approach Milestones'!C9="Yes",'Prioritized Approach Milestones'!F9=""),"CORRECT",IF('Prioritized Approach Milestones'!C9="No","CORRECT",IF('Prioritized Approach Milestones'!B9=6,"ERROR 1","N/A")))</f>
        <v>ERROR 1</v>
      </c>
      <c r="AB9" s="59" t="str">
        <f>IF(AND('Prioritized Approach Milestones'!C9="No",'Prioritized Approach Milestones'!F9=""),IF('Prioritized Approach Milestones'!B9=1,"ERROR 2","N/A"),"CORRECT")</f>
        <v>CORRECT</v>
      </c>
      <c r="AC9" s="59" t="str">
        <f>IF(AND('Prioritized Approach Milestones'!C9="No",'Prioritized Approach Milestones'!F9=""),IF('Prioritized Approach Milestones'!B9=2,"ERROR 2","N/A"),"CORRECT")</f>
        <v>CORRECT</v>
      </c>
      <c r="AD9" s="59" t="str">
        <f>IF(AND('Prioritized Approach Milestones'!C9="No",'Prioritized Approach Milestones'!F9=""),IF('Prioritized Approach Milestones'!B9=3,"ERROR 2","N/A"),"CORRECT")</f>
        <v>CORRECT</v>
      </c>
      <c r="AE9" s="59" t="str">
        <f>IF(AND('Prioritized Approach Milestones'!C9="No",'Prioritized Approach Milestones'!F9=""),IF('Prioritized Approach Milestones'!B9=4,"ERROR 2","N/A"),"CORRECT")</f>
        <v>CORRECT</v>
      </c>
      <c r="AF9" s="59" t="str">
        <f>IF(AND('Prioritized Approach Milestones'!C9="No",'Prioritized Approach Milestones'!F9=""),IF('Prioritized Approach Milestones'!B9=5,"ERROR 2","N/A"),"CORRECT")</f>
        <v>CORRECT</v>
      </c>
      <c r="AG9" s="68" t="str">
        <f>IF(AND('Prioritized Approach Milestones'!C9="No",'Prioritized Approach Milestones'!F9=""),IF('Prioritized Approach Milestones'!B9=6,"ERROR 2","N/A"),"CORRECT")</f>
        <v>CORRECT</v>
      </c>
    </row>
    <row r="10" spans="1:33">
      <c r="A10" s="74">
        <f>COUNTIFS('Prioritized Approach Milestones'!B10,"1",'Prioritized Approach Milestones'!C10,"yes")</f>
        <v>0</v>
      </c>
      <c r="B10" s="79">
        <f>COUNTIFS('Prioritized Approach Milestones'!B10,"2",'Prioritized Approach Milestones'!C10,"yes")</f>
        <v>0</v>
      </c>
      <c r="C10" s="75">
        <f>COUNTIFS('Prioritized Approach Milestones'!B10,"3",'Prioritized Approach Milestones'!C10,"yes")</f>
        <v>0</v>
      </c>
      <c r="D10" s="76">
        <f>COUNTIFS('Prioritized Approach Milestones'!B10,"4",'Prioritized Approach Milestones'!C10,"yes")</f>
        <v>0</v>
      </c>
      <c r="E10" s="77">
        <f>COUNTIFS('Prioritized Approach Milestones'!B10,"5",'Prioritized Approach Milestones'!C10,"yes")</f>
        <v>0</v>
      </c>
      <c r="F10" s="78">
        <f>COUNTIFS('Prioritized Approach Milestones'!B10,"6",'Prioritized Approach Milestones'!C10,"yes")</f>
        <v>0</v>
      </c>
      <c r="G10" s="234">
        <f t="shared" si="0"/>
        <v>0</v>
      </c>
      <c r="H10" s="145">
        <f>COUNTIFS('Prioritized Approach Milestones'!B10,"1",'Prioritized Approach Milestones'!C10,"N/A")</f>
        <v>0</v>
      </c>
      <c r="I10" s="145">
        <f>COUNTIFS('Prioritized Approach Milestones'!B10,"2",'Prioritized Approach Milestones'!C10,"N/A")</f>
        <v>0</v>
      </c>
      <c r="J10" s="145">
        <f>COUNTIFS('Prioritized Approach Milestones'!B10,"3",'Prioritized Approach Milestones'!C10,"N/A")</f>
        <v>0</v>
      </c>
      <c r="K10" s="145">
        <f>COUNTIFS('Prioritized Approach Milestones'!B10,"4",'Prioritized Approach Milestones'!C10,"N/A")</f>
        <v>0</v>
      </c>
      <c r="L10" s="145">
        <f>COUNTIFS('Prioritized Approach Milestones'!B10,"5",'Prioritized Approach Milestones'!C10,"N/A")</f>
        <v>0</v>
      </c>
      <c r="M10" s="145">
        <f>COUNTIFS('Prioritized Approach Milestones'!B10,"6",'Prioritized Approach Milestones'!C10,"N/A")</f>
        <v>0</v>
      </c>
      <c r="N10">
        <f t="shared" si="1"/>
        <v>0</v>
      </c>
      <c r="O10" s="238"/>
      <c r="P10" s="65" t="str">
        <f>IF('Prioritized Approach Milestones'!$B10=1,'Prioritized Approach Milestones'!$F10,"")</f>
        <v/>
      </c>
      <c r="Q10" s="65">
        <f>IF('Prioritized Approach Milestones'!$B10=2,'Prioritized Approach Milestones'!$F10,"")</f>
        <v>0</v>
      </c>
      <c r="R10" s="65" t="str">
        <f>IF('Prioritized Approach Milestones'!$B10=3,'Prioritized Approach Milestones'!$F10,"")</f>
        <v/>
      </c>
      <c r="S10" s="65" t="str">
        <f>IF('Prioritized Approach Milestones'!$B10=4,'Prioritized Approach Milestones'!$F10,"")</f>
        <v/>
      </c>
      <c r="T10" s="65" t="str">
        <f>IF('Prioritized Approach Milestones'!$B10=5,'Prioritized Approach Milestones'!$F10,"")</f>
        <v/>
      </c>
      <c r="U10" s="66" t="str">
        <f>IF('Prioritized Approach Milestones'!$B10=6,'Prioritized Approach Milestones'!$F10,"")</f>
        <v/>
      </c>
      <c r="V10" s="67" t="str">
        <f>IF(AND('Prioritized Approach Milestones'!C10="Yes",'Prioritized Approach Milestones'!F10=""),"CORRECT",IF('Prioritized Approach Milestones'!C10="No","CORRECT",IF('Prioritized Approach Milestones'!B10=1,"ERROR 1","N/A")))</f>
        <v>N/A</v>
      </c>
      <c r="W10" s="67" t="str">
        <f>IF(AND('Prioritized Approach Milestones'!C10="Yes",'Prioritized Approach Milestones'!F10=""),"CORRECT",IF('Prioritized Approach Milestones'!C10="No","CORRECT",IF('Prioritized Approach Milestones'!B10=2,"ERROR 1","N/A")))</f>
        <v>ERROR 1</v>
      </c>
      <c r="X10" s="67" t="str">
        <f>IF(AND('Prioritized Approach Milestones'!C10="Yes",'Prioritized Approach Milestones'!F10=""),"CORRECT",IF('Prioritized Approach Milestones'!C10="No","CORRECT",IF('Prioritized Approach Milestones'!B10=3,"ERROR 1","N/A")))</f>
        <v>N/A</v>
      </c>
      <c r="Y10" s="67" t="str">
        <f>IF(AND('Prioritized Approach Milestones'!C10="Yes",'Prioritized Approach Milestones'!F10=""),"CORRECT",IF('Prioritized Approach Milestones'!C10="No","CORRECT",IF('Prioritized Approach Milestones'!B10=4,"ERROR 1","N/A")))</f>
        <v>N/A</v>
      </c>
      <c r="Z10" s="67" t="str">
        <f>IF(AND('Prioritized Approach Milestones'!C10="Yes",'Prioritized Approach Milestones'!F10=""),"CORRECT",IF('Prioritized Approach Milestones'!C10="No","CORRECT",IF('Prioritized Approach Milestones'!B10=5,"ERROR 1","N/A")))</f>
        <v>N/A</v>
      </c>
      <c r="AA10" s="67" t="str">
        <f>IF(AND('Prioritized Approach Milestones'!C10="Yes",'Prioritized Approach Milestones'!F10=""),"CORRECT",IF('Prioritized Approach Milestones'!C10="No","CORRECT",IF('Prioritized Approach Milestones'!B10=6,"ERROR 1","N/A")))</f>
        <v>N/A</v>
      </c>
      <c r="AB10" s="59" t="str">
        <f>IF(AND('Prioritized Approach Milestones'!C10="No",'Prioritized Approach Milestones'!F10=""),IF('Prioritized Approach Milestones'!B10=1,"ERROR 2","N/A"),"CORRECT")</f>
        <v>CORRECT</v>
      </c>
      <c r="AC10" s="59" t="str">
        <f>IF(AND('Prioritized Approach Milestones'!C10="No",'Prioritized Approach Milestones'!F10=""),IF('Prioritized Approach Milestones'!B10=2,"ERROR 2","N/A"),"CORRECT")</f>
        <v>CORRECT</v>
      </c>
      <c r="AD10" s="59" t="str">
        <f>IF(AND('Prioritized Approach Milestones'!C10="No",'Prioritized Approach Milestones'!F10=""),IF('Prioritized Approach Milestones'!B10=3,"ERROR 2","N/A"),"CORRECT")</f>
        <v>CORRECT</v>
      </c>
      <c r="AE10" s="59" t="str">
        <f>IF(AND('Prioritized Approach Milestones'!C10="No",'Prioritized Approach Milestones'!F10=""),IF('Prioritized Approach Milestones'!B10=4,"ERROR 2","N/A"),"CORRECT")</f>
        <v>CORRECT</v>
      </c>
      <c r="AF10" s="59" t="str">
        <f>IF(AND('Prioritized Approach Milestones'!C10="No",'Prioritized Approach Milestones'!F10=""),IF('Prioritized Approach Milestones'!B10=5,"ERROR 2","N/A"),"CORRECT")</f>
        <v>CORRECT</v>
      </c>
      <c r="AG10" s="68" t="str">
        <f>IF(AND('Prioritized Approach Milestones'!C10="No",'Prioritized Approach Milestones'!F10=""),IF('Prioritized Approach Milestones'!B10=6,"ERROR 2","N/A"),"CORRECT")</f>
        <v>CORRECT</v>
      </c>
    </row>
    <row r="11" spans="1:33">
      <c r="A11" s="74">
        <f>COUNTIFS('Prioritized Approach Milestones'!B11,"1",'Prioritized Approach Milestones'!C11,"yes")</f>
        <v>0</v>
      </c>
      <c r="B11" s="79">
        <f>COUNTIFS('Prioritized Approach Milestones'!B11,"2",'Prioritized Approach Milestones'!C11,"yes")</f>
        <v>0</v>
      </c>
      <c r="C11" s="75">
        <f>COUNTIFS('Prioritized Approach Milestones'!B11,"3",'Prioritized Approach Milestones'!C11,"yes")</f>
        <v>0</v>
      </c>
      <c r="D11" s="76">
        <f>COUNTIFS('Prioritized Approach Milestones'!B11,"4",'Prioritized Approach Milestones'!C11,"yes")</f>
        <v>0</v>
      </c>
      <c r="E11" s="77">
        <f>COUNTIFS('Prioritized Approach Milestones'!B11,"5",'Prioritized Approach Milestones'!C11,"yes")</f>
        <v>0</v>
      </c>
      <c r="F11" s="78">
        <f>COUNTIFS('Prioritized Approach Milestones'!B11,"6",'Prioritized Approach Milestones'!C11,"yes")</f>
        <v>0</v>
      </c>
      <c r="G11" s="234">
        <f t="shared" si="0"/>
        <v>0</v>
      </c>
      <c r="H11" s="145">
        <f>COUNTIFS('Prioritized Approach Milestones'!B11,"1",'Prioritized Approach Milestones'!C11,"N/A")</f>
        <v>0</v>
      </c>
      <c r="I11" s="145">
        <f>COUNTIFS('Prioritized Approach Milestones'!B11,"2",'Prioritized Approach Milestones'!C11,"N/A")</f>
        <v>0</v>
      </c>
      <c r="J11" s="145">
        <f>COUNTIFS('Prioritized Approach Milestones'!B11,"3",'Prioritized Approach Milestones'!C11,"N/A")</f>
        <v>0</v>
      </c>
      <c r="K11" s="145">
        <f>COUNTIFS('Prioritized Approach Milestones'!B11,"4",'Prioritized Approach Milestones'!C11,"N/A")</f>
        <v>0</v>
      </c>
      <c r="L11" s="145">
        <f>COUNTIFS('Prioritized Approach Milestones'!B11,"5",'Prioritized Approach Milestones'!C11,"N/A")</f>
        <v>0</v>
      </c>
      <c r="M11" s="145">
        <f>COUNTIFS('Prioritized Approach Milestones'!B11,"6",'Prioritized Approach Milestones'!C11,"N/A")</f>
        <v>0</v>
      </c>
      <c r="N11">
        <f t="shared" si="1"/>
        <v>0</v>
      </c>
      <c r="O11" s="238"/>
      <c r="P11" s="65" t="str">
        <f>IF('Prioritized Approach Milestones'!$B11=1,'Prioritized Approach Milestones'!$F11,"")</f>
        <v/>
      </c>
      <c r="Q11" s="65" t="str">
        <f>IF('Prioritized Approach Milestones'!$B11=2,'Prioritized Approach Milestones'!$F11,"")</f>
        <v/>
      </c>
      <c r="R11" s="65" t="str">
        <f>IF('Prioritized Approach Milestones'!$B11=3,'Prioritized Approach Milestones'!$F11,"")</f>
        <v/>
      </c>
      <c r="S11" s="65" t="str">
        <f>IF('Prioritized Approach Milestones'!$B11=4,'Prioritized Approach Milestones'!$F11,"")</f>
        <v/>
      </c>
      <c r="T11" s="65" t="str">
        <f>IF('Prioritized Approach Milestones'!$B11=5,'Prioritized Approach Milestones'!$F11,"")</f>
        <v/>
      </c>
      <c r="U11" s="66">
        <f>IF('Prioritized Approach Milestones'!$B11=6,'Prioritized Approach Milestones'!$F11,"")</f>
        <v>0</v>
      </c>
      <c r="V11" s="67" t="str">
        <f>IF(AND('Prioritized Approach Milestones'!C11="Yes",'Prioritized Approach Milestones'!F11=""),"CORRECT",IF('Prioritized Approach Milestones'!C11="No","CORRECT",IF('Prioritized Approach Milestones'!B11=1,"ERROR 1","N/A")))</f>
        <v>N/A</v>
      </c>
      <c r="W11" s="67" t="str">
        <f>IF(AND('Prioritized Approach Milestones'!C11="Yes",'Prioritized Approach Milestones'!F11=""),"CORRECT",IF('Prioritized Approach Milestones'!C11="No","CORRECT",IF('Prioritized Approach Milestones'!B11=2,"ERROR 1","N/A")))</f>
        <v>N/A</v>
      </c>
      <c r="X11" s="67" t="str">
        <f>IF(AND('Prioritized Approach Milestones'!C11="Yes",'Prioritized Approach Milestones'!F11=""),"CORRECT",IF('Prioritized Approach Milestones'!C11="No","CORRECT",IF('Prioritized Approach Milestones'!B11=3,"ERROR 1","N/A")))</f>
        <v>N/A</v>
      </c>
      <c r="Y11" s="67" t="str">
        <f>IF(AND('Prioritized Approach Milestones'!C11="Yes",'Prioritized Approach Milestones'!F11=""),"CORRECT",IF('Prioritized Approach Milestones'!C11="No","CORRECT",IF('Prioritized Approach Milestones'!B11=4,"ERROR 1","N/A")))</f>
        <v>N/A</v>
      </c>
      <c r="Z11" s="67" t="str">
        <f>IF(AND('Prioritized Approach Milestones'!C11="Yes",'Prioritized Approach Milestones'!F11=""),"CORRECT",IF('Prioritized Approach Milestones'!C11="No","CORRECT",IF('Prioritized Approach Milestones'!B11=5,"ERROR 1","N/A")))</f>
        <v>N/A</v>
      </c>
      <c r="AA11" s="67" t="str">
        <f>IF(AND('Prioritized Approach Milestones'!C11="Yes",'Prioritized Approach Milestones'!F11=""),"CORRECT",IF('Prioritized Approach Milestones'!C11="No","CORRECT",IF('Prioritized Approach Milestones'!B11=6,"ERROR 1","N/A")))</f>
        <v>ERROR 1</v>
      </c>
      <c r="AB11" s="59" t="str">
        <f>IF(AND('Prioritized Approach Milestones'!C11="No",'Prioritized Approach Milestones'!F11=""),IF('Prioritized Approach Milestones'!B11=1,"ERROR 2","N/A"),"CORRECT")</f>
        <v>CORRECT</v>
      </c>
      <c r="AC11" s="59" t="str">
        <f>IF(AND('Prioritized Approach Milestones'!C11="No",'Prioritized Approach Milestones'!F11=""),IF('Prioritized Approach Milestones'!B11=2,"ERROR 2","N/A"),"CORRECT")</f>
        <v>CORRECT</v>
      </c>
      <c r="AD11" s="59" t="str">
        <f>IF(AND('Prioritized Approach Milestones'!C11="No",'Prioritized Approach Milestones'!F11=""),IF('Prioritized Approach Milestones'!B11=3,"ERROR 2","N/A"),"CORRECT")</f>
        <v>CORRECT</v>
      </c>
      <c r="AE11" s="59" t="str">
        <f>IF(AND('Prioritized Approach Milestones'!C11="No",'Prioritized Approach Milestones'!F11=""),IF('Prioritized Approach Milestones'!B11=4,"ERROR 2","N/A"),"CORRECT")</f>
        <v>CORRECT</v>
      </c>
      <c r="AF11" s="59" t="str">
        <f>IF(AND('Prioritized Approach Milestones'!C11="No",'Prioritized Approach Milestones'!F11=""),IF('Prioritized Approach Milestones'!B11=5,"ERROR 2","N/A"),"CORRECT")</f>
        <v>CORRECT</v>
      </c>
      <c r="AG11" s="68" t="str">
        <f>IF(AND('Prioritized Approach Milestones'!C11="No",'Prioritized Approach Milestones'!F11=""),IF('Prioritized Approach Milestones'!B11=6,"ERROR 2","N/A"),"CORRECT")</f>
        <v>CORRECT</v>
      </c>
    </row>
    <row r="12" spans="1:33">
      <c r="A12" s="74">
        <f>COUNTIFS('Prioritized Approach Milestones'!B12,"1",'Prioritized Approach Milestones'!C12,"yes")</f>
        <v>0</v>
      </c>
      <c r="B12" s="79">
        <f>COUNTIFS('Prioritized Approach Milestones'!B12,"2",'Prioritized Approach Milestones'!C12,"yes")</f>
        <v>0</v>
      </c>
      <c r="C12" s="75">
        <f>COUNTIFS('Prioritized Approach Milestones'!B12,"3",'Prioritized Approach Milestones'!C12,"yes")</f>
        <v>0</v>
      </c>
      <c r="D12" s="76">
        <f>COUNTIFS('Prioritized Approach Milestones'!B12,"4",'Prioritized Approach Milestones'!C12,"yes")</f>
        <v>0</v>
      </c>
      <c r="E12" s="77">
        <f>COUNTIFS('Prioritized Approach Milestones'!B12,"5",'Prioritized Approach Milestones'!C12,"yes")</f>
        <v>0</v>
      </c>
      <c r="F12" s="78">
        <f>COUNTIFS('Prioritized Approach Milestones'!B12,"6",'Prioritized Approach Milestones'!C12,"yes")</f>
        <v>0</v>
      </c>
      <c r="G12" s="234">
        <f t="shared" si="0"/>
        <v>0</v>
      </c>
      <c r="H12" s="145">
        <f>COUNTIFS('Prioritized Approach Milestones'!B12,"1",'Prioritized Approach Milestones'!C12,"N/A")</f>
        <v>0</v>
      </c>
      <c r="I12" s="145">
        <f>COUNTIFS('Prioritized Approach Milestones'!B12,"2",'Prioritized Approach Milestones'!C12,"N/A")</f>
        <v>0</v>
      </c>
      <c r="J12" s="145">
        <f>COUNTIFS('Prioritized Approach Milestones'!B12,"3",'Prioritized Approach Milestones'!C12,"N/A")</f>
        <v>0</v>
      </c>
      <c r="K12" s="145">
        <f>COUNTIFS('Prioritized Approach Milestones'!B12,"4",'Prioritized Approach Milestones'!C12,"N/A")</f>
        <v>0</v>
      </c>
      <c r="L12" s="145">
        <f>COUNTIFS('Prioritized Approach Milestones'!B12,"5",'Prioritized Approach Milestones'!C12,"N/A")</f>
        <v>0</v>
      </c>
      <c r="M12" s="145">
        <f>COUNTIFS('Prioritized Approach Milestones'!B12,"6",'Prioritized Approach Milestones'!C12,"N/A")</f>
        <v>0</v>
      </c>
      <c r="N12">
        <f t="shared" si="1"/>
        <v>0</v>
      </c>
      <c r="O12" s="238"/>
      <c r="P12" s="65" t="str">
        <f>IF('Prioritized Approach Milestones'!$B12=1,'Prioritized Approach Milestones'!$F12,"")</f>
        <v/>
      </c>
      <c r="Q12" s="65" t="str">
        <f>IF('Prioritized Approach Milestones'!$B12=2,'Prioritized Approach Milestones'!$F12,"")</f>
        <v/>
      </c>
      <c r="R12" s="65" t="str">
        <f>IF('Prioritized Approach Milestones'!$B12=3,'Prioritized Approach Milestones'!$F12,"")</f>
        <v/>
      </c>
      <c r="S12" s="65" t="str">
        <f>IF('Prioritized Approach Milestones'!$B12=4,'Prioritized Approach Milestones'!$F12,"")</f>
        <v/>
      </c>
      <c r="T12" s="65" t="str">
        <f>IF('Prioritized Approach Milestones'!$B12=5,'Prioritized Approach Milestones'!$F12,"")</f>
        <v/>
      </c>
      <c r="U12" s="66" t="str">
        <f>IF('Prioritized Approach Milestones'!$B12=6,'Prioritized Approach Milestones'!$F12,"")</f>
        <v/>
      </c>
      <c r="V12" s="67" t="str">
        <f>IF(AND('Prioritized Approach Milestones'!C12="Yes",'Prioritized Approach Milestones'!F12=""),"CORRECT",IF('Prioritized Approach Milestones'!C12="No","CORRECT",IF('Prioritized Approach Milestones'!B12=1,"ERROR 1","N/A")))</f>
        <v>N/A</v>
      </c>
      <c r="W12" s="67" t="str">
        <f>IF(AND('Prioritized Approach Milestones'!C12="Yes",'Prioritized Approach Milestones'!F12=""),"CORRECT",IF('Prioritized Approach Milestones'!C12="No","CORRECT",IF('Prioritized Approach Milestones'!B12=2,"ERROR 1","N/A")))</f>
        <v>N/A</v>
      </c>
      <c r="X12" s="67" t="str">
        <f>IF(AND('Prioritized Approach Milestones'!C12="Yes",'Prioritized Approach Milestones'!F12=""),"CORRECT",IF('Prioritized Approach Milestones'!C12="No","CORRECT",IF('Prioritized Approach Milestones'!B12=3,"ERROR 1","N/A")))</f>
        <v>N/A</v>
      </c>
      <c r="Y12" s="67" t="str">
        <f>IF(AND('Prioritized Approach Milestones'!C12="Yes",'Prioritized Approach Milestones'!F12=""),"CORRECT",IF('Prioritized Approach Milestones'!C12="No","CORRECT",IF('Prioritized Approach Milestones'!B12=4,"ERROR 1","N/A")))</f>
        <v>N/A</v>
      </c>
      <c r="Z12" s="67" t="str">
        <f>IF(AND('Prioritized Approach Milestones'!C12="Yes",'Prioritized Approach Milestones'!F12=""),"CORRECT",IF('Prioritized Approach Milestones'!C12="No","CORRECT",IF('Prioritized Approach Milestones'!B12=5,"ERROR 1","N/A")))</f>
        <v>N/A</v>
      </c>
      <c r="AA12" s="67" t="str">
        <f>IF(AND('Prioritized Approach Milestones'!C12="Yes",'Prioritized Approach Milestones'!F12=""),"CORRECT",IF('Prioritized Approach Milestones'!C12="No","CORRECT",IF('Prioritized Approach Milestones'!B12=6,"ERROR 1","N/A")))</f>
        <v>N/A</v>
      </c>
      <c r="AB12" s="59" t="str">
        <f>IF(AND('Prioritized Approach Milestones'!C12="No",'Prioritized Approach Milestones'!F12=""),IF('Prioritized Approach Milestones'!B12=1,"ERROR 2","N/A"),"CORRECT")</f>
        <v>CORRECT</v>
      </c>
      <c r="AC12" s="59" t="str">
        <f>IF(AND('Prioritized Approach Milestones'!C12="No",'Prioritized Approach Milestones'!F12=""),IF('Prioritized Approach Milestones'!B12=2,"ERROR 2","N/A"),"CORRECT")</f>
        <v>CORRECT</v>
      </c>
      <c r="AD12" s="59" t="str">
        <f>IF(AND('Prioritized Approach Milestones'!C12="No",'Prioritized Approach Milestones'!F12=""),IF('Prioritized Approach Milestones'!B12=3,"ERROR 2","N/A"),"CORRECT")</f>
        <v>CORRECT</v>
      </c>
      <c r="AE12" s="59" t="str">
        <f>IF(AND('Prioritized Approach Milestones'!C12="No",'Prioritized Approach Milestones'!F12=""),IF('Prioritized Approach Milestones'!B12=4,"ERROR 2","N/A"),"CORRECT")</f>
        <v>CORRECT</v>
      </c>
      <c r="AF12" s="59" t="str">
        <f>IF(AND('Prioritized Approach Milestones'!C12="No",'Prioritized Approach Milestones'!F12=""),IF('Prioritized Approach Milestones'!B12=5,"ERROR 2","N/A"),"CORRECT")</f>
        <v>CORRECT</v>
      </c>
      <c r="AG12" s="68" t="str">
        <f>IF(AND('Prioritized Approach Milestones'!C12="No",'Prioritized Approach Milestones'!F12=""),IF('Prioritized Approach Milestones'!B12=6,"ERROR 2","N/A"),"CORRECT")</f>
        <v>CORRECT</v>
      </c>
    </row>
    <row r="13" spans="1:33">
      <c r="A13" s="74">
        <f>COUNTIFS('Prioritized Approach Milestones'!B13,"1",'Prioritized Approach Milestones'!C13,"yes")</f>
        <v>0</v>
      </c>
      <c r="B13" s="79">
        <f>COUNTIFS('Prioritized Approach Milestones'!B13,"2",'Prioritized Approach Milestones'!C13,"yes")</f>
        <v>0</v>
      </c>
      <c r="C13" s="75">
        <f>COUNTIFS('Prioritized Approach Milestones'!B13,"3",'Prioritized Approach Milestones'!C13,"yes")</f>
        <v>0</v>
      </c>
      <c r="D13" s="76">
        <f>COUNTIFS('Prioritized Approach Milestones'!B13,"4",'Prioritized Approach Milestones'!C13,"yes")</f>
        <v>0</v>
      </c>
      <c r="E13" s="77">
        <f>COUNTIFS('Prioritized Approach Milestones'!B13,"5",'Prioritized Approach Milestones'!C13,"yes")</f>
        <v>0</v>
      </c>
      <c r="F13" s="78">
        <f>COUNTIFS('Prioritized Approach Milestones'!B13,"6",'Prioritized Approach Milestones'!C13,"yes")</f>
        <v>0</v>
      </c>
      <c r="G13" s="234">
        <f t="shared" si="0"/>
        <v>0</v>
      </c>
      <c r="H13" s="145">
        <f>COUNTIFS('Prioritized Approach Milestones'!B13,"1",'Prioritized Approach Milestones'!C13,"N/A")</f>
        <v>0</v>
      </c>
      <c r="I13" s="145">
        <f>COUNTIFS('Prioritized Approach Milestones'!B13,"2",'Prioritized Approach Milestones'!C13,"N/A")</f>
        <v>0</v>
      </c>
      <c r="J13" s="145">
        <f>COUNTIFS('Prioritized Approach Milestones'!B13,"3",'Prioritized Approach Milestones'!C13,"N/A")</f>
        <v>0</v>
      </c>
      <c r="K13" s="145">
        <f>COUNTIFS('Prioritized Approach Milestones'!B13,"4",'Prioritized Approach Milestones'!C13,"N/A")</f>
        <v>0</v>
      </c>
      <c r="L13" s="145">
        <f>COUNTIFS('Prioritized Approach Milestones'!B13,"5",'Prioritized Approach Milestones'!C13,"N/A")</f>
        <v>0</v>
      </c>
      <c r="M13" s="145">
        <f>COUNTIFS('Prioritized Approach Milestones'!B13,"6",'Prioritized Approach Milestones'!C13,"N/A")</f>
        <v>0</v>
      </c>
      <c r="N13">
        <f t="shared" si="1"/>
        <v>0</v>
      </c>
      <c r="O13" s="238"/>
      <c r="P13" s="65" t="str">
        <f>IF('Prioritized Approach Milestones'!$B13=1,'Prioritized Approach Milestones'!$F13,"")</f>
        <v/>
      </c>
      <c r="Q13" s="65">
        <f>IF('Prioritized Approach Milestones'!$B13=2,'Prioritized Approach Milestones'!$F13,"")</f>
        <v>0</v>
      </c>
      <c r="R13" s="65" t="str">
        <f>IF('Prioritized Approach Milestones'!$B13=3,'Prioritized Approach Milestones'!$F13,"")</f>
        <v/>
      </c>
      <c r="S13" s="65" t="str">
        <f>IF('Prioritized Approach Milestones'!$B13=4,'Prioritized Approach Milestones'!$F13,"")</f>
        <v/>
      </c>
      <c r="T13" s="65" t="str">
        <f>IF('Prioritized Approach Milestones'!$B13=5,'Prioritized Approach Milestones'!$F13,"")</f>
        <v/>
      </c>
      <c r="U13" s="66" t="str">
        <f>IF('Prioritized Approach Milestones'!$B13=6,'Prioritized Approach Milestones'!$F13,"")</f>
        <v/>
      </c>
      <c r="V13" s="67" t="str">
        <f>IF(AND('Prioritized Approach Milestones'!C13="Yes",'Prioritized Approach Milestones'!F13=""),"CORRECT",IF('Prioritized Approach Milestones'!C13="No","CORRECT",IF('Prioritized Approach Milestones'!B13=1,"ERROR 1","N/A")))</f>
        <v>N/A</v>
      </c>
      <c r="W13" s="67" t="str">
        <f>IF(AND('Prioritized Approach Milestones'!C13="Yes",'Prioritized Approach Milestones'!F13=""),"CORRECT",IF('Prioritized Approach Milestones'!C13="No","CORRECT",IF('Prioritized Approach Milestones'!B13=2,"ERROR 1","N/A")))</f>
        <v>ERROR 1</v>
      </c>
      <c r="X13" s="67" t="str">
        <f>IF(AND('Prioritized Approach Milestones'!C13="Yes",'Prioritized Approach Milestones'!F13=""),"CORRECT",IF('Prioritized Approach Milestones'!C13="No","CORRECT",IF('Prioritized Approach Milestones'!B13=3,"ERROR 1","N/A")))</f>
        <v>N/A</v>
      </c>
      <c r="Y13" s="67" t="str">
        <f>IF(AND('Prioritized Approach Milestones'!C13="Yes",'Prioritized Approach Milestones'!F13=""),"CORRECT",IF('Prioritized Approach Milestones'!C13="No","CORRECT",IF('Prioritized Approach Milestones'!B13=4,"ERROR 1","N/A")))</f>
        <v>N/A</v>
      </c>
      <c r="Z13" s="67" t="str">
        <f>IF(AND('Prioritized Approach Milestones'!C13="Yes",'Prioritized Approach Milestones'!F13=""),"CORRECT",IF('Prioritized Approach Milestones'!C13="No","CORRECT",IF('Prioritized Approach Milestones'!B13=5,"ERROR 1","N/A")))</f>
        <v>N/A</v>
      </c>
      <c r="AA13" s="67" t="str">
        <f>IF(AND('Prioritized Approach Milestones'!C13="Yes",'Prioritized Approach Milestones'!F13=""),"CORRECT",IF('Prioritized Approach Milestones'!C13="No","CORRECT",IF('Prioritized Approach Milestones'!B13=6,"ERROR 1","N/A")))</f>
        <v>N/A</v>
      </c>
      <c r="AB13" s="59" t="str">
        <f>IF(AND('Prioritized Approach Milestones'!C13="No",'Prioritized Approach Milestones'!F13=""),IF('Prioritized Approach Milestones'!B13=1,"ERROR 2","N/A"),"CORRECT")</f>
        <v>CORRECT</v>
      </c>
      <c r="AC13" s="59" t="str">
        <f>IF(AND('Prioritized Approach Milestones'!C13="No",'Prioritized Approach Milestones'!F13=""),IF('Prioritized Approach Milestones'!B13=2,"ERROR 2","N/A"),"CORRECT")</f>
        <v>CORRECT</v>
      </c>
      <c r="AD13" s="59" t="str">
        <f>IF(AND('Prioritized Approach Milestones'!C13="No",'Prioritized Approach Milestones'!F13=""),IF('Prioritized Approach Milestones'!B13=3,"ERROR 2","N/A"),"CORRECT")</f>
        <v>CORRECT</v>
      </c>
      <c r="AE13" s="59" t="str">
        <f>IF(AND('Prioritized Approach Milestones'!C13="No",'Prioritized Approach Milestones'!F13=""),IF('Prioritized Approach Milestones'!B13=4,"ERROR 2","N/A"),"CORRECT")</f>
        <v>CORRECT</v>
      </c>
      <c r="AF13" s="59" t="str">
        <f>IF(AND('Prioritized Approach Milestones'!C13="No",'Prioritized Approach Milestones'!F13=""),IF('Prioritized Approach Milestones'!B13=5,"ERROR 2","N/A"),"CORRECT")</f>
        <v>CORRECT</v>
      </c>
      <c r="AG13" s="68" t="str">
        <f>IF(AND('Prioritized Approach Milestones'!C13="No",'Prioritized Approach Milestones'!F13=""),IF('Prioritized Approach Milestones'!B13=6,"ERROR 2","N/A"),"CORRECT")</f>
        <v>CORRECT</v>
      </c>
    </row>
    <row r="14" spans="1:33">
      <c r="A14" s="74">
        <f>COUNTIFS('Prioritized Approach Milestones'!B14,"1",'Prioritized Approach Milestones'!C14,"yes")</f>
        <v>0</v>
      </c>
      <c r="B14" s="79">
        <f>COUNTIFS('Prioritized Approach Milestones'!B14,"2",'Prioritized Approach Milestones'!C14,"yes")</f>
        <v>0</v>
      </c>
      <c r="C14" s="75">
        <f>COUNTIFS('Prioritized Approach Milestones'!B14,"3",'Prioritized Approach Milestones'!C14,"yes")</f>
        <v>0</v>
      </c>
      <c r="D14" s="76">
        <f>COUNTIFS('Prioritized Approach Milestones'!B14,"4",'Prioritized Approach Milestones'!C14,"yes")</f>
        <v>0</v>
      </c>
      <c r="E14" s="77">
        <f>COUNTIFS('Prioritized Approach Milestones'!B14,"5",'Prioritized Approach Milestones'!C14,"yes")</f>
        <v>0</v>
      </c>
      <c r="F14" s="78">
        <f>COUNTIFS('Prioritized Approach Milestones'!B14,"6",'Prioritized Approach Milestones'!C14,"yes")</f>
        <v>0</v>
      </c>
      <c r="G14" s="234">
        <f t="shared" si="0"/>
        <v>0</v>
      </c>
      <c r="H14" s="145">
        <f>COUNTIFS('Prioritized Approach Milestones'!B14,"1",'Prioritized Approach Milestones'!C14,"N/A")</f>
        <v>0</v>
      </c>
      <c r="I14" s="145">
        <f>COUNTIFS('Prioritized Approach Milestones'!B14,"2",'Prioritized Approach Milestones'!C14,"N/A")</f>
        <v>0</v>
      </c>
      <c r="J14" s="145">
        <f>COUNTIFS('Prioritized Approach Milestones'!B14,"3",'Prioritized Approach Milestones'!C14,"N/A")</f>
        <v>0</v>
      </c>
      <c r="K14" s="145">
        <f>COUNTIFS('Prioritized Approach Milestones'!B14,"4",'Prioritized Approach Milestones'!C14,"N/A")</f>
        <v>0</v>
      </c>
      <c r="L14" s="145">
        <f>COUNTIFS('Prioritized Approach Milestones'!B14,"5",'Prioritized Approach Milestones'!C14,"N/A")</f>
        <v>0</v>
      </c>
      <c r="M14" s="145">
        <f>COUNTIFS('Prioritized Approach Milestones'!B14,"6",'Prioritized Approach Milestones'!C14,"N/A")</f>
        <v>0</v>
      </c>
      <c r="N14">
        <f t="shared" si="1"/>
        <v>0</v>
      </c>
      <c r="O14" s="238"/>
      <c r="P14" s="65" t="str">
        <f>IF('Prioritized Approach Milestones'!$B14=1,'Prioritized Approach Milestones'!$F14,"")</f>
        <v/>
      </c>
      <c r="Q14" s="65">
        <f>IF('Prioritized Approach Milestones'!$B14=2,'Prioritized Approach Milestones'!$F14,"")</f>
        <v>0</v>
      </c>
      <c r="R14" s="65" t="str">
        <f>IF('Prioritized Approach Milestones'!$B14=3,'Prioritized Approach Milestones'!$F14,"")</f>
        <v/>
      </c>
      <c r="S14" s="65" t="str">
        <f>IF('Prioritized Approach Milestones'!$B14=4,'Prioritized Approach Milestones'!$F14,"")</f>
        <v/>
      </c>
      <c r="T14" s="65" t="str">
        <f>IF('Prioritized Approach Milestones'!$B14=5,'Prioritized Approach Milestones'!$F14,"")</f>
        <v/>
      </c>
      <c r="U14" s="66" t="str">
        <f>IF('Prioritized Approach Milestones'!$B14=6,'Prioritized Approach Milestones'!$F14,"")</f>
        <v/>
      </c>
      <c r="V14" s="67" t="str">
        <f>IF(AND('Prioritized Approach Milestones'!C14="Yes",'Prioritized Approach Milestones'!F14=""),"CORRECT",IF('Prioritized Approach Milestones'!C14="No","CORRECT",IF('Prioritized Approach Milestones'!B14=1,"ERROR 1","N/A")))</f>
        <v>N/A</v>
      </c>
      <c r="W14" s="67" t="str">
        <f>IF(AND('Prioritized Approach Milestones'!C14="Yes",'Prioritized Approach Milestones'!F14=""),"CORRECT",IF('Prioritized Approach Milestones'!C14="No","CORRECT",IF('Prioritized Approach Milestones'!B14=2,"ERROR 1","N/A")))</f>
        <v>ERROR 1</v>
      </c>
      <c r="X14" s="67" t="str">
        <f>IF(AND('Prioritized Approach Milestones'!C14="Yes",'Prioritized Approach Milestones'!F14=""),"CORRECT",IF('Prioritized Approach Milestones'!C14="No","CORRECT",IF('Prioritized Approach Milestones'!B14=3,"ERROR 1","N/A")))</f>
        <v>N/A</v>
      </c>
      <c r="Y14" s="67" t="str">
        <f>IF(AND('Prioritized Approach Milestones'!C14="Yes",'Prioritized Approach Milestones'!F14=""),"CORRECT",IF('Prioritized Approach Milestones'!C14="No","CORRECT",IF('Prioritized Approach Milestones'!B14=4,"ERROR 1","N/A")))</f>
        <v>N/A</v>
      </c>
      <c r="Z14" s="67" t="str">
        <f>IF(AND('Prioritized Approach Milestones'!C14="Yes",'Prioritized Approach Milestones'!F14=""),"CORRECT",IF('Prioritized Approach Milestones'!C14="No","CORRECT",IF('Prioritized Approach Milestones'!B14=5,"ERROR 1","N/A")))</f>
        <v>N/A</v>
      </c>
      <c r="AA14" s="67" t="str">
        <f>IF(AND('Prioritized Approach Milestones'!C14="Yes",'Prioritized Approach Milestones'!F14=""),"CORRECT",IF('Prioritized Approach Milestones'!C14="No","CORRECT",IF('Prioritized Approach Milestones'!B14=6,"ERROR 1","N/A")))</f>
        <v>N/A</v>
      </c>
      <c r="AB14" s="59" t="str">
        <f>IF(AND('Prioritized Approach Milestones'!C14="No",'Prioritized Approach Milestones'!F14=""),IF('Prioritized Approach Milestones'!B14=1,"ERROR 2","N/A"),"CORRECT")</f>
        <v>CORRECT</v>
      </c>
      <c r="AC14" s="59" t="str">
        <f>IF(AND('Prioritized Approach Milestones'!C14="No",'Prioritized Approach Milestones'!F14=""),IF('Prioritized Approach Milestones'!B14=2,"ERROR 2","N/A"),"CORRECT")</f>
        <v>CORRECT</v>
      </c>
      <c r="AD14" s="59" t="str">
        <f>IF(AND('Prioritized Approach Milestones'!C14="No",'Prioritized Approach Milestones'!F14=""),IF('Prioritized Approach Milestones'!B14=3,"ERROR 2","N/A"),"CORRECT")</f>
        <v>CORRECT</v>
      </c>
      <c r="AE14" s="59" t="str">
        <f>IF(AND('Prioritized Approach Milestones'!C14="No",'Prioritized Approach Milestones'!F14=""),IF('Prioritized Approach Milestones'!B14=4,"ERROR 2","N/A"),"CORRECT")</f>
        <v>CORRECT</v>
      </c>
      <c r="AF14" s="59" t="str">
        <f>IF(AND('Prioritized Approach Milestones'!C14="No",'Prioritized Approach Milestones'!F14=""),IF('Prioritized Approach Milestones'!B14=5,"ERROR 2","N/A"),"CORRECT")</f>
        <v>CORRECT</v>
      </c>
      <c r="AG14" s="68" t="str">
        <f>IF(AND('Prioritized Approach Milestones'!C14="No",'Prioritized Approach Milestones'!F14=""),IF('Prioritized Approach Milestones'!B14=6,"ERROR 2","N/A"),"CORRECT")</f>
        <v>CORRECT</v>
      </c>
    </row>
    <row r="15" spans="1:33">
      <c r="A15" s="74">
        <f>COUNTIFS('Prioritized Approach Milestones'!B15,"1",'Prioritized Approach Milestones'!C15,"yes")</f>
        <v>0</v>
      </c>
      <c r="B15" s="79">
        <f>COUNTIFS('Prioritized Approach Milestones'!B15,"2",'Prioritized Approach Milestones'!C15,"yes")</f>
        <v>0</v>
      </c>
      <c r="C15" s="75">
        <f>COUNTIFS('Prioritized Approach Milestones'!B15,"3",'Prioritized Approach Milestones'!C15,"yes")</f>
        <v>0</v>
      </c>
      <c r="D15" s="76">
        <f>COUNTIFS('Prioritized Approach Milestones'!B15,"4",'Prioritized Approach Milestones'!C15,"yes")</f>
        <v>0</v>
      </c>
      <c r="E15" s="77">
        <f>COUNTIFS('Prioritized Approach Milestones'!B15,"5",'Prioritized Approach Milestones'!C15,"yes")</f>
        <v>0</v>
      </c>
      <c r="F15" s="78">
        <f>COUNTIFS('Prioritized Approach Milestones'!B15,"6",'Prioritized Approach Milestones'!C15,"yes")</f>
        <v>0</v>
      </c>
      <c r="G15" s="234">
        <f t="shared" si="0"/>
        <v>0</v>
      </c>
      <c r="H15" s="145">
        <f>COUNTIFS('Prioritized Approach Milestones'!B15,"1",'Prioritized Approach Milestones'!C15,"N/A")</f>
        <v>0</v>
      </c>
      <c r="I15" s="145">
        <f>COUNTIFS('Prioritized Approach Milestones'!B15,"2",'Prioritized Approach Milestones'!C15,"N/A")</f>
        <v>0</v>
      </c>
      <c r="J15" s="145">
        <f>COUNTIFS('Prioritized Approach Milestones'!B15,"3",'Prioritized Approach Milestones'!C15,"N/A")</f>
        <v>0</v>
      </c>
      <c r="K15" s="145">
        <f>COUNTIFS('Prioritized Approach Milestones'!B15,"4",'Prioritized Approach Milestones'!C15,"N/A")</f>
        <v>0</v>
      </c>
      <c r="L15" s="145">
        <f>COUNTIFS('Prioritized Approach Milestones'!B15,"5",'Prioritized Approach Milestones'!C15,"N/A")</f>
        <v>0</v>
      </c>
      <c r="M15" s="145">
        <f>COUNTIFS('Prioritized Approach Milestones'!B15,"6",'Prioritized Approach Milestones'!C15,"N/A")</f>
        <v>0</v>
      </c>
      <c r="N15">
        <f t="shared" si="1"/>
        <v>0</v>
      </c>
      <c r="O15" s="238"/>
      <c r="P15" s="65" t="str">
        <f>IF('Prioritized Approach Milestones'!$B15=1,'Prioritized Approach Milestones'!$F15,"")</f>
        <v/>
      </c>
      <c r="Q15" s="65">
        <f>IF('Prioritized Approach Milestones'!$B15=2,'Prioritized Approach Milestones'!$F15,"")</f>
        <v>0</v>
      </c>
      <c r="R15" s="65" t="str">
        <f>IF('Prioritized Approach Milestones'!$B15=3,'Prioritized Approach Milestones'!$F15,"")</f>
        <v/>
      </c>
      <c r="S15" s="65" t="str">
        <f>IF('Prioritized Approach Milestones'!$B15=4,'Prioritized Approach Milestones'!$F15,"")</f>
        <v/>
      </c>
      <c r="T15" s="65" t="str">
        <f>IF('Prioritized Approach Milestones'!$B15=5,'Prioritized Approach Milestones'!$F15,"")</f>
        <v/>
      </c>
      <c r="U15" s="66" t="str">
        <f>IF('Prioritized Approach Milestones'!$B15=6,'Prioritized Approach Milestones'!$F15,"")</f>
        <v/>
      </c>
      <c r="V15" s="67" t="str">
        <f>IF(AND('Prioritized Approach Milestones'!C15="Yes",'Prioritized Approach Milestones'!F15=""),"CORRECT",IF('Prioritized Approach Milestones'!C15="No","CORRECT",IF('Prioritized Approach Milestones'!B15=1,"ERROR 1","N/A")))</f>
        <v>N/A</v>
      </c>
      <c r="W15" s="67" t="str">
        <f>IF(AND('Prioritized Approach Milestones'!C15="Yes",'Prioritized Approach Milestones'!F15=""),"CORRECT",IF('Prioritized Approach Milestones'!C15="No","CORRECT",IF('Prioritized Approach Milestones'!B15=2,"ERROR 1","N/A")))</f>
        <v>ERROR 1</v>
      </c>
      <c r="X15" s="67" t="str">
        <f>IF(AND('Prioritized Approach Milestones'!C15="Yes",'Prioritized Approach Milestones'!F15=""),"CORRECT",IF('Prioritized Approach Milestones'!C15="No","CORRECT",IF('Prioritized Approach Milestones'!B15=3,"ERROR 1","N/A")))</f>
        <v>N/A</v>
      </c>
      <c r="Y15" s="67" t="str">
        <f>IF(AND('Prioritized Approach Milestones'!C15="Yes",'Prioritized Approach Milestones'!F15=""),"CORRECT",IF('Prioritized Approach Milestones'!C15="No","CORRECT",IF('Prioritized Approach Milestones'!B15=4,"ERROR 1","N/A")))</f>
        <v>N/A</v>
      </c>
      <c r="Z15" s="67" t="str">
        <f>IF(AND('Prioritized Approach Milestones'!C15="Yes",'Prioritized Approach Milestones'!F15=""),"CORRECT",IF('Prioritized Approach Milestones'!C15="No","CORRECT",IF('Prioritized Approach Milestones'!B15=5,"ERROR 1","N/A")))</f>
        <v>N/A</v>
      </c>
      <c r="AA15" s="67" t="str">
        <f>IF(AND('Prioritized Approach Milestones'!C15="Yes",'Prioritized Approach Milestones'!F15=""),"CORRECT",IF('Prioritized Approach Milestones'!C15="No","CORRECT",IF('Prioritized Approach Milestones'!B15=6,"ERROR 1","N/A")))</f>
        <v>N/A</v>
      </c>
      <c r="AB15" s="59" t="str">
        <f>IF(AND('Prioritized Approach Milestones'!C15="No",'Prioritized Approach Milestones'!F15=""),IF('Prioritized Approach Milestones'!B15=1,"ERROR 2","N/A"),"CORRECT")</f>
        <v>CORRECT</v>
      </c>
      <c r="AC15" s="59" t="str">
        <f>IF(AND('Prioritized Approach Milestones'!C15="No",'Prioritized Approach Milestones'!F15=""),IF('Prioritized Approach Milestones'!B15=2,"ERROR 2","N/A"),"CORRECT")</f>
        <v>CORRECT</v>
      </c>
      <c r="AD15" s="59" t="str">
        <f>IF(AND('Prioritized Approach Milestones'!C15="No",'Prioritized Approach Milestones'!F15=""),IF('Prioritized Approach Milestones'!B15=3,"ERROR 2","N/A"),"CORRECT")</f>
        <v>CORRECT</v>
      </c>
      <c r="AE15" s="59" t="str">
        <f>IF(AND('Prioritized Approach Milestones'!C15="No",'Prioritized Approach Milestones'!F15=""),IF('Prioritized Approach Milestones'!B15=4,"ERROR 2","N/A"),"CORRECT")</f>
        <v>CORRECT</v>
      </c>
      <c r="AF15" s="59" t="str">
        <f>IF(AND('Prioritized Approach Milestones'!C15="No",'Prioritized Approach Milestones'!F15=""),IF('Prioritized Approach Milestones'!B15=5,"ERROR 2","N/A"),"CORRECT")</f>
        <v>CORRECT</v>
      </c>
      <c r="AG15" s="68" t="str">
        <f>IF(AND('Prioritized Approach Milestones'!C15="No",'Prioritized Approach Milestones'!F15=""),IF('Prioritized Approach Milestones'!B15=6,"ERROR 2","N/A"),"CORRECT")</f>
        <v>CORRECT</v>
      </c>
    </row>
    <row r="16" spans="1:33">
      <c r="A16" s="74">
        <f>COUNTIFS('Prioritized Approach Milestones'!B16,"1",'Prioritized Approach Milestones'!C16,"yes")</f>
        <v>0</v>
      </c>
      <c r="B16" s="79">
        <f>COUNTIFS('Prioritized Approach Milestones'!B16,"2",'Prioritized Approach Milestones'!C16,"yes")</f>
        <v>0</v>
      </c>
      <c r="C16" s="75">
        <f>COUNTIFS('Prioritized Approach Milestones'!B16,"3",'Prioritized Approach Milestones'!C16,"yes")</f>
        <v>0</v>
      </c>
      <c r="D16" s="76">
        <f>COUNTIFS('Prioritized Approach Milestones'!B16,"4",'Prioritized Approach Milestones'!C16,"yes")</f>
        <v>0</v>
      </c>
      <c r="E16" s="77">
        <f>COUNTIFS('Prioritized Approach Milestones'!B16,"5",'Prioritized Approach Milestones'!C16,"yes")</f>
        <v>0</v>
      </c>
      <c r="F16" s="78">
        <f>COUNTIFS('Prioritized Approach Milestones'!B16,"6",'Prioritized Approach Milestones'!C16,"yes")</f>
        <v>0</v>
      </c>
      <c r="G16" s="234">
        <f t="shared" si="0"/>
        <v>0</v>
      </c>
      <c r="H16" s="145">
        <f>COUNTIFS('Prioritized Approach Milestones'!B16,"1",'Prioritized Approach Milestones'!C16,"N/A")</f>
        <v>0</v>
      </c>
      <c r="I16" s="145">
        <f>COUNTIFS('Prioritized Approach Milestones'!B16,"2",'Prioritized Approach Milestones'!C16,"N/A")</f>
        <v>0</v>
      </c>
      <c r="J16" s="145">
        <f>COUNTIFS('Prioritized Approach Milestones'!B16,"3",'Prioritized Approach Milestones'!C16,"N/A")</f>
        <v>0</v>
      </c>
      <c r="K16" s="145">
        <f>COUNTIFS('Prioritized Approach Milestones'!B16,"4",'Prioritized Approach Milestones'!C16,"N/A")</f>
        <v>0</v>
      </c>
      <c r="L16" s="145">
        <f>COUNTIFS('Prioritized Approach Milestones'!B16,"5",'Prioritized Approach Milestones'!C16,"N/A")</f>
        <v>0</v>
      </c>
      <c r="M16" s="145">
        <f>COUNTIFS('Prioritized Approach Milestones'!B16,"6",'Prioritized Approach Milestones'!C16,"N/A")</f>
        <v>0</v>
      </c>
      <c r="N16">
        <f t="shared" si="1"/>
        <v>0</v>
      </c>
      <c r="O16" s="238"/>
      <c r="P16" s="65" t="str">
        <f>IF('Prioritized Approach Milestones'!$B16=1,'Prioritized Approach Milestones'!$F16,"")</f>
        <v/>
      </c>
      <c r="Q16" s="65" t="str">
        <f>IF('Prioritized Approach Milestones'!$B16=2,'Prioritized Approach Milestones'!$F16,"")</f>
        <v/>
      </c>
      <c r="R16" s="65" t="str">
        <f>IF('Prioritized Approach Milestones'!$B16=3,'Prioritized Approach Milestones'!$F16,"")</f>
        <v/>
      </c>
      <c r="S16" s="65" t="str">
        <f>IF('Prioritized Approach Milestones'!$B16=4,'Prioritized Approach Milestones'!$F16,"")</f>
        <v/>
      </c>
      <c r="T16" s="65" t="str">
        <f>IF('Prioritized Approach Milestones'!$B16=5,'Prioritized Approach Milestones'!$F16,"")</f>
        <v/>
      </c>
      <c r="U16" s="66" t="str">
        <f>IF('Prioritized Approach Milestones'!$B16=6,'Prioritized Approach Milestones'!$F16,"")</f>
        <v/>
      </c>
      <c r="V16" s="67" t="str">
        <f>IF(AND('Prioritized Approach Milestones'!C16="Yes",'Prioritized Approach Milestones'!F16=""),"CORRECT",IF('Prioritized Approach Milestones'!C16="No","CORRECT",IF('Prioritized Approach Milestones'!B16=1,"ERROR 1","N/A")))</f>
        <v>N/A</v>
      </c>
      <c r="W16" s="67" t="str">
        <f>IF(AND('Prioritized Approach Milestones'!C16="Yes",'Prioritized Approach Milestones'!F16=""),"CORRECT",IF('Prioritized Approach Milestones'!C16="No","CORRECT",IF('Prioritized Approach Milestones'!B16=2,"ERROR 1","N/A")))</f>
        <v>N/A</v>
      </c>
      <c r="X16" s="67" t="str">
        <f>IF(AND('Prioritized Approach Milestones'!C16="Yes",'Prioritized Approach Milestones'!F16=""),"CORRECT",IF('Prioritized Approach Milestones'!C16="No","CORRECT",IF('Prioritized Approach Milestones'!B16=3,"ERROR 1","N/A")))</f>
        <v>N/A</v>
      </c>
      <c r="Y16" s="67" t="str">
        <f>IF(AND('Prioritized Approach Milestones'!C16="Yes",'Prioritized Approach Milestones'!F16=""),"CORRECT",IF('Prioritized Approach Milestones'!C16="No","CORRECT",IF('Prioritized Approach Milestones'!B16=4,"ERROR 1","N/A")))</f>
        <v>N/A</v>
      </c>
      <c r="Z16" s="67" t="str">
        <f>IF(AND('Prioritized Approach Milestones'!C16="Yes",'Prioritized Approach Milestones'!F16=""),"CORRECT",IF('Prioritized Approach Milestones'!C16="No","CORRECT",IF('Prioritized Approach Milestones'!B16=5,"ERROR 1","N/A")))</f>
        <v>N/A</v>
      </c>
      <c r="AA16" s="67" t="str">
        <f>IF(AND('Prioritized Approach Milestones'!C16="Yes",'Prioritized Approach Milestones'!F16=""),"CORRECT",IF('Prioritized Approach Milestones'!C16="No","CORRECT",IF('Prioritized Approach Milestones'!B16=6,"ERROR 1","N/A")))</f>
        <v>N/A</v>
      </c>
      <c r="AB16" s="59" t="str">
        <f>IF(AND('Prioritized Approach Milestones'!C16="No",'Prioritized Approach Milestones'!F16=""),IF('Prioritized Approach Milestones'!B16=1,"ERROR 2","N/A"),"CORRECT")</f>
        <v>CORRECT</v>
      </c>
      <c r="AC16" s="59" t="str">
        <f>IF(AND('Prioritized Approach Milestones'!C16="No",'Prioritized Approach Milestones'!F16=""),IF('Prioritized Approach Milestones'!B16=2,"ERROR 2","N/A"),"CORRECT")</f>
        <v>CORRECT</v>
      </c>
      <c r="AD16" s="59" t="str">
        <f>IF(AND('Prioritized Approach Milestones'!C16="No",'Prioritized Approach Milestones'!F16=""),IF('Prioritized Approach Milestones'!B16=3,"ERROR 2","N/A"),"CORRECT")</f>
        <v>CORRECT</v>
      </c>
      <c r="AE16" s="59" t="str">
        <f>IF(AND('Prioritized Approach Milestones'!C16="No",'Prioritized Approach Milestones'!F16=""),IF('Prioritized Approach Milestones'!B16=4,"ERROR 2","N/A"),"CORRECT")</f>
        <v>CORRECT</v>
      </c>
      <c r="AF16" s="59" t="str">
        <f>IF(AND('Prioritized Approach Milestones'!C16="No",'Prioritized Approach Milestones'!F16=""),IF('Prioritized Approach Milestones'!B16=5,"ERROR 2","N/A"),"CORRECT")</f>
        <v>CORRECT</v>
      </c>
      <c r="AG16" s="68" t="str">
        <f>IF(AND('Prioritized Approach Milestones'!C16="No",'Prioritized Approach Milestones'!F16=""),IF('Prioritized Approach Milestones'!B16=6,"ERROR 2","N/A"),"CORRECT")</f>
        <v>CORRECT</v>
      </c>
    </row>
    <row r="17" spans="1:33">
      <c r="A17" s="74">
        <f>COUNTIFS('Prioritized Approach Milestones'!B17,"1",'Prioritized Approach Milestones'!C17,"yes")</f>
        <v>0</v>
      </c>
      <c r="B17" s="79">
        <f>COUNTIFS('Prioritized Approach Milestones'!B17,"2",'Prioritized Approach Milestones'!C17,"yes")</f>
        <v>0</v>
      </c>
      <c r="C17" s="75">
        <f>COUNTIFS('Prioritized Approach Milestones'!B17,"3",'Prioritized Approach Milestones'!C17,"yes")</f>
        <v>0</v>
      </c>
      <c r="D17" s="76">
        <f>COUNTIFS('Prioritized Approach Milestones'!B17,"4",'Prioritized Approach Milestones'!C17,"yes")</f>
        <v>0</v>
      </c>
      <c r="E17" s="77">
        <f>COUNTIFS('Prioritized Approach Milestones'!B17,"5",'Prioritized Approach Milestones'!C17,"yes")</f>
        <v>0</v>
      </c>
      <c r="F17" s="78">
        <f>COUNTIFS('Prioritized Approach Milestones'!B17,"6",'Prioritized Approach Milestones'!C17,"yes")</f>
        <v>0</v>
      </c>
      <c r="G17" s="234">
        <f t="shared" si="0"/>
        <v>0</v>
      </c>
      <c r="H17" s="145">
        <f>COUNTIFS('Prioritized Approach Milestones'!B17,"1",'Prioritized Approach Milestones'!C17,"N/A")</f>
        <v>0</v>
      </c>
      <c r="I17" s="145">
        <f>COUNTIFS('Prioritized Approach Milestones'!B17,"2",'Prioritized Approach Milestones'!C17,"N/A")</f>
        <v>0</v>
      </c>
      <c r="J17" s="145">
        <f>COUNTIFS('Prioritized Approach Milestones'!B17,"3",'Prioritized Approach Milestones'!C17,"N/A")</f>
        <v>0</v>
      </c>
      <c r="K17" s="145">
        <f>COUNTIFS('Prioritized Approach Milestones'!B17,"4",'Prioritized Approach Milestones'!C17,"N/A")</f>
        <v>0</v>
      </c>
      <c r="L17" s="145">
        <f>COUNTIFS('Prioritized Approach Milestones'!B17,"5",'Prioritized Approach Milestones'!C17,"N/A")</f>
        <v>0</v>
      </c>
      <c r="M17" s="145">
        <f>COUNTIFS('Prioritized Approach Milestones'!B17,"6",'Prioritized Approach Milestones'!C17,"N/A")</f>
        <v>0</v>
      </c>
      <c r="N17">
        <f>SUM(H17:M17)</f>
        <v>0</v>
      </c>
      <c r="O17" s="238"/>
      <c r="P17" s="65" t="str">
        <f>IF('Prioritized Approach Milestones'!$B17=1,'Prioritized Approach Milestones'!$F17,"")</f>
        <v/>
      </c>
      <c r="Q17" s="65">
        <f>IF('Prioritized Approach Milestones'!$B17=2,'Prioritized Approach Milestones'!$F17,"")</f>
        <v>0</v>
      </c>
      <c r="R17" s="65" t="str">
        <f>IF('Prioritized Approach Milestones'!$B17=3,'Prioritized Approach Milestones'!$F17,"")</f>
        <v/>
      </c>
      <c r="S17" s="65" t="str">
        <f>IF('Prioritized Approach Milestones'!$B17=4,'Prioritized Approach Milestones'!$F17,"")</f>
        <v/>
      </c>
      <c r="T17" s="65" t="str">
        <f>IF('Prioritized Approach Milestones'!$B17=5,'Prioritized Approach Milestones'!$F17,"")</f>
        <v/>
      </c>
      <c r="U17" s="66" t="str">
        <f>IF('Prioritized Approach Milestones'!$B17=6,'Prioritized Approach Milestones'!$F17,"")</f>
        <v/>
      </c>
      <c r="V17" s="67" t="str">
        <f>IF(AND('Prioritized Approach Milestones'!C17="Yes",'Prioritized Approach Milestones'!F17=""),"CORRECT",IF('Prioritized Approach Milestones'!C17="No","CORRECT",IF('Prioritized Approach Milestones'!B17=1,"ERROR 1","N/A")))</f>
        <v>N/A</v>
      </c>
      <c r="W17" s="67" t="str">
        <f>IF(AND('Prioritized Approach Milestones'!C17="Yes",'Prioritized Approach Milestones'!F17=""),"CORRECT",IF('Prioritized Approach Milestones'!C17="No","CORRECT",IF('Prioritized Approach Milestones'!B17=2,"ERROR 1","N/A")))</f>
        <v>ERROR 1</v>
      </c>
      <c r="X17" s="67" t="str">
        <f>IF(AND('Prioritized Approach Milestones'!C17="Yes",'Prioritized Approach Milestones'!F17=""),"CORRECT",IF('Prioritized Approach Milestones'!C17="No","CORRECT",IF('Prioritized Approach Milestones'!B17=3,"ERROR 1","N/A")))</f>
        <v>N/A</v>
      </c>
      <c r="Y17" s="67" t="str">
        <f>IF(AND('Prioritized Approach Milestones'!C17="Yes",'Prioritized Approach Milestones'!F17=""),"CORRECT",IF('Prioritized Approach Milestones'!C17="No","CORRECT",IF('Prioritized Approach Milestones'!B17=4,"ERROR 1","N/A")))</f>
        <v>N/A</v>
      </c>
      <c r="Z17" s="67" t="str">
        <f>IF(AND('Prioritized Approach Milestones'!C17="Yes",'Prioritized Approach Milestones'!F17=""),"CORRECT",IF('Prioritized Approach Milestones'!C17="No","CORRECT",IF('Prioritized Approach Milestones'!B17=5,"ERROR 1","N/A")))</f>
        <v>N/A</v>
      </c>
      <c r="AA17" s="67" t="str">
        <f>IF(AND('Prioritized Approach Milestones'!C17="Yes",'Prioritized Approach Milestones'!F17=""),"CORRECT",IF('Prioritized Approach Milestones'!C17="No","CORRECT",IF('Prioritized Approach Milestones'!B17=6,"ERROR 1","N/A")))</f>
        <v>N/A</v>
      </c>
      <c r="AB17" s="59" t="str">
        <f>IF(AND('Prioritized Approach Milestones'!C17="No",'Prioritized Approach Milestones'!F17=""),IF('Prioritized Approach Milestones'!B17=1,"ERROR 2","N/A"),"CORRECT")</f>
        <v>CORRECT</v>
      </c>
      <c r="AC17" s="59" t="str">
        <f>IF(AND('Prioritized Approach Milestones'!C17="No",'Prioritized Approach Milestones'!F17=""),IF('Prioritized Approach Milestones'!B17=2,"ERROR 2","N/A"),"CORRECT")</f>
        <v>CORRECT</v>
      </c>
      <c r="AD17" s="59" t="str">
        <f>IF(AND('Prioritized Approach Milestones'!C17="No",'Prioritized Approach Milestones'!F17=""),IF('Prioritized Approach Milestones'!B17=3,"ERROR 2","N/A"),"CORRECT")</f>
        <v>CORRECT</v>
      </c>
      <c r="AE17" s="59" t="str">
        <f>IF(AND('Prioritized Approach Milestones'!C17="No",'Prioritized Approach Milestones'!F17=""),IF('Prioritized Approach Milestones'!B17=4,"ERROR 2","N/A"),"CORRECT")</f>
        <v>CORRECT</v>
      </c>
      <c r="AF17" s="59" t="str">
        <f>IF(AND('Prioritized Approach Milestones'!C17="No",'Prioritized Approach Milestones'!F17=""),IF('Prioritized Approach Milestones'!B17=5,"ERROR 2","N/A"),"CORRECT")</f>
        <v>CORRECT</v>
      </c>
      <c r="AG17" s="68" t="str">
        <f>IF(AND('Prioritized Approach Milestones'!C17="No",'Prioritized Approach Milestones'!F17=""),IF('Prioritized Approach Milestones'!B17=6,"ERROR 2","N/A"),"CORRECT")</f>
        <v>CORRECT</v>
      </c>
    </row>
    <row r="18" spans="1:33">
      <c r="A18" s="74">
        <f>COUNTIFS('Prioritized Approach Milestones'!B18,"1",'Prioritized Approach Milestones'!C18,"yes")</f>
        <v>0</v>
      </c>
      <c r="B18" s="79">
        <f>COUNTIFS('Prioritized Approach Milestones'!B18,"2",'Prioritized Approach Milestones'!C18,"yes")</f>
        <v>0</v>
      </c>
      <c r="C18" s="75">
        <f>COUNTIFS('Prioritized Approach Milestones'!B18,"3",'Prioritized Approach Milestones'!C18,"yes")</f>
        <v>0</v>
      </c>
      <c r="D18" s="76">
        <f>COUNTIFS('Prioritized Approach Milestones'!B18,"4",'Prioritized Approach Milestones'!C18,"yes")</f>
        <v>0</v>
      </c>
      <c r="E18" s="77">
        <f>COUNTIFS('Prioritized Approach Milestones'!B18,"5",'Prioritized Approach Milestones'!C18,"yes")</f>
        <v>0</v>
      </c>
      <c r="F18" s="78">
        <f>COUNTIFS('Prioritized Approach Milestones'!B18,"6",'Prioritized Approach Milestones'!C18,"yes")</f>
        <v>0</v>
      </c>
      <c r="G18" s="234">
        <f t="shared" si="0"/>
        <v>0</v>
      </c>
      <c r="H18" s="145">
        <f>COUNTIFS('Prioritized Approach Milestones'!B18,"1",'Prioritized Approach Milestones'!C18,"N/A")</f>
        <v>0</v>
      </c>
      <c r="I18" s="145">
        <f>COUNTIFS('Prioritized Approach Milestones'!B18,"2",'Prioritized Approach Milestones'!C18,"N/A")</f>
        <v>0</v>
      </c>
      <c r="J18" s="145">
        <f>COUNTIFS('Prioritized Approach Milestones'!B18,"3",'Prioritized Approach Milestones'!C18,"N/A")</f>
        <v>0</v>
      </c>
      <c r="K18" s="145">
        <f>COUNTIFS('Prioritized Approach Milestones'!B18,"4",'Prioritized Approach Milestones'!C18,"N/A")</f>
        <v>0</v>
      </c>
      <c r="L18" s="145">
        <f>COUNTIFS('Prioritized Approach Milestones'!B18,"5",'Prioritized Approach Milestones'!C18,"N/A")</f>
        <v>0</v>
      </c>
      <c r="M18" s="145">
        <f>COUNTIFS('Prioritized Approach Milestones'!B18,"6",'Prioritized Approach Milestones'!C18,"N/A")</f>
        <v>0</v>
      </c>
      <c r="N18">
        <f t="shared" si="1"/>
        <v>0</v>
      </c>
      <c r="O18" s="238"/>
      <c r="P18" s="65" t="str">
        <f>IF('Prioritized Approach Milestones'!$B18=1,'Prioritized Approach Milestones'!$F18,"")</f>
        <v/>
      </c>
      <c r="Q18" s="65">
        <f>IF('Prioritized Approach Milestones'!$B18=2,'Prioritized Approach Milestones'!$F18,"")</f>
        <v>0</v>
      </c>
      <c r="R18" s="65" t="str">
        <f>IF('Prioritized Approach Milestones'!$B18=3,'Prioritized Approach Milestones'!$F18,"")</f>
        <v/>
      </c>
      <c r="S18" s="65" t="str">
        <f>IF('Prioritized Approach Milestones'!$B18=4,'Prioritized Approach Milestones'!$F18,"")</f>
        <v/>
      </c>
      <c r="T18" s="65" t="str">
        <f>IF('Prioritized Approach Milestones'!$B18=5,'Prioritized Approach Milestones'!$F18,"")</f>
        <v/>
      </c>
      <c r="U18" s="66" t="str">
        <f>IF('Prioritized Approach Milestones'!$B18=6,'Prioritized Approach Milestones'!$F18,"")</f>
        <v/>
      </c>
      <c r="V18" s="67" t="str">
        <f>IF(AND('Prioritized Approach Milestones'!C18="Yes",'Prioritized Approach Milestones'!F18=""),"CORRECT",IF('Prioritized Approach Milestones'!C18="No","CORRECT",IF('Prioritized Approach Milestones'!B18=1,"ERROR 1","N/A")))</f>
        <v>N/A</v>
      </c>
      <c r="W18" s="67" t="str">
        <f>IF(AND('Prioritized Approach Milestones'!C18="Yes",'Prioritized Approach Milestones'!F18=""),"CORRECT",IF('Prioritized Approach Milestones'!C18="No","CORRECT",IF('Prioritized Approach Milestones'!B18=2,"ERROR 1","N/A")))</f>
        <v>ERROR 1</v>
      </c>
      <c r="X18" s="67" t="str">
        <f>IF(AND('Prioritized Approach Milestones'!C18="Yes",'Prioritized Approach Milestones'!F18=""),"CORRECT",IF('Prioritized Approach Milestones'!C18="No","CORRECT",IF('Prioritized Approach Milestones'!B18=3,"ERROR 1","N/A")))</f>
        <v>N/A</v>
      </c>
      <c r="Y18" s="67" t="str">
        <f>IF(AND('Prioritized Approach Milestones'!C18="Yes",'Prioritized Approach Milestones'!F18=""),"CORRECT",IF('Prioritized Approach Milestones'!C18="No","CORRECT",IF('Prioritized Approach Milestones'!B18=4,"ERROR 1","N/A")))</f>
        <v>N/A</v>
      </c>
      <c r="Z18" s="67" t="str">
        <f>IF(AND('Prioritized Approach Milestones'!C18="Yes",'Prioritized Approach Milestones'!F18=""),"CORRECT",IF('Prioritized Approach Milestones'!C18="No","CORRECT",IF('Prioritized Approach Milestones'!B18=5,"ERROR 1","N/A")))</f>
        <v>N/A</v>
      </c>
      <c r="AA18" s="67" t="str">
        <f>IF(AND('Prioritized Approach Milestones'!C18="Yes",'Prioritized Approach Milestones'!F18=""),"CORRECT",IF('Prioritized Approach Milestones'!C18="No","CORRECT",IF('Prioritized Approach Milestones'!B18=6,"ERROR 1","N/A")))</f>
        <v>N/A</v>
      </c>
      <c r="AB18" s="59" t="str">
        <f>IF(AND('Prioritized Approach Milestones'!C18="No",'Prioritized Approach Milestones'!F18=""),IF('Prioritized Approach Milestones'!B18=1,"ERROR 2","N/A"),"CORRECT")</f>
        <v>CORRECT</v>
      </c>
      <c r="AC18" s="59" t="str">
        <f>IF(AND('Prioritized Approach Milestones'!C18="No",'Prioritized Approach Milestones'!F18=""),IF('Prioritized Approach Milestones'!B18=2,"ERROR 2","N/A"),"CORRECT")</f>
        <v>CORRECT</v>
      </c>
      <c r="AD18" s="59" t="str">
        <f>IF(AND('Prioritized Approach Milestones'!C18="No",'Prioritized Approach Milestones'!F18=""),IF('Prioritized Approach Milestones'!B18=3,"ERROR 2","N/A"),"CORRECT")</f>
        <v>CORRECT</v>
      </c>
      <c r="AE18" s="59" t="str">
        <f>IF(AND('Prioritized Approach Milestones'!C18="No",'Prioritized Approach Milestones'!F18=""),IF('Prioritized Approach Milestones'!B18=4,"ERROR 2","N/A"),"CORRECT")</f>
        <v>CORRECT</v>
      </c>
      <c r="AF18" s="59" t="str">
        <f>IF(AND('Prioritized Approach Milestones'!C18="No",'Prioritized Approach Milestones'!F18=""),IF('Prioritized Approach Milestones'!B18=5,"ERROR 2","N/A"),"CORRECT")</f>
        <v>CORRECT</v>
      </c>
      <c r="AG18" s="68" t="str">
        <f>IF(AND('Prioritized Approach Milestones'!C18="No",'Prioritized Approach Milestones'!F18=""),IF('Prioritized Approach Milestones'!B18=6,"ERROR 2","N/A"),"CORRECT")</f>
        <v>CORRECT</v>
      </c>
    </row>
    <row r="19" spans="1:33">
      <c r="A19" s="74">
        <f>COUNTIFS('Prioritized Approach Milestones'!B19,"1",'Prioritized Approach Milestones'!C19,"yes")</f>
        <v>0</v>
      </c>
      <c r="B19" s="79">
        <f>COUNTIFS('Prioritized Approach Milestones'!B19,"2",'Prioritized Approach Milestones'!C19,"yes")</f>
        <v>0</v>
      </c>
      <c r="C19" s="75">
        <f>COUNTIFS('Prioritized Approach Milestones'!B19,"3",'Prioritized Approach Milestones'!C19,"yes")</f>
        <v>0</v>
      </c>
      <c r="D19" s="76">
        <f>COUNTIFS('Prioritized Approach Milestones'!B19,"4",'Prioritized Approach Milestones'!C19,"yes")</f>
        <v>0</v>
      </c>
      <c r="E19" s="77">
        <f>COUNTIFS('Prioritized Approach Milestones'!B19,"5",'Prioritized Approach Milestones'!C19,"yes")</f>
        <v>0</v>
      </c>
      <c r="F19" s="78">
        <f>COUNTIFS('Prioritized Approach Milestones'!B19,"6",'Prioritized Approach Milestones'!C19,"yes")</f>
        <v>0</v>
      </c>
      <c r="G19" s="234">
        <f t="shared" si="0"/>
        <v>0</v>
      </c>
      <c r="H19" s="145">
        <f>COUNTIFS('Prioritized Approach Milestones'!B19,"1",'Prioritized Approach Milestones'!C19,"N/A")</f>
        <v>0</v>
      </c>
      <c r="I19" s="145">
        <f>COUNTIFS('Prioritized Approach Milestones'!B19,"2",'Prioritized Approach Milestones'!C19,"N/A")</f>
        <v>0</v>
      </c>
      <c r="J19" s="145">
        <f>COUNTIFS('Prioritized Approach Milestones'!B19,"3",'Prioritized Approach Milestones'!C19,"N/A")</f>
        <v>0</v>
      </c>
      <c r="K19" s="145">
        <f>COUNTIFS('Prioritized Approach Milestones'!B19,"4",'Prioritized Approach Milestones'!C19,"N/A")</f>
        <v>0</v>
      </c>
      <c r="L19" s="145">
        <f>COUNTIFS('Prioritized Approach Milestones'!B19,"5",'Prioritized Approach Milestones'!C19,"N/A")</f>
        <v>0</v>
      </c>
      <c r="M19" s="145">
        <f>COUNTIFS('Prioritized Approach Milestones'!B19,"6",'Prioritized Approach Milestones'!C19,"N/A")</f>
        <v>0</v>
      </c>
      <c r="N19">
        <f t="shared" si="1"/>
        <v>0</v>
      </c>
      <c r="O19" s="238"/>
      <c r="P19" s="65" t="str">
        <f>IF('Prioritized Approach Milestones'!$B19=1,'Prioritized Approach Milestones'!$F19,"")</f>
        <v/>
      </c>
      <c r="Q19" s="65">
        <f>IF('Prioritized Approach Milestones'!$B19=2,'Prioritized Approach Milestones'!$F19,"")</f>
        <v>0</v>
      </c>
      <c r="R19" s="65" t="str">
        <f>IF('Prioritized Approach Milestones'!$B19=3,'Prioritized Approach Milestones'!$F19,"")</f>
        <v/>
      </c>
      <c r="S19" s="65" t="str">
        <f>IF('Prioritized Approach Milestones'!$B19=4,'Prioritized Approach Milestones'!$F19,"")</f>
        <v/>
      </c>
      <c r="T19" s="65" t="str">
        <f>IF('Prioritized Approach Milestones'!$B19=5,'Prioritized Approach Milestones'!$F19,"")</f>
        <v/>
      </c>
      <c r="U19" s="66" t="str">
        <f>IF('Prioritized Approach Milestones'!$B19=6,'Prioritized Approach Milestones'!$F19,"")</f>
        <v/>
      </c>
      <c r="V19" s="67" t="str">
        <f>IF(AND('Prioritized Approach Milestones'!C19="Yes",'Prioritized Approach Milestones'!F19=""),"CORRECT",IF('Prioritized Approach Milestones'!C19="No","CORRECT",IF('Prioritized Approach Milestones'!B19=1,"ERROR 1","N/A")))</f>
        <v>N/A</v>
      </c>
      <c r="W19" s="67" t="str">
        <f>IF(AND('Prioritized Approach Milestones'!C19="Yes",'Prioritized Approach Milestones'!F19=""),"CORRECT",IF('Prioritized Approach Milestones'!C19="No","CORRECT",IF('Prioritized Approach Milestones'!B19=2,"ERROR 1","N/A")))</f>
        <v>ERROR 1</v>
      </c>
      <c r="X19" s="67" t="str">
        <f>IF(AND('Prioritized Approach Milestones'!C19="Yes",'Prioritized Approach Milestones'!F19=""),"CORRECT",IF('Prioritized Approach Milestones'!C19="No","CORRECT",IF('Prioritized Approach Milestones'!B19=3,"ERROR 1","N/A")))</f>
        <v>N/A</v>
      </c>
      <c r="Y19" s="67" t="str">
        <f>IF(AND('Prioritized Approach Milestones'!C19="Yes",'Prioritized Approach Milestones'!F19=""),"CORRECT",IF('Prioritized Approach Milestones'!C19="No","CORRECT",IF('Prioritized Approach Milestones'!B19=4,"ERROR 1","N/A")))</f>
        <v>N/A</v>
      </c>
      <c r="Z19" s="67" t="str">
        <f>IF(AND('Prioritized Approach Milestones'!C19="Yes",'Prioritized Approach Milestones'!F19=""),"CORRECT",IF('Prioritized Approach Milestones'!C19="No","CORRECT",IF('Prioritized Approach Milestones'!B19=5,"ERROR 1","N/A")))</f>
        <v>N/A</v>
      </c>
      <c r="AA19" s="67" t="str">
        <f>IF(AND('Prioritized Approach Milestones'!C19="Yes",'Prioritized Approach Milestones'!F19=""),"CORRECT",IF('Prioritized Approach Milestones'!C19="No","CORRECT",IF('Prioritized Approach Milestones'!B19=6,"ERROR 1","N/A")))</f>
        <v>N/A</v>
      </c>
      <c r="AB19" s="59" t="str">
        <f>IF(AND('Prioritized Approach Milestones'!C19="No",'Prioritized Approach Milestones'!F19=""),IF('Prioritized Approach Milestones'!B19=1,"ERROR 2","N/A"),"CORRECT")</f>
        <v>CORRECT</v>
      </c>
      <c r="AC19" s="59" t="str">
        <f>IF(AND('Prioritized Approach Milestones'!C19="No",'Prioritized Approach Milestones'!F19=""),IF('Prioritized Approach Milestones'!B19=2,"ERROR 2","N/A"),"CORRECT")</f>
        <v>CORRECT</v>
      </c>
      <c r="AD19" s="59" t="str">
        <f>IF(AND('Prioritized Approach Milestones'!C19="No",'Prioritized Approach Milestones'!F19=""),IF('Prioritized Approach Milestones'!B19=3,"ERROR 2","N/A"),"CORRECT")</f>
        <v>CORRECT</v>
      </c>
      <c r="AE19" s="59" t="str">
        <f>IF(AND('Prioritized Approach Milestones'!C19="No",'Prioritized Approach Milestones'!F19=""),IF('Prioritized Approach Milestones'!B19=4,"ERROR 2","N/A"),"CORRECT")</f>
        <v>CORRECT</v>
      </c>
      <c r="AF19" s="59" t="str">
        <f>IF(AND('Prioritized Approach Milestones'!C19="No",'Prioritized Approach Milestones'!F19=""),IF('Prioritized Approach Milestones'!B19=5,"ERROR 2","N/A"),"CORRECT")</f>
        <v>CORRECT</v>
      </c>
      <c r="AG19" s="68" t="str">
        <f>IF(AND('Prioritized Approach Milestones'!C19="No",'Prioritized Approach Milestones'!F19=""),IF('Prioritized Approach Milestones'!B19=6,"ERROR 2","N/A"),"CORRECT")</f>
        <v>CORRECT</v>
      </c>
    </row>
    <row r="20" spans="1:33">
      <c r="A20" s="74">
        <f>COUNTIFS('Prioritized Approach Milestones'!B20,"1",'Prioritized Approach Milestones'!C20,"yes")</f>
        <v>0</v>
      </c>
      <c r="B20" s="79">
        <f>COUNTIFS('Prioritized Approach Milestones'!B20,"2",'Prioritized Approach Milestones'!C20,"yes")</f>
        <v>0</v>
      </c>
      <c r="C20" s="75">
        <f>COUNTIFS('Prioritized Approach Milestones'!B20,"3",'Prioritized Approach Milestones'!C20,"yes")</f>
        <v>0</v>
      </c>
      <c r="D20" s="76">
        <f>COUNTIFS('Prioritized Approach Milestones'!B20,"4",'Prioritized Approach Milestones'!C20,"yes")</f>
        <v>0</v>
      </c>
      <c r="E20" s="77">
        <f>COUNTIFS('Prioritized Approach Milestones'!B20,"5",'Prioritized Approach Milestones'!C20,"yes")</f>
        <v>0</v>
      </c>
      <c r="F20" s="78">
        <f>COUNTIFS('Prioritized Approach Milestones'!B20,"6",'Prioritized Approach Milestones'!C20,"yes")</f>
        <v>0</v>
      </c>
      <c r="G20" s="234">
        <f t="shared" si="0"/>
        <v>0</v>
      </c>
      <c r="H20" s="145">
        <f>COUNTIFS('Prioritized Approach Milestones'!B20,"1",'Prioritized Approach Milestones'!C20,"N/A")</f>
        <v>0</v>
      </c>
      <c r="I20" s="145">
        <f>COUNTIFS('Prioritized Approach Milestones'!B20,"2",'Prioritized Approach Milestones'!C20,"N/A")</f>
        <v>0</v>
      </c>
      <c r="J20" s="145">
        <f>COUNTIFS('Prioritized Approach Milestones'!B20,"3",'Prioritized Approach Milestones'!C20,"N/A")</f>
        <v>0</v>
      </c>
      <c r="K20" s="145">
        <f>COUNTIFS('Prioritized Approach Milestones'!B20,"4",'Prioritized Approach Milestones'!C20,"N/A")</f>
        <v>0</v>
      </c>
      <c r="L20" s="145">
        <f>COUNTIFS('Prioritized Approach Milestones'!B20,"5",'Prioritized Approach Milestones'!C20,"N/A")</f>
        <v>0</v>
      </c>
      <c r="M20" s="145">
        <f>COUNTIFS('Prioritized Approach Milestones'!B20,"6",'Prioritized Approach Milestones'!C20,"N/A")</f>
        <v>0</v>
      </c>
      <c r="N20">
        <f t="shared" si="1"/>
        <v>0</v>
      </c>
      <c r="O20" s="238"/>
      <c r="P20" s="65" t="str">
        <f>IF('Prioritized Approach Milestones'!$B20=1,'Prioritized Approach Milestones'!$F20,"")</f>
        <v/>
      </c>
      <c r="Q20" s="65">
        <f>IF('Prioritized Approach Milestones'!$B20=2,'Prioritized Approach Milestones'!$F20,"")</f>
        <v>0</v>
      </c>
      <c r="R20" s="65" t="str">
        <f>IF('Prioritized Approach Milestones'!$B20=3,'Prioritized Approach Milestones'!$F20,"")</f>
        <v/>
      </c>
      <c r="S20" s="65" t="str">
        <f>IF('Prioritized Approach Milestones'!$B20=4,'Prioritized Approach Milestones'!$F20,"")</f>
        <v/>
      </c>
      <c r="T20" s="65" t="str">
        <f>IF('Prioritized Approach Milestones'!$B20=5,'Prioritized Approach Milestones'!$F20,"")</f>
        <v/>
      </c>
      <c r="U20" s="66" t="str">
        <f>IF('Prioritized Approach Milestones'!$B20=6,'Prioritized Approach Milestones'!$F20,"")</f>
        <v/>
      </c>
      <c r="V20" s="67" t="str">
        <f>IF(AND('Prioritized Approach Milestones'!C20="Yes",'Prioritized Approach Milestones'!F20=""),"CORRECT",IF('Prioritized Approach Milestones'!C20="No","CORRECT",IF('Prioritized Approach Milestones'!B20=1,"ERROR 1","N/A")))</f>
        <v>N/A</v>
      </c>
      <c r="W20" s="67" t="str">
        <f>IF(AND('Prioritized Approach Milestones'!C20="Yes",'Prioritized Approach Milestones'!F20=""),"CORRECT",IF('Prioritized Approach Milestones'!C20="No","CORRECT",IF('Prioritized Approach Milestones'!B20=2,"ERROR 1","N/A")))</f>
        <v>ERROR 1</v>
      </c>
      <c r="X20" s="67" t="str">
        <f>IF(AND('Prioritized Approach Milestones'!C20="Yes",'Prioritized Approach Milestones'!F20=""),"CORRECT",IF('Prioritized Approach Milestones'!C20="No","CORRECT",IF('Prioritized Approach Milestones'!B20=3,"ERROR 1","N/A")))</f>
        <v>N/A</v>
      </c>
      <c r="Y20" s="67" t="str">
        <f>IF(AND('Prioritized Approach Milestones'!C20="Yes",'Prioritized Approach Milestones'!F20=""),"CORRECT",IF('Prioritized Approach Milestones'!C20="No","CORRECT",IF('Prioritized Approach Milestones'!B20=4,"ERROR 1","N/A")))</f>
        <v>N/A</v>
      </c>
      <c r="Z20" s="67" t="str">
        <f>IF(AND('Prioritized Approach Milestones'!C20="Yes",'Prioritized Approach Milestones'!F20=""),"CORRECT",IF('Prioritized Approach Milestones'!C20="No","CORRECT",IF('Prioritized Approach Milestones'!B20=5,"ERROR 1","N/A")))</f>
        <v>N/A</v>
      </c>
      <c r="AA20" s="67" t="str">
        <f>IF(AND('Prioritized Approach Milestones'!C20="Yes",'Prioritized Approach Milestones'!F20=""),"CORRECT",IF('Prioritized Approach Milestones'!C20="No","CORRECT",IF('Prioritized Approach Milestones'!B20=6,"ERROR 1","N/A")))</f>
        <v>N/A</v>
      </c>
      <c r="AB20" s="59" t="str">
        <f>IF(AND('Prioritized Approach Milestones'!C20="No",'Prioritized Approach Milestones'!F20=""),IF('Prioritized Approach Milestones'!B20=1,"ERROR 2","N/A"),"CORRECT")</f>
        <v>CORRECT</v>
      </c>
      <c r="AC20" s="59" t="str">
        <f>IF(AND('Prioritized Approach Milestones'!C20="No",'Prioritized Approach Milestones'!F20=""),IF('Prioritized Approach Milestones'!B20=2,"ERROR 2","N/A"),"CORRECT")</f>
        <v>CORRECT</v>
      </c>
      <c r="AD20" s="59" t="str">
        <f>IF(AND('Prioritized Approach Milestones'!C20="No",'Prioritized Approach Milestones'!F20=""),IF('Prioritized Approach Milestones'!B20=3,"ERROR 2","N/A"),"CORRECT")</f>
        <v>CORRECT</v>
      </c>
      <c r="AE20" s="59" t="str">
        <f>IF(AND('Prioritized Approach Milestones'!C20="No",'Prioritized Approach Milestones'!F20=""),IF('Prioritized Approach Milestones'!B20=4,"ERROR 2","N/A"),"CORRECT")</f>
        <v>CORRECT</v>
      </c>
      <c r="AF20" s="59" t="str">
        <f>IF(AND('Prioritized Approach Milestones'!C20="No",'Prioritized Approach Milestones'!F20=""),IF('Prioritized Approach Milestones'!B20=5,"ERROR 2","N/A"),"CORRECT")</f>
        <v>CORRECT</v>
      </c>
      <c r="AG20" s="68" t="str">
        <f>IF(AND('Prioritized Approach Milestones'!C20="No",'Prioritized Approach Milestones'!F20=""),IF('Prioritized Approach Milestones'!B20=6,"ERROR 2","N/A"),"CORRECT")</f>
        <v>CORRECT</v>
      </c>
    </row>
    <row r="21" spans="1:33">
      <c r="A21" s="74">
        <f>COUNTIFS('Prioritized Approach Milestones'!B21,"1",'Prioritized Approach Milestones'!C21,"yes")</f>
        <v>0</v>
      </c>
      <c r="B21" s="79">
        <f>COUNTIFS('Prioritized Approach Milestones'!B21,"2",'Prioritized Approach Milestones'!C21,"yes")</f>
        <v>0</v>
      </c>
      <c r="C21" s="75">
        <f>COUNTIFS('Prioritized Approach Milestones'!B21,"3",'Prioritized Approach Milestones'!C21,"yes")</f>
        <v>0</v>
      </c>
      <c r="D21" s="76">
        <f>COUNTIFS('Prioritized Approach Milestones'!B21,"4",'Prioritized Approach Milestones'!C21,"yes")</f>
        <v>0</v>
      </c>
      <c r="E21" s="77">
        <f>COUNTIFS('Prioritized Approach Milestones'!B21,"5",'Prioritized Approach Milestones'!C21,"yes")</f>
        <v>0</v>
      </c>
      <c r="F21" s="78">
        <f>COUNTIFS('Prioritized Approach Milestones'!B21,"6",'Prioritized Approach Milestones'!C21,"yes")</f>
        <v>0</v>
      </c>
      <c r="G21" s="234">
        <f t="shared" si="0"/>
        <v>0</v>
      </c>
      <c r="H21" s="145">
        <f>COUNTIFS('Prioritized Approach Milestones'!B21,"1",'Prioritized Approach Milestones'!C21,"N/A")</f>
        <v>0</v>
      </c>
      <c r="I21" s="145">
        <f>COUNTIFS('Prioritized Approach Milestones'!B21,"2",'Prioritized Approach Milestones'!C21,"N/A")</f>
        <v>0</v>
      </c>
      <c r="J21" s="145">
        <f>COUNTIFS('Prioritized Approach Milestones'!B21,"3",'Prioritized Approach Milestones'!C21,"N/A")</f>
        <v>0</v>
      </c>
      <c r="K21" s="145">
        <f>COUNTIFS('Prioritized Approach Milestones'!B21,"4",'Prioritized Approach Milestones'!C21,"N/A")</f>
        <v>0</v>
      </c>
      <c r="L21" s="145">
        <f>COUNTIFS('Prioritized Approach Milestones'!B21,"5",'Prioritized Approach Milestones'!C21,"N/A")</f>
        <v>0</v>
      </c>
      <c r="M21" s="145">
        <f>COUNTIFS('Prioritized Approach Milestones'!B21,"6",'Prioritized Approach Milestones'!C21,"N/A")</f>
        <v>0</v>
      </c>
      <c r="N21">
        <f t="shared" si="1"/>
        <v>0</v>
      </c>
      <c r="O21" s="238"/>
      <c r="P21" s="65" t="str">
        <f>IF('Prioritized Approach Milestones'!$B21=1,'Prioritized Approach Milestones'!$F21,"")</f>
        <v/>
      </c>
      <c r="Q21" s="65">
        <f>IF('Prioritized Approach Milestones'!$B21=2,'Prioritized Approach Milestones'!$F21,"")</f>
        <v>0</v>
      </c>
      <c r="R21" s="65" t="str">
        <f>IF('Prioritized Approach Milestones'!$B21=3,'Prioritized Approach Milestones'!$F21,"")</f>
        <v/>
      </c>
      <c r="S21" s="65" t="str">
        <f>IF('Prioritized Approach Milestones'!$B21=4,'Prioritized Approach Milestones'!$F21,"")</f>
        <v/>
      </c>
      <c r="T21" s="65" t="str">
        <f>IF('Prioritized Approach Milestones'!$B21=5,'Prioritized Approach Milestones'!$F21,"")</f>
        <v/>
      </c>
      <c r="U21" s="66" t="str">
        <f>IF('Prioritized Approach Milestones'!$B21=6,'Prioritized Approach Milestones'!$F21,"")</f>
        <v/>
      </c>
      <c r="V21" s="67" t="str">
        <f>IF(AND('Prioritized Approach Milestones'!C21="Yes",'Prioritized Approach Milestones'!F21=""),"CORRECT",IF('Prioritized Approach Milestones'!C21="No","CORRECT",IF('Prioritized Approach Milestones'!B21=1,"ERROR 1","N/A")))</f>
        <v>N/A</v>
      </c>
      <c r="W21" s="67" t="str">
        <f>IF(AND('Prioritized Approach Milestones'!C21="Yes",'Prioritized Approach Milestones'!F21=""),"CORRECT",IF('Prioritized Approach Milestones'!C21="No","CORRECT",IF('Prioritized Approach Milestones'!B21=2,"ERROR 1","N/A")))</f>
        <v>ERROR 1</v>
      </c>
      <c r="X21" s="67" t="str">
        <f>IF(AND('Prioritized Approach Milestones'!C21="Yes",'Prioritized Approach Milestones'!F21=""),"CORRECT",IF('Prioritized Approach Milestones'!C21="No","CORRECT",IF('Prioritized Approach Milestones'!B21=3,"ERROR 1","N/A")))</f>
        <v>N/A</v>
      </c>
      <c r="Y21" s="67" t="str">
        <f>IF(AND('Prioritized Approach Milestones'!C21="Yes",'Prioritized Approach Milestones'!F21=""),"CORRECT",IF('Prioritized Approach Milestones'!C21="No","CORRECT",IF('Prioritized Approach Milestones'!B21=4,"ERROR 1","N/A")))</f>
        <v>N/A</v>
      </c>
      <c r="Z21" s="67" t="str">
        <f>IF(AND('Prioritized Approach Milestones'!C21="Yes",'Prioritized Approach Milestones'!F21=""),"CORRECT",IF('Prioritized Approach Milestones'!C21="No","CORRECT",IF('Prioritized Approach Milestones'!B21=5,"ERROR 1","N/A")))</f>
        <v>N/A</v>
      </c>
      <c r="AA21" s="67" t="str">
        <f>IF(AND('Prioritized Approach Milestones'!C21="Yes",'Prioritized Approach Milestones'!F21=""),"CORRECT",IF('Prioritized Approach Milestones'!C21="No","CORRECT",IF('Prioritized Approach Milestones'!B21=6,"ERROR 1","N/A")))</f>
        <v>N/A</v>
      </c>
      <c r="AB21" s="59" t="str">
        <f>IF(AND('Prioritized Approach Milestones'!C21="No",'Prioritized Approach Milestones'!F21=""),IF('Prioritized Approach Milestones'!B21=1,"ERROR 2","N/A"),"CORRECT")</f>
        <v>CORRECT</v>
      </c>
      <c r="AC21" s="59" t="str">
        <f>IF(AND('Prioritized Approach Milestones'!C21="No",'Prioritized Approach Milestones'!F21=""),IF('Prioritized Approach Milestones'!B21=2,"ERROR 2","N/A"),"CORRECT")</f>
        <v>CORRECT</v>
      </c>
      <c r="AD21" s="59" t="str">
        <f>IF(AND('Prioritized Approach Milestones'!C21="No",'Prioritized Approach Milestones'!F21=""),IF('Prioritized Approach Milestones'!B21=3,"ERROR 2","N/A"),"CORRECT")</f>
        <v>CORRECT</v>
      </c>
      <c r="AE21" s="59" t="str">
        <f>IF(AND('Prioritized Approach Milestones'!C21="No",'Prioritized Approach Milestones'!F21=""),IF('Prioritized Approach Milestones'!B21=4,"ERROR 2","N/A"),"CORRECT")</f>
        <v>CORRECT</v>
      </c>
      <c r="AF21" s="59" t="str">
        <f>IF(AND('Prioritized Approach Milestones'!C21="No",'Prioritized Approach Milestones'!F21=""),IF('Prioritized Approach Milestones'!B21=5,"ERROR 2","N/A"),"CORRECT")</f>
        <v>CORRECT</v>
      </c>
      <c r="AG21" s="68" t="str">
        <f>IF(AND('Prioritized Approach Milestones'!C21="No",'Prioritized Approach Milestones'!F21=""),IF('Prioritized Approach Milestones'!B21=6,"ERROR 2","N/A"),"CORRECT")</f>
        <v>CORRECT</v>
      </c>
    </row>
    <row r="22" spans="1:33">
      <c r="A22" s="74">
        <f>COUNTIFS('Prioritized Approach Milestones'!B22,"1",'Prioritized Approach Milestones'!C22,"yes")</f>
        <v>0</v>
      </c>
      <c r="B22" s="79">
        <f>COUNTIFS('Prioritized Approach Milestones'!B22,"2",'Prioritized Approach Milestones'!C22,"yes")</f>
        <v>0</v>
      </c>
      <c r="C22" s="75">
        <f>COUNTIFS('Prioritized Approach Milestones'!B22,"3",'Prioritized Approach Milestones'!C22,"yes")</f>
        <v>0</v>
      </c>
      <c r="D22" s="76">
        <f>COUNTIFS('Prioritized Approach Milestones'!B22,"4",'Prioritized Approach Milestones'!C22,"yes")</f>
        <v>0</v>
      </c>
      <c r="E22" s="77">
        <f>COUNTIFS('Prioritized Approach Milestones'!B22,"5",'Prioritized Approach Milestones'!C22,"yes")</f>
        <v>0</v>
      </c>
      <c r="F22" s="78">
        <f>COUNTIFS('Prioritized Approach Milestones'!B22,"6",'Prioritized Approach Milestones'!C22,"yes")</f>
        <v>0</v>
      </c>
      <c r="G22" s="234">
        <f t="shared" si="0"/>
        <v>0</v>
      </c>
      <c r="H22" s="145">
        <f>COUNTIFS('Prioritized Approach Milestones'!B22,"1",'Prioritized Approach Milestones'!C22,"N/A")</f>
        <v>0</v>
      </c>
      <c r="I22" s="145">
        <f>COUNTIFS('Prioritized Approach Milestones'!B22,"2",'Prioritized Approach Milestones'!C22,"N/A")</f>
        <v>0</v>
      </c>
      <c r="J22" s="145">
        <f>COUNTIFS('Prioritized Approach Milestones'!B22,"3",'Prioritized Approach Milestones'!C22,"N/A")</f>
        <v>0</v>
      </c>
      <c r="K22" s="145">
        <f>COUNTIFS('Prioritized Approach Milestones'!B22,"4",'Prioritized Approach Milestones'!C22,"N/A")</f>
        <v>0</v>
      </c>
      <c r="L22" s="145">
        <f>COUNTIFS('Prioritized Approach Milestones'!B22,"5",'Prioritized Approach Milestones'!C22,"N/A")</f>
        <v>0</v>
      </c>
      <c r="M22" s="145">
        <f>COUNTIFS('Prioritized Approach Milestones'!B22,"6",'Prioritized Approach Milestones'!C22,"N/A")</f>
        <v>0</v>
      </c>
      <c r="N22">
        <f t="shared" si="1"/>
        <v>0</v>
      </c>
      <c r="O22" s="238"/>
      <c r="P22" s="65" t="str">
        <f>IF('Prioritized Approach Milestones'!$B22=1,'Prioritized Approach Milestones'!$F22,"")</f>
        <v/>
      </c>
      <c r="Q22" s="65">
        <f>IF('Prioritized Approach Milestones'!$B22=2,'Prioritized Approach Milestones'!$F22,"")</f>
        <v>0</v>
      </c>
      <c r="R22" s="65" t="str">
        <f>IF('Prioritized Approach Milestones'!$B22=3,'Prioritized Approach Milestones'!$F22,"")</f>
        <v/>
      </c>
      <c r="S22" s="65" t="str">
        <f>IF('Prioritized Approach Milestones'!$B22=4,'Prioritized Approach Milestones'!$F22,"")</f>
        <v/>
      </c>
      <c r="T22" s="65" t="str">
        <f>IF('Prioritized Approach Milestones'!$B22=5,'Prioritized Approach Milestones'!$F22,"")</f>
        <v/>
      </c>
      <c r="U22" s="66" t="str">
        <f>IF('Prioritized Approach Milestones'!$B22=6,'Prioritized Approach Milestones'!$F22,"")</f>
        <v/>
      </c>
      <c r="V22" s="67" t="str">
        <f>IF(AND('Prioritized Approach Milestones'!C22="Yes",'Prioritized Approach Milestones'!F22=""),"CORRECT",IF('Prioritized Approach Milestones'!C22="No","CORRECT",IF('Prioritized Approach Milestones'!B22=1,"ERROR 1","N/A")))</f>
        <v>N/A</v>
      </c>
      <c r="W22" s="67" t="str">
        <f>IF(AND('Prioritized Approach Milestones'!C22="Yes",'Prioritized Approach Milestones'!F22=""),"CORRECT",IF('Prioritized Approach Milestones'!C22="No","CORRECT",IF('Prioritized Approach Milestones'!B22=2,"ERROR 1","N/A")))</f>
        <v>ERROR 1</v>
      </c>
      <c r="X22" s="67" t="str">
        <f>IF(AND('Prioritized Approach Milestones'!C22="Yes",'Prioritized Approach Milestones'!F22=""),"CORRECT",IF('Prioritized Approach Milestones'!C22="No","CORRECT",IF('Prioritized Approach Milestones'!B22=3,"ERROR 1","N/A")))</f>
        <v>N/A</v>
      </c>
      <c r="Y22" s="67" t="str">
        <f>IF(AND('Prioritized Approach Milestones'!C22="Yes",'Prioritized Approach Milestones'!F22=""),"CORRECT",IF('Prioritized Approach Milestones'!C22="No","CORRECT",IF('Prioritized Approach Milestones'!B22=4,"ERROR 1","N/A")))</f>
        <v>N/A</v>
      </c>
      <c r="Z22" s="67" t="str">
        <f>IF(AND('Prioritized Approach Milestones'!C22="Yes",'Prioritized Approach Milestones'!F22=""),"CORRECT",IF('Prioritized Approach Milestones'!C22="No","CORRECT",IF('Prioritized Approach Milestones'!B22=5,"ERROR 1","N/A")))</f>
        <v>N/A</v>
      </c>
      <c r="AA22" s="67" t="str">
        <f>IF(AND('Prioritized Approach Milestones'!C22="Yes",'Prioritized Approach Milestones'!F22=""),"CORRECT",IF('Prioritized Approach Milestones'!C22="No","CORRECT",IF('Prioritized Approach Milestones'!B22=6,"ERROR 1","N/A")))</f>
        <v>N/A</v>
      </c>
      <c r="AB22" s="59" t="str">
        <f>IF(AND('Prioritized Approach Milestones'!C22="No",'Prioritized Approach Milestones'!F22=""),IF('Prioritized Approach Milestones'!B22=1,"ERROR 2","N/A"),"CORRECT")</f>
        <v>CORRECT</v>
      </c>
      <c r="AC22" s="59" t="str">
        <f>IF(AND('Prioritized Approach Milestones'!C22="No",'Prioritized Approach Milestones'!F22=""),IF('Prioritized Approach Milestones'!B22=2,"ERROR 2","N/A"),"CORRECT")</f>
        <v>CORRECT</v>
      </c>
      <c r="AD22" s="59" t="str">
        <f>IF(AND('Prioritized Approach Milestones'!C22="No",'Prioritized Approach Milestones'!F22=""),IF('Prioritized Approach Milestones'!B22=3,"ERROR 2","N/A"),"CORRECT")</f>
        <v>CORRECT</v>
      </c>
      <c r="AE22" s="59" t="str">
        <f>IF(AND('Prioritized Approach Milestones'!C22="No",'Prioritized Approach Milestones'!F22=""),IF('Prioritized Approach Milestones'!B22=4,"ERROR 2","N/A"),"CORRECT")</f>
        <v>CORRECT</v>
      </c>
      <c r="AF22" s="59" t="str">
        <f>IF(AND('Prioritized Approach Milestones'!C22="No",'Prioritized Approach Milestones'!F22=""),IF('Prioritized Approach Milestones'!B22=5,"ERROR 2","N/A"),"CORRECT")</f>
        <v>CORRECT</v>
      </c>
      <c r="AG22" s="68" t="str">
        <f>IF(AND('Prioritized Approach Milestones'!C22="No",'Prioritized Approach Milestones'!F22=""),IF('Prioritized Approach Milestones'!B22=6,"ERROR 2","N/A"),"CORRECT")</f>
        <v>CORRECT</v>
      </c>
    </row>
    <row r="23" spans="1:33">
      <c r="A23" s="74">
        <f>COUNTIFS('Prioritized Approach Milestones'!B23,"1",'Prioritized Approach Milestones'!C23,"yes")</f>
        <v>0</v>
      </c>
      <c r="B23" s="79">
        <f>COUNTIFS('Prioritized Approach Milestones'!B23,"2",'Prioritized Approach Milestones'!C23,"yes")</f>
        <v>0</v>
      </c>
      <c r="C23" s="75">
        <f>COUNTIFS('Prioritized Approach Milestones'!B23,"3",'Prioritized Approach Milestones'!C23,"yes")</f>
        <v>0</v>
      </c>
      <c r="D23" s="76">
        <f>COUNTIFS('Prioritized Approach Milestones'!B23,"4",'Prioritized Approach Milestones'!C23,"yes")</f>
        <v>0</v>
      </c>
      <c r="E23" s="77">
        <f>COUNTIFS('Prioritized Approach Milestones'!B23,"5",'Prioritized Approach Milestones'!C23,"yes")</f>
        <v>0</v>
      </c>
      <c r="F23" s="78">
        <f>COUNTIFS('Prioritized Approach Milestones'!B23,"6",'Prioritized Approach Milestones'!C23,"yes")</f>
        <v>0</v>
      </c>
      <c r="G23" s="234">
        <f t="shared" si="0"/>
        <v>0</v>
      </c>
      <c r="H23" s="145">
        <f>COUNTIFS('Prioritized Approach Milestones'!B23,"1",'Prioritized Approach Milestones'!C23,"N/A")</f>
        <v>0</v>
      </c>
      <c r="I23" s="145">
        <f>COUNTIFS('Prioritized Approach Milestones'!B23,"2",'Prioritized Approach Milestones'!C23,"N/A")</f>
        <v>0</v>
      </c>
      <c r="J23" s="145">
        <f>COUNTIFS('Prioritized Approach Milestones'!B23,"3",'Prioritized Approach Milestones'!C23,"N/A")</f>
        <v>0</v>
      </c>
      <c r="K23" s="145">
        <f>COUNTIFS('Prioritized Approach Milestones'!B23,"4",'Prioritized Approach Milestones'!C23,"N/A")</f>
        <v>0</v>
      </c>
      <c r="L23" s="145">
        <f>COUNTIFS('Prioritized Approach Milestones'!B23,"5",'Prioritized Approach Milestones'!C23,"N/A")</f>
        <v>0</v>
      </c>
      <c r="M23" s="145">
        <f>COUNTIFS('Prioritized Approach Milestones'!B23,"6",'Prioritized Approach Milestones'!C23,"N/A")</f>
        <v>0</v>
      </c>
      <c r="N23">
        <f t="shared" si="1"/>
        <v>0</v>
      </c>
      <c r="O23" s="238"/>
      <c r="P23" s="65" t="str">
        <f>IF('Prioritized Approach Milestones'!$B23=1,'Prioritized Approach Milestones'!$F23,"")</f>
        <v/>
      </c>
      <c r="Q23" s="65">
        <f>IF('Prioritized Approach Milestones'!$B23=2,'Prioritized Approach Milestones'!$F23,"")</f>
        <v>0</v>
      </c>
      <c r="R23" s="65" t="str">
        <f>IF('Prioritized Approach Milestones'!$B23=3,'Prioritized Approach Milestones'!$F23,"")</f>
        <v/>
      </c>
      <c r="S23" s="65" t="str">
        <f>IF('Prioritized Approach Milestones'!$B23=4,'Prioritized Approach Milestones'!$F23,"")</f>
        <v/>
      </c>
      <c r="T23" s="65" t="str">
        <f>IF('Prioritized Approach Milestones'!$B23=5,'Prioritized Approach Milestones'!$F23,"")</f>
        <v/>
      </c>
      <c r="U23" s="66" t="str">
        <f>IF('Prioritized Approach Milestones'!$B23=6,'Prioritized Approach Milestones'!$F23,"")</f>
        <v/>
      </c>
      <c r="V23" s="67" t="str">
        <f>IF(AND('Prioritized Approach Milestones'!C23="Yes",'Prioritized Approach Milestones'!F23=""),"CORRECT",IF('Prioritized Approach Milestones'!C23="No","CORRECT",IF('Prioritized Approach Milestones'!B23=1,"ERROR 1","N/A")))</f>
        <v>N/A</v>
      </c>
      <c r="W23" s="67" t="str">
        <f>IF(AND('Prioritized Approach Milestones'!C23="Yes",'Prioritized Approach Milestones'!F23=""),"CORRECT",IF('Prioritized Approach Milestones'!C23="No","CORRECT",IF('Prioritized Approach Milestones'!B23=2,"ERROR 1","N/A")))</f>
        <v>ERROR 1</v>
      </c>
      <c r="X23" s="67" t="str">
        <f>IF(AND('Prioritized Approach Milestones'!C23="Yes",'Prioritized Approach Milestones'!F23=""),"CORRECT",IF('Prioritized Approach Milestones'!C23="No","CORRECT",IF('Prioritized Approach Milestones'!B23=3,"ERROR 1","N/A")))</f>
        <v>N/A</v>
      </c>
      <c r="Y23" s="67" t="str">
        <f>IF(AND('Prioritized Approach Milestones'!C23="Yes",'Prioritized Approach Milestones'!F23=""),"CORRECT",IF('Prioritized Approach Milestones'!C23="No","CORRECT",IF('Prioritized Approach Milestones'!B23=4,"ERROR 1","N/A")))</f>
        <v>N/A</v>
      </c>
      <c r="Z23" s="67" t="str">
        <f>IF(AND('Prioritized Approach Milestones'!C23="Yes",'Prioritized Approach Milestones'!F23=""),"CORRECT",IF('Prioritized Approach Milestones'!C23="No","CORRECT",IF('Prioritized Approach Milestones'!B23=5,"ERROR 1","N/A")))</f>
        <v>N/A</v>
      </c>
      <c r="AA23" s="67" t="str">
        <f>IF(AND('Prioritized Approach Milestones'!C23="Yes",'Prioritized Approach Milestones'!F23=""),"CORRECT",IF('Prioritized Approach Milestones'!C23="No","CORRECT",IF('Prioritized Approach Milestones'!B23=6,"ERROR 1","N/A")))</f>
        <v>N/A</v>
      </c>
      <c r="AB23" s="59" t="str">
        <f>IF(AND('Prioritized Approach Milestones'!C23="No",'Prioritized Approach Milestones'!F23=""),IF('Prioritized Approach Milestones'!B23=1,"ERROR 2","N/A"),"CORRECT")</f>
        <v>CORRECT</v>
      </c>
      <c r="AC23" s="59" t="str">
        <f>IF(AND('Prioritized Approach Milestones'!C23="No",'Prioritized Approach Milestones'!F23=""),IF('Prioritized Approach Milestones'!B23=2,"ERROR 2","N/A"),"CORRECT")</f>
        <v>CORRECT</v>
      </c>
      <c r="AD23" s="59" t="str">
        <f>IF(AND('Prioritized Approach Milestones'!C23="No",'Prioritized Approach Milestones'!F23=""),IF('Prioritized Approach Milestones'!B23=3,"ERROR 2","N/A"),"CORRECT")</f>
        <v>CORRECT</v>
      </c>
      <c r="AE23" s="59" t="str">
        <f>IF(AND('Prioritized Approach Milestones'!C23="No",'Prioritized Approach Milestones'!F23=""),IF('Prioritized Approach Milestones'!B23=4,"ERROR 2","N/A"),"CORRECT")</f>
        <v>CORRECT</v>
      </c>
      <c r="AF23" s="59" t="str">
        <f>IF(AND('Prioritized Approach Milestones'!C23="No",'Prioritized Approach Milestones'!F23=""),IF('Prioritized Approach Milestones'!B23=5,"ERROR 2","N/A"),"CORRECT")</f>
        <v>CORRECT</v>
      </c>
      <c r="AG23" s="68" t="str">
        <f>IF(AND('Prioritized Approach Milestones'!C23="No",'Prioritized Approach Milestones'!F23=""),IF('Prioritized Approach Milestones'!B23=6,"ERROR 2","N/A"),"CORRECT")</f>
        <v>CORRECT</v>
      </c>
    </row>
    <row r="24" spans="1:33">
      <c r="A24" s="74">
        <f>COUNTIFS('Prioritized Approach Milestones'!B24,"1",'Prioritized Approach Milestones'!C24,"yes")</f>
        <v>0</v>
      </c>
      <c r="B24" s="79">
        <f>COUNTIFS('Prioritized Approach Milestones'!B24,"2",'Prioritized Approach Milestones'!C24,"yes")</f>
        <v>0</v>
      </c>
      <c r="C24" s="75">
        <f>COUNTIFS('Prioritized Approach Milestones'!B24,"3",'Prioritized Approach Milestones'!C24,"yes")</f>
        <v>0</v>
      </c>
      <c r="D24" s="76">
        <f>COUNTIFS('Prioritized Approach Milestones'!B24,"4",'Prioritized Approach Milestones'!C24,"yes")</f>
        <v>0</v>
      </c>
      <c r="E24" s="77">
        <f>COUNTIFS('Prioritized Approach Milestones'!B24,"5",'Prioritized Approach Milestones'!C24,"yes")</f>
        <v>0</v>
      </c>
      <c r="F24" s="78">
        <f>COUNTIFS('Prioritized Approach Milestones'!B24,"6",'Prioritized Approach Milestones'!C24,"yes")</f>
        <v>0</v>
      </c>
      <c r="G24" s="234">
        <f t="shared" si="0"/>
        <v>0</v>
      </c>
      <c r="H24" s="145">
        <f>COUNTIFS('Prioritized Approach Milestones'!B24,"1",'Prioritized Approach Milestones'!C24,"N/A")</f>
        <v>0</v>
      </c>
      <c r="I24" s="145">
        <f>COUNTIFS('Prioritized Approach Milestones'!B24,"2",'Prioritized Approach Milestones'!C24,"N/A")</f>
        <v>0</v>
      </c>
      <c r="J24" s="145">
        <f>COUNTIFS('Prioritized Approach Milestones'!B24,"3",'Prioritized Approach Milestones'!C24,"N/A")</f>
        <v>0</v>
      </c>
      <c r="K24" s="145">
        <f>COUNTIFS('Prioritized Approach Milestones'!B24,"4",'Prioritized Approach Milestones'!C24,"N/A")</f>
        <v>0</v>
      </c>
      <c r="L24" s="145">
        <f>COUNTIFS('Prioritized Approach Milestones'!B24,"5",'Prioritized Approach Milestones'!C24,"N/A")</f>
        <v>0</v>
      </c>
      <c r="M24" s="145">
        <f>COUNTIFS('Prioritized Approach Milestones'!B24,"6",'Prioritized Approach Milestones'!C24,"N/A")</f>
        <v>0</v>
      </c>
      <c r="N24">
        <f t="shared" si="1"/>
        <v>0</v>
      </c>
      <c r="O24" s="238"/>
      <c r="P24" s="65" t="str">
        <f>IF('Prioritized Approach Milestones'!$B24=1,'Prioritized Approach Milestones'!$F24,"")</f>
        <v/>
      </c>
      <c r="Q24" s="65">
        <f>IF('Prioritized Approach Milestones'!$B24=2,'Prioritized Approach Milestones'!$F24,"")</f>
        <v>0</v>
      </c>
      <c r="R24" s="65" t="str">
        <f>IF('Prioritized Approach Milestones'!$B24=3,'Prioritized Approach Milestones'!$F24,"")</f>
        <v/>
      </c>
      <c r="S24" s="65" t="str">
        <f>IF('Prioritized Approach Milestones'!$B24=4,'Prioritized Approach Milestones'!$F24,"")</f>
        <v/>
      </c>
      <c r="T24" s="65" t="str">
        <f>IF('Prioritized Approach Milestones'!$B24=5,'Prioritized Approach Milestones'!$F24,"")</f>
        <v/>
      </c>
      <c r="U24" s="66" t="str">
        <f>IF('Prioritized Approach Milestones'!$B24=6,'Prioritized Approach Milestones'!$F24,"")</f>
        <v/>
      </c>
      <c r="V24" s="67" t="str">
        <f>IF(AND('Prioritized Approach Milestones'!C24="Yes",'Prioritized Approach Milestones'!F24=""),"CORRECT",IF('Prioritized Approach Milestones'!C24="No","CORRECT",IF('Prioritized Approach Milestones'!B24=1,"ERROR 1","N/A")))</f>
        <v>N/A</v>
      </c>
      <c r="W24" s="67" t="str">
        <f>IF(AND('Prioritized Approach Milestones'!C24="Yes",'Prioritized Approach Milestones'!F24=""),"CORRECT",IF('Prioritized Approach Milestones'!C24="No","CORRECT",IF('Prioritized Approach Milestones'!B24=2,"ERROR 1","N/A")))</f>
        <v>ERROR 1</v>
      </c>
      <c r="X24" s="67" t="str">
        <f>IF(AND('Prioritized Approach Milestones'!C24="Yes",'Prioritized Approach Milestones'!F24=""),"CORRECT",IF('Prioritized Approach Milestones'!C24="No","CORRECT",IF('Prioritized Approach Milestones'!B24=3,"ERROR 1","N/A")))</f>
        <v>N/A</v>
      </c>
      <c r="Y24" s="67" t="str">
        <f>IF(AND('Prioritized Approach Milestones'!C24="Yes",'Prioritized Approach Milestones'!F24=""),"CORRECT",IF('Prioritized Approach Milestones'!C24="No","CORRECT",IF('Prioritized Approach Milestones'!B24=4,"ERROR 1","N/A")))</f>
        <v>N/A</v>
      </c>
      <c r="Z24" s="67" t="str">
        <f>IF(AND('Prioritized Approach Milestones'!C24="Yes",'Prioritized Approach Milestones'!F24=""),"CORRECT",IF('Prioritized Approach Milestones'!C24="No","CORRECT",IF('Prioritized Approach Milestones'!B24=5,"ERROR 1","N/A")))</f>
        <v>N/A</v>
      </c>
      <c r="AA24" s="67" t="str">
        <f>IF(AND('Prioritized Approach Milestones'!C24="Yes",'Prioritized Approach Milestones'!F24=""),"CORRECT",IF('Prioritized Approach Milestones'!C24="No","CORRECT",IF('Prioritized Approach Milestones'!B24=6,"ERROR 1","N/A")))</f>
        <v>N/A</v>
      </c>
      <c r="AB24" s="59" t="str">
        <f>IF(AND('Prioritized Approach Milestones'!C24="No",'Prioritized Approach Milestones'!F24=""),IF('Prioritized Approach Milestones'!B24=1,"ERROR 2","N/A"),"CORRECT")</f>
        <v>CORRECT</v>
      </c>
      <c r="AC24" s="59" t="str">
        <f>IF(AND('Prioritized Approach Milestones'!C24="No",'Prioritized Approach Milestones'!F24=""),IF('Prioritized Approach Milestones'!B24=2,"ERROR 2","N/A"),"CORRECT")</f>
        <v>CORRECT</v>
      </c>
      <c r="AD24" s="59" t="str">
        <f>IF(AND('Prioritized Approach Milestones'!C24="No",'Prioritized Approach Milestones'!F24=""),IF('Prioritized Approach Milestones'!B24=3,"ERROR 2","N/A"),"CORRECT")</f>
        <v>CORRECT</v>
      </c>
      <c r="AE24" s="59" t="str">
        <f>IF(AND('Prioritized Approach Milestones'!C24="No",'Prioritized Approach Milestones'!F24=""),IF('Prioritized Approach Milestones'!B24=4,"ERROR 2","N/A"),"CORRECT")</f>
        <v>CORRECT</v>
      </c>
      <c r="AF24" s="59" t="str">
        <f>IF(AND('Prioritized Approach Milestones'!C24="No",'Prioritized Approach Milestones'!F24=""),IF('Prioritized Approach Milestones'!B24=5,"ERROR 2","N/A"),"CORRECT")</f>
        <v>CORRECT</v>
      </c>
      <c r="AG24" s="68" t="str">
        <f>IF(AND('Prioritized Approach Milestones'!C24="No",'Prioritized Approach Milestones'!F24=""),IF('Prioritized Approach Milestones'!B24=6,"ERROR 2","N/A"),"CORRECT")</f>
        <v>CORRECT</v>
      </c>
    </row>
    <row r="25" spans="1:33">
      <c r="A25" s="74">
        <f>COUNTIFS('Prioritized Approach Milestones'!B25,"1",'Prioritized Approach Milestones'!C25,"yes")</f>
        <v>0</v>
      </c>
      <c r="B25" s="79">
        <f>COUNTIFS('Prioritized Approach Milestones'!B25,"2",'Prioritized Approach Milestones'!C25,"yes")</f>
        <v>0</v>
      </c>
      <c r="C25" s="75">
        <f>COUNTIFS('Prioritized Approach Milestones'!B25,"3",'Prioritized Approach Milestones'!C25,"yes")</f>
        <v>0</v>
      </c>
      <c r="D25" s="76">
        <f>COUNTIFS('Prioritized Approach Milestones'!B25,"4",'Prioritized Approach Milestones'!C25,"yes")</f>
        <v>0</v>
      </c>
      <c r="E25" s="77">
        <f>COUNTIFS('Prioritized Approach Milestones'!B25,"5",'Prioritized Approach Milestones'!C25,"yes")</f>
        <v>0</v>
      </c>
      <c r="F25" s="78">
        <f>COUNTIFS('Prioritized Approach Milestones'!B25,"6",'Prioritized Approach Milestones'!C25,"yes")</f>
        <v>0</v>
      </c>
      <c r="G25" s="234">
        <f t="shared" si="0"/>
        <v>0</v>
      </c>
      <c r="H25" s="145">
        <f>COUNTIFS('Prioritized Approach Milestones'!B25,"1",'Prioritized Approach Milestones'!C25,"N/A")</f>
        <v>0</v>
      </c>
      <c r="I25" s="145">
        <f>COUNTIFS('Prioritized Approach Milestones'!B25,"2",'Prioritized Approach Milestones'!C25,"N/A")</f>
        <v>0</v>
      </c>
      <c r="J25" s="145">
        <f>COUNTIFS('Prioritized Approach Milestones'!B25,"3",'Prioritized Approach Milestones'!C25,"N/A")</f>
        <v>0</v>
      </c>
      <c r="K25" s="145">
        <f>COUNTIFS('Prioritized Approach Milestones'!B25,"4",'Prioritized Approach Milestones'!C25,"N/A")</f>
        <v>0</v>
      </c>
      <c r="L25" s="145">
        <f>COUNTIFS('Prioritized Approach Milestones'!B25,"5",'Prioritized Approach Milestones'!C25,"N/A")</f>
        <v>0</v>
      </c>
      <c r="M25" s="145">
        <f>COUNTIFS('Prioritized Approach Milestones'!B25,"6",'Prioritized Approach Milestones'!C25,"N/A")</f>
        <v>0</v>
      </c>
      <c r="N25">
        <f t="shared" si="1"/>
        <v>0</v>
      </c>
      <c r="O25" s="238"/>
      <c r="P25" s="65" t="str">
        <f>IF('Prioritized Approach Milestones'!$B25=1,'Prioritized Approach Milestones'!$F25,"")</f>
        <v/>
      </c>
      <c r="Q25" s="65">
        <f>IF('Prioritized Approach Milestones'!$B25=2,'Prioritized Approach Milestones'!$F25,"")</f>
        <v>0</v>
      </c>
      <c r="R25" s="65" t="str">
        <f>IF('Prioritized Approach Milestones'!$B25=3,'Prioritized Approach Milestones'!$F25,"")</f>
        <v/>
      </c>
      <c r="S25" s="65" t="str">
        <f>IF('Prioritized Approach Milestones'!$B25=4,'Prioritized Approach Milestones'!$F25,"")</f>
        <v/>
      </c>
      <c r="T25" s="65" t="str">
        <f>IF('Prioritized Approach Milestones'!$B25=5,'Prioritized Approach Milestones'!$F25,"")</f>
        <v/>
      </c>
      <c r="U25" s="66" t="str">
        <f>IF('Prioritized Approach Milestones'!$B25=6,'Prioritized Approach Milestones'!$F25,"")</f>
        <v/>
      </c>
      <c r="V25" s="67" t="str">
        <f>IF(AND('Prioritized Approach Milestones'!C25="Yes",'Prioritized Approach Milestones'!F25=""),"CORRECT",IF('Prioritized Approach Milestones'!C25="No","CORRECT",IF('Prioritized Approach Milestones'!B25=1,"ERROR 1","N/A")))</f>
        <v>N/A</v>
      </c>
      <c r="W25" s="67" t="str">
        <f>IF(AND('Prioritized Approach Milestones'!C25="Yes",'Prioritized Approach Milestones'!F25=""),"CORRECT",IF('Prioritized Approach Milestones'!C25="No","CORRECT",IF('Prioritized Approach Milestones'!B25=2,"ERROR 1","N/A")))</f>
        <v>ERROR 1</v>
      </c>
      <c r="X25" s="67" t="str">
        <f>IF(AND('Prioritized Approach Milestones'!C25="Yes",'Prioritized Approach Milestones'!F25=""),"CORRECT",IF('Prioritized Approach Milestones'!C25="No","CORRECT",IF('Prioritized Approach Milestones'!B25=3,"ERROR 1","N/A")))</f>
        <v>N/A</v>
      </c>
      <c r="Y25" s="67" t="str">
        <f>IF(AND('Prioritized Approach Milestones'!C25="Yes",'Prioritized Approach Milestones'!F25=""),"CORRECT",IF('Prioritized Approach Milestones'!C25="No","CORRECT",IF('Prioritized Approach Milestones'!B25=4,"ERROR 1","N/A")))</f>
        <v>N/A</v>
      </c>
      <c r="Z25" s="67" t="str">
        <f>IF(AND('Prioritized Approach Milestones'!C25="Yes",'Prioritized Approach Milestones'!F25=""),"CORRECT",IF('Prioritized Approach Milestones'!C25="No","CORRECT",IF('Prioritized Approach Milestones'!B25=5,"ERROR 1","N/A")))</f>
        <v>N/A</v>
      </c>
      <c r="AA25" s="67" t="str">
        <f>IF(AND('Prioritized Approach Milestones'!C25="Yes",'Prioritized Approach Milestones'!F25=""),"CORRECT",IF('Prioritized Approach Milestones'!C25="No","CORRECT",IF('Prioritized Approach Milestones'!B25=6,"ERROR 1","N/A")))</f>
        <v>N/A</v>
      </c>
      <c r="AB25" s="59" t="str">
        <f>IF(AND('Prioritized Approach Milestones'!C25="No",'Prioritized Approach Milestones'!F25=""),IF('Prioritized Approach Milestones'!B25=1,"ERROR 2","N/A"),"CORRECT")</f>
        <v>CORRECT</v>
      </c>
      <c r="AC25" s="59" t="str">
        <f>IF(AND('Prioritized Approach Milestones'!C25="No",'Prioritized Approach Milestones'!F25=""),IF('Prioritized Approach Milestones'!B25=2,"ERROR 2","N/A"),"CORRECT")</f>
        <v>CORRECT</v>
      </c>
      <c r="AD25" s="59" t="str">
        <f>IF(AND('Prioritized Approach Milestones'!C25="No",'Prioritized Approach Milestones'!F25=""),IF('Prioritized Approach Milestones'!B25=3,"ERROR 2","N/A"),"CORRECT")</f>
        <v>CORRECT</v>
      </c>
      <c r="AE25" s="59" t="str">
        <f>IF(AND('Prioritized Approach Milestones'!C25="No",'Prioritized Approach Milestones'!F25=""),IF('Prioritized Approach Milestones'!B25=4,"ERROR 2","N/A"),"CORRECT")</f>
        <v>CORRECT</v>
      </c>
      <c r="AF25" s="59" t="str">
        <f>IF(AND('Prioritized Approach Milestones'!C25="No",'Prioritized Approach Milestones'!F25=""),IF('Prioritized Approach Milestones'!B25=5,"ERROR 2","N/A"),"CORRECT")</f>
        <v>CORRECT</v>
      </c>
      <c r="AG25" s="68" t="str">
        <f>IF(AND('Prioritized Approach Milestones'!C25="No",'Prioritized Approach Milestones'!F25=""),IF('Prioritized Approach Milestones'!B25=6,"ERROR 2","N/A"),"CORRECT")</f>
        <v>CORRECT</v>
      </c>
    </row>
    <row r="26" spans="1:33">
      <c r="A26" s="74">
        <f>COUNTIFS('Prioritized Approach Milestones'!B26,"1",'Prioritized Approach Milestones'!C26,"yes")</f>
        <v>0</v>
      </c>
      <c r="B26" s="79">
        <f>COUNTIFS('Prioritized Approach Milestones'!B26,"2",'Prioritized Approach Milestones'!C26,"yes")</f>
        <v>0</v>
      </c>
      <c r="C26" s="75">
        <f>COUNTIFS('Prioritized Approach Milestones'!B26,"3",'Prioritized Approach Milestones'!C26,"yes")</f>
        <v>0</v>
      </c>
      <c r="D26" s="76">
        <f>COUNTIFS('Prioritized Approach Milestones'!B26,"4",'Prioritized Approach Milestones'!C26,"yes")</f>
        <v>0</v>
      </c>
      <c r="E26" s="77">
        <f>COUNTIFS('Prioritized Approach Milestones'!B26,"5",'Prioritized Approach Milestones'!C26,"yes")</f>
        <v>0</v>
      </c>
      <c r="F26" s="78">
        <f>COUNTIFS('Prioritized Approach Milestones'!B26,"6",'Prioritized Approach Milestones'!C26,"yes")</f>
        <v>0</v>
      </c>
      <c r="G26" s="234">
        <f t="shared" si="0"/>
        <v>0</v>
      </c>
      <c r="H26" s="145">
        <f>COUNTIFS('Prioritized Approach Milestones'!B26,"1",'Prioritized Approach Milestones'!C26,"N/A")</f>
        <v>0</v>
      </c>
      <c r="I26" s="145">
        <f>COUNTIFS('Prioritized Approach Milestones'!B26,"2",'Prioritized Approach Milestones'!C26,"N/A")</f>
        <v>0</v>
      </c>
      <c r="J26" s="145">
        <f>COUNTIFS('Prioritized Approach Milestones'!B26,"3",'Prioritized Approach Milestones'!C26,"N/A")</f>
        <v>0</v>
      </c>
      <c r="K26" s="145">
        <f>COUNTIFS('Prioritized Approach Milestones'!B26,"4",'Prioritized Approach Milestones'!C26,"N/A")</f>
        <v>0</v>
      </c>
      <c r="L26" s="145">
        <f>COUNTIFS('Prioritized Approach Milestones'!B26,"5",'Prioritized Approach Milestones'!C26,"N/A")</f>
        <v>0</v>
      </c>
      <c r="M26" s="145">
        <f>COUNTIFS('Prioritized Approach Milestones'!B26,"6",'Prioritized Approach Milestones'!C26,"N/A")</f>
        <v>0</v>
      </c>
      <c r="N26">
        <f t="shared" si="1"/>
        <v>0</v>
      </c>
      <c r="O26" s="238"/>
      <c r="P26" s="65" t="str">
        <f>IF('Prioritized Approach Milestones'!$B26=1,'Prioritized Approach Milestones'!$F26,"")</f>
        <v/>
      </c>
      <c r="Q26" s="65" t="str">
        <f>IF('Prioritized Approach Milestones'!$B26=2,'Prioritized Approach Milestones'!$F26,"")</f>
        <v/>
      </c>
      <c r="R26" s="65" t="str">
        <f>IF('Prioritized Approach Milestones'!$B26=3,'Prioritized Approach Milestones'!$F26,"")</f>
        <v/>
      </c>
      <c r="S26" s="65" t="str">
        <f>IF('Prioritized Approach Milestones'!$B26=4,'Prioritized Approach Milestones'!$F26,"")</f>
        <v/>
      </c>
      <c r="T26" s="65" t="str">
        <f>IF('Prioritized Approach Milestones'!$B26=5,'Prioritized Approach Milestones'!$F26,"")</f>
        <v/>
      </c>
      <c r="U26" s="66" t="str">
        <f>IF('Prioritized Approach Milestones'!$B26=6,'Prioritized Approach Milestones'!$F26,"")</f>
        <v/>
      </c>
      <c r="V26" s="67" t="str">
        <f>IF(AND('Prioritized Approach Milestones'!C26="Yes",'Prioritized Approach Milestones'!F26=""),"CORRECT",IF('Prioritized Approach Milestones'!C26="No","CORRECT",IF('Prioritized Approach Milestones'!B26=1,"ERROR 1","N/A")))</f>
        <v>N/A</v>
      </c>
      <c r="W26" s="67" t="str">
        <f>IF(AND('Prioritized Approach Milestones'!C26="Yes",'Prioritized Approach Milestones'!F26=""),"CORRECT",IF('Prioritized Approach Milestones'!C26="No","CORRECT",IF('Prioritized Approach Milestones'!B26=2,"ERROR 1","N/A")))</f>
        <v>N/A</v>
      </c>
      <c r="X26" s="67" t="str">
        <f>IF(AND('Prioritized Approach Milestones'!C26="Yes",'Prioritized Approach Milestones'!F26=""),"CORRECT",IF('Prioritized Approach Milestones'!C26="No","CORRECT",IF('Prioritized Approach Milestones'!B26=3,"ERROR 1","N/A")))</f>
        <v>N/A</v>
      </c>
      <c r="Y26" s="67" t="str">
        <f>IF(AND('Prioritized Approach Milestones'!C26="Yes",'Prioritized Approach Milestones'!F26=""),"CORRECT",IF('Prioritized Approach Milestones'!C26="No","CORRECT",IF('Prioritized Approach Milestones'!B26=4,"ERROR 1","N/A")))</f>
        <v>N/A</v>
      </c>
      <c r="Z26" s="67" t="str">
        <f>IF(AND('Prioritized Approach Milestones'!C26="Yes",'Prioritized Approach Milestones'!F26=""),"CORRECT",IF('Prioritized Approach Milestones'!C26="No","CORRECT",IF('Prioritized Approach Milestones'!B26=5,"ERROR 1","N/A")))</f>
        <v>N/A</v>
      </c>
      <c r="AA26" s="67" t="str">
        <f>IF(AND('Prioritized Approach Milestones'!C26="Yes",'Prioritized Approach Milestones'!F26=""),"CORRECT",IF('Prioritized Approach Milestones'!C26="No","CORRECT",IF('Prioritized Approach Milestones'!B26=6,"ERROR 1","N/A")))</f>
        <v>N/A</v>
      </c>
      <c r="AB26" s="59" t="str">
        <f>IF(AND('Prioritized Approach Milestones'!C26="No",'Prioritized Approach Milestones'!F26=""),IF('Prioritized Approach Milestones'!B26=1,"ERROR 2","N/A"),"CORRECT")</f>
        <v>CORRECT</v>
      </c>
      <c r="AC26" s="59" t="str">
        <f>IF(AND('Prioritized Approach Milestones'!C26="No",'Prioritized Approach Milestones'!F26=""),IF('Prioritized Approach Milestones'!B26=2,"ERROR 2","N/A"),"CORRECT")</f>
        <v>CORRECT</v>
      </c>
      <c r="AD26" s="59" t="str">
        <f>IF(AND('Prioritized Approach Milestones'!C26="No",'Prioritized Approach Milestones'!F26=""),IF('Prioritized Approach Milestones'!B26=3,"ERROR 2","N/A"),"CORRECT")</f>
        <v>CORRECT</v>
      </c>
      <c r="AE26" s="59" t="str">
        <f>IF(AND('Prioritized Approach Milestones'!C26="No",'Prioritized Approach Milestones'!F26=""),IF('Prioritized Approach Milestones'!B26=4,"ERROR 2","N/A"),"CORRECT")</f>
        <v>CORRECT</v>
      </c>
      <c r="AF26" s="59" t="str">
        <f>IF(AND('Prioritized Approach Milestones'!C26="No",'Prioritized Approach Milestones'!F26=""),IF('Prioritized Approach Milestones'!B26=5,"ERROR 2","N/A"),"CORRECT")</f>
        <v>CORRECT</v>
      </c>
      <c r="AG26" s="68" t="str">
        <f>IF(AND('Prioritized Approach Milestones'!C26="No",'Prioritized Approach Milestones'!F26=""),IF('Prioritized Approach Milestones'!B26=6,"ERROR 2","N/A"),"CORRECT")</f>
        <v>CORRECT</v>
      </c>
    </row>
    <row r="27" spans="1:33">
      <c r="A27" s="74">
        <f>COUNTIFS('Prioritized Approach Milestones'!B27,"1",'Prioritized Approach Milestones'!C27,"yes")</f>
        <v>0</v>
      </c>
      <c r="B27" s="79">
        <f>COUNTIFS('Prioritized Approach Milestones'!B27,"2",'Prioritized Approach Milestones'!C27,"yes")</f>
        <v>0</v>
      </c>
      <c r="C27" s="75">
        <f>COUNTIFS('Prioritized Approach Milestones'!B27,"3",'Prioritized Approach Milestones'!C27,"yes")</f>
        <v>0</v>
      </c>
      <c r="D27" s="76">
        <f>COUNTIFS('Prioritized Approach Milestones'!B27,"4",'Prioritized Approach Milestones'!C27,"yes")</f>
        <v>0</v>
      </c>
      <c r="E27" s="77">
        <f>COUNTIFS('Prioritized Approach Milestones'!B27,"5",'Prioritized Approach Milestones'!C27,"yes")</f>
        <v>0</v>
      </c>
      <c r="F27" s="78">
        <f>COUNTIFS('Prioritized Approach Milestones'!B27,"6",'Prioritized Approach Milestones'!C27,"yes")</f>
        <v>0</v>
      </c>
      <c r="G27" s="234">
        <f t="shared" si="0"/>
        <v>0</v>
      </c>
      <c r="H27" s="145">
        <f>COUNTIFS('Prioritized Approach Milestones'!B27,"1",'Prioritized Approach Milestones'!C27,"N/A")</f>
        <v>0</v>
      </c>
      <c r="I27" s="145">
        <f>COUNTIFS('Prioritized Approach Milestones'!B27,"2",'Prioritized Approach Milestones'!C27,"N/A")</f>
        <v>0</v>
      </c>
      <c r="J27" s="145">
        <f>COUNTIFS('Prioritized Approach Milestones'!B27,"3",'Prioritized Approach Milestones'!C27,"N/A")</f>
        <v>0</v>
      </c>
      <c r="K27" s="145">
        <f>COUNTIFS('Prioritized Approach Milestones'!B27,"4",'Prioritized Approach Milestones'!C27,"N/A")</f>
        <v>0</v>
      </c>
      <c r="L27" s="145">
        <f>COUNTIFS('Prioritized Approach Milestones'!B27,"5",'Prioritized Approach Milestones'!C27,"N/A")</f>
        <v>0</v>
      </c>
      <c r="M27" s="145">
        <f>COUNTIFS('Prioritized Approach Milestones'!B27,"6",'Prioritized Approach Milestones'!C27,"N/A")</f>
        <v>0</v>
      </c>
      <c r="N27">
        <f t="shared" si="1"/>
        <v>0</v>
      </c>
      <c r="O27" s="238"/>
      <c r="P27" s="65" t="str">
        <f>IF('Prioritized Approach Milestones'!$B27=1,'Prioritized Approach Milestones'!$F27,"")</f>
        <v/>
      </c>
      <c r="Q27" s="65">
        <f>IF('Prioritized Approach Milestones'!$B27=2,'Prioritized Approach Milestones'!$F27,"")</f>
        <v>0</v>
      </c>
      <c r="R27" s="65" t="str">
        <f>IF('Prioritized Approach Milestones'!$B27=3,'Prioritized Approach Milestones'!$F27,"")</f>
        <v/>
      </c>
      <c r="S27" s="65" t="str">
        <f>IF('Prioritized Approach Milestones'!$B27=4,'Prioritized Approach Milestones'!$F27,"")</f>
        <v/>
      </c>
      <c r="T27" s="65" t="str">
        <f>IF('Prioritized Approach Milestones'!$B27=5,'Prioritized Approach Milestones'!$F27,"")</f>
        <v/>
      </c>
      <c r="U27" s="66" t="str">
        <f>IF('Prioritized Approach Milestones'!$B27=6,'Prioritized Approach Milestones'!$F27,"")</f>
        <v/>
      </c>
      <c r="V27" s="67" t="str">
        <f>IF(AND('Prioritized Approach Milestones'!C27="Yes",'Prioritized Approach Milestones'!F27=""),"CORRECT",IF('Prioritized Approach Milestones'!C27="No","CORRECT",IF('Prioritized Approach Milestones'!B27=1,"ERROR 1","N/A")))</f>
        <v>N/A</v>
      </c>
      <c r="W27" s="67" t="str">
        <f>IF(AND('Prioritized Approach Milestones'!C27="Yes",'Prioritized Approach Milestones'!F27=""),"CORRECT",IF('Prioritized Approach Milestones'!C27="No","CORRECT",IF('Prioritized Approach Milestones'!B27=2,"ERROR 1","N/A")))</f>
        <v>ERROR 1</v>
      </c>
      <c r="X27" s="67" t="str">
        <f>IF(AND('Prioritized Approach Milestones'!C27="Yes",'Prioritized Approach Milestones'!F27=""),"CORRECT",IF('Prioritized Approach Milestones'!C27="No","CORRECT",IF('Prioritized Approach Milestones'!B27=3,"ERROR 1","N/A")))</f>
        <v>N/A</v>
      </c>
      <c r="Y27" s="67" t="str">
        <f>IF(AND('Prioritized Approach Milestones'!C27="Yes",'Prioritized Approach Milestones'!F27=""),"CORRECT",IF('Prioritized Approach Milestones'!C27="No","CORRECT",IF('Prioritized Approach Milestones'!B27=4,"ERROR 1","N/A")))</f>
        <v>N/A</v>
      </c>
      <c r="Z27" s="67" t="str">
        <f>IF(AND('Prioritized Approach Milestones'!C27="Yes",'Prioritized Approach Milestones'!F27=""),"CORRECT",IF('Prioritized Approach Milestones'!C27="No","CORRECT",IF('Prioritized Approach Milestones'!B27=5,"ERROR 1","N/A")))</f>
        <v>N/A</v>
      </c>
      <c r="AA27" s="67" t="str">
        <f>IF(AND('Prioritized Approach Milestones'!C27="Yes",'Prioritized Approach Milestones'!F27=""),"CORRECT",IF('Prioritized Approach Milestones'!C27="No","CORRECT",IF('Prioritized Approach Milestones'!B27=6,"ERROR 1","N/A")))</f>
        <v>N/A</v>
      </c>
      <c r="AB27" s="59" t="str">
        <f>IF(AND('Prioritized Approach Milestones'!C27="No",'Prioritized Approach Milestones'!F27=""),IF('Prioritized Approach Milestones'!B27=1,"ERROR 2","N/A"),"CORRECT")</f>
        <v>CORRECT</v>
      </c>
      <c r="AC27" s="59" t="str">
        <f>IF(AND('Prioritized Approach Milestones'!C27="No",'Prioritized Approach Milestones'!F27=""),IF('Prioritized Approach Milestones'!B27=2,"ERROR 2","N/A"),"CORRECT")</f>
        <v>CORRECT</v>
      </c>
      <c r="AD27" s="59" t="str">
        <f>IF(AND('Prioritized Approach Milestones'!C27="No",'Prioritized Approach Milestones'!F27=""),IF('Prioritized Approach Milestones'!B27=3,"ERROR 2","N/A"),"CORRECT")</f>
        <v>CORRECT</v>
      </c>
      <c r="AE27" s="59" t="str">
        <f>IF(AND('Prioritized Approach Milestones'!C27="No",'Prioritized Approach Milestones'!F27=""),IF('Prioritized Approach Milestones'!B27=4,"ERROR 2","N/A"),"CORRECT")</f>
        <v>CORRECT</v>
      </c>
      <c r="AF27" s="59" t="str">
        <f>IF(AND('Prioritized Approach Milestones'!C27="No",'Prioritized Approach Milestones'!F27=""),IF('Prioritized Approach Milestones'!B27=5,"ERROR 2","N/A"),"CORRECT")</f>
        <v>CORRECT</v>
      </c>
      <c r="AG27" s="68" t="str">
        <f>IF(AND('Prioritized Approach Milestones'!C27="No",'Prioritized Approach Milestones'!F27=""),IF('Prioritized Approach Milestones'!B27=6,"ERROR 2","N/A"),"CORRECT")</f>
        <v>CORRECT</v>
      </c>
    </row>
    <row r="28" spans="1:33">
      <c r="A28" s="74">
        <f>COUNTIFS('Prioritized Approach Milestones'!B28,"1",'Prioritized Approach Milestones'!C28,"yes")</f>
        <v>0</v>
      </c>
      <c r="B28" s="79">
        <f>COUNTIFS('Prioritized Approach Milestones'!B28,"2",'Prioritized Approach Milestones'!C28,"yes")</f>
        <v>0</v>
      </c>
      <c r="C28" s="75">
        <f>COUNTIFS('Prioritized Approach Milestones'!B28,"3",'Prioritized Approach Milestones'!C28,"yes")</f>
        <v>0</v>
      </c>
      <c r="D28" s="76">
        <f>COUNTIFS('Prioritized Approach Milestones'!B28,"4",'Prioritized Approach Milestones'!C28,"yes")</f>
        <v>0</v>
      </c>
      <c r="E28" s="77">
        <f>COUNTIFS('Prioritized Approach Milestones'!B28,"5",'Prioritized Approach Milestones'!C28,"yes")</f>
        <v>0</v>
      </c>
      <c r="F28" s="78">
        <f>COUNTIFS('Prioritized Approach Milestones'!B28,"6",'Prioritized Approach Milestones'!C28,"yes")</f>
        <v>0</v>
      </c>
      <c r="G28" s="234">
        <f t="shared" si="0"/>
        <v>0</v>
      </c>
      <c r="H28" s="145">
        <f>COUNTIFS('Prioritized Approach Milestones'!B28,"1",'Prioritized Approach Milestones'!C28,"N/A")</f>
        <v>0</v>
      </c>
      <c r="I28" s="145">
        <f>COUNTIFS('Prioritized Approach Milestones'!B28,"2",'Prioritized Approach Milestones'!C28,"N/A")</f>
        <v>0</v>
      </c>
      <c r="J28" s="145">
        <f>COUNTIFS('Prioritized Approach Milestones'!B28,"3",'Prioritized Approach Milestones'!C28,"N/A")</f>
        <v>0</v>
      </c>
      <c r="K28" s="145">
        <f>COUNTIFS('Prioritized Approach Milestones'!B28,"4",'Prioritized Approach Milestones'!C28,"N/A")</f>
        <v>0</v>
      </c>
      <c r="L28" s="145">
        <f>COUNTIFS('Prioritized Approach Milestones'!B28,"5",'Prioritized Approach Milestones'!C28,"N/A")</f>
        <v>0</v>
      </c>
      <c r="M28" s="145">
        <f>COUNTIFS('Prioritized Approach Milestones'!B28,"6",'Prioritized Approach Milestones'!C28,"N/A")</f>
        <v>0</v>
      </c>
      <c r="N28">
        <f t="shared" si="1"/>
        <v>0</v>
      </c>
      <c r="O28" s="238"/>
      <c r="P28" s="65" t="str">
        <f>IF('Prioritized Approach Milestones'!$B28=1,'Prioritized Approach Milestones'!$F28,"")</f>
        <v/>
      </c>
      <c r="Q28" s="65">
        <f>IF('Prioritized Approach Milestones'!$B28=2,'Prioritized Approach Milestones'!$F28,"")</f>
        <v>0</v>
      </c>
      <c r="R28" s="65" t="str">
        <f>IF('Prioritized Approach Milestones'!$B28=3,'Prioritized Approach Milestones'!$F28,"")</f>
        <v/>
      </c>
      <c r="S28" s="65" t="str">
        <f>IF('Prioritized Approach Milestones'!$B28=4,'Prioritized Approach Milestones'!$F28,"")</f>
        <v/>
      </c>
      <c r="T28" s="65" t="str">
        <f>IF('Prioritized Approach Milestones'!$B28=5,'Prioritized Approach Milestones'!$F28,"")</f>
        <v/>
      </c>
      <c r="U28" s="66" t="str">
        <f>IF('Prioritized Approach Milestones'!$B28=6,'Prioritized Approach Milestones'!$F28,"")</f>
        <v/>
      </c>
      <c r="V28" s="67" t="str">
        <f>IF(AND('Prioritized Approach Milestones'!C28="Yes",'Prioritized Approach Milestones'!F28=""),"CORRECT",IF('Prioritized Approach Milestones'!C28="No","CORRECT",IF('Prioritized Approach Milestones'!B28=1,"ERROR 1","N/A")))</f>
        <v>N/A</v>
      </c>
      <c r="W28" s="67" t="str">
        <f>IF(AND('Prioritized Approach Milestones'!C28="Yes",'Prioritized Approach Milestones'!F28=""),"CORRECT",IF('Prioritized Approach Milestones'!C28="No","CORRECT",IF('Prioritized Approach Milestones'!B28=2,"ERROR 1","N/A")))</f>
        <v>ERROR 1</v>
      </c>
      <c r="X28" s="67" t="str">
        <f>IF(AND('Prioritized Approach Milestones'!C28="Yes",'Prioritized Approach Milestones'!F28=""),"CORRECT",IF('Prioritized Approach Milestones'!C28="No","CORRECT",IF('Prioritized Approach Milestones'!B28=3,"ERROR 1","N/A")))</f>
        <v>N/A</v>
      </c>
      <c r="Y28" s="67" t="str">
        <f>IF(AND('Prioritized Approach Milestones'!C28="Yes",'Prioritized Approach Milestones'!F28=""),"CORRECT",IF('Prioritized Approach Milestones'!C28="No","CORRECT",IF('Prioritized Approach Milestones'!B28=4,"ERROR 1","N/A")))</f>
        <v>N/A</v>
      </c>
      <c r="Z28" s="67" t="str">
        <f>IF(AND('Prioritized Approach Milestones'!C28="Yes",'Prioritized Approach Milestones'!F28=""),"CORRECT",IF('Prioritized Approach Milestones'!C28="No","CORRECT",IF('Prioritized Approach Milestones'!B28=5,"ERROR 1","N/A")))</f>
        <v>N/A</v>
      </c>
      <c r="AA28" s="67" t="str">
        <f>IF(AND('Prioritized Approach Milestones'!C28="Yes",'Prioritized Approach Milestones'!F28=""),"CORRECT",IF('Prioritized Approach Milestones'!C28="No","CORRECT",IF('Prioritized Approach Milestones'!B28=6,"ERROR 1","N/A")))</f>
        <v>N/A</v>
      </c>
      <c r="AB28" s="59" t="str">
        <f>IF(AND('Prioritized Approach Milestones'!C28="No",'Prioritized Approach Milestones'!F28=""),IF('Prioritized Approach Milestones'!B28=1,"ERROR 2","N/A"),"CORRECT")</f>
        <v>CORRECT</v>
      </c>
      <c r="AC28" s="59" t="str">
        <f>IF(AND('Prioritized Approach Milestones'!C28="No",'Prioritized Approach Milestones'!F28=""),IF('Prioritized Approach Milestones'!B28=2,"ERROR 2","N/A"),"CORRECT")</f>
        <v>CORRECT</v>
      </c>
      <c r="AD28" s="59" t="str">
        <f>IF(AND('Prioritized Approach Milestones'!C28="No",'Prioritized Approach Milestones'!F28=""),IF('Prioritized Approach Milestones'!B28=3,"ERROR 2","N/A"),"CORRECT")</f>
        <v>CORRECT</v>
      </c>
      <c r="AE28" s="59" t="str">
        <f>IF(AND('Prioritized Approach Milestones'!C28="No",'Prioritized Approach Milestones'!F28=""),IF('Prioritized Approach Milestones'!B28=4,"ERROR 2","N/A"),"CORRECT")</f>
        <v>CORRECT</v>
      </c>
      <c r="AF28" s="59" t="str">
        <f>IF(AND('Prioritized Approach Milestones'!C28="No",'Prioritized Approach Milestones'!F28=""),IF('Prioritized Approach Milestones'!B28=5,"ERROR 2","N/A"),"CORRECT")</f>
        <v>CORRECT</v>
      </c>
      <c r="AG28" s="68" t="str">
        <f>IF(AND('Prioritized Approach Milestones'!C28="No",'Prioritized Approach Milestones'!F28=""),IF('Prioritized Approach Milestones'!B28=6,"ERROR 2","N/A"),"CORRECT")</f>
        <v>CORRECT</v>
      </c>
    </row>
    <row r="29" spans="1:33">
      <c r="A29" s="74">
        <f>COUNTIFS('Prioritized Approach Milestones'!B29,"1",'Prioritized Approach Milestones'!C29,"yes")</f>
        <v>0</v>
      </c>
      <c r="B29" s="79">
        <f>COUNTIFS('Prioritized Approach Milestones'!B29,"2",'Prioritized Approach Milestones'!C29,"yes")</f>
        <v>0</v>
      </c>
      <c r="C29" s="75">
        <f>COUNTIFS('Prioritized Approach Milestones'!B29,"3",'Prioritized Approach Milestones'!C29,"yes")</f>
        <v>0</v>
      </c>
      <c r="D29" s="76">
        <f>COUNTIFS('Prioritized Approach Milestones'!B29,"4",'Prioritized Approach Milestones'!C29,"yes")</f>
        <v>0</v>
      </c>
      <c r="E29" s="77">
        <f>COUNTIFS('Prioritized Approach Milestones'!B29,"5",'Prioritized Approach Milestones'!C29,"yes")</f>
        <v>0</v>
      </c>
      <c r="F29" s="78">
        <f>COUNTIFS('Prioritized Approach Milestones'!B29,"6",'Prioritized Approach Milestones'!C29,"yes")</f>
        <v>0</v>
      </c>
      <c r="G29" s="234">
        <f t="shared" si="0"/>
        <v>0</v>
      </c>
      <c r="H29" s="145">
        <f>COUNTIFS('Prioritized Approach Milestones'!B29,"1",'Prioritized Approach Milestones'!C29,"N/A")</f>
        <v>0</v>
      </c>
      <c r="I29" s="145">
        <f>COUNTIFS('Prioritized Approach Milestones'!B29,"2",'Prioritized Approach Milestones'!C29,"N/A")</f>
        <v>0</v>
      </c>
      <c r="J29" s="145">
        <f>COUNTIFS('Prioritized Approach Milestones'!B29,"3",'Prioritized Approach Milestones'!C29,"N/A")</f>
        <v>0</v>
      </c>
      <c r="K29" s="145">
        <f>COUNTIFS('Prioritized Approach Milestones'!B29,"4",'Prioritized Approach Milestones'!C29,"N/A")</f>
        <v>0</v>
      </c>
      <c r="L29" s="145">
        <f>COUNTIFS('Prioritized Approach Milestones'!B29,"5",'Prioritized Approach Milestones'!C29,"N/A")</f>
        <v>0</v>
      </c>
      <c r="M29" s="145">
        <f>COUNTIFS('Prioritized Approach Milestones'!B29,"6",'Prioritized Approach Milestones'!C29,"N/A")</f>
        <v>0</v>
      </c>
      <c r="N29">
        <f t="shared" si="1"/>
        <v>0</v>
      </c>
      <c r="O29" s="238"/>
      <c r="P29" s="65" t="str">
        <f>IF('Prioritized Approach Milestones'!$B29=1,'Prioritized Approach Milestones'!$F29,"")</f>
        <v/>
      </c>
      <c r="Q29" s="65" t="str">
        <f>IF('Prioritized Approach Milestones'!$B29=2,'Prioritized Approach Milestones'!$F29,"")</f>
        <v/>
      </c>
      <c r="R29" s="65">
        <f>IF('Prioritized Approach Milestones'!$B29=3,'Prioritized Approach Milestones'!$F29,"")</f>
        <v>0</v>
      </c>
      <c r="S29" s="65" t="str">
        <f>IF('Prioritized Approach Milestones'!$B29=4,'Prioritized Approach Milestones'!$F29,"")</f>
        <v/>
      </c>
      <c r="T29" s="65" t="str">
        <f>IF('Prioritized Approach Milestones'!$B29=5,'Prioritized Approach Milestones'!$F29,"")</f>
        <v/>
      </c>
      <c r="U29" s="66" t="str">
        <f>IF('Prioritized Approach Milestones'!$B29=6,'Prioritized Approach Milestones'!$F29,"")</f>
        <v/>
      </c>
      <c r="V29" s="67" t="str">
        <f>IF(AND('Prioritized Approach Milestones'!C29="Yes",'Prioritized Approach Milestones'!F29=""),"CORRECT",IF('Prioritized Approach Milestones'!C29="No","CORRECT",IF('Prioritized Approach Milestones'!B29=1,"ERROR 1","N/A")))</f>
        <v>N/A</v>
      </c>
      <c r="W29" s="67" t="str">
        <f>IF(AND('Prioritized Approach Milestones'!C29="Yes",'Prioritized Approach Milestones'!F29=""),"CORRECT",IF('Prioritized Approach Milestones'!C29="No","CORRECT",IF('Prioritized Approach Milestones'!B29=2,"ERROR 1","N/A")))</f>
        <v>N/A</v>
      </c>
      <c r="X29" s="67" t="str">
        <f>IF(AND('Prioritized Approach Milestones'!C29="Yes",'Prioritized Approach Milestones'!F29=""),"CORRECT",IF('Prioritized Approach Milestones'!C29="No","CORRECT",IF('Prioritized Approach Milestones'!B29=3,"ERROR 1","N/A")))</f>
        <v>ERROR 1</v>
      </c>
      <c r="Y29" s="67" t="str">
        <f>IF(AND('Prioritized Approach Milestones'!C29="Yes",'Prioritized Approach Milestones'!F29=""),"CORRECT",IF('Prioritized Approach Milestones'!C29="No","CORRECT",IF('Prioritized Approach Milestones'!B29=4,"ERROR 1","N/A")))</f>
        <v>N/A</v>
      </c>
      <c r="Z29" s="67" t="str">
        <f>IF(AND('Prioritized Approach Milestones'!C29="Yes",'Prioritized Approach Milestones'!F29=""),"CORRECT",IF('Prioritized Approach Milestones'!C29="No","CORRECT",IF('Prioritized Approach Milestones'!B29=5,"ERROR 1","N/A")))</f>
        <v>N/A</v>
      </c>
      <c r="AA29" s="67" t="str">
        <f>IF(AND('Prioritized Approach Milestones'!C29="Yes",'Prioritized Approach Milestones'!F29=""),"CORRECT",IF('Prioritized Approach Milestones'!C29="No","CORRECT",IF('Prioritized Approach Milestones'!B29=6,"ERROR 1","N/A")))</f>
        <v>N/A</v>
      </c>
      <c r="AB29" s="59" t="str">
        <f>IF(AND('Prioritized Approach Milestones'!C29="No",'Prioritized Approach Milestones'!F29=""),IF('Prioritized Approach Milestones'!B29=1,"ERROR 2","N/A"),"CORRECT")</f>
        <v>CORRECT</v>
      </c>
      <c r="AC29" s="59" t="str">
        <f>IF(AND('Prioritized Approach Milestones'!C29="No",'Prioritized Approach Milestones'!F29=""),IF('Prioritized Approach Milestones'!B29=2,"ERROR 2","N/A"),"CORRECT")</f>
        <v>CORRECT</v>
      </c>
      <c r="AD29" s="59" t="str">
        <f>IF(AND('Prioritized Approach Milestones'!C29="No",'Prioritized Approach Milestones'!F29=""),IF('Prioritized Approach Milestones'!B29=3,"ERROR 2","N/A"),"CORRECT")</f>
        <v>CORRECT</v>
      </c>
      <c r="AE29" s="59" t="str">
        <f>IF(AND('Prioritized Approach Milestones'!C29="No",'Prioritized Approach Milestones'!F29=""),IF('Prioritized Approach Milestones'!B29=4,"ERROR 2","N/A"),"CORRECT")</f>
        <v>CORRECT</v>
      </c>
      <c r="AF29" s="59" t="str">
        <f>IF(AND('Prioritized Approach Milestones'!C29="No",'Prioritized Approach Milestones'!F29=""),IF('Prioritized Approach Milestones'!B29=5,"ERROR 2","N/A"),"CORRECT")</f>
        <v>CORRECT</v>
      </c>
      <c r="AG29" s="68" t="str">
        <f>IF(AND('Prioritized Approach Milestones'!C29="No",'Prioritized Approach Milestones'!F29=""),IF('Prioritized Approach Milestones'!B29=6,"ERROR 2","N/A"),"CORRECT")</f>
        <v>CORRECT</v>
      </c>
    </row>
    <row r="30" spans="1:33">
      <c r="A30" s="74">
        <f>COUNTIFS('Prioritized Approach Milestones'!B30,"1",'Prioritized Approach Milestones'!C30,"yes")</f>
        <v>0</v>
      </c>
      <c r="B30" s="79">
        <f>COUNTIFS('Prioritized Approach Milestones'!B30,"2",'Prioritized Approach Milestones'!C30,"yes")</f>
        <v>0</v>
      </c>
      <c r="C30" s="75">
        <f>COUNTIFS('Prioritized Approach Milestones'!B30,"3",'Prioritized Approach Milestones'!C30,"yes")</f>
        <v>0</v>
      </c>
      <c r="D30" s="76">
        <f>COUNTIFS('Prioritized Approach Milestones'!B30,"4",'Prioritized Approach Milestones'!C30,"yes")</f>
        <v>0</v>
      </c>
      <c r="E30" s="77">
        <f>COUNTIFS('Prioritized Approach Milestones'!B30,"5",'Prioritized Approach Milestones'!C30,"yes")</f>
        <v>0</v>
      </c>
      <c r="F30" s="78">
        <f>COUNTIFS('Prioritized Approach Milestones'!B30,"6",'Prioritized Approach Milestones'!C30,"yes")</f>
        <v>0</v>
      </c>
      <c r="G30" s="234">
        <f t="shared" si="0"/>
        <v>0</v>
      </c>
      <c r="H30" s="145">
        <f>COUNTIFS('Prioritized Approach Milestones'!B30,"1",'Prioritized Approach Milestones'!C30,"N/A")</f>
        <v>0</v>
      </c>
      <c r="I30" s="145">
        <f>COUNTIFS('Prioritized Approach Milestones'!B30,"2",'Prioritized Approach Milestones'!C30,"N/A")</f>
        <v>0</v>
      </c>
      <c r="J30" s="145">
        <f>COUNTIFS('Prioritized Approach Milestones'!B30,"3",'Prioritized Approach Milestones'!C30,"N/A")</f>
        <v>0</v>
      </c>
      <c r="K30" s="145">
        <f>COUNTIFS('Prioritized Approach Milestones'!B30,"4",'Prioritized Approach Milestones'!C30,"N/A")</f>
        <v>0</v>
      </c>
      <c r="L30" s="145">
        <f>COUNTIFS('Prioritized Approach Milestones'!B30,"5",'Prioritized Approach Milestones'!C30,"N/A")</f>
        <v>0</v>
      </c>
      <c r="M30" s="145">
        <f>COUNTIFS('Prioritized Approach Milestones'!B30,"6",'Prioritized Approach Milestones'!C30,"N/A")</f>
        <v>0</v>
      </c>
      <c r="N30">
        <f t="shared" si="1"/>
        <v>0</v>
      </c>
      <c r="O30" s="238"/>
      <c r="P30" s="65" t="str">
        <f>IF('Prioritized Approach Milestones'!$B30=1,'Prioritized Approach Milestones'!$F30,"")</f>
        <v/>
      </c>
      <c r="Q30" s="65" t="str">
        <f>IF('Prioritized Approach Milestones'!$B30=2,'Prioritized Approach Milestones'!$F30,"")</f>
        <v/>
      </c>
      <c r="R30" s="65">
        <f>IF('Prioritized Approach Milestones'!$B30=3,'Prioritized Approach Milestones'!$F30,"")</f>
        <v>0</v>
      </c>
      <c r="S30" s="65" t="str">
        <f>IF('Prioritized Approach Milestones'!$B30=4,'Prioritized Approach Milestones'!$F30,"")</f>
        <v/>
      </c>
      <c r="T30" s="65" t="str">
        <f>IF('Prioritized Approach Milestones'!$B30=5,'Prioritized Approach Milestones'!$F30,"")</f>
        <v/>
      </c>
      <c r="U30" s="66" t="str">
        <f>IF('Prioritized Approach Milestones'!$B30=6,'Prioritized Approach Milestones'!$F30,"")</f>
        <v/>
      </c>
      <c r="V30" s="67" t="str">
        <f>IF(AND('Prioritized Approach Milestones'!C30="Yes",'Prioritized Approach Milestones'!F30=""),"CORRECT",IF('Prioritized Approach Milestones'!C30="No","CORRECT",IF('Prioritized Approach Milestones'!B30=1,"ERROR 1","N/A")))</f>
        <v>N/A</v>
      </c>
      <c r="W30" s="67" t="str">
        <f>IF(AND('Prioritized Approach Milestones'!C30="Yes",'Prioritized Approach Milestones'!F30=""),"CORRECT",IF('Prioritized Approach Milestones'!C30="No","CORRECT",IF('Prioritized Approach Milestones'!B30=2,"ERROR 1","N/A")))</f>
        <v>N/A</v>
      </c>
      <c r="X30" s="67" t="str">
        <f>IF(AND('Prioritized Approach Milestones'!C30="Yes",'Prioritized Approach Milestones'!F30=""),"CORRECT",IF('Prioritized Approach Milestones'!C30="No","CORRECT",IF('Prioritized Approach Milestones'!B30=3,"ERROR 1","N/A")))</f>
        <v>ERROR 1</v>
      </c>
      <c r="Y30" s="67" t="str">
        <f>IF(AND('Prioritized Approach Milestones'!C30="Yes",'Prioritized Approach Milestones'!F30=""),"CORRECT",IF('Prioritized Approach Milestones'!C30="No","CORRECT",IF('Prioritized Approach Milestones'!B30=4,"ERROR 1","N/A")))</f>
        <v>N/A</v>
      </c>
      <c r="Z30" s="67" t="str">
        <f>IF(AND('Prioritized Approach Milestones'!C30="Yes",'Prioritized Approach Milestones'!F30=""),"CORRECT",IF('Prioritized Approach Milestones'!C30="No","CORRECT",IF('Prioritized Approach Milestones'!B30=5,"ERROR 1","N/A")))</f>
        <v>N/A</v>
      </c>
      <c r="AA30" s="67" t="str">
        <f>IF(AND('Prioritized Approach Milestones'!C30="Yes",'Prioritized Approach Milestones'!F30=""),"CORRECT",IF('Prioritized Approach Milestones'!C30="No","CORRECT",IF('Prioritized Approach Milestones'!B30=6,"ERROR 1","N/A")))</f>
        <v>N/A</v>
      </c>
      <c r="AB30" s="59" t="str">
        <f>IF(AND('Prioritized Approach Milestones'!C30="No",'Prioritized Approach Milestones'!F30=""),IF('Prioritized Approach Milestones'!B30=1,"ERROR 2","N/A"),"CORRECT")</f>
        <v>CORRECT</v>
      </c>
      <c r="AC30" s="59" t="str">
        <f>IF(AND('Prioritized Approach Milestones'!C30="No",'Prioritized Approach Milestones'!F30=""),IF('Prioritized Approach Milestones'!B30=2,"ERROR 2","N/A"),"CORRECT")</f>
        <v>CORRECT</v>
      </c>
      <c r="AD30" s="59" t="str">
        <f>IF(AND('Prioritized Approach Milestones'!C30="No",'Prioritized Approach Milestones'!F30=""),IF('Prioritized Approach Milestones'!B30=3,"ERROR 2","N/A"),"CORRECT")</f>
        <v>CORRECT</v>
      </c>
      <c r="AE30" s="59" t="str">
        <f>IF(AND('Prioritized Approach Milestones'!C30="No",'Prioritized Approach Milestones'!F30=""),IF('Prioritized Approach Milestones'!B30=4,"ERROR 2","N/A"),"CORRECT")</f>
        <v>CORRECT</v>
      </c>
      <c r="AF30" s="59" t="str">
        <f>IF(AND('Prioritized Approach Milestones'!C30="No",'Prioritized Approach Milestones'!F30=""),IF('Prioritized Approach Milestones'!B30=5,"ERROR 2","N/A"),"CORRECT")</f>
        <v>CORRECT</v>
      </c>
      <c r="AG30" s="68" t="str">
        <f>IF(AND('Prioritized Approach Milestones'!C30="No",'Prioritized Approach Milestones'!F30=""),IF('Prioritized Approach Milestones'!B30=6,"ERROR 2","N/A"),"CORRECT")</f>
        <v>CORRECT</v>
      </c>
    </row>
    <row r="31" spans="1:33">
      <c r="A31" s="74">
        <f>COUNTIFS('Prioritized Approach Milestones'!B31,"1",'Prioritized Approach Milestones'!C31,"yes")</f>
        <v>0</v>
      </c>
      <c r="B31" s="79">
        <f>COUNTIFS('Prioritized Approach Milestones'!B31,"2",'Prioritized Approach Milestones'!C31,"yes")</f>
        <v>0</v>
      </c>
      <c r="C31" s="75">
        <f>COUNTIFS('Prioritized Approach Milestones'!B31,"3",'Prioritized Approach Milestones'!C31,"yes")</f>
        <v>0</v>
      </c>
      <c r="D31" s="76">
        <f>COUNTIFS('Prioritized Approach Milestones'!B31,"4",'Prioritized Approach Milestones'!C31,"yes")</f>
        <v>0</v>
      </c>
      <c r="E31" s="77">
        <f>COUNTIFS('Prioritized Approach Milestones'!B31,"5",'Prioritized Approach Milestones'!C31,"yes")</f>
        <v>0</v>
      </c>
      <c r="F31" s="78">
        <f>COUNTIFS('Prioritized Approach Milestones'!B31,"6",'Prioritized Approach Milestones'!C31,"yes")</f>
        <v>0</v>
      </c>
      <c r="G31" s="234">
        <f t="shared" si="0"/>
        <v>0</v>
      </c>
      <c r="H31" s="145">
        <f>COUNTIFS('Prioritized Approach Milestones'!B31,"1",'Prioritized Approach Milestones'!C31,"N/A")</f>
        <v>0</v>
      </c>
      <c r="I31" s="145">
        <f>COUNTIFS('Prioritized Approach Milestones'!B31,"2",'Prioritized Approach Milestones'!C31,"N/A")</f>
        <v>0</v>
      </c>
      <c r="J31" s="145">
        <f>COUNTIFS('Prioritized Approach Milestones'!B31,"3",'Prioritized Approach Milestones'!C31,"N/A")</f>
        <v>0</v>
      </c>
      <c r="K31" s="145">
        <f>COUNTIFS('Prioritized Approach Milestones'!B31,"4",'Prioritized Approach Milestones'!C31,"N/A")</f>
        <v>0</v>
      </c>
      <c r="L31" s="145">
        <f>COUNTIFS('Prioritized Approach Milestones'!B31,"5",'Prioritized Approach Milestones'!C31,"N/A")</f>
        <v>0</v>
      </c>
      <c r="M31" s="145">
        <f>COUNTIFS('Prioritized Approach Milestones'!B31,"6",'Prioritized Approach Milestones'!C31,"N/A")</f>
        <v>0</v>
      </c>
      <c r="N31">
        <f t="shared" si="1"/>
        <v>0</v>
      </c>
      <c r="O31" s="238"/>
      <c r="P31" s="65" t="str">
        <f>IF('Prioritized Approach Milestones'!$B31=1,'Prioritized Approach Milestones'!$F31,"")</f>
        <v/>
      </c>
      <c r="Q31" s="65" t="str">
        <f>IF('Prioritized Approach Milestones'!$B31=2,'Prioritized Approach Milestones'!$F31,"")</f>
        <v/>
      </c>
      <c r="R31" s="65">
        <f>IF('Prioritized Approach Milestones'!$B31=3,'Prioritized Approach Milestones'!$F31,"")</f>
        <v>0</v>
      </c>
      <c r="S31" s="65" t="str">
        <f>IF('Prioritized Approach Milestones'!$B31=4,'Prioritized Approach Milestones'!$F31,"")</f>
        <v/>
      </c>
      <c r="T31" s="65" t="str">
        <f>IF('Prioritized Approach Milestones'!$B31=5,'Prioritized Approach Milestones'!$F31,"")</f>
        <v/>
      </c>
      <c r="U31" s="66" t="str">
        <f>IF('Prioritized Approach Milestones'!$B31=6,'Prioritized Approach Milestones'!$F31,"")</f>
        <v/>
      </c>
      <c r="V31" s="67" t="str">
        <f>IF(AND('Prioritized Approach Milestones'!C31="Yes",'Prioritized Approach Milestones'!F31=""),"CORRECT",IF('Prioritized Approach Milestones'!C31="No","CORRECT",IF('Prioritized Approach Milestones'!B31=1,"ERROR 1","N/A")))</f>
        <v>N/A</v>
      </c>
      <c r="W31" s="67" t="str">
        <f>IF(AND('Prioritized Approach Milestones'!C31="Yes",'Prioritized Approach Milestones'!F31=""),"CORRECT",IF('Prioritized Approach Milestones'!C31="No","CORRECT",IF('Prioritized Approach Milestones'!B31=2,"ERROR 1","N/A")))</f>
        <v>N/A</v>
      </c>
      <c r="X31" s="67" t="str">
        <f>IF(AND('Prioritized Approach Milestones'!C31="Yes",'Prioritized Approach Milestones'!F31=""),"CORRECT",IF('Prioritized Approach Milestones'!C31="No","CORRECT",IF('Prioritized Approach Milestones'!B31=3,"ERROR 1","N/A")))</f>
        <v>ERROR 1</v>
      </c>
      <c r="Y31" s="67" t="str">
        <f>IF(AND('Prioritized Approach Milestones'!C31="Yes",'Prioritized Approach Milestones'!F31=""),"CORRECT",IF('Prioritized Approach Milestones'!C31="No","CORRECT",IF('Prioritized Approach Milestones'!B31=4,"ERROR 1","N/A")))</f>
        <v>N/A</v>
      </c>
      <c r="Z31" s="67" t="str">
        <f>IF(AND('Prioritized Approach Milestones'!C31="Yes",'Prioritized Approach Milestones'!F31=""),"CORRECT",IF('Prioritized Approach Milestones'!C31="No","CORRECT",IF('Prioritized Approach Milestones'!B31=5,"ERROR 1","N/A")))</f>
        <v>N/A</v>
      </c>
      <c r="AA31" s="67" t="str">
        <f>IF(AND('Prioritized Approach Milestones'!C31="Yes",'Prioritized Approach Milestones'!F31=""),"CORRECT",IF('Prioritized Approach Milestones'!C31="No","CORRECT",IF('Prioritized Approach Milestones'!B31=6,"ERROR 1","N/A")))</f>
        <v>N/A</v>
      </c>
      <c r="AB31" s="59" t="str">
        <f>IF(AND('Prioritized Approach Milestones'!C31="No",'Prioritized Approach Milestones'!F31=""),IF('Prioritized Approach Milestones'!B31=1,"ERROR 2","N/A"),"CORRECT")</f>
        <v>CORRECT</v>
      </c>
      <c r="AC31" s="59" t="str">
        <f>IF(AND('Prioritized Approach Milestones'!C31="No",'Prioritized Approach Milestones'!F31=""),IF('Prioritized Approach Milestones'!B31=2,"ERROR 2","N/A"),"CORRECT")</f>
        <v>CORRECT</v>
      </c>
      <c r="AD31" s="59" t="str">
        <f>IF(AND('Prioritized Approach Milestones'!C31="No",'Prioritized Approach Milestones'!F31=""),IF('Prioritized Approach Milestones'!B31=3,"ERROR 2","N/A"),"CORRECT")</f>
        <v>CORRECT</v>
      </c>
      <c r="AE31" s="59" t="str">
        <f>IF(AND('Prioritized Approach Milestones'!C31="No",'Prioritized Approach Milestones'!F31=""),IF('Prioritized Approach Milestones'!B31=4,"ERROR 2","N/A"),"CORRECT")</f>
        <v>CORRECT</v>
      </c>
      <c r="AF31" s="59" t="str">
        <f>IF(AND('Prioritized Approach Milestones'!C31="No",'Prioritized Approach Milestones'!F31=""),IF('Prioritized Approach Milestones'!B31=5,"ERROR 2","N/A"),"CORRECT")</f>
        <v>CORRECT</v>
      </c>
      <c r="AG31" s="68" t="str">
        <f>IF(AND('Prioritized Approach Milestones'!C31="No",'Prioritized Approach Milestones'!F31=""),IF('Prioritized Approach Milestones'!B31=6,"ERROR 2","N/A"),"CORRECT")</f>
        <v>CORRECT</v>
      </c>
    </row>
    <row r="32" spans="1:33">
      <c r="A32" s="74">
        <f>COUNTIFS('Prioritized Approach Milestones'!B32,"1",'Prioritized Approach Milestones'!C32,"yes")</f>
        <v>0</v>
      </c>
      <c r="B32" s="79">
        <f>COUNTIFS('Prioritized Approach Milestones'!B32,"2",'Prioritized Approach Milestones'!C32,"yes")</f>
        <v>0</v>
      </c>
      <c r="C32" s="75">
        <f>COUNTIFS('Prioritized Approach Milestones'!B32,"3",'Prioritized Approach Milestones'!C32,"yes")</f>
        <v>0</v>
      </c>
      <c r="D32" s="76">
        <f>COUNTIFS('Prioritized Approach Milestones'!B32,"4",'Prioritized Approach Milestones'!C32,"yes")</f>
        <v>0</v>
      </c>
      <c r="E32" s="77">
        <f>COUNTIFS('Prioritized Approach Milestones'!B32,"5",'Prioritized Approach Milestones'!C32,"yes")</f>
        <v>0</v>
      </c>
      <c r="F32" s="78">
        <f>COUNTIFS('Prioritized Approach Milestones'!B32,"6",'Prioritized Approach Milestones'!C32,"yes")</f>
        <v>0</v>
      </c>
      <c r="G32" s="234">
        <f t="shared" si="0"/>
        <v>0</v>
      </c>
      <c r="H32" s="145">
        <f>COUNTIFS('Prioritized Approach Milestones'!B32,"1",'Prioritized Approach Milestones'!C32,"N/A")</f>
        <v>0</v>
      </c>
      <c r="I32" s="145">
        <f>COUNTIFS('Prioritized Approach Milestones'!B32,"2",'Prioritized Approach Milestones'!C32,"N/A")</f>
        <v>0</v>
      </c>
      <c r="J32" s="145">
        <f>COUNTIFS('Prioritized Approach Milestones'!B32,"3",'Prioritized Approach Milestones'!C32,"N/A")</f>
        <v>0</v>
      </c>
      <c r="K32" s="145">
        <f>COUNTIFS('Prioritized Approach Milestones'!B32,"4",'Prioritized Approach Milestones'!C32,"N/A")</f>
        <v>0</v>
      </c>
      <c r="L32" s="145">
        <f>COUNTIFS('Prioritized Approach Milestones'!B32,"5",'Prioritized Approach Milestones'!C32,"N/A")</f>
        <v>0</v>
      </c>
      <c r="M32" s="145">
        <f>COUNTIFS('Prioritized Approach Milestones'!B32,"6",'Prioritized Approach Milestones'!C32,"N/A")</f>
        <v>0</v>
      </c>
      <c r="N32">
        <f t="shared" si="1"/>
        <v>0</v>
      </c>
      <c r="O32" s="238"/>
      <c r="P32" s="65" t="str">
        <f>IF('Prioritized Approach Milestones'!$B32=1,'Prioritized Approach Milestones'!$F32,"")</f>
        <v/>
      </c>
      <c r="Q32" s="65">
        <f>IF('Prioritized Approach Milestones'!$B32=2,'Prioritized Approach Milestones'!$F32,"")</f>
        <v>0</v>
      </c>
      <c r="R32" s="65" t="str">
        <f>IF('Prioritized Approach Milestones'!$B32=3,'Prioritized Approach Milestones'!$F32,"")</f>
        <v/>
      </c>
      <c r="S32" s="65" t="str">
        <f>IF('Prioritized Approach Milestones'!$B32=4,'Prioritized Approach Milestones'!$F32,"")</f>
        <v/>
      </c>
      <c r="T32" s="65" t="str">
        <f>IF('Prioritized Approach Milestones'!$B32=5,'Prioritized Approach Milestones'!$F32,"")</f>
        <v/>
      </c>
      <c r="U32" s="66" t="str">
        <f>IF('Prioritized Approach Milestones'!$B32=6,'Prioritized Approach Milestones'!$F32,"")</f>
        <v/>
      </c>
      <c r="V32" s="67" t="str">
        <f>IF(AND('Prioritized Approach Milestones'!C32="Yes",'Prioritized Approach Milestones'!F32=""),"CORRECT",IF('Prioritized Approach Milestones'!C32="No","CORRECT",IF('Prioritized Approach Milestones'!B32=1,"ERROR 1","N/A")))</f>
        <v>N/A</v>
      </c>
      <c r="W32" s="67" t="str">
        <f>IF(AND('Prioritized Approach Milestones'!C32="Yes",'Prioritized Approach Milestones'!F32=""),"CORRECT",IF('Prioritized Approach Milestones'!C32="No","CORRECT",IF('Prioritized Approach Milestones'!B32=2,"ERROR 1","N/A")))</f>
        <v>ERROR 1</v>
      </c>
      <c r="X32" s="67" t="str">
        <f>IF(AND('Prioritized Approach Milestones'!C32="Yes",'Prioritized Approach Milestones'!F32=""),"CORRECT",IF('Prioritized Approach Milestones'!C32="No","CORRECT",IF('Prioritized Approach Milestones'!B32=3,"ERROR 1","N/A")))</f>
        <v>N/A</v>
      </c>
      <c r="Y32" s="67" t="str">
        <f>IF(AND('Prioritized Approach Milestones'!C32="Yes",'Prioritized Approach Milestones'!F32=""),"CORRECT",IF('Prioritized Approach Milestones'!C32="No","CORRECT",IF('Prioritized Approach Milestones'!B32=4,"ERROR 1","N/A")))</f>
        <v>N/A</v>
      </c>
      <c r="Z32" s="67" t="str">
        <f>IF(AND('Prioritized Approach Milestones'!C32="Yes",'Prioritized Approach Milestones'!F32=""),"CORRECT",IF('Prioritized Approach Milestones'!C32="No","CORRECT",IF('Prioritized Approach Milestones'!B32=5,"ERROR 1","N/A")))</f>
        <v>N/A</v>
      </c>
      <c r="AA32" s="67" t="str">
        <f>IF(AND('Prioritized Approach Milestones'!C32="Yes",'Prioritized Approach Milestones'!F32=""),"CORRECT",IF('Prioritized Approach Milestones'!C32="No","CORRECT",IF('Prioritized Approach Milestones'!B32=6,"ERROR 1","N/A")))</f>
        <v>N/A</v>
      </c>
      <c r="AB32" s="59" t="str">
        <f>IF(AND('Prioritized Approach Milestones'!C32="No",'Prioritized Approach Milestones'!F32=""),IF('Prioritized Approach Milestones'!B32=1,"ERROR 2","N/A"),"CORRECT")</f>
        <v>CORRECT</v>
      </c>
      <c r="AC32" s="59" t="str">
        <f>IF(AND('Prioritized Approach Milestones'!C32="No",'Prioritized Approach Milestones'!F32=""),IF('Prioritized Approach Milestones'!B32=2,"ERROR 2","N/A"),"CORRECT")</f>
        <v>CORRECT</v>
      </c>
      <c r="AD32" s="59" t="str">
        <f>IF(AND('Prioritized Approach Milestones'!C32="No",'Prioritized Approach Milestones'!F32=""),IF('Prioritized Approach Milestones'!B32=3,"ERROR 2","N/A"),"CORRECT")</f>
        <v>CORRECT</v>
      </c>
      <c r="AE32" s="59" t="str">
        <f>IF(AND('Prioritized Approach Milestones'!C32="No",'Prioritized Approach Milestones'!F32=""),IF('Prioritized Approach Milestones'!B32=4,"ERROR 2","N/A"),"CORRECT")</f>
        <v>CORRECT</v>
      </c>
      <c r="AF32" s="59" t="str">
        <f>IF(AND('Prioritized Approach Milestones'!C32="No",'Prioritized Approach Milestones'!F32=""),IF('Prioritized Approach Milestones'!B32=5,"ERROR 2","N/A"),"CORRECT")</f>
        <v>CORRECT</v>
      </c>
      <c r="AG32" s="68" t="str">
        <f>IF(AND('Prioritized Approach Milestones'!C32="No",'Prioritized Approach Milestones'!F32=""),IF('Prioritized Approach Milestones'!B32=6,"ERROR 2","N/A"),"CORRECT")</f>
        <v>CORRECT</v>
      </c>
    </row>
    <row r="33" spans="1:33">
      <c r="A33" s="74">
        <f>COUNTIFS('Prioritized Approach Milestones'!B33,"1",'Prioritized Approach Milestones'!C33,"yes")</f>
        <v>0</v>
      </c>
      <c r="B33" s="79">
        <f>COUNTIFS('Prioritized Approach Milestones'!B33,"2",'Prioritized Approach Milestones'!C33,"yes")</f>
        <v>0</v>
      </c>
      <c r="C33" s="75">
        <f>COUNTIFS('Prioritized Approach Milestones'!B33,"3",'Prioritized Approach Milestones'!C33,"yes")</f>
        <v>0</v>
      </c>
      <c r="D33" s="76">
        <f>COUNTIFS('Prioritized Approach Milestones'!B33,"4",'Prioritized Approach Milestones'!C33,"yes")</f>
        <v>0</v>
      </c>
      <c r="E33" s="77">
        <f>COUNTIFS('Prioritized Approach Milestones'!B33,"5",'Prioritized Approach Milestones'!C33,"yes")</f>
        <v>0</v>
      </c>
      <c r="F33" s="78">
        <f>COUNTIFS('Prioritized Approach Milestones'!B33,"6",'Prioritized Approach Milestones'!C33,"yes")</f>
        <v>0</v>
      </c>
      <c r="G33" s="234">
        <f t="shared" si="0"/>
        <v>0</v>
      </c>
      <c r="H33" s="145">
        <f>COUNTIFS('Prioritized Approach Milestones'!B33,"1",'Prioritized Approach Milestones'!C33,"N/A")</f>
        <v>0</v>
      </c>
      <c r="I33" s="145">
        <f>COUNTIFS('Prioritized Approach Milestones'!B33,"2",'Prioritized Approach Milestones'!C33,"N/A")</f>
        <v>0</v>
      </c>
      <c r="J33" s="145">
        <f>COUNTIFS('Prioritized Approach Milestones'!B33,"3",'Prioritized Approach Milestones'!C33,"N/A")</f>
        <v>0</v>
      </c>
      <c r="K33" s="145">
        <f>COUNTIFS('Prioritized Approach Milestones'!B33,"4",'Prioritized Approach Milestones'!C33,"N/A")</f>
        <v>0</v>
      </c>
      <c r="L33" s="145">
        <f>COUNTIFS('Prioritized Approach Milestones'!B33,"5",'Prioritized Approach Milestones'!C33,"N/A")</f>
        <v>0</v>
      </c>
      <c r="M33" s="145">
        <f>COUNTIFS('Prioritized Approach Milestones'!B33,"6",'Prioritized Approach Milestones'!C33,"N/A")</f>
        <v>0</v>
      </c>
      <c r="N33">
        <f t="shared" si="1"/>
        <v>0</v>
      </c>
      <c r="O33" s="238"/>
      <c r="P33" s="65" t="str">
        <f>IF('Prioritized Approach Milestones'!$B33=1,'Prioritized Approach Milestones'!$F33,"")</f>
        <v/>
      </c>
      <c r="Q33" s="65" t="str">
        <f>IF('Prioritized Approach Milestones'!$B33=2,'Prioritized Approach Milestones'!$F33,"")</f>
        <v/>
      </c>
      <c r="R33" s="65">
        <f>IF('Prioritized Approach Milestones'!$B33=3,'Prioritized Approach Milestones'!$F33,"")</f>
        <v>0</v>
      </c>
      <c r="S33" s="65" t="str">
        <f>IF('Prioritized Approach Milestones'!$B33=4,'Prioritized Approach Milestones'!$F33,"")</f>
        <v/>
      </c>
      <c r="T33" s="65" t="str">
        <f>IF('Prioritized Approach Milestones'!$B33=5,'Prioritized Approach Milestones'!$F33,"")</f>
        <v/>
      </c>
      <c r="U33" s="66" t="str">
        <f>IF('Prioritized Approach Milestones'!$B33=6,'Prioritized Approach Milestones'!$F33,"")</f>
        <v/>
      </c>
      <c r="V33" s="67" t="str">
        <f>IF(AND('Prioritized Approach Milestones'!C33="Yes",'Prioritized Approach Milestones'!F33=""),"CORRECT",IF('Prioritized Approach Milestones'!C33="No","CORRECT",IF('Prioritized Approach Milestones'!B33=1,"ERROR 1","N/A")))</f>
        <v>N/A</v>
      </c>
      <c r="W33" s="67" t="str">
        <f>IF(AND('Prioritized Approach Milestones'!C33="Yes",'Prioritized Approach Milestones'!F33=""),"CORRECT",IF('Prioritized Approach Milestones'!C33="No","CORRECT",IF('Prioritized Approach Milestones'!B33=2,"ERROR 1","N/A")))</f>
        <v>N/A</v>
      </c>
      <c r="X33" s="67" t="str">
        <f>IF(AND('Prioritized Approach Milestones'!C33="Yes",'Prioritized Approach Milestones'!F33=""),"CORRECT",IF('Prioritized Approach Milestones'!C33="No","CORRECT",IF('Prioritized Approach Milestones'!B33=3,"ERROR 1","N/A")))</f>
        <v>ERROR 1</v>
      </c>
      <c r="Y33" s="67" t="str">
        <f>IF(AND('Prioritized Approach Milestones'!C33="Yes",'Prioritized Approach Milestones'!F33=""),"CORRECT",IF('Prioritized Approach Milestones'!C33="No","CORRECT",IF('Prioritized Approach Milestones'!B33=4,"ERROR 1","N/A")))</f>
        <v>N/A</v>
      </c>
      <c r="Z33" s="67" t="str">
        <f>IF(AND('Prioritized Approach Milestones'!C33="Yes",'Prioritized Approach Milestones'!F33=""),"CORRECT",IF('Prioritized Approach Milestones'!C33="No","CORRECT",IF('Prioritized Approach Milestones'!B33=5,"ERROR 1","N/A")))</f>
        <v>N/A</v>
      </c>
      <c r="AA33" s="67" t="str">
        <f>IF(AND('Prioritized Approach Milestones'!C33="Yes",'Prioritized Approach Milestones'!F33=""),"CORRECT",IF('Prioritized Approach Milestones'!C33="No","CORRECT",IF('Prioritized Approach Milestones'!B33=6,"ERROR 1","N/A")))</f>
        <v>N/A</v>
      </c>
      <c r="AB33" s="59" t="str">
        <f>IF(AND('Prioritized Approach Milestones'!C33="No",'Prioritized Approach Milestones'!F33=""),IF('Prioritized Approach Milestones'!B33=1,"ERROR 2","N/A"),"CORRECT")</f>
        <v>CORRECT</v>
      </c>
      <c r="AC33" s="59" t="str">
        <f>IF(AND('Prioritized Approach Milestones'!C33="No",'Prioritized Approach Milestones'!F33=""),IF('Prioritized Approach Milestones'!B33=2,"ERROR 2","N/A"),"CORRECT")</f>
        <v>CORRECT</v>
      </c>
      <c r="AD33" s="59" t="str">
        <f>IF(AND('Prioritized Approach Milestones'!C33="No",'Prioritized Approach Milestones'!F33=""),IF('Prioritized Approach Milestones'!B33=3,"ERROR 2","N/A"),"CORRECT")</f>
        <v>CORRECT</v>
      </c>
      <c r="AE33" s="59" t="str">
        <f>IF(AND('Prioritized Approach Milestones'!C33="No",'Prioritized Approach Milestones'!F33=""),IF('Prioritized Approach Milestones'!B33=4,"ERROR 2","N/A"),"CORRECT")</f>
        <v>CORRECT</v>
      </c>
      <c r="AF33" s="59" t="str">
        <f>IF(AND('Prioritized Approach Milestones'!C33="No",'Prioritized Approach Milestones'!F33=""),IF('Prioritized Approach Milestones'!B33=5,"ERROR 2","N/A"),"CORRECT")</f>
        <v>CORRECT</v>
      </c>
      <c r="AG33" s="68" t="str">
        <f>IF(AND('Prioritized Approach Milestones'!C33="No",'Prioritized Approach Milestones'!F33=""),IF('Prioritized Approach Milestones'!B33=6,"ERROR 2","N/A"),"CORRECT")</f>
        <v>CORRECT</v>
      </c>
    </row>
    <row r="34" spans="1:33">
      <c r="A34" s="74">
        <f>COUNTIFS('Prioritized Approach Milestones'!B34,"1",'Prioritized Approach Milestones'!C34,"yes")</f>
        <v>0</v>
      </c>
      <c r="B34" s="79">
        <f>COUNTIFS('Prioritized Approach Milestones'!B34,"2",'Prioritized Approach Milestones'!C34,"yes")</f>
        <v>0</v>
      </c>
      <c r="C34" s="75">
        <f>COUNTIFS('Prioritized Approach Milestones'!B34,"3",'Prioritized Approach Milestones'!C34,"yes")</f>
        <v>0</v>
      </c>
      <c r="D34" s="76">
        <f>COUNTIFS('Prioritized Approach Milestones'!B34,"4",'Prioritized Approach Milestones'!C34,"yes")</f>
        <v>0</v>
      </c>
      <c r="E34" s="77">
        <f>COUNTIFS('Prioritized Approach Milestones'!B34,"5",'Prioritized Approach Milestones'!C34,"yes")</f>
        <v>0</v>
      </c>
      <c r="F34" s="78">
        <f>COUNTIFS('Prioritized Approach Milestones'!B34,"6",'Prioritized Approach Milestones'!C34,"yes")</f>
        <v>0</v>
      </c>
      <c r="G34" s="234">
        <f t="shared" si="0"/>
        <v>0</v>
      </c>
      <c r="H34" s="145">
        <f>COUNTIFS('Prioritized Approach Milestones'!B34,"1",'Prioritized Approach Milestones'!C34,"N/A")</f>
        <v>0</v>
      </c>
      <c r="I34" s="145">
        <f>COUNTIFS('Prioritized Approach Milestones'!B34,"2",'Prioritized Approach Milestones'!C34,"N/A")</f>
        <v>0</v>
      </c>
      <c r="J34" s="145">
        <f>COUNTIFS('Prioritized Approach Milestones'!B34,"3",'Prioritized Approach Milestones'!C34,"N/A")</f>
        <v>0</v>
      </c>
      <c r="K34" s="145">
        <f>COUNTIFS('Prioritized Approach Milestones'!B34,"4",'Prioritized Approach Milestones'!C34,"N/A")</f>
        <v>0</v>
      </c>
      <c r="L34" s="145">
        <f>COUNTIFS('Prioritized Approach Milestones'!B34,"5",'Prioritized Approach Milestones'!C34,"N/A")</f>
        <v>0</v>
      </c>
      <c r="M34" s="145">
        <f>COUNTIFS('Prioritized Approach Milestones'!B34,"6",'Prioritized Approach Milestones'!C34,"N/A")</f>
        <v>0</v>
      </c>
      <c r="N34">
        <f t="shared" si="1"/>
        <v>0</v>
      </c>
      <c r="O34" s="238"/>
      <c r="P34" s="65" t="str">
        <f>IF('Prioritized Approach Milestones'!$B34=1,'Prioritized Approach Milestones'!$F34,"")</f>
        <v/>
      </c>
      <c r="Q34" s="65" t="str">
        <f>IF('Prioritized Approach Milestones'!$B34=2,'Prioritized Approach Milestones'!$F34,"")</f>
        <v/>
      </c>
      <c r="R34" s="65">
        <f>IF('Prioritized Approach Milestones'!$B34=3,'Prioritized Approach Milestones'!$F34,"")</f>
        <v>0</v>
      </c>
      <c r="S34" s="65" t="str">
        <f>IF('Prioritized Approach Milestones'!$B34=4,'Prioritized Approach Milestones'!$F34,"")</f>
        <v/>
      </c>
      <c r="T34" s="65" t="str">
        <f>IF('Prioritized Approach Milestones'!$B34=5,'Prioritized Approach Milestones'!$F34,"")</f>
        <v/>
      </c>
      <c r="U34" s="66" t="str">
        <f>IF('Prioritized Approach Milestones'!$B34=6,'Prioritized Approach Milestones'!$F34,"")</f>
        <v/>
      </c>
      <c r="V34" s="67" t="str">
        <f>IF(AND('Prioritized Approach Milestones'!C34="Yes",'Prioritized Approach Milestones'!F34=""),"CORRECT",IF('Prioritized Approach Milestones'!C34="No","CORRECT",IF('Prioritized Approach Milestones'!B34=1,"ERROR 1","N/A")))</f>
        <v>N/A</v>
      </c>
      <c r="W34" s="67" t="str">
        <f>IF(AND('Prioritized Approach Milestones'!C34="Yes",'Prioritized Approach Milestones'!F34=""),"CORRECT",IF('Prioritized Approach Milestones'!C34="No","CORRECT",IF('Prioritized Approach Milestones'!B34=2,"ERROR 1","N/A")))</f>
        <v>N/A</v>
      </c>
      <c r="X34" s="67" t="str">
        <f>IF(AND('Prioritized Approach Milestones'!C34="Yes",'Prioritized Approach Milestones'!F34=""),"CORRECT",IF('Prioritized Approach Milestones'!C34="No","CORRECT",IF('Prioritized Approach Milestones'!B34=3,"ERROR 1","N/A")))</f>
        <v>ERROR 1</v>
      </c>
      <c r="Y34" s="67" t="str">
        <f>IF(AND('Prioritized Approach Milestones'!C34="Yes",'Prioritized Approach Milestones'!F34=""),"CORRECT",IF('Prioritized Approach Milestones'!C34="No","CORRECT",IF('Prioritized Approach Milestones'!B34=4,"ERROR 1","N/A")))</f>
        <v>N/A</v>
      </c>
      <c r="Z34" s="67" t="str">
        <f>IF(AND('Prioritized Approach Milestones'!C34="Yes",'Prioritized Approach Milestones'!F34=""),"CORRECT",IF('Prioritized Approach Milestones'!C34="No","CORRECT",IF('Prioritized Approach Milestones'!B34=5,"ERROR 1","N/A")))</f>
        <v>N/A</v>
      </c>
      <c r="AA34" s="67" t="str">
        <f>IF(AND('Prioritized Approach Milestones'!C34="Yes",'Prioritized Approach Milestones'!F34=""),"CORRECT",IF('Prioritized Approach Milestones'!C34="No","CORRECT",IF('Prioritized Approach Milestones'!B34=6,"ERROR 1","N/A")))</f>
        <v>N/A</v>
      </c>
      <c r="AB34" s="59" t="str">
        <f>IF(AND('Prioritized Approach Milestones'!C34="No",'Prioritized Approach Milestones'!F34=""),IF('Prioritized Approach Milestones'!B34=1,"ERROR 2","N/A"),"CORRECT")</f>
        <v>CORRECT</v>
      </c>
      <c r="AC34" s="59" t="str">
        <f>IF(AND('Prioritized Approach Milestones'!C34="No",'Prioritized Approach Milestones'!F34=""),IF('Prioritized Approach Milestones'!B34=2,"ERROR 2","N/A"),"CORRECT")</f>
        <v>CORRECT</v>
      </c>
      <c r="AD34" s="59" t="str">
        <f>IF(AND('Prioritized Approach Milestones'!C34="No",'Prioritized Approach Milestones'!F34=""),IF('Prioritized Approach Milestones'!B34=3,"ERROR 2","N/A"),"CORRECT")</f>
        <v>CORRECT</v>
      </c>
      <c r="AE34" s="59" t="str">
        <f>IF(AND('Prioritized Approach Milestones'!C34="No",'Prioritized Approach Milestones'!F34=""),IF('Prioritized Approach Milestones'!B34=4,"ERROR 2","N/A"),"CORRECT")</f>
        <v>CORRECT</v>
      </c>
      <c r="AF34" s="59" t="str">
        <f>IF(AND('Prioritized Approach Milestones'!C34="No",'Prioritized Approach Milestones'!F34=""),IF('Prioritized Approach Milestones'!B34=5,"ERROR 2","N/A"),"CORRECT")</f>
        <v>CORRECT</v>
      </c>
      <c r="AG34" s="68" t="str">
        <f>IF(AND('Prioritized Approach Milestones'!C34="No",'Prioritized Approach Milestones'!F34=""),IF('Prioritized Approach Milestones'!B34=6,"ERROR 2","N/A"),"CORRECT")</f>
        <v>CORRECT</v>
      </c>
    </row>
    <row r="35" spans="1:33">
      <c r="A35" s="74">
        <f>COUNTIFS('Prioritized Approach Milestones'!B35,"1",'Prioritized Approach Milestones'!C35,"yes")</f>
        <v>0</v>
      </c>
      <c r="B35" s="79">
        <f>COUNTIFS('Prioritized Approach Milestones'!B35,"2",'Prioritized Approach Milestones'!C35,"yes")</f>
        <v>0</v>
      </c>
      <c r="C35" s="75">
        <f>COUNTIFS('Prioritized Approach Milestones'!B35,"3",'Prioritized Approach Milestones'!C35,"yes")</f>
        <v>0</v>
      </c>
      <c r="D35" s="76">
        <f>COUNTIFS('Prioritized Approach Milestones'!B35,"4",'Prioritized Approach Milestones'!C35,"yes")</f>
        <v>0</v>
      </c>
      <c r="E35" s="77">
        <f>COUNTIFS('Prioritized Approach Milestones'!B35,"5",'Prioritized Approach Milestones'!C35,"yes")</f>
        <v>0</v>
      </c>
      <c r="F35" s="78">
        <f>COUNTIFS('Prioritized Approach Milestones'!B35,"6",'Prioritized Approach Milestones'!C35,"yes")</f>
        <v>0</v>
      </c>
      <c r="G35" s="234">
        <f t="shared" si="0"/>
        <v>0</v>
      </c>
      <c r="H35" s="145">
        <f>COUNTIFS('Prioritized Approach Milestones'!B35,"1",'Prioritized Approach Milestones'!C35,"N/A")</f>
        <v>0</v>
      </c>
      <c r="I35" s="145">
        <f>COUNTIFS('Prioritized Approach Milestones'!B35,"2",'Prioritized Approach Milestones'!C35,"N/A")</f>
        <v>0</v>
      </c>
      <c r="J35" s="145">
        <f>COUNTIFS('Prioritized Approach Milestones'!B35,"3",'Prioritized Approach Milestones'!C35,"N/A")</f>
        <v>0</v>
      </c>
      <c r="K35" s="145">
        <f>COUNTIFS('Prioritized Approach Milestones'!B35,"4",'Prioritized Approach Milestones'!C35,"N/A")</f>
        <v>0</v>
      </c>
      <c r="L35" s="145">
        <f>COUNTIFS('Prioritized Approach Milestones'!B35,"5",'Prioritized Approach Milestones'!C35,"N/A")</f>
        <v>0</v>
      </c>
      <c r="M35" s="145">
        <f>COUNTIFS('Prioritized Approach Milestones'!B35,"6",'Prioritized Approach Milestones'!C35,"N/A")</f>
        <v>0</v>
      </c>
      <c r="N35">
        <f t="shared" si="1"/>
        <v>0</v>
      </c>
      <c r="O35" s="238"/>
      <c r="P35" s="65" t="str">
        <f>IF('Prioritized Approach Milestones'!$B35=1,'Prioritized Approach Milestones'!$F35,"")</f>
        <v/>
      </c>
      <c r="Q35" s="65">
        <f>IF('Prioritized Approach Milestones'!$B35=2,'Prioritized Approach Milestones'!$F35,"")</f>
        <v>0</v>
      </c>
      <c r="R35" s="65" t="str">
        <f>IF('Prioritized Approach Milestones'!$B35=3,'Prioritized Approach Milestones'!$F35,"")</f>
        <v/>
      </c>
      <c r="S35" s="65" t="str">
        <f>IF('Prioritized Approach Milestones'!$B35=4,'Prioritized Approach Milestones'!$F35,"")</f>
        <v/>
      </c>
      <c r="T35" s="65" t="str">
        <f>IF('Prioritized Approach Milestones'!$B35=5,'Prioritized Approach Milestones'!$F35,"")</f>
        <v/>
      </c>
      <c r="U35" s="66" t="str">
        <f>IF('Prioritized Approach Milestones'!$B35=6,'Prioritized Approach Milestones'!$F35,"")</f>
        <v/>
      </c>
      <c r="V35" s="67" t="str">
        <f>IF(AND('Prioritized Approach Milestones'!C35="Yes",'Prioritized Approach Milestones'!F35=""),"CORRECT",IF('Prioritized Approach Milestones'!C35="No","CORRECT",IF('Prioritized Approach Milestones'!B35=1,"ERROR 1","N/A")))</f>
        <v>N/A</v>
      </c>
      <c r="W35" s="67" t="str">
        <f>IF(AND('Prioritized Approach Milestones'!C35="Yes",'Prioritized Approach Milestones'!F35=""),"CORRECT",IF('Prioritized Approach Milestones'!C35="No","CORRECT",IF('Prioritized Approach Milestones'!B35=2,"ERROR 1","N/A")))</f>
        <v>ERROR 1</v>
      </c>
      <c r="X35" s="67" t="str">
        <f>IF(AND('Prioritized Approach Milestones'!C35="Yes",'Prioritized Approach Milestones'!F35=""),"CORRECT",IF('Prioritized Approach Milestones'!C35="No","CORRECT",IF('Prioritized Approach Milestones'!B35=3,"ERROR 1","N/A")))</f>
        <v>N/A</v>
      </c>
      <c r="Y35" s="67" t="str">
        <f>IF(AND('Prioritized Approach Milestones'!C35="Yes",'Prioritized Approach Milestones'!F35=""),"CORRECT",IF('Prioritized Approach Milestones'!C35="No","CORRECT",IF('Prioritized Approach Milestones'!B35=4,"ERROR 1","N/A")))</f>
        <v>N/A</v>
      </c>
      <c r="Z35" s="67" t="str">
        <f>IF(AND('Prioritized Approach Milestones'!C35="Yes",'Prioritized Approach Milestones'!F35=""),"CORRECT",IF('Prioritized Approach Milestones'!C35="No","CORRECT",IF('Prioritized Approach Milestones'!B35=5,"ERROR 1","N/A")))</f>
        <v>N/A</v>
      </c>
      <c r="AA35" s="67" t="str">
        <f>IF(AND('Prioritized Approach Milestones'!C35="Yes",'Prioritized Approach Milestones'!F35=""),"CORRECT",IF('Prioritized Approach Milestones'!C35="No","CORRECT",IF('Prioritized Approach Milestones'!B35=6,"ERROR 1","N/A")))</f>
        <v>N/A</v>
      </c>
      <c r="AB35" s="59" t="str">
        <f>IF(AND('Prioritized Approach Milestones'!C35="No",'Prioritized Approach Milestones'!F35=""),IF('Prioritized Approach Milestones'!B35=1,"ERROR 2","N/A"),"CORRECT")</f>
        <v>CORRECT</v>
      </c>
      <c r="AC35" s="59" t="str">
        <f>IF(AND('Prioritized Approach Milestones'!C35="No",'Prioritized Approach Milestones'!F35=""),IF('Prioritized Approach Milestones'!B35=2,"ERROR 2","N/A"),"CORRECT")</f>
        <v>CORRECT</v>
      </c>
      <c r="AD35" s="59" t="str">
        <f>IF(AND('Prioritized Approach Milestones'!C35="No",'Prioritized Approach Milestones'!F35=""),IF('Prioritized Approach Milestones'!B35=3,"ERROR 2","N/A"),"CORRECT")</f>
        <v>CORRECT</v>
      </c>
      <c r="AE35" s="59" t="str">
        <f>IF(AND('Prioritized Approach Milestones'!C35="No",'Prioritized Approach Milestones'!F35=""),IF('Prioritized Approach Milestones'!B35=4,"ERROR 2","N/A"),"CORRECT")</f>
        <v>CORRECT</v>
      </c>
      <c r="AF35" s="59" t="str">
        <f>IF(AND('Prioritized Approach Milestones'!C35="No",'Prioritized Approach Milestones'!F35=""),IF('Prioritized Approach Milestones'!B35=5,"ERROR 2","N/A"),"CORRECT")</f>
        <v>CORRECT</v>
      </c>
      <c r="AG35" s="68" t="str">
        <f>IF(AND('Prioritized Approach Milestones'!C35="No",'Prioritized Approach Milestones'!F35=""),IF('Prioritized Approach Milestones'!B35=6,"ERROR 2","N/A"),"CORRECT")</f>
        <v>CORRECT</v>
      </c>
    </row>
    <row r="36" spans="1:33">
      <c r="A36" s="74">
        <f>COUNTIFS('Prioritized Approach Milestones'!B36,"1",'Prioritized Approach Milestones'!C36,"yes")</f>
        <v>0</v>
      </c>
      <c r="B36" s="79">
        <f>COUNTIFS('Prioritized Approach Milestones'!B36,"2",'Prioritized Approach Milestones'!C36,"yes")</f>
        <v>0</v>
      </c>
      <c r="C36" s="75">
        <f>COUNTIFS('Prioritized Approach Milestones'!B36,"3",'Prioritized Approach Milestones'!C36,"yes")</f>
        <v>0</v>
      </c>
      <c r="D36" s="76">
        <f>COUNTIFS('Prioritized Approach Milestones'!B36,"4",'Prioritized Approach Milestones'!C36,"yes")</f>
        <v>0</v>
      </c>
      <c r="E36" s="77">
        <f>COUNTIFS('Prioritized Approach Milestones'!B36,"5",'Prioritized Approach Milestones'!C36,"yes")</f>
        <v>0</v>
      </c>
      <c r="F36" s="78">
        <f>COUNTIFS('Prioritized Approach Milestones'!B36,"6",'Prioritized Approach Milestones'!C36,"yes")</f>
        <v>0</v>
      </c>
      <c r="G36" s="234">
        <f t="shared" si="0"/>
        <v>0</v>
      </c>
      <c r="H36" s="145">
        <f>COUNTIFS('Prioritized Approach Milestones'!B36,"1",'Prioritized Approach Milestones'!C36,"N/A")</f>
        <v>0</v>
      </c>
      <c r="I36" s="145">
        <f>COUNTIFS('Prioritized Approach Milestones'!B36,"2",'Prioritized Approach Milestones'!C36,"N/A")</f>
        <v>0</v>
      </c>
      <c r="J36" s="145">
        <f>COUNTIFS('Prioritized Approach Milestones'!B36,"3",'Prioritized Approach Milestones'!C36,"N/A")</f>
        <v>0</v>
      </c>
      <c r="K36" s="145">
        <f>COUNTIFS('Prioritized Approach Milestones'!B36,"4",'Prioritized Approach Milestones'!C36,"N/A")</f>
        <v>0</v>
      </c>
      <c r="L36" s="145">
        <f>COUNTIFS('Prioritized Approach Milestones'!B36,"5",'Prioritized Approach Milestones'!C36,"N/A")</f>
        <v>0</v>
      </c>
      <c r="M36" s="145">
        <f>COUNTIFS('Prioritized Approach Milestones'!B36,"6",'Prioritized Approach Milestones'!C36,"N/A")</f>
        <v>0</v>
      </c>
      <c r="N36">
        <f t="shared" si="1"/>
        <v>0</v>
      </c>
      <c r="O36" s="238"/>
      <c r="P36" s="65" t="str">
        <f>IF('Prioritized Approach Milestones'!$B36=1,'Prioritized Approach Milestones'!$F36,"")</f>
        <v/>
      </c>
      <c r="Q36" s="65">
        <f>IF('Prioritized Approach Milestones'!$B36=2,'Prioritized Approach Milestones'!$F36,"")</f>
        <v>0</v>
      </c>
      <c r="R36" s="65" t="str">
        <f>IF('Prioritized Approach Milestones'!$B36=3,'Prioritized Approach Milestones'!$F36,"")</f>
        <v/>
      </c>
      <c r="S36" s="65" t="str">
        <f>IF('Prioritized Approach Milestones'!$B36=4,'Prioritized Approach Milestones'!$F36,"")</f>
        <v/>
      </c>
      <c r="T36" s="65" t="str">
        <f>IF('Prioritized Approach Milestones'!$B36=5,'Prioritized Approach Milestones'!$F36,"")</f>
        <v/>
      </c>
      <c r="U36" s="66" t="str">
        <f>IF('Prioritized Approach Milestones'!$B36=6,'Prioritized Approach Milestones'!$F36,"")</f>
        <v/>
      </c>
      <c r="V36" s="67" t="str">
        <f>IF(AND('Prioritized Approach Milestones'!C36="Yes",'Prioritized Approach Milestones'!F36=""),"CORRECT",IF('Prioritized Approach Milestones'!C36="No","CORRECT",IF('Prioritized Approach Milestones'!B36=1,"ERROR 1","N/A")))</f>
        <v>N/A</v>
      </c>
      <c r="W36" s="67" t="str">
        <f>IF(AND('Prioritized Approach Milestones'!C36="Yes",'Prioritized Approach Milestones'!F36=""),"CORRECT",IF('Prioritized Approach Milestones'!C36="No","CORRECT",IF('Prioritized Approach Milestones'!B36=2,"ERROR 1","N/A")))</f>
        <v>ERROR 1</v>
      </c>
      <c r="X36" s="67" t="str">
        <f>IF(AND('Prioritized Approach Milestones'!C36="Yes",'Prioritized Approach Milestones'!F36=""),"CORRECT",IF('Prioritized Approach Milestones'!C36="No","CORRECT",IF('Prioritized Approach Milestones'!B36=3,"ERROR 1","N/A")))</f>
        <v>N/A</v>
      </c>
      <c r="Y36" s="67" t="str">
        <f>IF(AND('Prioritized Approach Milestones'!C36="Yes",'Prioritized Approach Milestones'!F36=""),"CORRECT",IF('Prioritized Approach Milestones'!C36="No","CORRECT",IF('Prioritized Approach Milestones'!B36=4,"ERROR 1","N/A")))</f>
        <v>N/A</v>
      </c>
      <c r="Z36" s="67" t="str">
        <f>IF(AND('Prioritized Approach Milestones'!C36="Yes",'Prioritized Approach Milestones'!F36=""),"CORRECT",IF('Prioritized Approach Milestones'!C36="No","CORRECT",IF('Prioritized Approach Milestones'!B36=5,"ERROR 1","N/A")))</f>
        <v>N/A</v>
      </c>
      <c r="AA36" s="67" t="str">
        <f>IF(AND('Prioritized Approach Milestones'!C36="Yes",'Prioritized Approach Milestones'!F36=""),"CORRECT",IF('Prioritized Approach Milestones'!C36="No","CORRECT",IF('Prioritized Approach Milestones'!B36=6,"ERROR 1","N/A")))</f>
        <v>N/A</v>
      </c>
      <c r="AB36" s="59" t="str">
        <f>IF(AND('Prioritized Approach Milestones'!C36="No",'Prioritized Approach Milestones'!F36=""),IF('Prioritized Approach Milestones'!B36=1,"ERROR 2","N/A"),"CORRECT")</f>
        <v>CORRECT</v>
      </c>
      <c r="AC36" s="59" t="str">
        <f>IF(AND('Prioritized Approach Milestones'!C36="No",'Prioritized Approach Milestones'!F36=""),IF('Prioritized Approach Milestones'!B36=2,"ERROR 2","N/A"),"CORRECT")</f>
        <v>CORRECT</v>
      </c>
      <c r="AD36" s="59" t="str">
        <f>IF(AND('Prioritized Approach Milestones'!C36="No",'Prioritized Approach Milestones'!F36=""),IF('Prioritized Approach Milestones'!B36=3,"ERROR 2","N/A"),"CORRECT")</f>
        <v>CORRECT</v>
      </c>
      <c r="AE36" s="59" t="str">
        <f>IF(AND('Prioritized Approach Milestones'!C36="No",'Prioritized Approach Milestones'!F36=""),IF('Prioritized Approach Milestones'!B36=4,"ERROR 2","N/A"),"CORRECT")</f>
        <v>CORRECT</v>
      </c>
      <c r="AF36" s="59" t="str">
        <f>IF(AND('Prioritized Approach Milestones'!C36="No",'Prioritized Approach Milestones'!F36=""),IF('Prioritized Approach Milestones'!B36=5,"ERROR 2","N/A"),"CORRECT")</f>
        <v>CORRECT</v>
      </c>
      <c r="AG36" s="68" t="str">
        <f>IF(AND('Prioritized Approach Milestones'!C36="No",'Prioritized Approach Milestones'!F36=""),IF('Prioritized Approach Milestones'!B36=6,"ERROR 2","N/A"),"CORRECT")</f>
        <v>CORRECT</v>
      </c>
    </row>
    <row r="37" spans="1:33">
      <c r="A37" s="74">
        <f>COUNTIFS('Prioritized Approach Milestones'!B37,"1",'Prioritized Approach Milestones'!C37,"yes")</f>
        <v>0</v>
      </c>
      <c r="B37" s="79">
        <f>COUNTIFS('Prioritized Approach Milestones'!B37,"2",'Prioritized Approach Milestones'!C37,"yes")</f>
        <v>0</v>
      </c>
      <c r="C37" s="75">
        <f>COUNTIFS('Prioritized Approach Milestones'!B37,"3",'Prioritized Approach Milestones'!C37,"yes")</f>
        <v>0</v>
      </c>
      <c r="D37" s="76">
        <f>COUNTIFS('Prioritized Approach Milestones'!B37,"4",'Prioritized Approach Milestones'!C37,"yes")</f>
        <v>0</v>
      </c>
      <c r="E37" s="77">
        <f>COUNTIFS('Prioritized Approach Milestones'!B37,"5",'Prioritized Approach Milestones'!C37,"yes")</f>
        <v>0</v>
      </c>
      <c r="F37" s="78">
        <f>COUNTIFS('Prioritized Approach Milestones'!B37,"6",'Prioritized Approach Milestones'!C37,"yes")</f>
        <v>0</v>
      </c>
      <c r="G37" s="234">
        <f t="shared" ref="G37:G68" si="2">SUM(A37:F37)</f>
        <v>0</v>
      </c>
      <c r="H37" s="145">
        <f>COUNTIFS('Prioritized Approach Milestones'!B37,"1",'Prioritized Approach Milestones'!C37,"N/A")</f>
        <v>0</v>
      </c>
      <c r="I37" s="145">
        <f>COUNTIFS('Prioritized Approach Milestones'!B37,"2",'Prioritized Approach Milestones'!C37,"N/A")</f>
        <v>0</v>
      </c>
      <c r="J37" s="145">
        <f>COUNTIFS('Prioritized Approach Milestones'!B37,"3",'Prioritized Approach Milestones'!C37,"N/A")</f>
        <v>0</v>
      </c>
      <c r="K37" s="145">
        <f>COUNTIFS('Prioritized Approach Milestones'!B37,"4",'Prioritized Approach Milestones'!C37,"N/A")</f>
        <v>0</v>
      </c>
      <c r="L37" s="145">
        <f>COUNTIFS('Prioritized Approach Milestones'!B37,"5",'Prioritized Approach Milestones'!C37,"N/A")</f>
        <v>0</v>
      </c>
      <c r="M37" s="145">
        <f>COUNTIFS('Prioritized Approach Milestones'!B37,"6",'Prioritized Approach Milestones'!C37,"N/A")</f>
        <v>0</v>
      </c>
      <c r="N37">
        <f t="shared" si="1"/>
        <v>0</v>
      </c>
      <c r="O37" s="238"/>
      <c r="P37" s="65" t="str">
        <f>IF('Prioritized Approach Milestones'!$B37=1,'Prioritized Approach Milestones'!$F37,"")</f>
        <v/>
      </c>
      <c r="Q37" s="65">
        <f>IF('Prioritized Approach Milestones'!$B37=2,'Prioritized Approach Milestones'!$F37,"")</f>
        <v>0</v>
      </c>
      <c r="R37" s="65" t="str">
        <f>IF('Prioritized Approach Milestones'!$B37=3,'Prioritized Approach Milestones'!$F37,"")</f>
        <v/>
      </c>
      <c r="S37" s="65" t="str">
        <f>IF('Prioritized Approach Milestones'!$B37=4,'Prioritized Approach Milestones'!$F37,"")</f>
        <v/>
      </c>
      <c r="T37" s="65" t="str">
        <f>IF('Prioritized Approach Milestones'!$B37=5,'Prioritized Approach Milestones'!$F37,"")</f>
        <v/>
      </c>
      <c r="U37" s="66" t="str">
        <f>IF('Prioritized Approach Milestones'!$B37=6,'Prioritized Approach Milestones'!$F37,"")</f>
        <v/>
      </c>
      <c r="V37" s="67" t="str">
        <f>IF(AND('Prioritized Approach Milestones'!C37="Yes",'Prioritized Approach Milestones'!F37=""),"CORRECT",IF('Prioritized Approach Milestones'!C37="No","CORRECT",IF('Prioritized Approach Milestones'!B37=1,"ERROR 1","N/A")))</f>
        <v>N/A</v>
      </c>
      <c r="W37" s="67" t="str">
        <f>IF(AND('Prioritized Approach Milestones'!C37="Yes",'Prioritized Approach Milestones'!F37=""),"CORRECT",IF('Prioritized Approach Milestones'!C37="No","CORRECT",IF('Prioritized Approach Milestones'!B37=2,"ERROR 1","N/A")))</f>
        <v>ERROR 1</v>
      </c>
      <c r="X37" s="67" t="str">
        <f>IF(AND('Prioritized Approach Milestones'!C37="Yes",'Prioritized Approach Milestones'!F37=""),"CORRECT",IF('Prioritized Approach Milestones'!C37="No","CORRECT",IF('Prioritized Approach Milestones'!B37=3,"ERROR 1","N/A")))</f>
        <v>N/A</v>
      </c>
      <c r="Y37" s="67" t="str">
        <f>IF(AND('Prioritized Approach Milestones'!C37="Yes",'Prioritized Approach Milestones'!F37=""),"CORRECT",IF('Prioritized Approach Milestones'!C37="No","CORRECT",IF('Prioritized Approach Milestones'!B37=4,"ERROR 1","N/A")))</f>
        <v>N/A</v>
      </c>
      <c r="Z37" s="67" t="str">
        <f>IF(AND('Prioritized Approach Milestones'!C37="Yes",'Prioritized Approach Milestones'!F37=""),"CORRECT",IF('Prioritized Approach Milestones'!C37="No","CORRECT",IF('Prioritized Approach Milestones'!B37=5,"ERROR 1","N/A")))</f>
        <v>N/A</v>
      </c>
      <c r="AA37" s="67" t="str">
        <f>IF(AND('Prioritized Approach Milestones'!C37="Yes",'Prioritized Approach Milestones'!F37=""),"CORRECT",IF('Prioritized Approach Milestones'!C37="No","CORRECT",IF('Prioritized Approach Milestones'!B37=6,"ERROR 1","N/A")))</f>
        <v>N/A</v>
      </c>
      <c r="AB37" s="59" t="str">
        <f>IF(AND('Prioritized Approach Milestones'!C37="No",'Prioritized Approach Milestones'!F37=""),IF('Prioritized Approach Milestones'!B37=1,"ERROR 2","N/A"),"CORRECT")</f>
        <v>CORRECT</v>
      </c>
      <c r="AC37" s="59" t="str">
        <f>IF(AND('Prioritized Approach Milestones'!C37="No",'Prioritized Approach Milestones'!F37=""),IF('Prioritized Approach Milestones'!B37=2,"ERROR 2","N/A"),"CORRECT")</f>
        <v>CORRECT</v>
      </c>
      <c r="AD37" s="59" t="str">
        <f>IF(AND('Prioritized Approach Milestones'!C37="No",'Prioritized Approach Milestones'!F37=""),IF('Prioritized Approach Milestones'!B37=3,"ERROR 2","N/A"),"CORRECT")</f>
        <v>CORRECT</v>
      </c>
      <c r="AE37" s="59" t="str">
        <f>IF(AND('Prioritized Approach Milestones'!C37="No",'Prioritized Approach Milestones'!F37=""),IF('Prioritized Approach Milestones'!B37=4,"ERROR 2","N/A"),"CORRECT")</f>
        <v>CORRECT</v>
      </c>
      <c r="AF37" s="59" t="str">
        <f>IF(AND('Prioritized Approach Milestones'!C37="No",'Prioritized Approach Milestones'!F37=""),IF('Prioritized Approach Milestones'!B37=5,"ERROR 2","N/A"),"CORRECT")</f>
        <v>CORRECT</v>
      </c>
      <c r="AG37" s="68" t="str">
        <f>IF(AND('Prioritized Approach Milestones'!C37="No",'Prioritized Approach Milestones'!F37=""),IF('Prioritized Approach Milestones'!B37=6,"ERROR 2","N/A"),"CORRECT")</f>
        <v>CORRECT</v>
      </c>
    </row>
    <row r="38" spans="1:33">
      <c r="A38" s="74">
        <f>COUNTIFS('Prioritized Approach Milestones'!B38,"1",'Prioritized Approach Milestones'!C38,"yes")</f>
        <v>0</v>
      </c>
      <c r="B38" s="79">
        <f>COUNTIFS('Prioritized Approach Milestones'!B38,"2",'Prioritized Approach Milestones'!C38,"yes")</f>
        <v>0</v>
      </c>
      <c r="C38" s="75">
        <f>COUNTIFS('Prioritized Approach Milestones'!B38,"3",'Prioritized Approach Milestones'!C38,"yes")</f>
        <v>0</v>
      </c>
      <c r="D38" s="76">
        <f>COUNTIFS('Prioritized Approach Milestones'!B38,"4",'Prioritized Approach Milestones'!C38,"yes")</f>
        <v>0</v>
      </c>
      <c r="E38" s="77">
        <f>COUNTIFS('Prioritized Approach Milestones'!B38,"5",'Prioritized Approach Milestones'!C38,"yes")</f>
        <v>0</v>
      </c>
      <c r="F38" s="78">
        <f>COUNTIFS('Prioritized Approach Milestones'!B38,"6",'Prioritized Approach Milestones'!C38,"yes")</f>
        <v>0</v>
      </c>
      <c r="G38" s="234">
        <f t="shared" si="2"/>
        <v>0</v>
      </c>
      <c r="H38" s="145">
        <f>COUNTIFS('Prioritized Approach Milestones'!B38,"1",'Prioritized Approach Milestones'!C38,"N/A")</f>
        <v>0</v>
      </c>
      <c r="I38" s="145">
        <f>COUNTIFS('Prioritized Approach Milestones'!B38,"2",'Prioritized Approach Milestones'!C38,"N/A")</f>
        <v>0</v>
      </c>
      <c r="J38" s="145">
        <f>COUNTIFS('Prioritized Approach Milestones'!B38,"3",'Prioritized Approach Milestones'!C38,"N/A")</f>
        <v>0</v>
      </c>
      <c r="K38" s="145">
        <f>COUNTIFS('Prioritized Approach Milestones'!B38,"4",'Prioritized Approach Milestones'!C38,"N/A")</f>
        <v>0</v>
      </c>
      <c r="L38" s="145">
        <f>COUNTIFS('Prioritized Approach Milestones'!B38,"5",'Prioritized Approach Milestones'!C38,"N/A")</f>
        <v>0</v>
      </c>
      <c r="M38" s="145">
        <f>COUNTIFS('Prioritized Approach Milestones'!B38,"6",'Prioritized Approach Milestones'!C38,"N/A")</f>
        <v>0</v>
      </c>
      <c r="N38">
        <f t="shared" si="1"/>
        <v>0</v>
      </c>
      <c r="O38" s="238"/>
      <c r="P38" s="65" t="str">
        <f>IF('Prioritized Approach Milestones'!$B38=1,'Prioritized Approach Milestones'!$F38,"")</f>
        <v/>
      </c>
      <c r="Q38" s="65" t="str">
        <f>IF('Prioritized Approach Milestones'!$B38=2,'Prioritized Approach Milestones'!$F38,"")</f>
        <v/>
      </c>
      <c r="R38" s="65">
        <f>IF('Prioritized Approach Milestones'!$B38=3,'Prioritized Approach Milestones'!$F38,"")</f>
        <v>0</v>
      </c>
      <c r="S38" s="65" t="str">
        <f>IF('Prioritized Approach Milestones'!$B38=4,'Prioritized Approach Milestones'!$F38,"")</f>
        <v/>
      </c>
      <c r="T38" s="65" t="str">
        <f>IF('Prioritized Approach Milestones'!$B38=5,'Prioritized Approach Milestones'!$F38,"")</f>
        <v/>
      </c>
      <c r="U38" s="66" t="str">
        <f>IF('Prioritized Approach Milestones'!$B38=6,'Prioritized Approach Milestones'!$F38,"")</f>
        <v/>
      </c>
      <c r="V38" s="67" t="str">
        <f>IF(AND('Prioritized Approach Milestones'!C38="Yes",'Prioritized Approach Milestones'!F38=""),"CORRECT",IF('Prioritized Approach Milestones'!C38="No","CORRECT",IF('Prioritized Approach Milestones'!B38=1,"ERROR 1","N/A")))</f>
        <v>N/A</v>
      </c>
      <c r="W38" s="67" t="str">
        <f>IF(AND('Prioritized Approach Milestones'!C38="Yes",'Prioritized Approach Milestones'!F38=""),"CORRECT",IF('Prioritized Approach Milestones'!C38="No","CORRECT",IF('Prioritized Approach Milestones'!B38=2,"ERROR 1","N/A")))</f>
        <v>N/A</v>
      </c>
      <c r="X38" s="67" t="str">
        <f>IF(AND('Prioritized Approach Milestones'!C38="Yes",'Prioritized Approach Milestones'!F38=""),"CORRECT",IF('Prioritized Approach Milestones'!C38="No","CORRECT",IF('Prioritized Approach Milestones'!B38=3,"ERROR 1","N/A")))</f>
        <v>ERROR 1</v>
      </c>
      <c r="Y38" s="67" t="str">
        <f>IF(AND('Prioritized Approach Milestones'!C38="Yes",'Prioritized Approach Milestones'!F38=""),"CORRECT",IF('Prioritized Approach Milestones'!C38="No","CORRECT",IF('Prioritized Approach Milestones'!B38=4,"ERROR 1","N/A")))</f>
        <v>N/A</v>
      </c>
      <c r="Z38" s="67" t="str">
        <f>IF(AND('Prioritized Approach Milestones'!C38="Yes",'Prioritized Approach Milestones'!F38=""),"CORRECT",IF('Prioritized Approach Milestones'!C38="No","CORRECT",IF('Prioritized Approach Milestones'!B38=5,"ERROR 1","N/A")))</f>
        <v>N/A</v>
      </c>
      <c r="AA38" s="67" t="str">
        <f>IF(AND('Prioritized Approach Milestones'!C38="Yes",'Prioritized Approach Milestones'!F38=""),"CORRECT",IF('Prioritized Approach Milestones'!C38="No","CORRECT",IF('Prioritized Approach Milestones'!B38=6,"ERROR 1","N/A")))</f>
        <v>N/A</v>
      </c>
      <c r="AB38" s="59" t="str">
        <f>IF(AND('Prioritized Approach Milestones'!C38="No",'Prioritized Approach Milestones'!F38=""),IF('Prioritized Approach Milestones'!B38=1,"ERROR 2","N/A"),"CORRECT")</f>
        <v>CORRECT</v>
      </c>
      <c r="AC38" s="59" t="str">
        <f>IF(AND('Prioritized Approach Milestones'!C38="No",'Prioritized Approach Milestones'!F38=""),IF('Prioritized Approach Milestones'!B38=2,"ERROR 2","N/A"),"CORRECT")</f>
        <v>CORRECT</v>
      </c>
      <c r="AD38" s="59" t="str">
        <f>IF(AND('Prioritized Approach Milestones'!C38="No",'Prioritized Approach Milestones'!F38=""),IF('Prioritized Approach Milestones'!B38=3,"ERROR 2","N/A"),"CORRECT")</f>
        <v>CORRECT</v>
      </c>
      <c r="AE38" s="59" t="str">
        <f>IF(AND('Prioritized Approach Milestones'!C38="No",'Prioritized Approach Milestones'!F38=""),IF('Prioritized Approach Milestones'!B38=4,"ERROR 2","N/A"),"CORRECT")</f>
        <v>CORRECT</v>
      </c>
      <c r="AF38" s="59" t="str">
        <f>IF(AND('Prioritized Approach Milestones'!C38="No",'Prioritized Approach Milestones'!F38=""),IF('Prioritized Approach Milestones'!B38=5,"ERROR 2","N/A"),"CORRECT")</f>
        <v>CORRECT</v>
      </c>
      <c r="AG38" s="68" t="str">
        <f>IF(AND('Prioritized Approach Milestones'!C38="No",'Prioritized Approach Milestones'!F38=""),IF('Prioritized Approach Milestones'!B38=6,"ERROR 2","N/A"),"CORRECT")</f>
        <v>CORRECT</v>
      </c>
    </row>
    <row r="39" spans="1:33">
      <c r="A39" s="74">
        <f>COUNTIFS('Prioritized Approach Milestones'!B39,"1",'Prioritized Approach Milestones'!C39,"yes")</f>
        <v>0</v>
      </c>
      <c r="B39" s="79">
        <f>COUNTIFS('Prioritized Approach Milestones'!B39,"2",'Prioritized Approach Milestones'!C39,"yes")</f>
        <v>0</v>
      </c>
      <c r="C39" s="75">
        <f>COUNTIFS('Prioritized Approach Milestones'!B39,"3",'Prioritized Approach Milestones'!C39,"yes")</f>
        <v>0</v>
      </c>
      <c r="D39" s="76">
        <f>COUNTIFS('Prioritized Approach Milestones'!B39,"4",'Prioritized Approach Milestones'!C39,"yes")</f>
        <v>0</v>
      </c>
      <c r="E39" s="77">
        <f>COUNTIFS('Prioritized Approach Milestones'!B39,"5",'Prioritized Approach Milestones'!C39,"yes")</f>
        <v>0</v>
      </c>
      <c r="F39" s="78">
        <f>COUNTIFS('Prioritized Approach Milestones'!B39,"6",'Prioritized Approach Milestones'!C39,"yes")</f>
        <v>0</v>
      </c>
      <c r="G39" s="234">
        <f t="shared" si="2"/>
        <v>0</v>
      </c>
      <c r="H39" s="145">
        <f>COUNTIFS('Prioritized Approach Milestones'!B39,"1",'Prioritized Approach Milestones'!C39,"N/A")</f>
        <v>0</v>
      </c>
      <c r="I39" s="145">
        <f>COUNTIFS('Prioritized Approach Milestones'!B39,"2",'Prioritized Approach Milestones'!C39,"N/A")</f>
        <v>0</v>
      </c>
      <c r="J39" s="145">
        <f>COUNTIFS('Prioritized Approach Milestones'!B39,"3",'Prioritized Approach Milestones'!C39,"N/A")</f>
        <v>0</v>
      </c>
      <c r="K39" s="145">
        <f>COUNTIFS('Prioritized Approach Milestones'!B39,"4",'Prioritized Approach Milestones'!C39,"N/A")</f>
        <v>0</v>
      </c>
      <c r="L39" s="145">
        <f>COUNTIFS('Prioritized Approach Milestones'!B39,"5",'Prioritized Approach Milestones'!C39,"N/A")</f>
        <v>0</v>
      </c>
      <c r="M39" s="145">
        <f>COUNTIFS('Prioritized Approach Milestones'!B39,"6",'Prioritized Approach Milestones'!C39,"N/A")</f>
        <v>0</v>
      </c>
      <c r="N39">
        <f t="shared" si="1"/>
        <v>0</v>
      </c>
      <c r="O39" s="238"/>
      <c r="P39" s="65" t="str">
        <f>IF('Prioritized Approach Milestones'!$B39=1,'Prioritized Approach Milestones'!$F39,"")</f>
        <v/>
      </c>
      <c r="Q39" s="65" t="str">
        <f>IF('Prioritized Approach Milestones'!$B39=2,'Prioritized Approach Milestones'!$F39,"")</f>
        <v/>
      </c>
      <c r="R39" s="65" t="str">
        <f>IF('Prioritized Approach Milestones'!$B39=3,'Prioritized Approach Milestones'!$F39,"")</f>
        <v/>
      </c>
      <c r="S39" s="65" t="str">
        <f>IF('Prioritized Approach Milestones'!$B39=4,'Prioritized Approach Milestones'!$F39,"")</f>
        <v/>
      </c>
      <c r="T39" s="65" t="str">
        <f>IF('Prioritized Approach Milestones'!$B39=5,'Prioritized Approach Milestones'!$F39,"")</f>
        <v/>
      </c>
      <c r="U39" s="66" t="str">
        <f>IF('Prioritized Approach Milestones'!$B39=6,'Prioritized Approach Milestones'!$F39,"")</f>
        <v/>
      </c>
      <c r="V39" s="67" t="str">
        <f>IF(AND('Prioritized Approach Milestones'!C39="Yes",'Prioritized Approach Milestones'!F39=""),"CORRECT",IF('Prioritized Approach Milestones'!C39="No","CORRECT",IF('Prioritized Approach Milestones'!B39=1,"ERROR 1","N/A")))</f>
        <v>N/A</v>
      </c>
      <c r="W39" s="67" t="str">
        <f>IF(AND('Prioritized Approach Milestones'!C39="Yes",'Prioritized Approach Milestones'!F39=""),"CORRECT",IF('Prioritized Approach Milestones'!C39="No","CORRECT",IF('Prioritized Approach Milestones'!B39=2,"ERROR 1","N/A")))</f>
        <v>N/A</v>
      </c>
      <c r="X39" s="67" t="str">
        <f>IF(AND('Prioritized Approach Milestones'!C39="Yes",'Prioritized Approach Milestones'!F39=""),"CORRECT",IF('Prioritized Approach Milestones'!C39="No","CORRECT",IF('Prioritized Approach Milestones'!B39=3,"ERROR 1","N/A")))</f>
        <v>N/A</v>
      </c>
      <c r="Y39" s="67" t="str">
        <f>IF(AND('Prioritized Approach Milestones'!C39="Yes",'Prioritized Approach Milestones'!F39=""),"CORRECT",IF('Prioritized Approach Milestones'!C39="No","CORRECT",IF('Prioritized Approach Milestones'!B39=4,"ERROR 1","N/A")))</f>
        <v>N/A</v>
      </c>
      <c r="Z39" s="67" t="str">
        <f>IF(AND('Prioritized Approach Milestones'!C39="Yes",'Prioritized Approach Milestones'!F39=""),"CORRECT",IF('Prioritized Approach Milestones'!C39="No","CORRECT",IF('Prioritized Approach Milestones'!B39=5,"ERROR 1","N/A")))</f>
        <v>N/A</v>
      </c>
      <c r="AA39" s="67" t="str">
        <f>IF(AND('Prioritized Approach Milestones'!C39="Yes",'Prioritized Approach Milestones'!F39=""),"CORRECT",IF('Prioritized Approach Milestones'!C39="No","CORRECT",IF('Prioritized Approach Milestones'!B39=6,"ERROR 1","N/A")))</f>
        <v>N/A</v>
      </c>
      <c r="AB39" s="59" t="str">
        <f>IF(AND('Prioritized Approach Milestones'!C39="No",'Prioritized Approach Milestones'!F39=""),IF('Prioritized Approach Milestones'!B39=1,"ERROR 2","N/A"),"CORRECT")</f>
        <v>CORRECT</v>
      </c>
      <c r="AC39" s="59" t="str">
        <f>IF(AND('Prioritized Approach Milestones'!C39="No",'Prioritized Approach Milestones'!F39=""),IF('Prioritized Approach Milestones'!B39=2,"ERROR 2","N/A"),"CORRECT")</f>
        <v>CORRECT</v>
      </c>
      <c r="AD39" s="59" t="str">
        <f>IF(AND('Prioritized Approach Milestones'!C39="No",'Prioritized Approach Milestones'!F39=""),IF('Prioritized Approach Milestones'!B39=3,"ERROR 2","N/A"),"CORRECT")</f>
        <v>CORRECT</v>
      </c>
      <c r="AE39" s="59" t="str">
        <f>IF(AND('Prioritized Approach Milestones'!C39="No",'Prioritized Approach Milestones'!F39=""),IF('Prioritized Approach Milestones'!B39=4,"ERROR 2","N/A"),"CORRECT")</f>
        <v>CORRECT</v>
      </c>
      <c r="AF39" s="59" t="str">
        <f>IF(AND('Prioritized Approach Milestones'!C39="No",'Prioritized Approach Milestones'!F39=""),IF('Prioritized Approach Milestones'!B39=5,"ERROR 2","N/A"),"CORRECT")</f>
        <v>CORRECT</v>
      </c>
      <c r="AG39" s="68" t="str">
        <f>IF(AND('Prioritized Approach Milestones'!C39="No",'Prioritized Approach Milestones'!F39=""),IF('Prioritized Approach Milestones'!B39=6,"ERROR 2","N/A"),"CORRECT")</f>
        <v>CORRECT</v>
      </c>
    </row>
    <row r="40" spans="1:33">
      <c r="A40" s="74">
        <f>COUNTIFS('Prioritized Approach Milestones'!B40,"1",'Prioritized Approach Milestones'!C40,"yes")</f>
        <v>0</v>
      </c>
      <c r="B40" s="79">
        <f>COUNTIFS('Prioritized Approach Milestones'!B40,"2",'Prioritized Approach Milestones'!C40,"yes")</f>
        <v>0</v>
      </c>
      <c r="C40" s="75">
        <f>COUNTIFS('Prioritized Approach Milestones'!B40,"3",'Prioritized Approach Milestones'!C40,"yes")</f>
        <v>0</v>
      </c>
      <c r="D40" s="76">
        <f>COUNTIFS('Prioritized Approach Milestones'!B40,"4",'Prioritized Approach Milestones'!C40,"yes")</f>
        <v>0</v>
      </c>
      <c r="E40" s="77">
        <f>COUNTIFS('Prioritized Approach Milestones'!B40,"5",'Prioritized Approach Milestones'!C40,"yes")</f>
        <v>0</v>
      </c>
      <c r="F40" s="78">
        <f>COUNTIFS('Prioritized Approach Milestones'!B40,"6",'Prioritized Approach Milestones'!C40,"yes")</f>
        <v>0</v>
      </c>
      <c r="G40" s="234">
        <f t="shared" si="2"/>
        <v>0</v>
      </c>
      <c r="H40" s="145">
        <f>COUNTIFS('Prioritized Approach Milestones'!B40,"1",'Prioritized Approach Milestones'!C40,"N/A")</f>
        <v>0</v>
      </c>
      <c r="I40" s="145">
        <f>COUNTIFS('Prioritized Approach Milestones'!B40,"2",'Prioritized Approach Milestones'!C40,"N/A")</f>
        <v>0</v>
      </c>
      <c r="J40" s="145">
        <f>COUNTIFS('Prioritized Approach Milestones'!B40,"3",'Prioritized Approach Milestones'!C40,"N/A")</f>
        <v>0</v>
      </c>
      <c r="K40" s="145">
        <f>COUNTIFS('Prioritized Approach Milestones'!B40,"4",'Prioritized Approach Milestones'!C40,"N/A")</f>
        <v>0</v>
      </c>
      <c r="L40" s="145">
        <f>COUNTIFS('Prioritized Approach Milestones'!B40,"5",'Prioritized Approach Milestones'!C40,"N/A")</f>
        <v>0</v>
      </c>
      <c r="M40" s="145">
        <f>COUNTIFS('Prioritized Approach Milestones'!B40,"6",'Prioritized Approach Milestones'!C40,"N/A")</f>
        <v>0</v>
      </c>
      <c r="N40">
        <f t="shared" si="1"/>
        <v>0</v>
      </c>
      <c r="O40" s="238"/>
      <c r="P40" s="65">
        <f>IF('Prioritized Approach Milestones'!$B40=1,'Prioritized Approach Milestones'!$F40,"")</f>
        <v>0</v>
      </c>
      <c r="Q40" s="65" t="str">
        <f>IF('Prioritized Approach Milestones'!$B40=2,'Prioritized Approach Milestones'!$F40,"")</f>
        <v/>
      </c>
      <c r="R40" s="65" t="str">
        <f>IF('Prioritized Approach Milestones'!$B40=3,'Prioritized Approach Milestones'!$F40,"")</f>
        <v/>
      </c>
      <c r="S40" s="65" t="str">
        <f>IF('Prioritized Approach Milestones'!$B40=4,'Prioritized Approach Milestones'!$F40,"")</f>
        <v/>
      </c>
      <c r="T40" s="65" t="str">
        <f>IF('Prioritized Approach Milestones'!$B40=5,'Prioritized Approach Milestones'!$F40,"")</f>
        <v/>
      </c>
      <c r="U40" s="66" t="str">
        <f>IF('Prioritized Approach Milestones'!$B40=6,'Prioritized Approach Milestones'!$F40,"")</f>
        <v/>
      </c>
      <c r="V40" s="67" t="str">
        <f>IF(AND('Prioritized Approach Milestones'!C40="Yes",'Prioritized Approach Milestones'!F40=""),"CORRECT",IF('Prioritized Approach Milestones'!C40="No","CORRECT",IF('Prioritized Approach Milestones'!B40=1,"ERROR 1","N/A")))</f>
        <v>ERROR 1</v>
      </c>
      <c r="W40" s="67" t="str">
        <f>IF(AND('Prioritized Approach Milestones'!C40="Yes",'Prioritized Approach Milestones'!F40=""),"CORRECT",IF('Prioritized Approach Milestones'!C40="No","CORRECT",IF('Prioritized Approach Milestones'!B40=2,"ERROR 1","N/A")))</f>
        <v>N/A</v>
      </c>
      <c r="X40" s="67" t="str">
        <f>IF(AND('Prioritized Approach Milestones'!C40="Yes",'Prioritized Approach Milestones'!F40=""),"CORRECT",IF('Prioritized Approach Milestones'!C40="No","CORRECT",IF('Prioritized Approach Milestones'!B40=3,"ERROR 1","N/A")))</f>
        <v>N/A</v>
      </c>
      <c r="Y40" s="67" t="str">
        <f>IF(AND('Prioritized Approach Milestones'!C40="Yes",'Prioritized Approach Milestones'!F40=""),"CORRECT",IF('Prioritized Approach Milestones'!C40="No","CORRECT",IF('Prioritized Approach Milestones'!B40=4,"ERROR 1","N/A")))</f>
        <v>N/A</v>
      </c>
      <c r="Z40" s="67" t="str">
        <f>IF(AND('Prioritized Approach Milestones'!C40="Yes",'Prioritized Approach Milestones'!F40=""),"CORRECT",IF('Prioritized Approach Milestones'!C40="No","CORRECT",IF('Prioritized Approach Milestones'!B40=5,"ERROR 1","N/A")))</f>
        <v>N/A</v>
      </c>
      <c r="AA40" s="67" t="str">
        <f>IF(AND('Prioritized Approach Milestones'!C40="Yes",'Prioritized Approach Milestones'!F40=""),"CORRECT",IF('Prioritized Approach Milestones'!C40="No","CORRECT",IF('Prioritized Approach Milestones'!B40=6,"ERROR 1","N/A")))</f>
        <v>N/A</v>
      </c>
      <c r="AB40" s="59" t="str">
        <f>IF(AND('Prioritized Approach Milestones'!C40="No",'Prioritized Approach Milestones'!F40=""),IF('Prioritized Approach Milestones'!B40=1,"ERROR 2","N/A"),"CORRECT")</f>
        <v>CORRECT</v>
      </c>
      <c r="AC40" s="59" t="str">
        <f>IF(AND('Prioritized Approach Milestones'!C40="No",'Prioritized Approach Milestones'!F40=""),IF('Prioritized Approach Milestones'!B40=2,"ERROR 2","N/A"),"CORRECT")</f>
        <v>CORRECT</v>
      </c>
      <c r="AD40" s="59" t="str">
        <f>IF(AND('Prioritized Approach Milestones'!C40="No",'Prioritized Approach Milestones'!F40=""),IF('Prioritized Approach Milestones'!B40=3,"ERROR 2","N/A"),"CORRECT")</f>
        <v>CORRECT</v>
      </c>
      <c r="AE40" s="59" t="str">
        <f>IF(AND('Prioritized Approach Milestones'!C40="No",'Prioritized Approach Milestones'!F40=""),IF('Prioritized Approach Milestones'!B40=4,"ERROR 2","N/A"),"CORRECT")</f>
        <v>CORRECT</v>
      </c>
      <c r="AF40" s="59" t="str">
        <f>IF(AND('Prioritized Approach Milestones'!C40="No",'Prioritized Approach Milestones'!F40=""),IF('Prioritized Approach Milestones'!B40=5,"ERROR 2","N/A"),"CORRECT")</f>
        <v>CORRECT</v>
      </c>
      <c r="AG40" s="68" t="str">
        <f>IF(AND('Prioritized Approach Milestones'!C40="No",'Prioritized Approach Milestones'!F40=""),IF('Prioritized Approach Milestones'!B40=6,"ERROR 2","N/A"),"CORRECT")</f>
        <v>CORRECT</v>
      </c>
    </row>
    <row r="41" spans="1:33">
      <c r="A41" s="74">
        <f>COUNTIFS('Prioritized Approach Milestones'!B41,"1",'Prioritized Approach Milestones'!C41,"yes")</f>
        <v>0</v>
      </c>
      <c r="B41" s="79">
        <f>COUNTIFS('Prioritized Approach Milestones'!B41,"2",'Prioritized Approach Milestones'!C41,"yes")</f>
        <v>0</v>
      </c>
      <c r="C41" s="75">
        <f>COUNTIFS('Prioritized Approach Milestones'!B41,"3",'Prioritized Approach Milestones'!C41,"yes")</f>
        <v>0</v>
      </c>
      <c r="D41" s="76">
        <f>COUNTIFS('Prioritized Approach Milestones'!B41,"4",'Prioritized Approach Milestones'!C41,"yes")</f>
        <v>0</v>
      </c>
      <c r="E41" s="77">
        <f>COUNTIFS('Prioritized Approach Milestones'!B41,"5",'Prioritized Approach Milestones'!C41,"yes")</f>
        <v>0</v>
      </c>
      <c r="F41" s="78">
        <f>COUNTIFS('Prioritized Approach Milestones'!B41,"6",'Prioritized Approach Milestones'!C41,"yes")</f>
        <v>0</v>
      </c>
      <c r="G41" s="234">
        <f t="shared" si="2"/>
        <v>0</v>
      </c>
      <c r="H41" s="145">
        <f>COUNTIFS('Prioritized Approach Milestones'!B41,"1",'Prioritized Approach Milestones'!C41,"N/A")</f>
        <v>0</v>
      </c>
      <c r="I41" s="145">
        <f>COUNTIFS('Prioritized Approach Milestones'!B41,"2",'Prioritized Approach Milestones'!C41,"N/A")</f>
        <v>0</v>
      </c>
      <c r="J41" s="145">
        <f>COUNTIFS('Prioritized Approach Milestones'!B41,"3",'Prioritized Approach Milestones'!C41,"N/A")</f>
        <v>0</v>
      </c>
      <c r="K41" s="145">
        <f>COUNTIFS('Prioritized Approach Milestones'!B41,"4",'Prioritized Approach Milestones'!C41,"N/A")</f>
        <v>0</v>
      </c>
      <c r="L41" s="145">
        <f>COUNTIFS('Prioritized Approach Milestones'!B41,"5",'Prioritized Approach Milestones'!C41,"N/A")</f>
        <v>0</v>
      </c>
      <c r="M41" s="145">
        <f>COUNTIFS('Prioritized Approach Milestones'!B41,"6",'Prioritized Approach Milestones'!C41,"N/A")</f>
        <v>0</v>
      </c>
      <c r="N41">
        <f t="shared" si="1"/>
        <v>0</v>
      </c>
      <c r="O41" s="238"/>
      <c r="P41" s="65">
        <f>IF('Prioritized Approach Milestones'!$B41=1,'Prioritized Approach Milestones'!$F41,"")</f>
        <v>0</v>
      </c>
      <c r="Q41" s="65" t="str">
        <f>IF('Prioritized Approach Milestones'!$B41=2,'Prioritized Approach Milestones'!$F41,"")</f>
        <v/>
      </c>
      <c r="R41" s="65" t="str">
        <f>IF('Prioritized Approach Milestones'!$B41=3,'Prioritized Approach Milestones'!$F41,"")</f>
        <v/>
      </c>
      <c r="S41" s="65" t="str">
        <f>IF('Prioritized Approach Milestones'!$B41=4,'Prioritized Approach Milestones'!$F41,"")</f>
        <v/>
      </c>
      <c r="T41" s="65" t="str">
        <f>IF('Prioritized Approach Milestones'!$B41=5,'Prioritized Approach Milestones'!$F41,"")</f>
        <v/>
      </c>
      <c r="U41" s="66" t="str">
        <f>IF('Prioritized Approach Milestones'!$B41=6,'Prioritized Approach Milestones'!$F41,"")</f>
        <v/>
      </c>
      <c r="V41" s="67" t="str">
        <f>IF(AND('Prioritized Approach Milestones'!C41="Yes",'Prioritized Approach Milestones'!F41=""),"CORRECT",IF('Prioritized Approach Milestones'!C41="No","CORRECT",IF('Prioritized Approach Milestones'!B41=1,"ERROR 1","N/A")))</f>
        <v>ERROR 1</v>
      </c>
      <c r="W41" s="67" t="str">
        <f>IF(AND('Prioritized Approach Milestones'!C41="Yes",'Prioritized Approach Milestones'!F41=""),"CORRECT",IF('Prioritized Approach Milestones'!C41="No","CORRECT",IF('Prioritized Approach Milestones'!B41=2,"ERROR 1","N/A")))</f>
        <v>N/A</v>
      </c>
      <c r="X41" s="67" t="str">
        <f>IF(AND('Prioritized Approach Milestones'!C41="Yes",'Prioritized Approach Milestones'!F41=""),"CORRECT",IF('Prioritized Approach Milestones'!C41="No","CORRECT",IF('Prioritized Approach Milestones'!B41=3,"ERROR 1","N/A")))</f>
        <v>N/A</v>
      </c>
      <c r="Y41" s="67" t="str">
        <f>IF(AND('Prioritized Approach Milestones'!C41="Yes",'Prioritized Approach Milestones'!F41=""),"CORRECT",IF('Prioritized Approach Milestones'!C41="No","CORRECT",IF('Prioritized Approach Milestones'!B41=4,"ERROR 1","N/A")))</f>
        <v>N/A</v>
      </c>
      <c r="Z41" s="67" t="str">
        <f>IF(AND('Prioritized Approach Milestones'!C41="Yes",'Prioritized Approach Milestones'!F41=""),"CORRECT",IF('Prioritized Approach Milestones'!C41="No","CORRECT",IF('Prioritized Approach Milestones'!B41=5,"ERROR 1","N/A")))</f>
        <v>N/A</v>
      </c>
      <c r="AA41" s="67" t="str">
        <f>IF(AND('Prioritized Approach Milestones'!C41="Yes",'Prioritized Approach Milestones'!F41=""),"CORRECT",IF('Prioritized Approach Milestones'!C41="No","CORRECT",IF('Prioritized Approach Milestones'!B41=6,"ERROR 1","N/A")))</f>
        <v>N/A</v>
      </c>
      <c r="AB41" s="59" t="str">
        <f>IF(AND('Prioritized Approach Milestones'!C41="No",'Prioritized Approach Milestones'!F41=""),IF('Prioritized Approach Milestones'!B41=1,"ERROR 2","N/A"),"CORRECT")</f>
        <v>CORRECT</v>
      </c>
      <c r="AC41" s="59" t="str">
        <f>IF(AND('Prioritized Approach Milestones'!C41="No",'Prioritized Approach Milestones'!F41=""),IF('Prioritized Approach Milestones'!B41=2,"ERROR 2","N/A"),"CORRECT")</f>
        <v>CORRECT</v>
      </c>
      <c r="AD41" s="59" t="str">
        <f>IF(AND('Prioritized Approach Milestones'!C41="No",'Prioritized Approach Milestones'!F41=""),IF('Prioritized Approach Milestones'!B41=3,"ERROR 2","N/A"),"CORRECT")</f>
        <v>CORRECT</v>
      </c>
      <c r="AE41" s="59" t="str">
        <f>IF(AND('Prioritized Approach Milestones'!C41="No",'Prioritized Approach Milestones'!F41=""),IF('Prioritized Approach Milestones'!B41=4,"ERROR 2","N/A"),"CORRECT")</f>
        <v>CORRECT</v>
      </c>
      <c r="AF41" s="59" t="str">
        <f>IF(AND('Prioritized Approach Milestones'!C41="No",'Prioritized Approach Milestones'!F41=""),IF('Prioritized Approach Milestones'!B41=5,"ERROR 2","N/A"),"CORRECT")</f>
        <v>CORRECT</v>
      </c>
      <c r="AG41" s="68" t="str">
        <f>IF(AND('Prioritized Approach Milestones'!C41="No",'Prioritized Approach Milestones'!F41=""),IF('Prioritized Approach Milestones'!B41=6,"ERROR 2","N/A"),"CORRECT")</f>
        <v>CORRECT</v>
      </c>
    </row>
    <row r="42" spans="1:33">
      <c r="A42" s="74">
        <f>COUNTIFS('Prioritized Approach Milestones'!B42,"1",'Prioritized Approach Milestones'!C42,"yes")</f>
        <v>0</v>
      </c>
      <c r="B42" s="79">
        <f>COUNTIFS('Prioritized Approach Milestones'!B42,"2",'Prioritized Approach Milestones'!C42,"yes")</f>
        <v>0</v>
      </c>
      <c r="C42" s="75">
        <f>COUNTIFS('Prioritized Approach Milestones'!B42,"3",'Prioritized Approach Milestones'!C42,"yes")</f>
        <v>0</v>
      </c>
      <c r="D42" s="76">
        <f>COUNTIFS('Prioritized Approach Milestones'!B42,"4",'Prioritized Approach Milestones'!C42,"yes")</f>
        <v>0</v>
      </c>
      <c r="E42" s="77">
        <f>COUNTIFS('Prioritized Approach Milestones'!B42,"5",'Prioritized Approach Milestones'!C42,"yes")</f>
        <v>0</v>
      </c>
      <c r="F42" s="78">
        <f>COUNTIFS('Prioritized Approach Milestones'!B42,"6",'Prioritized Approach Milestones'!C42,"yes")</f>
        <v>0</v>
      </c>
      <c r="G42" s="234">
        <f t="shared" si="2"/>
        <v>0</v>
      </c>
      <c r="H42" s="145">
        <f>COUNTIFS('Prioritized Approach Milestones'!B42,"1",'Prioritized Approach Milestones'!C42,"N/A")</f>
        <v>0</v>
      </c>
      <c r="I42" s="145">
        <f>COUNTIFS('Prioritized Approach Milestones'!B42,"2",'Prioritized Approach Milestones'!C42,"N/A")</f>
        <v>0</v>
      </c>
      <c r="J42" s="145">
        <f>COUNTIFS('Prioritized Approach Milestones'!B42,"3",'Prioritized Approach Milestones'!C42,"N/A")</f>
        <v>0</v>
      </c>
      <c r="K42" s="145">
        <f>COUNTIFS('Prioritized Approach Milestones'!B42,"4",'Prioritized Approach Milestones'!C42,"N/A")</f>
        <v>0</v>
      </c>
      <c r="L42" s="145">
        <f>COUNTIFS('Prioritized Approach Milestones'!B42,"5",'Prioritized Approach Milestones'!C42,"N/A")</f>
        <v>0</v>
      </c>
      <c r="M42" s="145">
        <f>COUNTIFS('Prioritized Approach Milestones'!B42,"6",'Prioritized Approach Milestones'!C42,"N/A")</f>
        <v>0</v>
      </c>
      <c r="N42">
        <f t="shared" si="1"/>
        <v>0</v>
      </c>
      <c r="O42" s="238"/>
      <c r="P42" s="65">
        <f>IF('Prioritized Approach Milestones'!$B42=1,'Prioritized Approach Milestones'!$F42,"")</f>
        <v>0</v>
      </c>
      <c r="Q42" s="65" t="str">
        <f>IF('Prioritized Approach Milestones'!$B42=2,'Prioritized Approach Milestones'!$F42,"")</f>
        <v/>
      </c>
      <c r="R42" s="65" t="str">
        <f>IF('Prioritized Approach Milestones'!$B42=3,'Prioritized Approach Milestones'!$F42,"")</f>
        <v/>
      </c>
      <c r="S42" s="65" t="str">
        <f>IF('Prioritized Approach Milestones'!$B42=4,'Prioritized Approach Milestones'!$F42,"")</f>
        <v/>
      </c>
      <c r="T42" s="65" t="str">
        <f>IF('Prioritized Approach Milestones'!$B42=5,'Prioritized Approach Milestones'!$F42,"")</f>
        <v/>
      </c>
      <c r="U42" s="66" t="str">
        <f>IF('Prioritized Approach Milestones'!$B42=6,'Prioritized Approach Milestones'!$F42,"")</f>
        <v/>
      </c>
      <c r="V42" s="67" t="str">
        <f>IF(AND('Prioritized Approach Milestones'!C42="Yes",'Prioritized Approach Milestones'!F42=""),"CORRECT",IF('Prioritized Approach Milestones'!C42="No","CORRECT",IF('Prioritized Approach Milestones'!B42=1,"ERROR 1","N/A")))</f>
        <v>ERROR 1</v>
      </c>
      <c r="W42" s="67" t="str">
        <f>IF(AND('Prioritized Approach Milestones'!C42="Yes",'Prioritized Approach Milestones'!F42=""),"CORRECT",IF('Prioritized Approach Milestones'!C42="No","CORRECT",IF('Prioritized Approach Milestones'!B42=2,"ERROR 1","N/A")))</f>
        <v>N/A</v>
      </c>
      <c r="X42" s="67" t="str">
        <f>IF(AND('Prioritized Approach Milestones'!C42="Yes",'Prioritized Approach Milestones'!F42=""),"CORRECT",IF('Prioritized Approach Milestones'!C42="No","CORRECT",IF('Prioritized Approach Milestones'!B42=3,"ERROR 1","N/A")))</f>
        <v>N/A</v>
      </c>
      <c r="Y42" s="67" t="str">
        <f>IF(AND('Prioritized Approach Milestones'!C42="Yes",'Prioritized Approach Milestones'!F42=""),"CORRECT",IF('Prioritized Approach Milestones'!C42="No","CORRECT",IF('Prioritized Approach Milestones'!B42=4,"ERROR 1","N/A")))</f>
        <v>N/A</v>
      </c>
      <c r="Z42" s="67" t="str">
        <f>IF(AND('Prioritized Approach Milestones'!C42="Yes",'Prioritized Approach Milestones'!F42=""),"CORRECT",IF('Prioritized Approach Milestones'!C42="No","CORRECT",IF('Prioritized Approach Milestones'!B42=5,"ERROR 1","N/A")))</f>
        <v>N/A</v>
      </c>
      <c r="AA42" s="67" t="str">
        <f>IF(AND('Prioritized Approach Milestones'!C42="Yes",'Prioritized Approach Milestones'!F42=""),"CORRECT",IF('Prioritized Approach Milestones'!C42="No","CORRECT",IF('Prioritized Approach Milestones'!B42=6,"ERROR 1","N/A")))</f>
        <v>N/A</v>
      </c>
      <c r="AB42" s="59" t="str">
        <f>IF(AND('Prioritized Approach Milestones'!C42="No",'Prioritized Approach Milestones'!F42=""),IF('Prioritized Approach Milestones'!B42=1,"ERROR 2","N/A"),"CORRECT")</f>
        <v>CORRECT</v>
      </c>
      <c r="AC42" s="59" t="str">
        <f>IF(AND('Prioritized Approach Milestones'!C42="No",'Prioritized Approach Milestones'!F42=""),IF('Prioritized Approach Milestones'!B42=2,"ERROR 2","N/A"),"CORRECT")</f>
        <v>CORRECT</v>
      </c>
      <c r="AD42" s="59" t="str">
        <f>IF(AND('Prioritized Approach Milestones'!C42="No",'Prioritized Approach Milestones'!F42=""),IF('Prioritized Approach Milestones'!B42=3,"ERROR 2","N/A"),"CORRECT")</f>
        <v>CORRECT</v>
      </c>
      <c r="AE42" s="59" t="str">
        <f>IF(AND('Prioritized Approach Milestones'!C42="No",'Prioritized Approach Milestones'!F42=""),IF('Prioritized Approach Milestones'!B42=4,"ERROR 2","N/A"),"CORRECT")</f>
        <v>CORRECT</v>
      </c>
      <c r="AF42" s="59" t="str">
        <f>IF(AND('Prioritized Approach Milestones'!C42="No",'Prioritized Approach Milestones'!F42=""),IF('Prioritized Approach Milestones'!B42=5,"ERROR 2","N/A"),"CORRECT")</f>
        <v>CORRECT</v>
      </c>
      <c r="AG42" s="68" t="str">
        <f>IF(AND('Prioritized Approach Milestones'!C42="No",'Prioritized Approach Milestones'!F42=""),IF('Prioritized Approach Milestones'!B42=6,"ERROR 2","N/A"),"CORRECT")</f>
        <v>CORRECT</v>
      </c>
    </row>
    <row r="43" spans="1:33">
      <c r="A43" s="74">
        <f>COUNTIFS('Prioritized Approach Milestones'!B43,"1",'Prioritized Approach Milestones'!C43,"yes")</f>
        <v>0</v>
      </c>
      <c r="B43" s="79">
        <f>COUNTIFS('Prioritized Approach Milestones'!B43,"2",'Prioritized Approach Milestones'!C43,"yes")</f>
        <v>0</v>
      </c>
      <c r="C43" s="75">
        <f>COUNTIFS('Prioritized Approach Milestones'!B43,"3",'Prioritized Approach Milestones'!C43,"yes")</f>
        <v>0</v>
      </c>
      <c r="D43" s="76">
        <f>COUNTIFS('Prioritized Approach Milestones'!B43,"4",'Prioritized Approach Milestones'!C43,"yes")</f>
        <v>0</v>
      </c>
      <c r="E43" s="77">
        <f>COUNTIFS('Prioritized Approach Milestones'!B43,"5",'Prioritized Approach Milestones'!C43,"yes")</f>
        <v>0</v>
      </c>
      <c r="F43" s="78">
        <f>COUNTIFS('Prioritized Approach Milestones'!B43,"6",'Prioritized Approach Milestones'!C43,"yes")</f>
        <v>0</v>
      </c>
      <c r="G43" s="234">
        <f t="shared" si="2"/>
        <v>0</v>
      </c>
      <c r="H43" s="145">
        <f>COUNTIFS('Prioritized Approach Milestones'!B43,"1",'Prioritized Approach Milestones'!C43,"N/A")</f>
        <v>0</v>
      </c>
      <c r="I43" s="145">
        <f>COUNTIFS('Prioritized Approach Milestones'!B43,"2",'Prioritized Approach Milestones'!C43,"N/A")</f>
        <v>0</v>
      </c>
      <c r="J43" s="145">
        <f>COUNTIFS('Prioritized Approach Milestones'!B43,"3",'Prioritized Approach Milestones'!C43,"N/A")</f>
        <v>0</v>
      </c>
      <c r="K43" s="145">
        <f>COUNTIFS('Prioritized Approach Milestones'!B43,"4",'Prioritized Approach Milestones'!C43,"N/A")</f>
        <v>0</v>
      </c>
      <c r="L43" s="145">
        <f>COUNTIFS('Prioritized Approach Milestones'!B43,"5",'Prioritized Approach Milestones'!C43,"N/A")</f>
        <v>0</v>
      </c>
      <c r="M43" s="145">
        <f>COUNTIFS('Prioritized Approach Milestones'!B43,"6",'Prioritized Approach Milestones'!C43,"N/A")</f>
        <v>0</v>
      </c>
      <c r="N43">
        <f t="shared" si="1"/>
        <v>0</v>
      </c>
      <c r="O43" s="238"/>
      <c r="P43" s="65">
        <f>IF('Prioritized Approach Milestones'!$B43=1,'Prioritized Approach Milestones'!$F43,"")</f>
        <v>0</v>
      </c>
      <c r="Q43" s="65" t="str">
        <f>IF('Prioritized Approach Milestones'!$B43=2,'Prioritized Approach Milestones'!$F43,"")</f>
        <v/>
      </c>
      <c r="R43" s="65" t="str">
        <f>IF('Prioritized Approach Milestones'!$B43=3,'Prioritized Approach Milestones'!$F43,"")</f>
        <v/>
      </c>
      <c r="S43" s="65" t="str">
        <f>IF('Prioritized Approach Milestones'!$B43=4,'Prioritized Approach Milestones'!$F43,"")</f>
        <v/>
      </c>
      <c r="T43" s="65" t="str">
        <f>IF('Prioritized Approach Milestones'!$B43=5,'Prioritized Approach Milestones'!$F43,"")</f>
        <v/>
      </c>
      <c r="U43" s="66" t="str">
        <f>IF('Prioritized Approach Milestones'!$B43=6,'Prioritized Approach Milestones'!$F43,"")</f>
        <v/>
      </c>
      <c r="V43" s="67" t="str">
        <f>IF(AND('Prioritized Approach Milestones'!C43="Yes",'Prioritized Approach Milestones'!F43=""),"CORRECT",IF('Prioritized Approach Milestones'!C43="No","CORRECT",IF('Prioritized Approach Milestones'!B43=1,"ERROR 1","N/A")))</f>
        <v>ERROR 1</v>
      </c>
      <c r="W43" s="67" t="str">
        <f>IF(AND('Prioritized Approach Milestones'!C43="Yes",'Prioritized Approach Milestones'!F43=""),"CORRECT",IF('Prioritized Approach Milestones'!C43="No","CORRECT",IF('Prioritized Approach Milestones'!B43=2,"ERROR 1","N/A")))</f>
        <v>N/A</v>
      </c>
      <c r="X43" s="67" t="str">
        <f>IF(AND('Prioritized Approach Milestones'!C43="Yes",'Prioritized Approach Milestones'!F43=""),"CORRECT",IF('Prioritized Approach Milestones'!C43="No","CORRECT",IF('Prioritized Approach Milestones'!B43=3,"ERROR 1","N/A")))</f>
        <v>N/A</v>
      </c>
      <c r="Y43" s="67" t="str">
        <f>IF(AND('Prioritized Approach Milestones'!C43="Yes",'Prioritized Approach Milestones'!F43=""),"CORRECT",IF('Prioritized Approach Milestones'!C43="No","CORRECT",IF('Prioritized Approach Milestones'!B43=4,"ERROR 1","N/A")))</f>
        <v>N/A</v>
      </c>
      <c r="Z43" s="67" t="str">
        <f>IF(AND('Prioritized Approach Milestones'!C43="Yes",'Prioritized Approach Milestones'!F43=""),"CORRECT",IF('Prioritized Approach Milestones'!C43="No","CORRECT",IF('Prioritized Approach Milestones'!B43=5,"ERROR 1","N/A")))</f>
        <v>N/A</v>
      </c>
      <c r="AA43" s="67" t="str">
        <f>IF(AND('Prioritized Approach Milestones'!C43="Yes",'Prioritized Approach Milestones'!F43=""),"CORRECT",IF('Prioritized Approach Milestones'!C43="No","CORRECT",IF('Prioritized Approach Milestones'!B43=6,"ERROR 1","N/A")))</f>
        <v>N/A</v>
      </c>
      <c r="AB43" s="59" t="str">
        <f>IF(AND('Prioritized Approach Milestones'!C43="No",'Prioritized Approach Milestones'!F43=""),IF('Prioritized Approach Milestones'!B43=1,"ERROR 2","N/A"),"CORRECT")</f>
        <v>CORRECT</v>
      </c>
      <c r="AC43" s="59" t="str">
        <f>IF(AND('Prioritized Approach Milestones'!C43="No",'Prioritized Approach Milestones'!F43=""),IF('Prioritized Approach Milestones'!B43=2,"ERROR 2","N/A"),"CORRECT")</f>
        <v>CORRECT</v>
      </c>
      <c r="AD43" s="59" t="str">
        <f>IF(AND('Prioritized Approach Milestones'!C43="No",'Prioritized Approach Milestones'!F43=""),IF('Prioritized Approach Milestones'!B43=3,"ERROR 2","N/A"),"CORRECT")</f>
        <v>CORRECT</v>
      </c>
      <c r="AE43" s="59" t="str">
        <f>IF(AND('Prioritized Approach Milestones'!C43="No",'Prioritized Approach Milestones'!F43=""),IF('Prioritized Approach Milestones'!B43=4,"ERROR 2","N/A"),"CORRECT")</f>
        <v>CORRECT</v>
      </c>
      <c r="AF43" s="59" t="str">
        <f>IF(AND('Prioritized Approach Milestones'!C43="No",'Prioritized Approach Milestones'!F43=""),IF('Prioritized Approach Milestones'!B43=5,"ERROR 2","N/A"),"CORRECT")</f>
        <v>CORRECT</v>
      </c>
      <c r="AG43" s="68" t="str">
        <f>IF(AND('Prioritized Approach Milestones'!C43="No",'Prioritized Approach Milestones'!F43=""),IF('Prioritized Approach Milestones'!B43=6,"ERROR 2","N/A"),"CORRECT")</f>
        <v>CORRECT</v>
      </c>
    </row>
    <row r="44" spans="1:33">
      <c r="A44" s="74">
        <f>COUNTIFS('Prioritized Approach Milestones'!B44,"1",'Prioritized Approach Milestones'!C44,"yes")</f>
        <v>0</v>
      </c>
      <c r="B44" s="79">
        <f>COUNTIFS('Prioritized Approach Milestones'!B44,"2",'Prioritized Approach Milestones'!C44,"yes")</f>
        <v>0</v>
      </c>
      <c r="C44" s="75">
        <f>COUNTIFS('Prioritized Approach Milestones'!B44,"3",'Prioritized Approach Milestones'!C44,"yes")</f>
        <v>0</v>
      </c>
      <c r="D44" s="76">
        <f>COUNTIFS('Prioritized Approach Milestones'!B44,"4",'Prioritized Approach Milestones'!C44,"yes")</f>
        <v>0</v>
      </c>
      <c r="E44" s="77">
        <f>COUNTIFS('Prioritized Approach Milestones'!B44,"5",'Prioritized Approach Milestones'!C44,"yes")</f>
        <v>0</v>
      </c>
      <c r="F44" s="78">
        <f>COUNTIFS('Prioritized Approach Milestones'!B44,"6",'Prioritized Approach Milestones'!C44,"yes")</f>
        <v>0</v>
      </c>
      <c r="G44" s="234">
        <f t="shared" si="2"/>
        <v>0</v>
      </c>
      <c r="H44" s="145">
        <f>COUNTIFS('Prioritized Approach Milestones'!B44,"1",'Prioritized Approach Milestones'!C44,"N/A")</f>
        <v>0</v>
      </c>
      <c r="I44" s="145">
        <f>COUNTIFS('Prioritized Approach Milestones'!B44,"2",'Prioritized Approach Milestones'!C44,"N/A")</f>
        <v>0</v>
      </c>
      <c r="J44" s="145">
        <f>COUNTIFS('Prioritized Approach Milestones'!B44,"3",'Prioritized Approach Milestones'!C44,"N/A")</f>
        <v>0</v>
      </c>
      <c r="K44" s="145">
        <f>COUNTIFS('Prioritized Approach Milestones'!B44,"4",'Prioritized Approach Milestones'!C44,"N/A")</f>
        <v>0</v>
      </c>
      <c r="L44" s="145">
        <f>COUNTIFS('Prioritized Approach Milestones'!B44,"5",'Prioritized Approach Milestones'!C44,"N/A")</f>
        <v>0</v>
      </c>
      <c r="M44" s="145">
        <f>COUNTIFS('Prioritized Approach Milestones'!B44,"6",'Prioritized Approach Milestones'!C44,"N/A")</f>
        <v>0</v>
      </c>
      <c r="N44">
        <f t="shared" si="1"/>
        <v>0</v>
      </c>
      <c r="O44" s="238"/>
      <c r="P44" s="65">
        <f>IF('Prioritized Approach Milestones'!$B44=1,'Prioritized Approach Milestones'!$F44,"")</f>
        <v>0</v>
      </c>
      <c r="Q44" s="65" t="str">
        <f>IF('Prioritized Approach Milestones'!$B44=2,'Prioritized Approach Milestones'!$F44,"")</f>
        <v/>
      </c>
      <c r="R44" s="65" t="str">
        <f>IF('Prioritized Approach Milestones'!$B44=3,'Prioritized Approach Milestones'!$F44,"")</f>
        <v/>
      </c>
      <c r="S44" s="65" t="str">
        <f>IF('Prioritized Approach Milestones'!$B44=4,'Prioritized Approach Milestones'!$F44,"")</f>
        <v/>
      </c>
      <c r="T44" s="65" t="str">
        <f>IF('Prioritized Approach Milestones'!$B44=5,'Prioritized Approach Milestones'!$F44,"")</f>
        <v/>
      </c>
      <c r="U44" s="66" t="str">
        <f>IF('Prioritized Approach Milestones'!$B44=6,'Prioritized Approach Milestones'!$F44,"")</f>
        <v/>
      </c>
      <c r="V44" s="67" t="str">
        <f>IF(AND('Prioritized Approach Milestones'!C44="Yes",'Prioritized Approach Milestones'!F44=""),"CORRECT",IF('Prioritized Approach Milestones'!C44="No","CORRECT",IF('Prioritized Approach Milestones'!B44=1,"ERROR 1","N/A")))</f>
        <v>ERROR 1</v>
      </c>
      <c r="W44" s="67" t="str">
        <f>IF(AND('Prioritized Approach Milestones'!C44="Yes",'Prioritized Approach Milestones'!F44=""),"CORRECT",IF('Prioritized Approach Milestones'!C44="No","CORRECT",IF('Prioritized Approach Milestones'!B44=2,"ERROR 1","N/A")))</f>
        <v>N/A</v>
      </c>
      <c r="X44" s="67" t="str">
        <f>IF(AND('Prioritized Approach Milestones'!C44="Yes",'Prioritized Approach Milestones'!F44=""),"CORRECT",IF('Prioritized Approach Milestones'!C44="No","CORRECT",IF('Prioritized Approach Milestones'!B44=3,"ERROR 1","N/A")))</f>
        <v>N/A</v>
      </c>
      <c r="Y44" s="67" t="str">
        <f>IF(AND('Prioritized Approach Milestones'!C44="Yes",'Prioritized Approach Milestones'!F44=""),"CORRECT",IF('Prioritized Approach Milestones'!C44="No","CORRECT",IF('Prioritized Approach Milestones'!B44=4,"ERROR 1","N/A")))</f>
        <v>N/A</v>
      </c>
      <c r="Z44" s="67" t="str">
        <f>IF(AND('Prioritized Approach Milestones'!C44="Yes",'Prioritized Approach Milestones'!F44=""),"CORRECT",IF('Prioritized Approach Milestones'!C44="No","CORRECT",IF('Prioritized Approach Milestones'!B44=5,"ERROR 1","N/A")))</f>
        <v>N/A</v>
      </c>
      <c r="AA44" s="67" t="str">
        <f>IF(AND('Prioritized Approach Milestones'!C44="Yes",'Prioritized Approach Milestones'!F44=""),"CORRECT",IF('Prioritized Approach Milestones'!C44="No","CORRECT",IF('Prioritized Approach Milestones'!B44=6,"ERROR 1","N/A")))</f>
        <v>N/A</v>
      </c>
      <c r="AB44" s="59" t="str">
        <f>IF(AND('Prioritized Approach Milestones'!C44="No",'Prioritized Approach Milestones'!F44=""),IF('Prioritized Approach Milestones'!B44=1,"ERROR 2","N/A"),"CORRECT")</f>
        <v>CORRECT</v>
      </c>
      <c r="AC44" s="59" t="str">
        <f>IF(AND('Prioritized Approach Milestones'!C44="No",'Prioritized Approach Milestones'!F44=""),IF('Prioritized Approach Milestones'!B44=2,"ERROR 2","N/A"),"CORRECT")</f>
        <v>CORRECT</v>
      </c>
      <c r="AD44" s="59" t="str">
        <f>IF(AND('Prioritized Approach Milestones'!C44="No",'Prioritized Approach Milestones'!F44=""),IF('Prioritized Approach Milestones'!B44=3,"ERROR 2","N/A"),"CORRECT")</f>
        <v>CORRECT</v>
      </c>
      <c r="AE44" s="59" t="str">
        <f>IF(AND('Prioritized Approach Milestones'!C44="No",'Prioritized Approach Milestones'!F44=""),IF('Prioritized Approach Milestones'!B44=4,"ERROR 2","N/A"),"CORRECT")</f>
        <v>CORRECT</v>
      </c>
      <c r="AF44" s="59" t="str">
        <f>IF(AND('Prioritized Approach Milestones'!C44="No",'Prioritized Approach Milestones'!F44=""),IF('Prioritized Approach Milestones'!B44=5,"ERROR 2","N/A"),"CORRECT")</f>
        <v>CORRECT</v>
      </c>
      <c r="AG44" s="68" t="str">
        <f>IF(AND('Prioritized Approach Milestones'!C44="No",'Prioritized Approach Milestones'!F44=""),IF('Prioritized Approach Milestones'!B44=6,"ERROR 2","N/A"),"CORRECT")</f>
        <v>CORRECT</v>
      </c>
    </row>
    <row r="45" spans="1:33">
      <c r="A45" s="74">
        <f>COUNTIFS('Prioritized Approach Milestones'!B45,"1",'Prioritized Approach Milestones'!C45,"yes")</f>
        <v>0</v>
      </c>
      <c r="B45" s="79">
        <f>COUNTIFS('Prioritized Approach Milestones'!B45,"2",'Prioritized Approach Milestones'!C45,"yes")</f>
        <v>0</v>
      </c>
      <c r="C45" s="75">
        <f>COUNTIFS('Prioritized Approach Milestones'!B45,"3",'Prioritized Approach Milestones'!C45,"yes")</f>
        <v>0</v>
      </c>
      <c r="D45" s="76">
        <f>COUNTIFS('Prioritized Approach Milestones'!B45,"4",'Prioritized Approach Milestones'!C45,"yes")</f>
        <v>0</v>
      </c>
      <c r="E45" s="77">
        <f>COUNTIFS('Prioritized Approach Milestones'!B45,"5",'Prioritized Approach Milestones'!C45,"yes")</f>
        <v>0</v>
      </c>
      <c r="F45" s="78">
        <f>COUNTIFS('Prioritized Approach Milestones'!B45,"6",'Prioritized Approach Milestones'!C45,"yes")</f>
        <v>0</v>
      </c>
      <c r="G45" s="234">
        <f t="shared" si="2"/>
        <v>0</v>
      </c>
      <c r="H45" s="145">
        <f>COUNTIFS('Prioritized Approach Milestones'!B45,"1",'Prioritized Approach Milestones'!C45,"N/A")</f>
        <v>0</v>
      </c>
      <c r="I45" s="145">
        <f>COUNTIFS('Prioritized Approach Milestones'!B45,"2",'Prioritized Approach Milestones'!C45,"N/A")</f>
        <v>0</v>
      </c>
      <c r="J45" s="145">
        <f>COUNTIFS('Prioritized Approach Milestones'!B45,"3",'Prioritized Approach Milestones'!C45,"N/A")</f>
        <v>0</v>
      </c>
      <c r="K45" s="145">
        <f>COUNTIFS('Prioritized Approach Milestones'!B45,"4",'Prioritized Approach Milestones'!C45,"N/A")</f>
        <v>0</v>
      </c>
      <c r="L45" s="145">
        <f>COUNTIFS('Prioritized Approach Milestones'!B45,"5",'Prioritized Approach Milestones'!C45,"N/A")</f>
        <v>0</v>
      </c>
      <c r="M45" s="145">
        <f>COUNTIFS('Prioritized Approach Milestones'!B45,"6",'Prioritized Approach Milestones'!C45,"N/A")</f>
        <v>0</v>
      </c>
      <c r="N45">
        <f t="shared" si="1"/>
        <v>0</v>
      </c>
      <c r="O45" s="238"/>
      <c r="P45" s="65" t="str">
        <f>IF('Prioritized Approach Milestones'!$B45=1,'Prioritized Approach Milestones'!$F45,"")</f>
        <v/>
      </c>
      <c r="Q45" s="65" t="str">
        <f>IF('Prioritized Approach Milestones'!$B45=2,'Prioritized Approach Milestones'!$F45,"")</f>
        <v/>
      </c>
      <c r="R45" s="65" t="str">
        <f>IF('Prioritized Approach Milestones'!$B45=3,'Prioritized Approach Milestones'!$F45,"")</f>
        <v/>
      </c>
      <c r="S45" s="65" t="str">
        <f>IF('Prioritized Approach Milestones'!$B45=4,'Prioritized Approach Milestones'!$F45,"")</f>
        <v/>
      </c>
      <c r="T45" s="65">
        <f>IF('Prioritized Approach Milestones'!$B45=5,'Prioritized Approach Milestones'!$F45,"")</f>
        <v>0</v>
      </c>
      <c r="U45" s="66" t="str">
        <f>IF('Prioritized Approach Milestones'!$B45=6,'Prioritized Approach Milestones'!$F45,"")</f>
        <v/>
      </c>
      <c r="V45" s="67" t="str">
        <f>IF(AND('Prioritized Approach Milestones'!C45="Yes",'Prioritized Approach Milestones'!F45=""),"CORRECT",IF('Prioritized Approach Milestones'!C45="No","CORRECT",IF('Prioritized Approach Milestones'!B45=1,"ERROR 1","N/A")))</f>
        <v>N/A</v>
      </c>
      <c r="W45" s="67" t="str">
        <f>IF(AND('Prioritized Approach Milestones'!C45="Yes",'Prioritized Approach Milestones'!F45=""),"CORRECT",IF('Prioritized Approach Milestones'!C45="No","CORRECT",IF('Prioritized Approach Milestones'!B45=2,"ERROR 1","N/A")))</f>
        <v>N/A</v>
      </c>
      <c r="X45" s="67" t="str">
        <f>IF(AND('Prioritized Approach Milestones'!C45="Yes",'Prioritized Approach Milestones'!F45=""),"CORRECT",IF('Prioritized Approach Milestones'!C45="No","CORRECT",IF('Prioritized Approach Milestones'!B45=3,"ERROR 1","N/A")))</f>
        <v>N/A</v>
      </c>
      <c r="Y45" s="67" t="str">
        <f>IF(AND('Prioritized Approach Milestones'!C45="Yes",'Prioritized Approach Milestones'!F45=""),"CORRECT",IF('Prioritized Approach Milestones'!C45="No","CORRECT",IF('Prioritized Approach Milestones'!B45=4,"ERROR 1","N/A")))</f>
        <v>N/A</v>
      </c>
      <c r="Z45" s="67" t="str">
        <f>IF(AND('Prioritized Approach Milestones'!C45="Yes",'Prioritized Approach Milestones'!F45=""),"CORRECT",IF('Prioritized Approach Milestones'!C45="No","CORRECT",IF('Prioritized Approach Milestones'!B45=5,"ERROR 1","N/A")))</f>
        <v>ERROR 1</v>
      </c>
      <c r="AA45" s="67" t="str">
        <f>IF(AND('Prioritized Approach Milestones'!C45="Yes",'Prioritized Approach Milestones'!F45=""),"CORRECT",IF('Prioritized Approach Milestones'!C45="No","CORRECT",IF('Prioritized Approach Milestones'!B45=6,"ERROR 1","N/A")))</f>
        <v>N/A</v>
      </c>
      <c r="AB45" s="59" t="str">
        <f>IF(AND('Prioritized Approach Milestones'!C45="No",'Prioritized Approach Milestones'!F45=""),IF('Prioritized Approach Milestones'!B45=1,"ERROR 2","N/A"),"CORRECT")</f>
        <v>CORRECT</v>
      </c>
      <c r="AC45" s="59" t="str">
        <f>IF(AND('Prioritized Approach Milestones'!C45="No",'Prioritized Approach Milestones'!F45=""),IF('Prioritized Approach Milestones'!B45=2,"ERROR 2","N/A"),"CORRECT")</f>
        <v>CORRECT</v>
      </c>
      <c r="AD45" s="59" t="str">
        <f>IF(AND('Prioritized Approach Milestones'!C45="No",'Prioritized Approach Milestones'!F45=""),IF('Prioritized Approach Milestones'!B45=3,"ERROR 2","N/A"),"CORRECT")</f>
        <v>CORRECT</v>
      </c>
      <c r="AE45" s="59" t="str">
        <f>IF(AND('Prioritized Approach Milestones'!C45="No",'Prioritized Approach Milestones'!F45=""),IF('Prioritized Approach Milestones'!B45=4,"ERROR 2","N/A"),"CORRECT")</f>
        <v>CORRECT</v>
      </c>
      <c r="AF45" s="59" t="str">
        <f>IF(AND('Prioritized Approach Milestones'!C45="No",'Prioritized Approach Milestones'!F45=""),IF('Prioritized Approach Milestones'!B45=5,"ERROR 2","N/A"),"CORRECT")</f>
        <v>CORRECT</v>
      </c>
      <c r="AG45" s="68" t="str">
        <f>IF(AND('Prioritized Approach Milestones'!C45="No",'Prioritized Approach Milestones'!F45=""),IF('Prioritized Approach Milestones'!B45=6,"ERROR 2","N/A"),"CORRECT")</f>
        <v>CORRECT</v>
      </c>
    </row>
    <row r="46" spans="1:33">
      <c r="A46" s="74">
        <f>COUNTIFS('Prioritized Approach Milestones'!B46,"1",'Prioritized Approach Milestones'!C46,"yes")</f>
        <v>0</v>
      </c>
      <c r="B46" s="79">
        <f>COUNTIFS('Prioritized Approach Milestones'!B46,"2",'Prioritized Approach Milestones'!C46,"yes")</f>
        <v>0</v>
      </c>
      <c r="C46" s="75">
        <f>COUNTIFS('Prioritized Approach Milestones'!B46,"3",'Prioritized Approach Milestones'!C46,"yes")</f>
        <v>0</v>
      </c>
      <c r="D46" s="76">
        <f>COUNTIFS('Prioritized Approach Milestones'!B46,"4",'Prioritized Approach Milestones'!C46,"yes")</f>
        <v>0</v>
      </c>
      <c r="E46" s="77">
        <f>COUNTIFS('Prioritized Approach Milestones'!B46,"5",'Prioritized Approach Milestones'!C46,"yes")</f>
        <v>0</v>
      </c>
      <c r="F46" s="78">
        <f>COUNTIFS('Prioritized Approach Milestones'!B46,"6",'Prioritized Approach Milestones'!C46,"yes")</f>
        <v>0</v>
      </c>
      <c r="G46" s="234">
        <f t="shared" si="2"/>
        <v>0</v>
      </c>
      <c r="H46" s="145">
        <f>COUNTIFS('Prioritized Approach Milestones'!B46,"1",'Prioritized Approach Milestones'!C46,"N/A")</f>
        <v>0</v>
      </c>
      <c r="I46" s="145">
        <f>COUNTIFS('Prioritized Approach Milestones'!B46,"2",'Prioritized Approach Milestones'!C46,"N/A")</f>
        <v>0</v>
      </c>
      <c r="J46" s="145">
        <f>COUNTIFS('Prioritized Approach Milestones'!B46,"3",'Prioritized Approach Milestones'!C46,"N/A")</f>
        <v>0</v>
      </c>
      <c r="K46" s="145">
        <f>COUNTIFS('Prioritized Approach Milestones'!B46,"4",'Prioritized Approach Milestones'!C46,"N/A")</f>
        <v>0</v>
      </c>
      <c r="L46" s="145">
        <f>COUNTIFS('Prioritized Approach Milestones'!B46,"5",'Prioritized Approach Milestones'!C46,"N/A")</f>
        <v>0</v>
      </c>
      <c r="M46" s="145">
        <f>COUNTIFS('Prioritized Approach Milestones'!B46,"6",'Prioritized Approach Milestones'!C46,"N/A")</f>
        <v>0</v>
      </c>
      <c r="N46">
        <f t="shared" si="1"/>
        <v>0</v>
      </c>
      <c r="O46" s="238"/>
      <c r="P46" s="65" t="str">
        <f>IF('Prioritized Approach Milestones'!$B46=1,'Prioritized Approach Milestones'!$F46,"")</f>
        <v/>
      </c>
      <c r="Q46" s="65" t="str">
        <f>IF('Prioritized Approach Milestones'!$B46=2,'Prioritized Approach Milestones'!$F46,"")</f>
        <v/>
      </c>
      <c r="R46" s="65" t="str">
        <f>IF('Prioritized Approach Milestones'!$B46=3,'Prioritized Approach Milestones'!$F46,"")</f>
        <v/>
      </c>
      <c r="S46" s="65" t="str">
        <f>IF('Prioritized Approach Milestones'!$B46=4,'Prioritized Approach Milestones'!$F46,"")</f>
        <v/>
      </c>
      <c r="T46" s="65">
        <f>IF('Prioritized Approach Milestones'!$B46=5,'Prioritized Approach Milestones'!$F46,"")</f>
        <v>0</v>
      </c>
      <c r="U46" s="66" t="str">
        <f>IF('Prioritized Approach Milestones'!$B46=6,'Prioritized Approach Milestones'!$F46,"")</f>
        <v/>
      </c>
      <c r="V46" s="67" t="str">
        <f>IF(AND('Prioritized Approach Milestones'!C46="Yes",'Prioritized Approach Milestones'!F46=""),"CORRECT",IF('Prioritized Approach Milestones'!C46="No","CORRECT",IF('Prioritized Approach Milestones'!B46=1,"ERROR 1","N/A")))</f>
        <v>N/A</v>
      </c>
      <c r="W46" s="67" t="str">
        <f>IF(AND('Prioritized Approach Milestones'!C46="Yes",'Prioritized Approach Milestones'!F46=""),"CORRECT",IF('Prioritized Approach Milestones'!C46="No","CORRECT",IF('Prioritized Approach Milestones'!B46=2,"ERROR 1","N/A")))</f>
        <v>N/A</v>
      </c>
      <c r="X46" s="67" t="str">
        <f>IF(AND('Prioritized Approach Milestones'!C46="Yes",'Prioritized Approach Milestones'!F46=""),"CORRECT",IF('Prioritized Approach Milestones'!C46="No","CORRECT",IF('Prioritized Approach Milestones'!B46=3,"ERROR 1","N/A")))</f>
        <v>N/A</v>
      </c>
      <c r="Y46" s="67" t="str">
        <f>IF(AND('Prioritized Approach Milestones'!C46="Yes",'Prioritized Approach Milestones'!F46=""),"CORRECT",IF('Prioritized Approach Milestones'!C46="No","CORRECT",IF('Prioritized Approach Milestones'!B46=4,"ERROR 1","N/A")))</f>
        <v>N/A</v>
      </c>
      <c r="Z46" s="67" t="str">
        <f>IF(AND('Prioritized Approach Milestones'!C46="Yes",'Prioritized Approach Milestones'!F46=""),"CORRECT",IF('Prioritized Approach Milestones'!C46="No","CORRECT",IF('Prioritized Approach Milestones'!B46=5,"ERROR 1","N/A")))</f>
        <v>ERROR 1</v>
      </c>
      <c r="AA46" s="67" t="str">
        <f>IF(AND('Prioritized Approach Milestones'!C46="Yes",'Prioritized Approach Milestones'!F46=""),"CORRECT",IF('Prioritized Approach Milestones'!C46="No","CORRECT",IF('Prioritized Approach Milestones'!B46=6,"ERROR 1","N/A")))</f>
        <v>N/A</v>
      </c>
      <c r="AB46" s="59" t="str">
        <f>IF(AND('Prioritized Approach Milestones'!C46="No",'Prioritized Approach Milestones'!F46=""),IF('Prioritized Approach Milestones'!B46=1,"ERROR 2","N/A"),"CORRECT")</f>
        <v>CORRECT</v>
      </c>
      <c r="AC46" s="59" t="str">
        <f>IF(AND('Prioritized Approach Milestones'!C46="No",'Prioritized Approach Milestones'!F46=""),IF('Prioritized Approach Milestones'!B46=2,"ERROR 2","N/A"),"CORRECT")</f>
        <v>CORRECT</v>
      </c>
      <c r="AD46" s="59" t="str">
        <f>IF(AND('Prioritized Approach Milestones'!C46="No",'Prioritized Approach Milestones'!F46=""),IF('Prioritized Approach Milestones'!B46=3,"ERROR 2","N/A"),"CORRECT")</f>
        <v>CORRECT</v>
      </c>
      <c r="AE46" s="59" t="str">
        <f>IF(AND('Prioritized Approach Milestones'!C46="No",'Prioritized Approach Milestones'!F46=""),IF('Prioritized Approach Milestones'!B46=4,"ERROR 2","N/A"),"CORRECT")</f>
        <v>CORRECT</v>
      </c>
      <c r="AF46" s="59" t="str">
        <f>IF(AND('Prioritized Approach Milestones'!C46="No",'Prioritized Approach Milestones'!F46=""),IF('Prioritized Approach Milestones'!B46=5,"ERROR 2","N/A"),"CORRECT")</f>
        <v>CORRECT</v>
      </c>
      <c r="AG46" s="68" t="str">
        <f>IF(AND('Prioritized Approach Milestones'!C46="No",'Prioritized Approach Milestones'!F46=""),IF('Prioritized Approach Milestones'!B46=6,"ERROR 2","N/A"),"CORRECT")</f>
        <v>CORRECT</v>
      </c>
    </row>
    <row r="47" spans="1:33">
      <c r="A47" s="74">
        <f>COUNTIFS('Prioritized Approach Milestones'!B47,"1",'Prioritized Approach Milestones'!C47,"yes")</f>
        <v>0</v>
      </c>
      <c r="B47" s="79">
        <f>COUNTIFS('Prioritized Approach Milestones'!B47,"2",'Prioritized Approach Milestones'!C47,"yes")</f>
        <v>0</v>
      </c>
      <c r="C47" s="75">
        <f>COUNTIFS('Prioritized Approach Milestones'!B47,"3",'Prioritized Approach Milestones'!C47,"yes")</f>
        <v>0</v>
      </c>
      <c r="D47" s="76">
        <f>COUNTIFS('Prioritized Approach Milestones'!B47,"4",'Prioritized Approach Milestones'!C47,"yes")</f>
        <v>0</v>
      </c>
      <c r="E47" s="77">
        <f>COUNTIFS('Prioritized Approach Milestones'!B47,"5",'Prioritized Approach Milestones'!C47,"yes")</f>
        <v>0</v>
      </c>
      <c r="F47" s="78">
        <f>COUNTIFS('Prioritized Approach Milestones'!B47,"6",'Prioritized Approach Milestones'!C47,"yes")</f>
        <v>0</v>
      </c>
      <c r="G47" s="234">
        <f t="shared" si="2"/>
        <v>0</v>
      </c>
      <c r="H47" s="145">
        <f>COUNTIFS('Prioritized Approach Milestones'!B47,"1",'Prioritized Approach Milestones'!C47,"N/A")</f>
        <v>0</v>
      </c>
      <c r="I47" s="145">
        <f>COUNTIFS('Prioritized Approach Milestones'!B47,"2",'Prioritized Approach Milestones'!C47,"N/A")</f>
        <v>0</v>
      </c>
      <c r="J47" s="145">
        <f>COUNTIFS('Prioritized Approach Milestones'!B47,"3",'Prioritized Approach Milestones'!C47,"N/A")</f>
        <v>0</v>
      </c>
      <c r="K47" s="145">
        <f>COUNTIFS('Prioritized Approach Milestones'!B47,"4",'Prioritized Approach Milestones'!C47,"N/A")</f>
        <v>0</v>
      </c>
      <c r="L47" s="145">
        <f>COUNTIFS('Prioritized Approach Milestones'!B47,"5",'Prioritized Approach Milestones'!C47,"N/A")</f>
        <v>0</v>
      </c>
      <c r="M47" s="145">
        <f>COUNTIFS('Prioritized Approach Milestones'!B47,"6",'Prioritized Approach Milestones'!C47,"N/A")</f>
        <v>0</v>
      </c>
      <c r="N47">
        <f t="shared" si="1"/>
        <v>0</v>
      </c>
      <c r="O47" s="238"/>
      <c r="P47" s="65" t="str">
        <f>IF('Prioritized Approach Milestones'!$B47=1,'Prioritized Approach Milestones'!$F47,"")</f>
        <v/>
      </c>
      <c r="Q47" s="65" t="str">
        <f>IF('Prioritized Approach Milestones'!$B47=2,'Prioritized Approach Milestones'!$F47,"")</f>
        <v/>
      </c>
      <c r="R47" s="65" t="str">
        <f>IF('Prioritized Approach Milestones'!$B47=3,'Prioritized Approach Milestones'!$F47,"")</f>
        <v/>
      </c>
      <c r="S47" s="65" t="str">
        <f>IF('Prioritized Approach Milestones'!$B47=4,'Prioritized Approach Milestones'!$F47,"")</f>
        <v/>
      </c>
      <c r="T47" s="65">
        <f>IF('Prioritized Approach Milestones'!$B47=5,'Prioritized Approach Milestones'!$F47,"")</f>
        <v>0</v>
      </c>
      <c r="U47" s="66" t="str">
        <f>IF('Prioritized Approach Milestones'!$B47=6,'Prioritized Approach Milestones'!$F47,"")</f>
        <v/>
      </c>
      <c r="V47" s="67" t="str">
        <f>IF(AND('Prioritized Approach Milestones'!C47="Yes",'Prioritized Approach Milestones'!F47=""),"CORRECT",IF('Prioritized Approach Milestones'!C47="No","CORRECT",IF('Prioritized Approach Milestones'!B47=1,"ERROR 1","N/A")))</f>
        <v>N/A</v>
      </c>
      <c r="W47" s="67" t="str">
        <f>IF(AND('Prioritized Approach Milestones'!C47="Yes",'Prioritized Approach Milestones'!F47=""),"CORRECT",IF('Prioritized Approach Milestones'!C47="No","CORRECT",IF('Prioritized Approach Milestones'!B47=2,"ERROR 1","N/A")))</f>
        <v>N/A</v>
      </c>
      <c r="X47" s="67" t="str">
        <f>IF(AND('Prioritized Approach Milestones'!C47="Yes",'Prioritized Approach Milestones'!F47=""),"CORRECT",IF('Prioritized Approach Milestones'!C47="No","CORRECT",IF('Prioritized Approach Milestones'!B47=3,"ERROR 1","N/A")))</f>
        <v>N/A</v>
      </c>
      <c r="Y47" s="67" t="str">
        <f>IF(AND('Prioritized Approach Milestones'!C47="Yes",'Prioritized Approach Milestones'!F47=""),"CORRECT",IF('Prioritized Approach Milestones'!C47="No","CORRECT",IF('Prioritized Approach Milestones'!B47=4,"ERROR 1","N/A")))</f>
        <v>N/A</v>
      </c>
      <c r="Z47" s="67" t="str">
        <f>IF(AND('Prioritized Approach Milestones'!C47="Yes",'Prioritized Approach Milestones'!F47=""),"CORRECT",IF('Prioritized Approach Milestones'!C47="No","CORRECT",IF('Prioritized Approach Milestones'!B47=5,"ERROR 1","N/A")))</f>
        <v>ERROR 1</v>
      </c>
      <c r="AA47" s="67" t="str">
        <f>IF(AND('Prioritized Approach Milestones'!C47="Yes",'Prioritized Approach Milestones'!F47=""),"CORRECT",IF('Prioritized Approach Milestones'!C47="No","CORRECT",IF('Prioritized Approach Milestones'!B47=6,"ERROR 1","N/A")))</f>
        <v>N/A</v>
      </c>
      <c r="AB47" s="59" t="str">
        <f>IF(AND('Prioritized Approach Milestones'!C47="No",'Prioritized Approach Milestones'!F47=""),IF('Prioritized Approach Milestones'!B47=1,"ERROR 2","N/A"),"CORRECT")</f>
        <v>CORRECT</v>
      </c>
      <c r="AC47" s="59" t="str">
        <f>IF(AND('Prioritized Approach Milestones'!C47="No",'Prioritized Approach Milestones'!F47=""),IF('Prioritized Approach Milestones'!B47=2,"ERROR 2","N/A"),"CORRECT")</f>
        <v>CORRECT</v>
      </c>
      <c r="AD47" s="59" t="str">
        <f>IF(AND('Prioritized Approach Milestones'!C47="No",'Prioritized Approach Milestones'!F47=""),IF('Prioritized Approach Milestones'!B47=3,"ERROR 2","N/A"),"CORRECT")</f>
        <v>CORRECT</v>
      </c>
      <c r="AE47" s="59" t="str">
        <f>IF(AND('Prioritized Approach Milestones'!C47="No",'Prioritized Approach Milestones'!F47=""),IF('Prioritized Approach Milestones'!B47=4,"ERROR 2","N/A"),"CORRECT")</f>
        <v>CORRECT</v>
      </c>
      <c r="AF47" s="59" t="str">
        <f>IF(AND('Prioritized Approach Milestones'!C47="No",'Prioritized Approach Milestones'!F47=""),IF('Prioritized Approach Milestones'!B47=5,"ERROR 2","N/A"),"CORRECT")</f>
        <v>CORRECT</v>
      </c>
      <c r="AG47" s="68" t="str">
        <f>IF(AND('Prioritized Approach Milestones'!C47="No",'Prioritized Approach Milestones'!F47=""),IF('Prioritized Approach Milestones'!B47=6,"ERROR 2","N/A"),"CORRECT")</f>
        <v>CORRECT</v>
      </c>
    </row>
    <row r="48" spans="1:33">
      <c r="A48" s="74">
        <f>COUNTIFS('Prioritized Approach Milestones'!B48,"1",'Prioritized Approach Milestones'!C48,"yes")</f>
        <v>0</v>
      </c>
      <c r="B48" s="79">
        <f>COUNTIFS('Prioritized Approach Milestones'!B48,"2",'Prioritized Approach Milestones'!C48,"yes")</f>
        <v>0</v>
      </c>
      <c r="C48" s="75">
        <f>COUNTIFS('Prioritized Approach Milestones'!B48,"3",'Prioritized Approach Milestones'!C48,"yes")</f>
        <v>0</v>
      </c>
      <c r="D48" s="76">
        <f>COUNTIFS('Prioritized Approach Milestones'!B48,"4",'Prioritized Approach Milestones'!C48,"yes")</f>
        <v>0</v>
      </c>
      <c r="E48" s="77">
        <f>COUNTIFS('Prioritized Approach Milestones'!B48,"5",'Prioritized Approach Milestones'!C48,"yes")</f>
        <v>0</v>
      </c>
      <c r="F48" s="78">
        <f>COUNTIFS('Prioritized Approach Milestones'!B48,"6",'Prioritized Approach Milestones'!C48,"yes")</f>
        <v>0</v>
      </c>
      <c r="G48" s="234">
        <f t="shared" si="2"/>
        <v>0</v>
      </c>
      <c r="H48" s="145">
        <f>COUNTIFS('Prioritized Approach Milestones'!B48,"1",'Prioritized Approach Milestones'!C48,"N/A")</f>
        <v>0</v>
      </c>
      <c r="I48" s="145">
        <f>COUNTIFS('Prioritized Approach Milestones'!B48,"2",'Prioritized Approach Milestones'!C48,"N/A")</f>
        <v>0</v>
      </c>
      <c r="J48" s="145">
        <f>COUNTIFS('Prioritized Approach Milestones'!B48,"3",'Prioritized Approach Milestones'!C48,"N/A")</f>
        <v>0</v>
      </c>
      <c r="K48" s="145">
        <f>COUNTIFS('Prioritized Approach Milestones'!B48,"4",'Prioritized Approach Milestones'!C48,"N/A")</f>
        <v>0</v>
      </c>
      <c r="L48" s="145">
        <f>COUNTIFS('Prioritized Approach Milestones'!B48,"5",'Prioritized Approach Milestones'!C48,"N/A")</f>
        <v>0</v>
      </c>
      <c r="M48" s="145">
        <f>COUNTIFS('Prioritized Approach Milestones'!B48,"6",'Prioritized Approach Milestones'!C48,"N/A")</f>
        <v>0</v>
      </c>
      <c r="N48">
        <f t="shared" si="1"/>
        <v>0</v>
      </c>
      <c r="O48" s="238"/>
      <c r="P48" s="65" t="str">
        <f>IF('Prioritized Approach Milestones'!$B48=1,'Prioritized Approach Milestones'!$F48,"")</f>
        <v/>
      </c>
      <c r="Q48" s="65" t="str">
        <f>IF('Prioritized Approach Milestones'!$B48=2,'Prioritized Approach Milestones'!$F48,"")</f>
        <v/>
      </c>
      <c r="R48" s="65" t="str">
        <f>IF('Prioritized Approach Milestones'!$B48=3,'Prioritized Approach Milestones'!$F48,"")</f>
        <v/>
      </c>
      <c r="S48" s="65" t="str">
        <f>IF('Prioritized Approach Milestones'!$B48=4,'Prioritized Approach Milestones'!$F48,"")</f>
        <v/>
      </c>
      <c r="T48" s="65" t="str">
        <f>IF('Prioritized Approach Milestones'!$B48=5,'Prioritized Approach Milestones'!$F48,"")</f>
        <v/>
      </c>
      <c r="U48" s="66" t="str">
        <f>IF('Prioritized Approach Milestones'!$B48=6,'Prioritized Approach Milestones'!$F48,"")</f>
        <v/>
      </c>
      <c r="V48" s="67" t="str">
        <f>IF(AND('Prioritized Approach Milestones'!C48="Yes",'Prioritized Approach Milestones'!F48=""),"CORRECT",IF('Prioritized Approach Milestones'!C48="No","CORRECT",IF('Prioritized Approach Milestones'!B48=1,"ERROR 1","N/A")))</f>
        <v>N/A</v>
      </c>
      <c r="W48" s="67" t="str">
        <f>IF(AND('Prioritized Approach Milestones'!C48="Yes",'Prioritized Approach Milestones'!F48=""),"CORRECT",IF('Prioritized Approach Milestones'!C48="No","CORRECT",IF('Prioritized Approach Milestones'!B48=2,"ERROR 1","N/A")))</f>
        <v>N/A</v>
      </c>
      <c r="X48" s="67" t="str">
        <f>IF(AND('Prioritized Approach Milestones'!C48="Yes",'Prioritized Approach Milestones'!F48=""),"CORRECT",IF('Prioritized Approach Milestones'!C48="No","CORRECT",IF('Prioritized Approach Milestones'!B48=3,"ERROR 1","N/A")))</f>
        <v>N/A</v>
      </c>
      <c r="Y48" s="67" t="str">
        <f>IF(AND('Prioritized Approach Milestones'!C48="Yes",'Prioritized Approach Milestones'!F48=""),"CORRECT",IF('Prioritized Approach Milestones'!C48="No","CORRECT",IF('Prioritized Approach Milestones'!B48=4,"ERROR 1","N/A")))</f>
        <v>N/A</v>
      </c>
      <c r="Z48" s="67" t="str">
        <f>IF(AND('Prioritized Approach Milestones'!C48="Yes",'Prioritized Approach Milestones'!F48=""),"CORRECT",IF('Prioritized Approach Milestones'!C48="No","CORRECT",IF('Prioritized Approach Milestones'!B48=5,"ERROR 1","N/A")))</f>
        <v>N/A</v>
      </c>
      <c r="AA48" s="67" t="str">
        <f>IF(AND('Prioritized Approach Milestones'!C48="Yes",'Prioritized Approach Milestones'!F48=""),"CORRECT",IF('Prioritized Approach Milestones'!C48="No","CORRECT",IF('Prioritized Approach Milestones'!B48=6,"ERROR 1","N/A")))</f>
        <v>N/A</v>
      </c>
      <c r="AB48" s="59" t="str">
        <f>IF(AND('Prioritized Approach Milestones'!C48="No",'Prioritized Approach Milestones'!F48=""),IF('Prioritized Approach Milestones'!B48=1,"ERROR 2","N/A"),"CORRECT")</f>
        <v>CORRECT</v>
      </c>
      <c r="AC48" s="59" t="str">
        <f>IF(AND('Prioritized Approach Milestones'!C48="No",'Prioritized Approach Milestones'!F48=""),IF('Prioritized Approach Milestones'!B48=2,"ERROR 2","N/A"),"CORRECT")</f>
        <v>CORRECT</v>
      </c>
      <c r="AD48" s="59" t="str">
        <f>IF(AND('Prioritized Approach Milestones'!C48="No",'Prioritized Approach Milestones'!F48=""),IF('Prioritized Approach Milestones'!B48=3,"ERROR 2","N/A"),"CORRECT")</f>
        <v>CORRECT</v>
      </c>
      <c r="AE48" s="59" t="str">
        <f>IF(AND('Prioritized Approach Milestones'!C48="No",'Prioritized Approach Milestones'!F48=""),IF('Prioritized Approach Milestones'!B48=4,"ERROR 2","N/A"),"CORRECT")</f>
        <v>CORRECT</v>
      </c>
      <c r="AF48" s="59" t="str">
        <f>IF(AND('Prioritized Approach Milestones'!C48="No",'Prioritized Approach Milestones'!F48=""),IF('Prioritized Approach Milestones'!B48=5,"ERROR 2","N/A"),"CORRECT")</f>
        <v>CORRECT</v>
      </c>
      <c r="AG48" s="68" t="str">
        <f>IF(AND('Prioritized Approach Milestones'!C48="No",'Prioritized Approach Milestones'!F48=""),IF('Prioritized Approach Milestones'!B48=6,"ERROR 2","N/A"),"CORRECT")</f>
        <v>CORRECT</v>
      </c>
    </row>
    <row r="49" spans="1:33">
      <c r="A49" s="74">
        <f>COUNTIFS('Prioritized Approach Milestones'!B49,"1",'Prioritized Approach Milestones'!C49,"yes")</f>
        <v>0</v>
      </c>
      <c r="B49" s="79">
        <f>COUNTIFS('Prioritized Approach Milestones'!B49,"2",'Prioritized Approach Milestones'!C49,"yes")</f>
        <v>0</v>
      </c>
      <c r="C49" s="75">
        <f>COUNTIFS('Prioritized Approach Milestones'!B49,"3",'Prioritized Approach Milestones'!C49,"yes")</f>
        <v>0</v>
      </c>
      <c r="D49" s="76">
        <f>COUNTIFS('Prioritized Approach Milestones'!B49,"4",'Prioritized Approach Milestones'!C49,"yes")</f>
        <v>0</v>
      </c>
      <c r="E49" s="77">
        <f>COUNTIFS('Prioritized Approach Milestones'!B49,"5",'Prioritized Approach Milestones'!C49,"yes")</f>
        <v>0</v>
      </c>
      <c r="F49" s="78">
        <f>COUNTIFS('Prioritized Approach Milestones'!B49,"6",'Prioritized Approach Milestones'!C49,"yes")</f>
        <v>0</v>
      </c>
      <c r="G49" s="234">
        <f t="shared" si="2"/>
        <v>0</v>
      </c>
      <c r="H49" s="145">
        <f>COUNTIFS('Prioritized Approach Milestones'!B49,"1",'Prioritized Approach Milestones'!C49,"N/A")</f>
        <v>0</v>
      </c>
      <c r="I49" s="145">
        <f>COUNTIFS('Prioritized Approach Milestones'!B49,"2",'Prioritized Approach Milestones'!C49,"N/A")</f>
        <v>0</v>
      </c>
      <c r="J49" s="145">
        <f>COUNTIFS('Prioritized Approach Milestones'!B49,"3",'Prioritized Approach Milestones'!C49,"N/A")</f>
        <v>0</v>
      </c>
      <c r="K49" s="145">
        <f>COUNTIFS('Prioritized Approach Milestones'!B49,"4",'Prioritized Approach Milestones'!C49,"N/A")</f>
        <v>0</v>
      </c>
      <c r="L49" s="145">
        <f>COUNTIFS('Prioritized Approach Milestones'!B49,"5",'Prioritized Approach Milestones'!C49,"N/A")</f>
        <v>0</v>
      </c>
      <c r="M49" s="145">
        <f>COUNTIFS('Prioritized Approach Milestones'!B49,"6",'Prioritized Approach Milestones'!C49,"N/A")</f>
        <v>0</v>
      </c>
      <c r="N49">
        <f t="shared" si="1"/>
        <v>0</v>
      </c>
      <c r="O49" s="238"/>
      <c r="P49" s="65" t="str">
        <f>IF('Prioritized Approach Milestones'!$B49=1,'Prioritized Approach Milestones'!$F49,"")</f>
        <v/>
      </c>
      <c r="Q49" s="65" t="str">
        <f>IF('Prioritized Approach Milestones'!$B49=2,'Prioritized Approach Milestones'!$F49,"")</f>
        <v/>
      </c>
      <c r="R49" s="65" t="str">
        <f>IF('Prioritized Approach Milestones'!$B49=3,'Prioritized Approach Milestones'!$F49,"")</f>
        <v/>
      </c>
      <c r="S49" s="65" t="str">
        <f>IF('Prioritized Approach Milestones'!$B49=4,'Prioritized Approach Milestones'!$F49,"")</f>
        <v/>
      </c>
      <c r="T49" s="65">
        <f>IF('Prioritized Approach Milestones'!$B49=5,'Prioritized Approach Milestones'!$F49,"")</f>
        <v>0</v>
      </c>
      <c r="U49" s="66" t="str">
        <f>IF('Prioritized Approach Milestones'!$B49=6,'Prioritized Approach Milestones'!$F49,"")</f>
        <v/>
      </c>
      <c r="V49" s="67" t="str">
        <f>IF(AND('Prioritized Approach Milestones'!C49="Yes",'Prioritized Approach Milestones'!F49=""),"CORRECT",IF('Prioritized Approach Milestones'!C49="No","CORRECT",IF('Prioritized Approach Milestones'!B49=1,"ERROR 1","N/A")))</f>
        <v>N/A</v>
      </c>
      <c r="W49" s="67" t="str">
        <f>IF(AND('Prioritized Approach Milestones'!C49="Yes",'Prioritized Approach Milestones'!F49=""),"CORRECT",IF('Prioritized Approach Milestones'!C49="No","CORRECT",IF('Prioritized Approach Milestones'!B49=2,"ERROR 1","N/A")))</f>
        <v>N/A</v>
      </c>
      <c r="X49" s="67" t="str">
        <f>IF(AND('Prioritized Approach Milestones'!C49="Yes",'Prioritized Approach Milestones'!F49=""),"CORRECT",IF('Prioritized Approach Milestones'!C49="No","CORRECT",IF('Prioritized Approach Milestones'!B49=3,"ERROR 1","N/A")))</f>
        <v>N/A</v>
      </c>
      <c r="Y49" s="67" t="str">
        <f>IF(AND('Prioritized Approach Milestones'!C49="Yes",'Prioritized Approach Milestones'!F49=""),"CORRECT",IF('Prioritized Approach Milestones'!C49="No","CORRECT",IF('Prioritized Approach Milestones'!B49=4,"ERROR 1","N/A")))</f>
        <v>N/A</v>
      </c>
      <c r="Z49" s="67" t="str">
        <f>IF(AND('Prioritized Approach Milestones'!C49="Yes",'Prioritized Approach Milestones'!F49=""),"CORRECT",IF('Prioritized Approach Milestones'!C49="No","CORRECT",IF('Prioritized Approach Milestones'!B49=5,"ERROR 1","N/A")))</f>
        <v>ERROR 1</v>
      </c>
      <c r="AA49" s="67" t="str">
        <f>IF(AND('Prioritized Approach Milestones'!C49="Yes",'Prioritized Approach Milestones'!F49=""),"CORRECT",IF('Prioritized Approach Milestones'!C49="No","CORRECT",IF('Prioritized Approach Milestones'!B49=6,"ERROR 1","N/A")))</f>
        <v>N/A</v>
      </c>
      <c r="AB49" s="59" t="str">
        <f>IF(AND('Prioritized Approach Milestones'!C49="No",'Prioritized Approach Milestones'!F49=""),IF('Prioritized Approach Milestones'!B49=1,"ERROR 2","N/A"),"CORRECT")</f>
        <v>CORRECT</v>
      </c>
      <c r="AC49" s="59" t="str">
        <f>IF(AND('Prioritized Approach Milestones'!C49="No",'Prioritized Approach Milestones'!F49=""),IF('Prioritized Approach Milestones'!B49=2,"ERROR 2","N/A"),"CORRECT")</f>
        <v>CORRECT</v>
      </c>
      <c r="AD49" s="59" t="str">
        <f>IF(AND('Prioritized Approach Milestones'!C49="No",'Prioritized Approach Milestones'!F49=""),IF('Prioritized Approach Milestones'!B49=3,"ERROR 2","N/A"),"CORRECT")</f>
        <v>CORRECT</v>
      </c>
      <c r="AE49" s="59" t="str">
        <f>IF(AND('Prioritized Approach Milestones'!C49="No",'Prioritized Approach Milestones'!F49=""),IF('Prioritized Approach Milestones'!B49=4,"ERROR 2","N/A"),"CORRECT")</f>
        <v>CORRECT</v>
      </c>
      <c r="AF49" s="59" t="str">
        <f>IF(AND('Prioritized Approach Milestones'!C49="No",'Prioritized Approach Milestones'!F49=""),IF('Prioritized Approach Milestones'!B49=5,"ERROR 2","N/A"),"CORRECT")</f>
        <v>CORRECT</v>
      </c>
      <c r="AG49" s="68" t="str">
        <f>IF(AND('Prioritized Approach Milestones'!C49="No",'Prioritized Approach Milestones'!F49=""),IF('Prioritized Approach Milestones'!B49=6,"ERROR 2","N/A"),"CORRECT")</f>
        <v>CORRECT</v>
      </c>
    </row>
    <row r="50" spans="1:33">
      <c r="A50" s="74">
        <f>COUNTIFS('Prioritized Approach Milestones'!B50,"1",'Prioritized Approach Milestones'!C50,"yes")</f>
        <v>0</v>
      </c>
      <c r="B50" s="79">
        <f>COUNTIFS('Prioritized Approach Milestones'!B50,"2",'Prioritized Approach Milestones'!C50,"yes")</f>
        <v>0</v>
      </c>
      <c r="C50" s="75">
        <f>COUNTIFS('Prioritized Approach Milestones'!B50,"3",'Prioritized Approach Milestones'!C50,"yes")</f>
        <v>0</v>
      </c>
      <c r="D50" s="76">
        <f>COUNTIFS('Prioritized Approach Milestones'!B50,"4",'Prioritized Approach Milestones'!C50,"yes")</f>
        <v>0</v>
      </c>
      <c r="E50" s="77">
        <f>COUNTIFS('Prioritized Approach Milestones'!B50,"5",'Prioritized Approach Milestones'!C50,"yes")</f>
        <v>0</v>
      </c>
      <c r="F50" s="78">
        <f>COUNTIFS('Prioritized Approach Milestones'!B50,"6",'Prioritized Approach Milestones'!C50,"yes")</f>
        <v>0</v>
      </c>
      <c r="G50" s="234">
        <f t="shared" si="2"/>
        <v>0</v>
      </c>
      <c r="H50" s="145">
        <f>COUNTIFS('Prioritized Approach Milestones'!B50,"1",'Prioritized Approach Milestones'!C50,"N/A")</f>
        <v>0</v>
      </c>
      <c r="I50" s="145">
        <f>COUNTIFS('Prioritized Approach Milestones'!B50,"2",'Prioritized Approach Milestones'!C50,"N/A")</f>
        <v>0</v>
      </c>
      <c r="J50" s="145">
        <f>COUNTIFS('Prioritized Approach Milestones'!B50,"3",'Prioritized Approach Milestones'!C50,"N/A")</f>
        <v>0</v>
      </c>
      <c r="K50" s="145">
        <f>COUNTIFS('Prioritized Approach Milestones'!B50,"4",'Prioritized Approach Milestones'!C50,"N/A")</f>
        <v>0</v>
      </c>
      <c r="L50" s="145">
        <f>COUNTIFS('Prioritized Approach Milestones'!B50,"5",'Prioritized Approach Milestones'!C50,"N/A")</f>
        <v>0</v>
      </c>
      <c r="M50" s="145">
        <f>COUNTIFS('Prioritized Approach Milestones'!B50,"6",'Prioritized Approach Milestones'!C50,"N/A")</f>
        <v>0</v>
      </c>
      <c r="N50">
        <f t="shared" si="1"/>
        <v>0</v>
      </c>
      <c r="O50" s="238"/>
      <c r="P50" s="65" t="str">
        <f>IF('Prioritized Approach Milestones'!$B50=1,'Prioritized Approach Milestones'!$F50,"")</f>
        <v/>
      </c>
      <c r="Q50" s="65" t="str">
        <f>IF('Prioritized Approach Milestones'!$B50=2,'Prioritized Approach Milestones'!$F50,"")</f>
        <v/>
      </c>
      <c r="R50" s="65" t="str">
        <f>IF('Prioritized Approach Milestones'!$B50=3,'Prioritized Approach Milestones'!$F50,"")</f>
        <v/>
      </c>
      <c r="S50" s="65" t="str">
        <f>IF('Prioritized Approach Milestones'!$B50=4,'Prioritized Approach Milestones'!$F50,"")</f>
        <v/>
      </c>
      <c r="T50" s="65">
        <f>IF('Prioritized Approach Milestones'!$B50=5,'Prioritized Approach Milestones'!$F50,"")</f>
        <v>0</v>
      </c>
      <c r="U50" s="66" t="str">
        <f>IF('Prioritized Approach Milestones'!$B50=6,'Prioritized Approach Milestones'!$F50,"")</f>
        <v/>
      </c>
      <c r="V50" s="67" t="str">
        <f>IF(AND('Prioritized Approach Milestones'!C50="Yes",'Prioritized Approach Milestones'!F50=""),"CORRECT",IF('Prioritized Approach Milestones'!C50="No","CORRECT",IF('Prioritized Approach Milestones'!B50=1,"ERROR 1","N/A")))</f>
        <v>N/A</v>
      </c>
      <c r="W50" s="67" t="str">
        <f>IF(AND('Prioritized Approach Milestones'!C50="Yes",'Prioritized Approach Milestones'!F50=""),"CORRECT",IF('Prioritized Approach Milestones'!C50="No","CORRECT",IF('Prioritized Approach Milestones'!B50=2,"ERROR 1","N/A")))</f>
        <v>N/A</v>
      </c>
      <c r="X50" s="67" t="str">
        <f>IF(AND('Prioritized Approach Milestones'!C50="Yes",'Prioritized Approach Milestones'!F50=""),"CORRECT",IF('Prioritized Approach Milestones'!C50="No","CORRECT",IF('Prioritized Approach Milestones'!B50=3,"ERROR 1","N/A")))</f>
        <v>N/A</v>
      </c>
      <c r="Y50" s="67" t="str">
        <f>IF(AND('Prioritized Approach Milestones'!C50="Yes",'Prioritized Approach Milestones'!F50=""),"CORRECT",IF('Prioritized Approach Milestones'!C50="No","CORRECT",IF('Prioritized Approach Milestones'!B50=4,"ERROR 1","N/A")))</f>
        <v>N/A</v>
      </c>
      <c r="Z50" s="67" t="str">
        <f>IF(AND('Prioritized Approach Milestones'!C50="Yes",'Prioritized Approach Milestones'!F50=""),"CORRECT",IF('Prioritized Approach Milestones'!C50="No","CORRECT",IF('Prioritized Approach Milestones'!B50=5,"ERROR 1","N/A")))</f>
        <v>ERROR 1</v>
      </c>
      <c r="AA50" s="67" t="str">
        <f>IF(AND('Prioritized Approach Milestones'!C50="Yes",'Prioritized Approach Milestones'!F50=""),"CORRECT",IF('Prioritized Approach Milestones'!C50="No","CORRECT",IF('Prioritized Approach Milestones'!B50=6,"ERROR 1","N/A")))</f>
        <v>N/A</v>
      </c>
      <c r="AB50" s="59" t="str">
        <f>IF(AND('Prioritized Approach Milestones'!C50="No",'Prioritized Approach Milestones'!F50=""),IF('Prioritized Approach Milestones'!B50=1,"ERROR 2","N/A"),"CORRECT")</f>
        <v>CORRECT</v>
      </c>
      <c r="AC50" s="59" t="str">
        <f>IF(AND('Prioritized Approach Milestones'!C50="No",'Prioritized Approach Milestones'!F50=""),IF('Prioritized Approach Milestones'!B50=2,"ERROR 2","N/A"),"CORRECT")</f>
        <v>CORRECT</v>
      </c>
      <c r="AD50" s="59" t="str">
        <f>IF(AND('Prioritized Approach Milestones'!C50="No",'Prioritized Approach Milestones'!F50=""),IF('Prioritized Approach Milestones'!B50=3,"ERROR 2","N/A"),"CORRECT")</f>
        <v>CORRECT</v>
      </c>
      <c r="AE50" s="59" t="str">
        <f>IF(AND('Prioritized Approach Milestones'!C50="No",'Prioritized Approach Milestones'!F50=""),IF('Prioritized Approach Milestones'!B50=4,"ERROR 2","N/A"),"CORRECT")</f>
        <v>CORRECT</v>
      </c>
      <c r="AF50" s="59" t="str">
        <f>IF(AND('Prioritized Approach Milestones'!C50="No",'Prioritized Approach Milestones'!F50=""),IF('Prioritized Approach Milestones'!B50=5,"ERROR 2","N/A"),"CORRECT")</f>
        <v>CORRECT</v>
      </c>
      <c r="AG50" s="68" t="str">
        <f>IF(AND('Prioritized Approach Milestones'!C50="No",'Prioritized Approach Milestones'!F50=""),IF('Prioritized Approach Milestones'!B50=6,"ERROR 2","N/A"),"CORRECT")</f>
        <v>CORRECT</v>
      </c>
    </row>
    <row r="51" spans="1:33">
      <c r="A51" s="74">
        <f>COUNTIFS('Prioritized Approach Milestones'!B51,"1",'Prioritized Approach Milestones'!C51,"yes")</f>
        <v>0</v>
      </c>
      <c r="B51" s="79">
        <f>COUNTIFS('Prioritized Approach Milestones'!B51,"2",'Prioritized Approach Milestones'!C51,"yes")</f>
        <v>0</v>
      </c>
      <c r="C51" s="75">
        <f>COUNTIFS('Prioritized Approach Milestones'!B51,"3",'Prioritized Approach Milestones'!C51,"yes")</f>
        <v>0</v>
      </c>
      <c r="D51" s="76">
        <f>COUNTIFS('Prioritized Approach Milestones'!B51,"4",'Prioritized Approach Milestones'!C51,"yes")</f>
        <v>0</v>
      </c>
      <c r="E51" s="77">
        <f>COUNTIFS('Prioritized Approach Milestones'!B51,"5",'Prioritized Approach Milestones'!C51,"yes")</f>
        <v>0</v>
      </c>
      <c r="F51" s="78">
        <f>COUNTIFS('Prioritized Approach Milestones'!B51,"6",'Prioritized Approach Milestones'!C51,"yes")</f>
        <v>0</v>
      </c>
      <c r="G51" s="234">
        <f t="shared" si="2"/>
        <v>0</v>
      </c>
      <c r="H51" s="145">
        <f>COUNTIFS('Prioritized Approach Milestones'!B51,"1",'Prioritized Approach Milestones'!C51,"N/A")</f>
        <v>0</v>
      </c>
      <c r="I51" s="145">
        <f>COUNTIFS('Prioritized Approach Milestones'!B51,"2",'Prioritized Approach Milestones'!C51,"N/A")</f>
        <v>0</v>
      </c>
      <c r="J51" s="145">
        <f>COUNTIFS('Prioritized Approach Milestones'!B51,"3",'Prioritized Approach Milestones'!C51,"N/A")</f>
        <v>0</v>
      </c>
      <c r="K51" s="145">
        <f>COUNTIFS('Prioritized Approach Milestones'!B51,"4",'Prioritized Approach Milestones'!C51,"N/A")</f>
        <v>0</v>
      </c>
      <c r="L51" s="145">
        <f>COUNTIFS('Prioritized Approach Milestones'!B51,"5",'Prioritized Approach Milestones'!C51,"N/A")</f>
        <v>0</v>
      </c>
      <c r="M51" s="145">
        <f>COUNTIFS('Prioritized Approach Milestones'!B51,"6",'Prioritized Approach Milestones'!C51,"N/A")</f>
        <v>0</v>
      </c>
      <c r="N51">
        <f t="shared" si="1"/>
        <v>0</v>
      </c>
      <c r="O51" s="238"/>
      <c r="P51" s="65" t="str">
        <f>IF('Prioritized Approach Milestones'!$B51=1,'Prioritized Approach Milestones'!$F51,"")</f>
        <v/>
      </c>
      <c r="Q51" s="65" t="str">
        <f>IF('Prioritized Approach Milestones'!$B51=2,'Prioritized Approach Milestones'!$F51,"")</f>
        <v/>
      </c>
      <c r="R51" s="65" t="str">
        <f>IF('Prioritized Approach Milestones'!$B51=3,'Prioritized Approach Milestones'!$F51,"")</f>
        <v/>
      </c>
      <c r="S51" s="65" t="str">
        <f>IF('Prioritized Approach Milestones'!$B51=4,'Prioritized Approach Milestones'!$F51,"")</f>
        <v/>
      </c>
      <c r="T51" s="65">
        <f>IF('Prioritized Approach Milestones'!$B51=5,'Prioritized Approach Milestones'!$F51,"")</f>
        <v>0</v>
      </c>
      <c r="U51" s="66" t="str">
        <f>IF('Prioritized Approach Milestones'!$B51=6,'Prioritized Approach Milestones'!$F51,"")</f>
        <v/>
      </c>
      <c r="V51" s="67" t="str">
        <f>IF(AND('Prioritized Approach Milestones'!C51="Yes",'Prioritized Approach Milestones'!F51=""),"CORRECT",IF('Prioritized Approach Milestones'!C51="No","CORRECT",IF('Prioritized Approach Milestones'!B51=1,"ERROR 1","N/A")))</f>
        <v>N/A</v>
      </c>
      <c r="W51" s="67" t="str">
        <f>IF(AND('Prioritized Approach Milestones'!C51="Yes",'Prioritized Approach Milestones'!F51=""),"CORRECT",IF('Prioritized Approach Milestones'!C51="No","CORRECT",IF('Prioritized Approach Milestones'!B51=2,"ERROR 1","N/A")))</f>
        <v>N/A</v>
      </c>
      <c r="X51" s="67" t="str">
        <f>IF(AND('Prioritized Approach Milestones'!C51="Yes",'Prioritized Approach Milestones'!F51=""),"CORRECT",IF('Prioritized Approach Milestones'!C51="No","CORRECT",IF('Prioritized Approach Milestones'!B51=3,"ERROR 1","N/A")))</f>
        <v>N/A</v>
      </c>
      <c r="Y51" s="67" t="str">
        <f>IF(AND('Prioritized Approach Milestones'!C51="Yes",'Prioritized Approach Milestones'!F51=""),"CORRECT",IF('Prioritized Approach Milestones'!C51="No","CORRECT",IF('Prioritized Approach Milestones'!B51=4,"ERROR 1","N/A")))</f>
        <v>N/A</v>
      </c>
      <c r="Z51" s="67" t="str">
        <f>IF(AND('Prioritized Approach Milestones'!C51="Yes",'Prioritized Approach Milestones'!F51=""),"CORRECT",IF('Prioritized Approach Milestones'!C51="No","CORRECT",IF('Prioritized Approach Milestones'!B51=5,"ERROR 1","N/A")))</f>
        <v>ERROR 1</v>
      </c>
      <c r="AA51" s="67" t="str">
        <f>IF(AND('Prioritized Approach Milestones'!C51="Yes",'Prioritized Approach Milestones'!F51=""),"CORRECT",IF('Prioritized Approach Milestones'!C51="No","CORRECT",IF('Prioritized Approach Milestones'!B51=6,"ERROR 1","N/A")))</f>
        <v>N/A</v>
      </c>
      <c r="AB51" s="59" t="str">
        <f>IF(AND('Prioritized Approach Milestones'!C51="No",'Prioritized Approach Milestones'!F51=""),IF('Prioritized Approach Milestones'!B51=1,"ERROR 2","N/A"),"CORRECT")</f>
        <v>CORRECT</v>
      </c>
      <c r="AC51" s="59" t="str">
        <f>IF(AND('Prioritized Approach Milestones'!C51="No",'Prioritized Approach Milestones'!F51=""),IF('Prioritized Approach Milestones'!B51=2,"ERROR 2","N/A"),"CORRECT")</f>
        <v>CORRECT</v>
      </c>
      <c r="AD51" s="59" t="str">
        <f>IF(AND('Prioritized Approach Milestones'!C51="No",'Prioritized Approach Milestones'!F51=""),IF('Prioritized Approach Milestones'!B51=3,"ERROR 2","N/A"),"CORRECT")</f>
        <v>CORRECT</v>
      </c>
      <c r="AE51" s="59" t="str">
        <f>IF(AND('Prioritized Approach Milestones'!C51="No",'Prioritized Approach Milestones'!F51=""),IF('Prioritized Approach Milestones'!B51=4,"ERROR 2","N/A"),"CORRECT")</f>
        <v>CORRECT</v>
      </c>
      <c r="AF51" s="59" t="str">
        <f>IF(AND('Prioritized Approach Milestones'!C51="No",'Prioritized Approach Milestones'!F51=""),IF('Prioritized Approach Milestones'!B51=5,"ERROR 2","N/A"),"CORRECT")</f>
        <v>CORRECT</v>
      </c>
      <c r="AG51" s="68" t="str">
        <f>IF(AND('Prioritized Approach Milestones'!C51="No",'Prioritized Approach Milestones'!F51=""),IF('Prioritized Approach Milestones'!B51=6,"ERROR 2","N/A"),"CORRECT")</f>
        <v>CORRECT</v>
      </c>
    </row>
    <row r="52" spans="1:33">
      <c r="A52" s="74">
        <f>COUNTIFS('Prioritized Approach Milestones'!B52,"1",'Prioritized Approach Milestones'!C52,"yes")</f>
        <v>0</v>
      </c>
      <c r="B52" s="79">
        <f>COUNTIFS('Prioritized Approach Milestones'!B52,"2",'Prioritized Approach Milestones'!C52,"yes")</f>
        <v>0</v>
      </c>
      <c r="C52" s="75">
        <f>COUNTIFS('Prioritized Approach Milestones'!B52,"3",'Prioritized Approach Milestones'!C52,"yes")</f>
        <v>0</v>
      </c>
      <c r="D52" s="76">
        <f>COUNTIFS('Prioritized Approach Milestones'!B52,"4",'Prioritized Approach Milestones'!C52,"yes")</f>
        <v>0</v>
      </c>
      <c r="E52" s="77">
        <f>COUNTIFS('Prioritized Approach Milestones'!B52,"5",'Prioritized Approach Milestones'!C52,"yes")</f>
        <v>0</v>
      </c>
      <c r="F52" s="78">
        <f>COUNTIFS('Prioritized Approach Milestones'!B52,"6",'Prioritized Approach Milestones'!C52,"yes")</f>
        <v>0</v>
      </c>
      <c r="G52" s="234">
        <f t="shared" si="2"/>
        <v>0</v>
      </c>
      <c r="H52" s="145">
        <f>COUNTIFS('Prioritized Approach Milestones'!B52,"1",'Prioritized Approach Milestones'!C52,"N/A")</f>
        <v>0</v>
      </c>
      <c r="I52" s="145">
        <f>COUNTIFS('Prioritized Approach Milestones'!B52,"2",'Prioritized Approach Milestones'!C52,"N/A")</f>
        <v>0</v>
      </c>
      <c r="J52" s="145">
        <f>COUNTIFS('Prioritized Approach Milestones'!B52,"3",'Prioritized Approach Milestones'!C52,"N/A")</f>
        <v>0</v>
      </c>
      <c r="K52" s="145">
        <f>COUNTIFS('Prioritized Approach Milestones'!B52,"4",'Prioritized Approach Milestones'!C52,"N/A")</f>
        <v>0</v>
      </c>
      <c r="L52" s="145">
        <f>COUNTIFS('Prioritized Approach Milestones'!B52,"5",'Prioritized Approach Milestones'!C52,"N/A")</f>
        <v>0</v>
      </c>
      <c r="M52" s="145">
        <f>COUNTIFS('Prioritized Approach Milestones'!B52,"6",'Prioritized Approach Milestones'!C52,"N/A")</f>
        <v>0</v>
      </c>
      <c r="N52">
        <f t="shared" si="1"/>
        <v>0</v>
      </c>
      <c r="O52" s="238"/>
      <c r="P52" s="65" t="str">
        <f>IF('Prioritized Approach Milestones'!$B52=1,'Prioritized Approach Milestones'!$F52,"")</f>
        <v/>
      </c>
      <c r="Q52" s="65" t="str">
        <f>IF('Prioritized Approach Milestones'!$B52=2,'Prioritized Approach Milestones'!$F52,"")</f>
        <v/>
      </c>
      <c r="R52" s="65" t="str">
        <f>IF('Prioritized Approach Milestones'!$B52=3,'Prioritized Approach Milestones'!$F52,"")</f>
        <v/>
      </c>
      <c r="S52" s="65" t="str">
        <f>IF('Prioritized Approach Milestones'!$B52=4,'Prioritized Approach Milestones'!$F52,"")</f>
        <v/>
      </c>
      <c r="T52" s="65">
        <f>IF('Prioritized Approach Milestones'!$B52=5,'Prioritized Approach Milestones'!$F52,"")</f>
        <v>0</v>
      </c>
      <c r="U52" s="66" t="str">
        <f>IF('Prioritized Approach Milestones'!$B52=6,'Prioritized Approach Milestones'!$F52,"")</f>
        <v/>
      </c>
      <c r="V52" s="67" t="str">
        <f>IF(AND('Prioritized Approach Milestones'!C52="Yes",'Prioritized Approach Milestones'!F52=""),"CORRECT",IF('Prioritized Approach Milestones'!C52="No","CORRECT",IF('Prioritized Approach Milestones'!B52=1,"ERROR 1","N/A")))</f>
        <v>N/A</v>
      </c>
      <c r="W52" s="67" t="str">
        <f>IF(AND('Prioritized Approach Milestones'!C52="Yes",'Prioritized Approach Milestones'!F52=""),"CORRECT",IF('Prioritized Approach Milestones'!C52="No","CORRECT",IF('Prioritized Approach Milestones'!B52=2,"ERROR 1","N/A")))</f>
        <v>N/A</v>
      </c>
      <c r="X52" s="67" t="str">
        <f>IF(AND('Prioritized Approach Milestones'!C52="Yes",'Prioritized Approach Milestones'!F52=""),"CORRECT",IF('Prioritized Approach Milestones'!C52="No","CORRECT",IF('Prioritized Approach Milestones'!B52=3,"ERROR 1","N/A")))</f>
        <v>N/A</v>
      </c>
      <c r="Y52" s="67" t="str">
        <f>IF(AND('Prioritized Approach Milestones'!C52="Yes",'Prioritized Approach Milestones'!F52=""),"CORRECT",IF('Prioritized Approach Milestones'!C52="No","CORRECT",IF('Prioritized Approach Milestones'!B52=4,"ERROR 1","N/A")))</f>
        <v>N/A</v>
      </c>
      <c r="Z52" s="67" t="str">
        <f>IF(AND('Prioritized Approach Milestones'!C52="Yes",'Prioritized Approach Milestones'!F52=""),"CORRECT",IF('Prioritized Approach Milestones'!C52="No","CORRECT",IF('Prioritized Approach Milestones'!B52=5,"ERROR 1","N/A")))</f>
        <v>ERROR 1</v>
      </c>
      <c r="AA52" s="67" t="str">
        <f>IF(AND('Prioritized Approach Milestones'!C52="Yes",'Prioritized Approach Milestones'!F52=""),"CORRECT",IF('Prioritized Approach Milestones'!C52="No","CORRECT",IF('Prioritized Approach Milestones'!B52=6,"ERROR 1","N/A")))</f>
        <v>N/A</v>
      </c>
      <c r="AB52" s="59" t="str">
        <f>IF(AND('Prioritized Approach Milestones'!C52="No",'Prioritized Approach Milestones'!F52=""),IF('Prioritized Approach Milestones'!B52=1,"ERROR 2","N/A"),"CORRECT")</f>
        <v>CORRECT</v>
      </c>
      <c r="AC52" s="59" t="str">
        <f>IF(AND('Prioritized Approach Milestones'!C52="No",'Prioritized Approach Milestones'!F52=""),IF('Prioritized Approach Milestones'!B52=2,"ERROR 2","N/A"),"CORRECT")</f>
        <v>CORRECT</v>
      </c>
      <c r="AD52" s="59" t="str">
        <f>IF(AND('Prioritized Approach Milestones'!C52="No",'Prioritized Approach Milestones'!F52=""),IF('Prioritized Approach Milestones'!B52=3,"ERROR 2","N/A"),"CORRECT")</f>
        <v>CORRECT</v>
      </c>
      <c r="AE52" s="59" t="str">
        <f>IF(AND('Prioritized Approach Milestones'!C52="No",'Prioritized Approach Milestones'!F52=""),IF('Prioritized Approach Milestones'!B52=4,"ERROR 2","N/A"),"CORRECT")</f>
        <v>CORRECT</v>
      </c>
      <c r="AF52" s="59" t="str">
        <f>IF(AND('Prioritized Approach Milestones'!C52="No",'Prioritized Approach Milestones'!F52=""),IF('Prioritized Approach Milestones'!B52=5,"ERROR 2","N/A"),"CORRECT")</f>
        <v>CORRECT</v>
      </c>
      <c r="AG52" s="68" t="str">
        <f>IF(AND('Prioritized Approach Milestones'!C52="No",'Prioritized Approach Milestones'!F52=""),IF('Prioritized Approach Milestones'!B52=6,"ERROR 2","N/A"),"CORRECT")</f>
        <v>CORRECT</v>
      </c>
    </row>
    <row r="53" spans="1:33">
      <c r="A53" s="74">
        <f>COUNTIFS('Prioritized Approach Milestones'!B53,"1",'Prioritized Approach Milestones'!C53,"yes")</f>
        <v>0</v>
      </c>
      <c r="B53" s="79">
        <f>COUNTIFS('Prioritized Approach Milestones'!B53,"2",'Prioritized Approach Milestones'!C53,"yes")</f>
        <v>0</v>
      </c>
      <c r="C53" s="75">
        <f>COUNTIFS('Prioritized Approach Milestones'!B53,"3",'Prioritized Approach Milestones'!C53,"yes")</f>
        <v>0</v>
      </c>
      <c r="D53" s="76">
        <f>COUNTIFS('Prioritized Approach Milestones'!B53,"4",'Prioritized Approach Milestones'!C53,"yes")</f>
        <v>0</v>
      </c>
      <c r="E53" s="77">
        <f>COUNTIFS('Prioritized Approach Milestones'!B53,"5",'Prioritized Approach Milestones'!C53,"yes")</f>
        <v>0</v>
      </c>
      <c r="F53" s="78">
        <f>COUNTIFS('Prioritized Approach Milestones'!B53,"6",'Prioritized Approach Milestones'!C53,"yes")</f>
        <v>0</v>
      </c>
      <c r="G53" s="234">
        <f t="shared" si="2"/>
        <v>0</v>
      </c>
      <c r="H53" s="145">
        <f>COUNTIFS('Prioritized Approach Milestones'!B53,"1",'Prioritized Approach Milestones'!C53,"N/A")</f>
        <v>0</v>
      </c>
      <c r="I53" s="145">
        <f>COUNTIFS('Prioritized Approach Milestones'!B53,"2",'Prioritized Approach Milestones'!C53,"N/A")</f>
        <v>0</v>
      </c>
      <c r="J53" s="145">
        <f>COUNTIFS('Prioritized Approach Milestones'!B53,"3",'Prioritized Approach Milestones'!C53,"N/A")</f>
        <v>0</v>
      </c>
      <c r="K53" s="145">
        <f>COUNTIFS('Prioritized Approach Milestones'!B53,"4",'Prioritized Approach Milestones'!C53,"N/A")</f>
        <v>0</v>
      </c>
      <c r="L53" s="145">
        <f>COUNTIFS('Prioritized Approach Milestones'!B53,"5",'Prioritized Approach Milestones'!C53,"N/A")</f>
        <v>0</v>
      </c>
      <c r="M53" s="145">
        <f>COUNTIFS('Prioritized Approach Milestones'!B53,"6",'Prioritized Approach Milestones'!C53,"N/A")</f>
        <v>0</v>
      </c>
      <c r="N53">
        <f t="shared" si="1"/>
        <v>0</v>
      </c>
      <c r="O53" s="238"/>
      <c r="P53" s="65" t="str">
        <f>IF('Prioritized Approach Milestones'!$B53=1,'Prioritized Approach Milestones'!$F53,"")</f>
        <v/>
      </c>
      <c r="Q53" s="65" t="str">
        <f>IF('Prioritized Approach Milestones'!$B53=2,'Prioritized Approach Milestones'!$F53,"")</f>
        <v/>
      </c>
      <c r="R53" s="65" t="str">
        <f>IF('Prioritized Approach Milestones'!$B53=3,'Prioritized Approach Milestones'!$F53,"")</f>
        <v/>
      </c>
      <c r="S53" s="65" t="str">
        <f>IF('Prioritized Approach Milestones'!$B53=4,'Prioritized Approach Milestones'!$F53,"")</f>
        <v/>
      </c>
      <c r="T53" s="65" t="str">
        <f>IF('Prioritized Approach Milestones'!$B53=5,'Prioritized Approach Milestones'!$F53,"")</f>
        <v/>
      </c>
      <c r="U53" s="66" t="str">
        <f>IF('Prioritized Approach Milestones'!$B53=6,'Prioritized Approach Milestones'!$F53,"")</f>
        <v/>
      </c>
      <c r="V53" s="67" t="str">
        <f>IF(AND('Prioritized Approach Milestones'!C53="Yes",'Prioritized Approach Milestones'!F53=""),"CORRECT",IF('Prioritized Approach Milestones'!C53="No","CORRECT",IF('Prioritized Approach Milestones'!B53=1,"ERROR 1","N/A")))</f>
        <v>N/A</v>
      </c>
      <c r="W53" s="67" t="str">
        <f>IF(AND('Prioritized Approach Milestones'!C53="Yes",'Prioritized Approach Milestones'!F53=""),"CORRECT",IF('Prioritized Approach Milestones'!C53="No","CORRECT",IF('Prioritized Approach Milestones'!B53=2,"ERROR 1","N/A")))</f>
        <v>N/A</v>
      </c>
      <c r="X53" s="67" t="str">
        <f>IF(AND('Prioritized Approach Milestones'!C53="Yes",'Prioritized Approach Milestones'!F53=""),"CORRECT",IF('Prioritized Approach Milestones'!C53="No","CORRECT",IF('Prioritized Approach Milestones'!B53=3,"ERROR 1","N/A")))</f>
        <v>N/A</v>
      </c>
      <c r="Y53" s="67" t="str">
        <f>IF(AND('Prioritized Approach Milestones'!C53="Yes",'Prioritized Approach Milestones'!F53=""),"CORRECT",IF('Prioritized Approach Milestones'!C53="No","CORRECT",IF('Prioritized Approach Milestones'!B53=4,"ERROR 1","N/A")))</f>
        <v>N/A</v>
      </c>
      <c r="Z53" s="67" t="str">
        <f>IF(AND('Prioritized Approach Milestones'!C53="Yes",'Prioritized Approach Milestones'!F53=""),"CORRECT",IF('Prioritized Approach Milestones'!C53="No","CORRECT",IF('Prioritized Approach Milestones'!B53=5,"ERROR 1","N/A")))</f>
        <v>N/A</v>
      </c>
      <c r="AA53" s="67" t="str">
        <f>IF(AND('Prioritized Approach Milestones'!C53="Yes",'Prioritized Approach Milestones'!F53=""),"CORRECT",IF('Prioritized Approach Milestones'!C53="No","CORRECT",IF('Prioritized Approach Milestones'!B53=6,"ERROR 1","N/A")))</f>
        <v>N/A</v>
      </c>
      <c r="AB53" s="59" t="str">
        <f>IF(AND('Prioritized Approach Milestones'!C53="No",'Prioritized Approach Milestones'!F53=""),IF('Prioritized Approach Milestones'!B53=1,"ERROR 2","N/A"),"CORRECT")</f>
        <v>CORRECT</v>
      </c>
      <c r="AC53" s="59" t="str">
        <f>IF(AND('Prioritized Approach Milestones'!C53="No",'Prioritized Approach Milestones'!F53=""),IF('Prioritized Approach Milestones'!B53=2,"ERROR 2","N/A"),"CORRECT")</f>
        <v>CORRECT</v>
      </c>
      <c r="AD53" s="59" t="str">
        <f>IF(AND('Prioritized Approach Milestones'!C53="No",'Prioritized Approach Milestones'!F53=""),IF('Prioritized Approach Milestones'!B53=3,"ERROR 2","N/A"),"CORRECT")</f>
        <v>CORRECT</v>
      </c>
      <c r="AE53" s="59" t="str">
        <f>IF(AND('Prioritized Approach Milestones'!C53="No",'Prioritized Approach Milestones'!F53=""),IF('Prioritized Approach Milestones'!B53=4,"ERROR 2","N/A"),"CORRECT")</f>
        <v>CORRECT</v>
      </c>
      <c r="AF53" s="59" t="str">
        <f>IF(AND('Prioritized Approach Milestones'!C53="No",'Prioritized Approach Milestones'!F53=""),IF('Prioritized Approach Milestones'!B53=5,"ERROR 2","N/A"),"CORRECT")</f>
        <v>CORRECT</v>
      </c>
      <c r="AG53" s="68" t="str">
        <f>IF(AND('Prioritized Approach Milestones'!C53="No",'Prioritized Approach Milestones'!F53=""),IF('Prioritized Approach Milestones'!B53=6,"ERROR 2","N/A"),"CORRECT")</f>
        <v>CORRECT</v>
      </c>
    </row>
    <row r="54" spans="1:33">
      <c r="A54" s="74">
        <f>COUNTIFS('Prioritized Approach Milestones'!B54,"1",'Prioritized Approach Milestones'!C54,"yes")</f>
        <v>0</v>
      </c>
      <c r="B54" s="79">
        <f>COUNTIFS('Prioritized Approach Milestones'!B54,"2",'Prioritized Approach Milestones'!C54,"yes")</f>
        <v>0</v>
      </c>
      <c r="C54" s="75">
        <f>COUNTIFS('Prioritized Approach Milestones'!B54,"3",'Prioritized Approach Milestones'!C54,"yes")</f>
        <v>0</v>
      </c>
      <c r="D54" s="76">
        <f>COUNTIFS('Prioritized Approach Milestones'!B54,"4",'Prioritized Approach Milestones'!C54,"yes")</f>
        <v>0</v>
      </c>
      <c r="E54" s="77">
        <f>COUNTIFS('Prioritized Approach Milestones'!B54,"5",'Prioritized Approach Milestones'!C54,"yes")</f>
        <v>0</v>
      </c>
      <c r="F54" s="78">
        <f>COUNTIFS('Prioritized Approach Milestones'!B54,"6",'Prioritized Approach Milestones'!C54,"yes")</f>
        <v>0</v>
      </c>
      <c r="G54" s="234">
        <f t="shared" si="2"/>
        <v>0</v>
      </c>
      <c r="H54" s="145">
        <f>COUNTIFS('Prioritized Approach Milestones'!B54,"1",'Prioritized Approach Milestones'!C54,"N/A")</f>
        <v>0</v>
      </c>
      <c r="I54" s="145">
        <f>COUNTIFS('Prioritized Approach Milestones'!B54,"2",'Prioritized Approach Milestones'!C54,"N/A")</f>
        <v>0</v>
      </c>
      <c r="J54" s="145">
        <f>COUNTIFS('Prioritized Approach Milestones'!B54,"3",'Prioritized Approach Milestones'!C54,"N/A")</f>
        <v>0</v>
      </c>
      <c r="K54" s="145">
        <f>COUNTIFS('Prioritized Approach Milestones'!B54,"4",'Prioritized Approach Milestones'!C54,"N/A")</f>
        <v>0</v>
      </c>
      <c r="L54" s="145">
        <f>COUNTIFS('Prioritized Approach Milestones'!B54,"5",'Prioritized Approach Milestones'!C54,"N/A")</f>
        <v>0</v>
      </c>
      <c r="M54" s="145">
        <f>COUNTIFS('Prioritized Approach Milestones'!B54,"6",'Prioritized Approach Milestones'!C54,"N/A")</f>
        <v>0</v>
      </c>
      <c r="N54">
        <f t="shared" si="1"/>
        <v>0</v>
      </c>
      <c r="O54" s="238"/>
      <c r="P54" s="65" t="str">
        <f>IF('Prioritized Approach Milestones'!$B54=1,'Prioritized Approach Milestones'!$F54,"")</f>
        <v/>
      </c>
      <c r="Q54" s="65" t="str">
        <f>IF('Prioritized Approach Milestones'!$B54=2,'Prioritized Approach Milestones'!$F54,"")</f>
        <v/>
      </c>
      <c r="R54" s="65" t="str">
        <f>IF('Prioritized Approach Milestones'!$B54=3,'Prioritized Approach Milestones'!$F54,"")</f>
        <v/>
      </c>
      <c r="S54" s="65" t="str">
        <f>IF('Prioritized Approach Milestones'!$B54=4,'Prioritized Approach Milestones'!$F54,"")</f>
        <v/>
      </c>
      <c r="T54" s="65">
        <f>IF('Prioritized Approach Milestones'!$B54=5,'Prioritized Approach Milestones'!$F54,"")</f>
        <v>0</v>
      </c>
      <c r="U54" s="66" t="str">
        <f>IF('Prioritized Approach Milestones'!$B54=6,'Prioritized Approach Milestones'!$F54,"")</f>
        <v/>
      </c>
      <c r="V54" s="67" t="str">
        <f>IF(AND('Prioritized Approach Milestones'!C54="Yes",'Prioritized Approach Milestones'!F54=""),"CORRECT",IF('Prioritized Approach Milestones'!C54="No","CORRECT",IF('Prioritized Approach Milestones'!B54=1,"ERROR 1","N/A")))</f>
        <v>N/A</v>
      </c>
      <c r="W54" s="67" t="str">
        <f>IF(AND('Prioritized Approach Milestones'!C54="Yes",'Prioritized Approach Milestones'!F54=""),"CORRECT",IF('Prioritized Approach Milestones'!C54="No","CORRECT",IF('Prioritized Approach Milestones'!B54=2,"ERROR 1","N/A")))</f>
        <v>N/A</v>
      </c>
      <c r="X54" s="67" t="str">
        <f>IF(AND('Prioritized Approach Milestones'!C54="Yes",'Prioritized Approach Milestones'!F54=""),"CORRECT",IF('Prioritized Approach Milestones'!C54="No","CORRECT",IF('Prioritized Approach Milestones'!B54=3,"ERROR 1","N/A")))</f>
        <v>N/A</v>
      </c>
      <c r="Y54" s="67" t="str">
        <f>IF(AND('Prioritized Approach Milestones'!C54="Yes",'Prioritized Approach Milestones'!F54=""),"CORRECT",IF('Prioritized Approach Milestones'!C54="No","CORRECT",IF('Prioritized Approach Milestones'!B54=4,"ERROR 1","N/A")))</f>
        <v>N/A</v>
      </c>
      <c r="Z54" s="67" t="str">
        <f>IF(AND('Prioritized Approach Milestones'!C54="Yes",'Prioritized Approach Milestones'!F54=""),"CORRECT",IF('Prioritized Approach Milestones'!C54="No","CORRECT",IF('Prioritized Approach Milestones'!B54=5,"ERROR 1","N/A")))</f>
        <v>ERROR 1</v>
      </c>
      <c r="AA54" s="67" t="str">
        <f>IF(AND('Prioritized Approach Milestones'!C54="Yes",'Prioritized Approach Milestones'!F54=""),"CORRECT",IF('Prioritized Approach Milestones'!C54="No","CORRECT",IF('Prioritized Approach Milestones'!B54=6,"ERROR 1","N/A")))</f>
        <v>N/A</v>
      </c>
      <c r="AB54" s="59" t="str">
        <f>IF(AND('Prioritized Approach Milestones'!C54="No",'Prioritized Approach Milestones'!F54=""),IF('Prioritized Approach Milestones'!B54=1,"ERROR 2","N/A"),"CORRECT")</f>
        <v>CORRECT</v>
      </c>
      <c r="AC54" s="59" t="str">
        <f>IF(AND('Prioritized Approach Milestones'!C54="No",'Prioritized Approach Milestones'!F54=""),IF('Prioritized Approach Milestones'!B54=2,"ERROR 2","N/A"),"CORRECT")</f>
        <v>CORRECT</v>
      </c>
      <c r="AD54" s="59" t="str">
        <f>IF(AND('Prioritized Approach Milestones'!C54="No",'Prioritized Approach Milestones'!F54=""),IF('Prioritized Approach Milestones'!B54=3,"ERROR 2","N/A"),"CORRECT")</f>
        <v>CORRECT</v>
      </c>
      <c r="AE54" s="59" t="str">
        <f>IF(AND('Prioritized Approach Milestones'!C54="No",'Prioritized Approach Milestones'!F54=""),IF('Prioritized Approach Milestones'!B54=4,"ERROR 2","N/A"),"CORRECT")</f>
        <v>CORRECT</v>
      </c>
      <c r="AF54" s="59" t="str">
        <f>IF(AND('Prioritized Approach Milestones'!C54="No",'Prioritized Approach Milestones'!F54=""),IF('Prioritized Approach Milestones'!B54=5,"ERROR 2","N/A"),"CORRECT")</f>
        <v>CORRECT</v>
      </c>
      <c r="AG54" s="68" t="str">
        <f>IF(AND('Prioritized Approach Milestones'!C54="No",'Prioritized Approach Milestones'!F54=""),IF('Prioritized Approach Milestones'!B54=6,"ERROR 2","N/A"),"CORRECT")</f>
        <v>CORRECT</v>
      </c>
    </row>
    <row r="55" spans="1:33">
      <c r="A55" s="74">
        <f>COUNTIFS('Prioritized Approach Milestones'!B55,"1",'Prioritized Approach Milestones'!C55,"yes")</f>
        <v>0</v>
      </c>
      <c r="B55" s="79">
        <f>COUNTIFS('Prioritized Approach Milestones'!B55,"2",'Prioritized Approach Milestones'!C55,"yes")</f>
        <v>0</v>
      </c>
      <c r="C55" s="75">
        <f>COUNTIFS('Prioritized Approach Milestones'!B55,"3",'Prioritized Approach Milestones'!C55,"yes")</f>
        <v>0</v>
      </c>
      <c r="D55" s="76">
        <f>COUNTIFS('Prioritized Approach Milestones'!B55,"4",'Prioritized Approach Milestones'!C55,"yes")</f>
        <v>0</v>
      </c>
      <c r="E55" s="77">
        <f>COUNTIFS('Prioritized Approach Milestones'!B55,"5",'Prioritized Approach Milestones'!C55,"yes")</f>
        <v>0</v>
      </c>
      <c r="F55" s="78">
        <f>COUNTIFS('Prioritized Approach Milestones'!B55,"6",'Prioritized Approach Milestones'!C55,"yes")</f>
        <v>0</v>
      </c>
      <c r="G55" s="234">
        <f t="shared" si="2"/>
        <v>0</v>
      </c>
      <c r="H55" s="145">
        <f>COUNTIFS('Prioritized Approach Milestones'!B55,"1",'Prioritized Approach Milestones'!C55,"N/A")</f>
        <v>0</v>
      </c>
      <c r="I55" s="145">
        <f>COUNTIFS('Prioritized Approach Milestones'!B55,"2",'Prioritized Approach Milestones'!C55,"N/A")</f>
        <v>0</v>
      </c>
      <c r="J55" s="145">
        <f>COUNTIFS('Prioritized Approach Milestones'!B55,"3",'Prioritized Approach Milestones'!C55,"N/A")</f>
        <v>0</v>
      </c>
      <c r="K55" s="145">
        <f>COUNTIFS('Prioritized Approach Milestones'!B55,"4",'Prioritized Approach Milestones'!C55,"N/A")</f>
        <v>0</v>
      </c>
      <c r="L55" s="145">
        <f>COUNTIFS('Prioritized Approach Milestones'!B55,"5",'Prioritized Approach Milestones'!C55,"N/A")</f>
        <v>0</v>
      </c>
      <c r="M55" s="145">
        <f>COUNTIFS('Prioritized Approach Milestones'!B55,"6",'Prioritized Approach Milestones'!C55,"N/A")</f>
        <v>0</v>
      </c>
      <c r="N55">
        <f t="shared" si="1"/>
        <v>0</v>
      </c>
      <c r="O55" s="238"/>
      <c r="P55" s="65" t="str">
        <f>IF('Prioritized Approach Milestones'!$B55=1,'Prioritized Approach Milestones'!$F55,"")</f>
        <v/>
      </c>
      <c r="Q55" s="65" t="str">
        <f>IF('Prioritized Approach Milestones'!$B55=2,'Prioritized Approach Milestones'!$F55,"")</f>
        <v/>
      </c>
      <c r="R55" s="65" t="str">
        <f>IF('Prioritized Approach Milestones'!$B55=3,'Prioritized Approach Milestones'!$F55,"")</f>
        <v/>
      </c>
      <c r="S55" s="65" t="str">
        <f>IF('Prioritized Approach Milestones'!$B55=4,'Prioritized Approach Milestones'!$F55,"")</f>
        <v/>
      </c>
      <c r="T55" s="65">
        <f>IF('Prioritized Approach Milestones'!$B55=5,'Prioritized Approach Milestones'!$F55,"")</f>
        <v>0</v>
      </c>
      <c r="U55" s="66" t="str">
        <f>IF('Prioritized Approach Milestones'!$B55=6,'Prioritized Approach Milestones'!$F55,"")</f>
        <v/>
      </c>
      <c r="V55" s="67" t="str">
        <f>IF(AND('Prioritized Approach Milestones'!C55="Yes",'Prioritized Approach Milestones'!F55=""),"CORRECT",IF('Prioritized Approach Milestones'!C55="No","CORRECT",IF('Prioritized Approach Milestones'!B55=1,"ERROR 1","N/A")))</f>
        <v>N/A</v>
      </c>
      <c r="W55" s="67" t="str">
        <f>IF(AND('Prioritized Approach Milestones'!C55="Yes",'Prioritized Approach Milestones'!F55=""),"CORRECT",IF('Prioritized Approach Milestones'!C55="No","CORRECT",IF('Prioritized Approach Milestones'!B55=2,"ERROR 1","N/A")))</f>
        <v>N/A</v>
      </c>
      <c r="X55" s="67" t="str">
        <f>IF(AND('Prioritized Approach Milestones'!C55="Yes",'Prioritized Approach Milestones'!F55=""),"CORRECT",IF('Prioritized Approach Milestones'!C55="No","CORRECT",IF('Prioritized Approach Milestones'!B55=3,"ERROR 1","N/A")))</f>
        <v>N/A</v>
      </c>
      <c r="Y55" s="67" t="str">
        <f>IF(AND('Prioritized Approach Milestones'!C55="Yes",'Prioritized Approach Milestones'!F55=""),"CORRECT",IF('Prioritized Approach Milestones'!C55="No","CORRECT",IF('Prioritized Approach Milestones'!B55=4,"ERROR 1","N/A")))</f>
        <v>N/A</v>
      </c>
      <c r="Z55" s="67" t="str">
        <f>IF(AND('Prioritized Approach Milestones'!C55="Yes",'Prioritized Approach Milestones'!F55=""),"CORRECT",IF('Prioritized Approach Milestones'!C55="No","CORRECT",IF('Prioritized Approach Milestones'!B55=5,"ERROR 1","N/A")))</f>
        <v>ERROR 1</v>
      </c>
      <c r="AA55" s="67" t="str">
        <f>IF(AND('Prioritized Approach Milestones'!C55="Yes",'Prioritized Approach Milestones'!F55=""),"CORRECT",IF('Prioritized Approach Milestones'!C55="No","CORRECT",IF('Prioritized Approach Milestones'!B55=6,"ERROR 1","N/A")))</f>
        <v>N/A</v>
      </c>
      <c r="AB55" s="59" t="str">
        <f>IF(AND('Prioritized Approach Milestones'!C55="No",'Prioritized Approach Milestones'!F55=""),IF('Prioritized Approach Milestones'!B55=1,"ERROR 2","N/A"),"CORRECT")</f>
        <v>CORRECT</v>
      </c>
      <c r="AC55" s="59" t="str">
        <f>IF(AND('Prioritized Approach Milestones'!C55="No",'Prioritized Approach Milestones'!F55=""),IF('Prioritized Approach Milestones'!B55=2,"ERROR 2","N/A"),"CORRECT")</f>
        <v>CORRECT</v>
      </c>
      <c r="AD55" s="59" t="str">
        <f>IF(AND('Prioritized Approach Milestones'!C55="No",'Prioritized Approach Milestones'!F55=""),IF('Prioritized Approach Milestones'!B55=3,"ERROR 2","N/A"),"CORRECT")</f>
        <v>CORRECT</v>
      </c>
      <c r="AE55" s="59" t="str">
        <f>IF(AND('Prioritized Approach Milestones'!C55="No",'Prioritized Approach Milestones'!F55=""),IF('Prioritized Approach Milestones'!B55=4,"ERROR 2","N/A"),"CORRECT")</f>
        <v>CORRECT</v>
      </c>
      <c r="AF55" s="59" t="str">
        <f>IF(AND('Prioritized Approach Milestones'!C55="No",'Prioritized Approach Milestones'!F55=""),IF('Prioritized Approach Milestones'!B55=5,"ERROR 2","N/A"),"CORRECT")</f>
        <v>CORRECT</v>
      </c>
      <c r="AG55" s="68" t="str">
        <f>IF(AND('Prioritized Approach Milestones'!C55="No",'Prioritized Approach Milestones'!F55=""),IF('Prioritized Approach Milestones'!B55=6,"ERROR 2","N/A"),"CORRECT")</f>
        <v>CORRECT</v>
      </c>
    </row>
    <row r="56" spans="1:33">
      <c r="A56" s="74">
        <f>COUNTIFS('Prioritized Approach Milestones'!B56,"1",'Prioritized Approach Milestones'!C56,"yes")</f>
        <v>0</v>
      </c>
      <c r="B56" s="79">
        <f>COUNTIFS('Prioritized Approach Milestones'!B56,"2",'Prioritized Approach Milestones'!C56,"yes")</f>
        <v>0</v>
      </c>
      <c r="C56" s="75">
        <f>COUNTIFS('Prioritized Approach Milestones'!B56,"3",'Prioritized Approach Milestones'!C56,"yes")</f>
        <v>0</v>
      </c>
      <c r="D56" s="76">
        <f>COUNTIFS('Prioritized Approach Milestones'!B56,"4",'Prioritized Approach Milestones'!C56,"yes")</f>
        <v>0</v>
      </c>
      <c r="E56" s="77">
        <f>COUNTIFS('Prioritized Approach Milestones'!B56,"5",'Prioritized Approach Milestones'!C56,"yes")</f>
        <v>0</v>
      </c>
      <c r="F56" s="78">
        <f>COUNTIFS('Prioritized Approach Milestones'!B56,"6",'Prioritized Approach Milestones'!C56,"yes")</f>
        <v>0</v>
      </c>
      <c r="G56" s="234">
        <f t="shared" si="2"/>
        <v>0</v>
      </c>
      <c r="H56" s="145">
        <f>COUNTIFS('Prioritized Approach Milestones'!B56,"1",'Prioritized Approach Milestones'!C56,"N/A")</f>
        <v>0</v>
      </c>
      <c r="I56" s="145">
        <f>COUNTIFS('Prioritized Approach Milestones'!B56,"2",'Prioritized Approach Milestones'!C56,"N/A")</f>
        <v>0</v>
      </c>
      <c r="J56" s="145">
        <f>COUNTIFS('Prioritized Approach Milestones'!B56,"3",'Prioritized Approach Milestones'!C56,"N/A")</f>
        <v>0</v>
      </c>
      <c r="K56" s="145">
        <f>COUNTIFS('Prioritized Approach Milestones'!B56,"4",'Prioritized Approach Milestones'!C56,"N/A")</f>
        <v>0</v>
      </c>
      <c r="L56" s="145">
        <f>COUNTIFS('Prioritized Approach Milestones'!B56,"5",'Prioritized Approach Milestones'!C56,"N/A")</f>
        <v>0</v>
      </c>
      <c r="M56" s="145">
        <f>COUNTIFS('Prioritized Approach Milestones'!B56,"6",'Prioritized Approach Milestones'!C56,"N/A")</f>
        <v>0</v>
      </c>
      <c r="N56">
        <f t="shared" si="1"/>
        <v>0</v>
      </c>
      <c r="O56" s="238"/>
      <c r="P56" s="65" t="str">
        <f>IF('Prioritized Approach Milestones'!$B56=1,'Prioritized Approach Milestones'!$F56,"")</f>
        <v/>
      </c>
      <c r="Q56" s="65" t="str">
        <f>IF('Prioritized Approach Milestones'!$B56=2,'Prioritized Approach Milestones'!$F56,"")</f>
        <v/>
      </c>
      <c r="R56" s="65" t="str">
        <f>IF('Prioritized Approach Milestones'!$B56=3,'Prioritized Approach Milestones'!$F56,"")</f>
        <v/>
      </c>
      <c r="S56" s="65" t="str">
        <f>IF('Prioritized Approach Milestones'!$B56=4,'Prioritized Approach Milestones'!$F56,"")</f>
        <v/>
      </c>
      <c r="T56" s="65">
        <f>IF('Prioritized Approach Milestones'!$B56=5,'Prioritized Approach Milestones'!$F56,"")</f>
        <v>0</v>
      </c>
      <c r="U56" s="66" t="str">
        <f>IF('Prioritized Approach Milestones'!$B56=6,'Prioritized Approach Milestones'!$F56,"")</f>
        <v/>
      </c>
      <c r="V56" s="67" t="str">
        <f>IF(AND('Prioritized Approach Milestones'!C56="Yes",'Prioritized Approach Milestones'!F56=""),"CORRECT",IF('Prioritized Approach Milestones'!C56="No","CORRECT",IF('Prioritized Approach Milestones'!B56=1,"ERROR 1","N/A")))</f>
        <v>N/A</v>
      </c>
      <c r="W56" s="67" t="str">
        <f>IF(AND('Prioritized Approach Milestones'!C56="Yes",'Prioritized Approach Milestones'!F56=""),"CORRECT",IF('Prioritized Approach Milestones'!C56="No","CORRECT",IF('Prioritized Approach Milestones'!B56=2,"ERROR 1","N/A")))</f>
        <v>N/A</v>
      </c>
      <c r="X56" s="67" t="str">
        <f>IF(AND('Prioritized Approach Milestones'!C56="Yes",'Prioritized Approach Milestones'!F56=""),"CORRECT",IF('Prioritized Approach Milestones'!C56="No","CORRECT",IF('Prioritized Approach Milestones'!B56=3,"ERROR 1","N/A")))</f>
        <v>N/A</v>
      </c>
      <c r="Y56" s="67" t="str">
        <f>IF(AND('Prioritized Approach Milestones'!C56="Yes",'Prioritized Approach Milestones'!F56=""),"CORRECT",IF('Prioritized Approach Milestones'!C56="No","CORRECT",IF('Prioritized Approach Milestones'!B56=4,"ERROR 1","N/A")))</f>
        <v>N/A</v>
      </c>
      <c r="Z56" s="67" t="str">
        <f>IF(AND('Prioritized Approach Milestones'!C56="Yes",'Prioritized Approach Milestones'!F56=""),"CORRECT",IF('Prioritized Approach Milestones'!C56="No","CORRECT",IF('Prioritized Approach Milestones'!B56=5,"ERROR 1","N/A")))</f>
        <v>ERROR 1</v>
      </c>
      <c r="AA56" s="67" t="str">
        <f>IF(AND('Prioritized Approach Milestones'!C56="Yes",'Prioritized Approach Milestones'!F56=""),"CORRECT",IF('Prioritized Approach Milestones'!C56="No","CORRECT",IF('Prioritized Approach Milestones'!B56=6,"ERROR 1","N/A")))</f>
        <v>N/A</v>
      </c>
      <c r="AB56" s="59" t="str">
        <f>IF(AND('Prioritized Approach Milestones'!C56="No",'Prioritized Approach Milestones'!F56=""),IF('Prioritized Approach Milestones'!B56=1,"ERROR 2","N/A"),"CORRECT")</f>
        <v>CORRECT</v>
      </c>
      <c r="AC56" s="59" t="str">
        <f>IF(AND('Prioritized Approach Milestones'!C56="No",'Prioritized Approach Milestones'!F56=""),IF('Prioritized Approach Milestones'!B56=2,"ERROR 2","N/A"),"CORRECT")</f>
        <v>CORRECT</v>
      </c>
      <c r="AD56" s="59" t="str">
        <f>IF(AND('Prioritized Approach Milestones'!C56="No",'Prioritized Approach Milestones'!F56=""),IF('Prioritized Approach Milestones'!B56=3,"ERROR 2","N/A"),"CORRECT")</f>
        <v>CORRECT</v>
      </c>
      <c r="AE56" s="59" t="str">
        <f>IF(AND('Prioritized Approach Milestones'!C56="No",'Prioritized Approach Milestones'!F56=""),IF('Prioritized Approach Milestones'!B56=4,"ERROR 2","N/A"),"CORRECT")</f>
        <v>CORRECT</v>
      </c>
      <c r="AF56" s="59" t="str">
        <f>IF(AND('Prioritized Approach Milestones'!C56="No",'Prioritized Approach Milestones'!F56=""),IF('Prioritized Approach Milestones'!B56=5,"ERROR 2","N/A"),"CORRECT")</f>
        <v>CORRECT</v>
      </c>
      <c r="AG56" s="68" t="str">
        <f>IF(AND('Prioritized Approach Milestones'!C56="No",'Prioritized Approach Milestones'!F56=""),IF('Prioritized Approach Milestones'!B56=6,"ERROR 2","N/A"),"CORRECT")</f>
        <v>CORRECT</v>
      </c>
    </row>
    <row r="57" spans="1:33">
      <c r="A57" s="74">
        <f>COUNTIFS('Prioritized Approach Milestones'!B57,"1",'Prioritized Approach Milestones'!C57,"yes")</f>
        <v>0</v>
      </c>
      <c r="B57" s="79">
        <f>COUNTIFS('Prioritized Approach Milestones'!B57,"2",'Prioritized Approach Milestones'!C57,"yes")</f>
        <v>0</v>
      </c>
      <c r="C57" s="75">
        <f>COUNTIFS('Prioritized Approach Milestones'!B57,"3",'Prioritized Approach Milestones'!C57,"yes")</f>
        <v>0</v>
      </c>
      <c r="D57" s="76">
        <f>COUNTIFS('Prioritized Approach Milestones'!B57,"4",'Prioritized Approach Milestones'!C57,"yes")</f>
        <v>0</v>
      </c>
      <c r="E57" s="77">
        <f>COUNTIFS('Prioritized Approach Milestones'!B57,"5",'Prioritized Approach Milestones'!C57,"yes")</f>
        <v>0</v>
      </c>
      <c r="F57" s="78">
        <f>COUNTIFS('Prioritized Approach Milestones'!B57,"6",'Prioritized Approach Milestones'!C57,"yes")</f>
        <v>0</v>
      </c>
      <c r="G57" s="234">
        <f t="shared" si="2"/>
        <v>0</v>
      </c>
      <c r="H57" s="145">
        <f>COUNTIFS('Prioritized Approach Milestones'!B57,"1",'Prioritized Approach Milestones'!C57,"N/A")</f>
        <v>0</v>
      </c>
      <c r="I57" s="145">
        <f>COUNTIFS('Prioritized Approach Milestones'!B57,"2",'Prioritized Approach Milestones'!C57,"N/A")</f>
        <v>0</v>
      </c>
      <c r="J57" s="145">
        <f>COUNTIFS('Prioritized Approach Milestones'!B57,"3",'Prioritized Approach Milestones'!C57,"N/A")</f>
        <v>0</v>
      </c>
      <c r="K57" s="145">
        <f>COUNTIFS('Prioritized Approach Milestones'!B57,"4",'Prioritized Approach Milestones'!C57,"N/A")</f>
        <v>0</v>
      </c>
      <c r="L57" s="145">
        <f>COUNTIFS('Prioritized Approach Milestones'!B57,"5",'Prioritized Approach Milestones'!C57,"N/A")</f>
        <v>0</v>
      </c>
      <c r="M57" s="145">
        <f>COUNTIFS('Prioritized Approach Milestones'!B57,"6",'Prioritized Approach Milestones'!C57,"N/A")</f>
        <v>0</v>
      </c>
      <c r="N57">
        <f t="shared" si="1"/>
        <v>0</v>
      </c>
      <c r="O57" s="238"/>
      <c r="P57" s="65" t="str">
        <f>IF('Prioritized Approach Milestones'!$B57=1,'Prioritized Approach Milestones'!$F57,"")</f>
        <v/>
      </c>
      <c r="Q57" s="65" t="str">
        <f>IF('Prioritized Approach Milestones'!$B57=2,'Prioritized Approach Milestones'!$F57,"")</f>
        <v/>
      </c>
      <c r="R57" s="65" t="str">
        <f>IF('Prioritized Approach Milestones'!$B57=3,'Prioritized Approach Milestones'!$F57,"")</f>
        <v/>
      </c>
      <c r="S57" s="65" t="str">
        <f>IF('Prioritized Approach Milestones'!$B57=4,'Prioritized Approach Milestones'!$F57,"")</f>
        <v/>
      </c>
      <c r="T57" s="65">
        <f>IF('Prioritized Approach Milestones'!$B57=5,'Prioritized Approach Milestones'!$F57,"")</f>
        <v>0</v>
      </c>
      <c r="U57" s="66" t="str">
        <f>IF('Prioritized Approach Milestones'!$B57=6,'Prioritized Approach Milestones'!$F57,"")</f>
        <v/>
      </c>
      <c r="V57" s="67" t="str">
        <f>IF(AND('Prioritized Approach Milestones'!C57="Yes",'Prioritized Approach Milestones'!F57=""),"CORRECT",IF('Prioritized Approach Milestones'!C57="No","CORRECT",IF('Prioritized Approach Milestones'!B57=1,"ERROR 1","N/A")))</f>
        <v>N/A</v>
      </c>
      <c r="W57" s="67" t="str">
        <f>IF(AND('Prioritized Approach Milestones'!C57="Yes",'Prioritized Approach Milestones'!F57=""),"CORRECT",IF('Prioritized Approach Milestones'!C57="No","CORRECT",IF('Prioritized Approach Milestones'!B57=2,"ERROR 1","N/A")))</f>
        <v>N/A</v>
      </c>
      <c r="X57" s="67" t="str">
        <f>IF(AND('Prioritized Approach Milestones'!C57="Yes",'Prioritized Approach Milestones'!F57=""),"CORRECT",IF('Prioritized Approach Milestones'!C57="No","CORRECT",IF('Prioritized Approach Milestones'!B57=3,"ERROR 1","N/A")))</f>
        <v>N/A</v>
      </c>
      <c r="Y57" s="67" t="str">
        <f>IF(AND('Prioritized Approach Milestones'!C57="Yes",'Prioritized Approach Milestones'!F57=""),"CORRECT",IF('Prioritized Approach Milestones'!C57="No","CORRECT",IF('Prioritized Approach Milestones'!B57=4,"ERROR 1","N/A")))</f>
        <v>N/A</v>
      </c>
      <c r="Z57" s="67" t="str">
        <f>IF(AND('Prioritized Approach Milestones'!C57="Yes",'Prioritized Approach Milestones'!F57=""),"CORRECT",IF('Prioritized Approach Milestones'!C57="No","CORRECT",IF('Prioritized Approach Milestones'!B57=5,"ERROR 1","N/A")))</f>
        <v>ERROR 1</v>
      </c>
      <c r="AA57" s="67" t="str">
        <f>IF(AND('Prioritized Approach Milestones'!C57="Yes",'Prioritized Approach Milestones'!F57=""),"CORRECT",IF('Prioritized Approach Milestones'!C57="No","CORRECT",IF('Prioritized Approach Milestones'!B57=6,"ERROR 1","N/A")))</f>
        <v>N/A</v>
      </c>
      <c r="AB57" s="59" t="str">
        <f>IF(AND('Prioritized Approach Milestones'!C57="No",'Prioritized Approach Milestones'!F57=""),IF('Prioritized Approach Milestones'!B57=1,"ERROR 2","N/A"),"CORRECT")</f>
        <v>CORRECT</v>
      </c>
      <c r="AC57" s="59" t="str">
        <f>IF(AND('Prioritized Approach Milestones'!C57="No",'Prioritized Approach Milestones'!F57=""),IF('Prioritized Approach Milestones'!B57=2,"ERROR 2","N/A"),"CORRECT")</f>
        <v>CORRECT</v>
      </c>
      <c r="AD57" s="59" t="str">
        <f>IF(AND('Prioritized Approach Milestones'!C57="No",'Prioritized Approach Milestones'!F57=""),IF('Prioritized Approach Milestones'!B57=3,"ERROR 2","N/A"),"CORRECT")</f>
        <v>CORRECT</v>
      </c>
      <c r="AE57" s="59" t="str">
        <f>IF(AND('Prioritized Approach Milestones'!C57="No",'Prioritized Approach Milestones'!F57=""),IF('Prioritized Approach Milestones'!B57=4,"ERROR 2","N/A"),"CORRECT")</f>
        <v>CORRECT</v>
      </c>
      <c r="AF57" s="59" t="str">
        <f>IF(AND('Prioritized Approach Milestones'!C57="No",'Prioritized Approach Milestones'!F57=""),IF('Prioritized Approach Milestones'!B57=5,"ERROR 2","N/A"),"CORRECT")</f>
        <v>CORRECT</v>
      </c>
      <c r="AG57" s="68" t="str">
        <f>IF(AND('Prioritized Approach Milestones'!C57="No",'Prioritized Approach Milestones'!F57=""),IF('Prioritized Approach Milestones'!B57=6,"ERROR 2","N/A"),"CORRECT")</f>
        <v>CORRECT</v>
      </c>
    </row>
    <row r="58" spans="1:33">
      <c r="A58" s="74">
        <f>COUNTIFS('Prioritized Approach Milestones'!B58,"1",'Prioritized Approach Milestones'!C58,"yes")</f>
        <v>0</v>
      </c>
      <c r="B58" s="79">
        <f>COUNTIFS('Prioritized Approach Milestones'!B58,"2",'Prioritized Approach Milestones'!C58,"yes")</f>
        <v>0</v>
      </c>
      <c r="C58" s="75">
        <f>COUNTIFS('Prioritized Approach Milestones'!B58,"3",'Prioritized Approach Milestones'!C58,"yes")</f>
        <v>0</v>
      </c>
      <c r="D58" s="76">
        <f>COUNTIFS('Prioritized Approach Milestones'!B58,"4",'Prioritized Approach Milestones'!C58,"yes")</f>
        <v>0</v>
      </c>
      <c r="E58" s="77">
        <f>COUNTIFS('Prioritized Approach Milestones'!B58,"5",'Prioritized Approach Milestones'!C58,"yes")</f>
        <v>0</v>
      </c>
      <c r="F58" s="78">
        <f>COUNTIFS('Prioritized Approach Milestones'!B58,"6",'Prioritized Approach Milestones'!C58,"yes")</f>
        <v>0</v>
      </c>
      <c r="G58" s="234">
        <f t="shared" si="2"/>
        <v>0</v>
      </c>
      <c r="H58" s="145">
        <f>COUNTIFS('Prioritized Approach Milestones'!B58,"1",'Prioritized Approach Milestones'!C58,"N/A")</f>
        <v>0</v>
      </c>
      <c r="I58" s="145">
        <f>COUNTIFS('Prioritized Approach Milestones'!B58,"2",'Prioritized Approach Milestones'!C58,"N/A")</f>
        <v>0</v>
      </c>
      <c r="J58" s="145">
        <f>COUNTIFS('Prioritized Approach Milestones'!B58,"3",'Prioritized Approach Milestones'!C58,"N/A")</f>
        <v>0</v>
      </c>
      <c r="K58" s="145">
        <f>COUNTIFS('Prioritized Approach Milestones'!B58,"4",'Prioritized Approach Milestones'!C58,"N/A")</f>
        <v>0</v>
      </c>
      <c r="L58" s="145">
        <f>COUNTIFS('Prioritized Approach Milestones'!B58,"5",'Prioritized Approach Milestones'!C58,"N/A")</f>
        <v>0</v>
      </c>
      <c r="M58" s="145">
        <f>COUNTIFS('Prioritized Approach Milestones'!B58,"6",'Prioritized Approach Milestones'!C58,"N/A")</f>
        <v>0</v>
      </c>
      <c r="N58">
        <f t="shared" si="1"/>
        <v>0</v>
      </c>
      <c r="O58" s="238"/>
      <c r="P58" s="65" t="str">
        <f>IF('Prioritized Approach Milestones'!$B58=1,'Prioritized Approach Milestones'!$F58,"")</f>
        <v/>
      </c>
      <c r="Q58" s="65" t="str">
        <f>IF('Prioritized Approach Milestones'!$B58=2,'Prioritized Approach Milestones'!$F58,"")</f>
        <v/>
      </c>
      <c r="R58" s="65" t="str">
        <f>IF('Prioritized Approach Milestones'!$B58=3,'Prioritized Approach Milestones'!$F58,"")</f>
        <v/>
      </c>
      <c r="S58" s="65" t="str">
        <f>IF('Prioritized Approach Milestones'!$B58=4,'Prioritized Approach Milestones'!$F58,"")</f>
        <v/>
      </c>
      <c r="T58" s="65">
        <f>IF('Prioritized Approach Milestones'!$B58=5,'Prioritized Approach Milestones'!$F58,"")</f>
        <v>0</v>
      </c>
      <c r="U58" s="66" t="str">
        <f>IF('Prioritized Approach Milestones'!$B58=6,'Prioritized Approach Milestones'!$F58,"")</f>
        <v/>
      </c>
      <c r="V58" s="67" t="str">
        <f>IF(AND('Prioritized Approach Milestones'!C58="Yes",'Prioritized Approach Milestones'!F58=""),"CORRECT",IF('Prioritized Approach Milestones'!C58="No","CORRECT",IF('Prioritized Approach Milestones'!B58=1,"ERROR 1","N/A")))</f>
        <v>N/A</v>
      </c>
      <c r="W58" s="67" t="str">
        <f>IF(AND('Prioritized Approach Milestones'!C58="Yes",'Prioritized Approach Milestones'!F58=""),"CORRECT",IF('Prioritized Approach Milestones'!C58="No","CORRECT",IF('Prioritized Approach Milestones'!B58=2,"ERROR 1","N/A")))</f>
        <v>N/A</v>
      </c>
      <c r="X58" s="67" t="str">
        <f>IF(AND('Prioritized Approach Milestones'!C58="Yes",'Prioritized Approach Milestones'!F58=""),"CORRECT",IF('Prioritized Approach Milestones'!C58="No","CORRECT",IF('Prioritized Approach Milestones'!B58=3,"ERROR 1","N/A")))</f>
        <v>N/A</v>
      </c>
      <c r="Y58" s="67" t="str">
        <f>IF(AND('Prioritized Approach Milestones'!C58="Yes",'Prioritized Approach Milestones'!F58=""),"CORRECT",IF('Prioritized Approach Milestones'!C58="No","CORRECT",IF('Prioritized Approach Milestones'!B58=4,"ERROR 1","N/A")))</f>
        <v>N/A</v>
      </c>
      <c r="Z58" s="67" t="str">
        <f>IF(AND('Prioritized Approach Milestones'!C58="Yes",'Prioritized Approach Milestones'!F58=""),"CORRECT",IF('Prioritized Approach Milestones'!C58="No","CORRECT",IF('Prioritized Approach Milestones'!B58=5,"ERROR 1","N/A")))</f>
        <v>ERROR 1</v>
      </c>
      <c r="AA58" s="67" t="str">
        <f>IF(AND('Prioritized Approach Milestones'!C58="Yes",'Prioritized Approach Milestones'!F58=""),"CORRECT",IF('Prioritized Approach Milestones'!C58="No","CORRECT",IF('Prioritized Approach Milestones'!B58=6,"ERROR 1","N/A")))</f>
        <v>N/A</v>
      </c>
      <c r="AB58" s="59" t="str">
        <f>IF(AND('Prioritized Approach Milestones'!C58="No",'Prioritized Approach Milestones'!F58=""),IF('Prioritized Approach Milestones'!B58=1,"ERROR 2","N/A"),"CORRECT")</f>
        <v>CORRECT</v>
      </c>
      <c r="AC58" s="59" t="str">
        <f>IF(AND('Prioritized Approach Milestones'!C58="No",'Prioritized Approach Milestones'!F58=""),IF('Prioritized Approach Milestones'!B58=2,"ERROR 2","N/A"),"CORRECT")</f>
        <v>CORRECT</v>
      </c>
      <c r="AD58" s="59" t="str">
        <f>IF(AND('Prioritized Approach Milestones'!C58="No",'Prioritized Approach Milestones'!F58=""),IF('Prioritized Approach Milestones'!B58=3,"ERROR 2","N/A"),"CORRECT")</f>
        <v>CORRECT</v>
      </c>
      <c r="AE58" s="59" t="str">
        <f>IF(AND('Prioritized Approach Milestones'!C58="No",'Prioritized Approach Milestones'!F58=""),IF('Prioritized Approach Milestones'!B58=4,"ERROR 2","N/A"),"CORRECT")</f>
        <v>CORRECT</v>
      </c>
      <c r="AF58" s="59" t="str">
        <f>IF(AND('Prioritized Approach Milestones'!C58="No",'Prioritized Approach Milestones'!F58=""),IF('Prioritized Approach Milestones'!B58=5,"ERROR 2","N/A"),"CORRECT")</f>
        <v>CORRECT</v>
      </c>
      <c r="AG58" s="68" t="str">
        <f>IF(AND('Prioritized Approach Milestones'!C58="No",'Prioritized Approach Milestones'!F58=""),IF('Prioritized Approach Milestones'!B58=6,"ERROR 2","N/A"),"CORRECT")</f>
        <v>CORRECT</v>
      </c>
    </row>
    <row r="59" spans="1:33">
      <c r="A59" s="74">
        <f>COUNTIFS('Prioritized Approach Milestones'!B59,"1",'Prioritized Approach Milestones'!C59,"yes")</f>
        <v>0</v>
      </c>
      <c r="B59" s="79">
        <f>COUNTIFS('Prioritized Approach Milestones'!B59,"2",'Prioritized Approach Milestones'!C59,"yes")</f>
        <v>0</v>
      </c>
      <c r="C59" s="75">
        <f>COUNTIFS('Prioritized Approach Milestones'!B59,"3",'Prioritized Approach Milestones'!C59,"yes")</f>
        <v>0</v>
      </c>
      <c r="D59" s="76">
        <f>COUNTIFS('Prioritized Approach Milestones'!B59,"4",'Prioritized Approach Milestones'!C59,"yes")</f>
        <v>0</v>
      </c>
      <c r="E59" s="77">
        <f>COUNTIFS('Prioritized Approach Milestones'!B59,"5",'Prioritized Approach Milestones'!C59,"yes")</f>
        <v>0</v>
      </c>
      <c r="F59" s="78">
        <f>COUNTIFS('Prioritized Approach Milestones'!B59,"6",'Prioritized Approach Milestones'!C59,"yes")</f>
        <v>0</v>
      </c>
      <c r="G59" s="234">
        <f t="shared" si="2"/>
        <v>0</v>
      </c>
      <c r="H59" s="145">
        <f>COUNTIFS('Prioritized Approach Milestones'!B59,"1",'Prioritized Approach Milestones'!C59,"N/A")</f>
        <v>0</v>
      </c>
      <c r="I59" s="145">
        <f>COUNTIFS('Prioritized Approach Milestones'!B59,"2",'Prioritized Approach Milestones'!C59,"N/A")</f>
        <v>0</v>
      </c>
      <c r="J59" s="145">
        <f>COUNTIFS('Prioritized Approach Milestones'!B59,"3",'Prioritized Approach Milestones'!C59,"N/A")</f>
        <v>0</v>
      </c>
      <c r="K59" s="145">
        <f>COUNTIFS('Prioritized Approach Milestones'!B59,"4",'Prioritized Approach Milestones'!C59,"N/A")</f>
        <v>0</v>
      </c>
      <c r="L59" s="145">
        <f>COUNTIFS('Prioritized Approach Milestones'!B59,"5",'Prioritized Approach Milestones'!C59,"N/A")</f>
        <v>0</v>
      </c>
      <c r="M59" s="145">
        <f>COUNTIFS('Prioritized Approach Milestones'!B59,"6",'Prioritized Approach Milestones'!C59,"N/A")</f>
        <v>0</v>
      </c>
      <c r="N59">
        <f t="shared" si="1"/>
        <v>0</v>
      </c>
      <c r="O59" s="238"/>
      <c r="P59" s="65" t="str">
        <f>IF('Prioritized Approach Milestones'!$B59=1,'Prioritized Approach Milestones'!$F59,"")</f>
        <v/>
      </c>
      <c r="Q59" s="65" t="str">
        <f>IF('Prioritized Approach Milestones'!$B59=2,'Prioritized Approach Milestones'!$F59,"")</f>
        <v/>
      </c>
      <c r="R59" s="65" t="str">
        <f>IF('Prioritized Approach Milestones'!$B59=3,'Prioritized Approach Milestones'!$F59,"")</f>
        <v/>
      </c>
      <c r="S59" s="65" t="str">
        <f>IF('Prioritized Approach Milestones'!$B59=4,'Prioritized Approach Milestones'!$F59,"")</f>
        <v/>
      </c>
      <c r="T59" s="65">
        <f>IF('Prioritized Approach Milestones'!$B59=5,'Prioritized Approach Milestones'!$F59,"")</f>
        <v>0</v>
      </c>
      <c r="U59" s="66" t="str">
        <f>IF('Prioritized Approach Milestones'!$B59=6,'Prioritized Approach Milestones'!$F59,"")</f>
        <v/>
      </c>
      <c r="V59" s="67" t="str">
        <f>IF(AND('Prioritized Approach Milestones'!C59="Yes",'Prioritized Approach Milestones'!F59=""),"CORRECT",IF('Prioritized Approach Milestones'!C59="No","CORRECT",IF('Prioritized Approach Milestones'!B59=1,"ERROR 1","N/A")))</f>
        <v>N/A</v>
      </c>
      <c r="W59" s="67" t="str">
        <f>IF(AND('Prioritized Approach Milestones'!C59="Yes",'Prioritized Approach Milestones'!F59=""),"CORRECT",IF('Prioritized Approach Milestones'!C59="No","CORRECT",IF('Prioritized Approach Milestones'!B59=2,"ERROR 1","N/A")))</f>
        <v>N/A</v>
      </c>
      <c r="X59" s="67" t="str">
        <f>IF(AND('Prioritized Approach Milestones'!C59="Yes",'Prioritized Approach Milestones'!F59=""),"CORRECT",IF('Prioritized Approach Milestones'!C59="No","CORRECT",IF('Prioritized Approach Milestones'!B59=3,"ERROR 1","N/A")))</f>
        <v>N/A</v>
      </c>
      <c r="Y59" s="67" t="str">
        <f>IF(AND('Prioritized Approach Milestones'!C59="Yes",'Prioritized Approach Milestones'!F59=""),"CORRECT",IF('Prioritized Approach Milestones'!C59="No","CORRECT",IF('Prioritized Approach Milestones'!B59=4,"ERROR 1","N/A")))</f>
        <v>N/A</v>
      </c>
      <c r="Z59" s="67" t="str">
        <f>IF(AND('Prioritized Approach Milestones'!C59="Yes",'Prioritized Approach Milestones'!F59=""),"CORRECT",IF('Prioritized Approach Milestones'!C59="No","CORRECT",IF('Prioritized Approach Milestones'!B59=5,"ERROR 1","N/A")))</f>
        <v>ERROR 1</v>
      </c>
      <c r="AA59" s="67" t="str">
        <f>IF(AND('Prioritized Approach Milestones'!C59="Yes",'Prioritized Approach Milestones'!F59=""),"CORRECT",IF('Prioritized Approach Milestones'!C59="No","CORRECT",IF('Prioritized Approach Milestones'!B59=6,"ERROR 1","N/A")))</f>
        <v>N/A</v>
      </c>
      <c r="AB59" s="59" t="str">
        <f>IF(AND('Prioritized Approach Milestones'!C59="No",'Prioritized Approach Milestones'!F59=""),IF('Prioritized Approach Milestones'!B59=1,"ERROR 2","N/A"),"CORRECT")</f>
        <v>CORRECT</v>
      </c>
      <c r="AC59" s="59" t="str">
        <f>IF(AND('Prioritized Approach Milestones'!C59="No",'Prioritized Approach Milestones'!F59=""),IF('Prioritized Approach Milestones'!B59=2,"ERROR 2","N/A"),"CORRECT")</f>
        <v>CORRECT</v>
      </c>
      <c r="AD59" s="59" t="str">
        <f>IF(AND('Prioritized Approach Milestones'!C59="No",'Prioritized Approach Milestones'!F59=""),IF('Prioritized Approach Milestones'!B59=3,"ERROR 2","N/A"),"CORRECT")</f>
        <v>CORRECT</v>
      </c>
      <c r="AE59" s="59" t="str">
        <f>IF(AND('Prioritized Approach Milestones'!C59="No",'Prioritized Approach Milestones'!F59=""),IF('Prioritized Approach Milestones'!B59=4,"ERROR 2","N/A"),"CORRECT")</f>
        <v>CORRECT</v>
      </c>
      <c r="AF59" s="59" t="str">
        <f>IF(AND('Prioritized Approach Milestones'!C59="No",'Prioritized Approach Milestones'!F59=""),IF('Prioritized Approach Milestones'!B59=5,"ERROR 2","N/A"),"CORRECT")</f>
        <v>CORRECT</v>
      </c>
      <c r="AG59" s="68" t="str">
        <f>IF(AND('Prioritized Approach Milestones'!C59="No",'Prioritized Approach Milestones'!F59=""),IF('Prioritized Approach Milestones'!B59=6,"ERROR 2","N/A"),"CORRECT")</f>
        <v>CORRECT</v>
      </c>
    </row>
    <row r="60" spans="1:33">
      <c r="A60" s="74">
        <f>COUNTIFS('Prioritized Approach Milestones'!B60,"1",'Prioritized Approach Milestones'!C60,"yes")</f>
        <v>0</v>
      </c>
      <c r="B60" s="79">
        <f>COUNTIFS('Prioritized Approach Milestones'!B60,"2",'Prioritized Approach Milestones'!C60,"yes")</f>
        <v>0</v>
      </c>
      <c r="C60" s="75">
        <f>COUNTIFS('Prioritized Approach Milestones'!B60,"3",'Prioritized Approach Milestones'!C60,"yes")</f>
        <v>0</v>
      </c>
      <c r="D60" s="76">
        <f>COUNTIFS('Prioritized Approach Milestones'!B60,"4",'Prioritized Approach Milestones'!C60,"yes")</f>
        <v>0</v>
      </c>
      <c r="E60" s="77">
        <f>COUNTIFS('Prioritized Approach Milestones'!B60,"5",'Prioritized Approach Milestones'!C60,"yes")</f>
        <v>0</v>
      </c>
      <c r="F60" s="78">
        <f>COUNTIFS('Prioritized Approach Milestones'!B60,"6",'Prioritized Approach Milestones'!C60,"yes")</f>
        <v>0</v>
      </c>
      <c r="G60" s="234">
        <f t="shared" si="2"/>
        <v>0</v>
      </c>
      <c r="H60" s="145">
        <f>COUNTIFS('Prioritized Approach Milestones'!B60,"1",'Prioritized Approach Milestones'!C60,"N/A")</f>
        <v>0</v>
      </c>
      <c r="I60" s="145">
        <f>COUNTIFS('Prioritized Approach Milestones'!B60,"2",'Prioritized Approach Milestones'!C60,"N/A")</f>
        <v>0</v>
      </c>
      <c r="J60" s="145">
        <f>COUNTIFS('Prioritized Approach Milestones'!B60,"3",'Prioritized Approach Milestones'!C60,"N/A")</f>
        <v>0</v>
      </c>
      <c r="K60" s="145">
        <f>COUNTIFS('Prioritized Approach Milestones'!B60,"4",'Prioritized Approach Milestones'!C60,"N/A")</f>
        <v>0</v>
      </c>
      <c r="L60" s="145">
        <f>COUNTIFS('Prioritized Approach Milestones'!B60,"5",'Prioritized Approach Milestones'!C60,"N/A")</f>
        <v>0</v>
      </c>
      <c r="M60" s="145">
        <f>COUNTIFS('Prioritized Approach Milestones'!B60,"6",'Prioritized Approach Milestones'!C60,"N/A")</f>
        <v>0</v>
      </c>
      <c r="N60">
        <f t="shared" si="1"/>
        <v>0</v>
      </c>
      <c r="O60" s="238"/>
      <c r="P60" s="65" t="str">
        <f>IF('Prioritized Approach Milestones'!$B60=1,'Prioritized Approach Milestones'!$F60,"")</f>
        <v/>
      </c>
      <c r="Q60" s="65" t="str">
        <f>IF('Prioritized Approach Milestones'!$B60=2,'Prioritized Approach Milestones'!$F60,"")</f>
        <v/>
      </c>
      <c r="R60" s="65" t="str">
        <f>IF('Prioritized Approach Milestones'!$B60=3,'Prioritized Approach Milestones'!$F60,"")</f>
        <v/>
      </c>
      <c r="S60" s="65" t="str">
        <f>IF('Prioritized Approach Milestones'!$B60=4,'Prioritized Approach Milestones'!$F60,"")</f>
        <v/>
      </c>
      <c r="T60" s="65">
        <f>IF('Prioritized Approach Milestones'!$B60=5,'Prioritized Approach Milestones'!$F60,"")</f>
        <v>0</v>
      </c>
      <c r="U60" s="66" t="str">
        <f>IF('Prioritized Approach Milestones'!$B60=6,'Prioritized Approach Milestones'!$F60,"")</f>
        <v/>
      </c>
      <c r="V60" s="67" t="str">
        <f>IF(AND('Prioritized Approach Milestones'!C60="Yes",'Prioritized Approach Milestones'!F60=""),"CORRECT",IF('Prioritized Approach Milestones'!C60="No","CORRECT",IF('Prioritized Approach Milestones'!B60=1,"ERROR 1","N/A")))</f>
        <v>N/A</v>
      </c>
      <c r="W60" s="67" t="str">
        <f>IF(AND('Prioritized Approach Milestones'!C60="Yes",'Prioritized Approach Milestones'!F60=""),"CORRECT",IF('Prioritized Approach Milestones'!C60="No","CORRECT",IF('Prioritized Approach Milestones'!B60=2,"ERROR 1","N/A")))</f>
        <v>N/A</v>
      </c>
      <c r="X60" s="67" t="str">
        <f>IF(AND('Prioritized Approach Milestones'!C60="Yes",'Prioritized Approach Milestones'!F60=""),"CORRECT",IF('Prioritized Approach Milestones'!C60="No","CORRECT",IF('Prioritized Approach Milestones'!B60=3,"ERROR 1","N/A")))</f>
        <v>N/A</v>
      </c>
      <c r="Y60" s="67" t="str">
        <f>IF(AND('Prioritized Approach Milestones'!C60="Yes",'Prioritized Approach Milestones'!F60=""),"CORRECT",IF('Prioritized Approach Milestones'!C60="No","CORRECT",IF('Prioritized Approach Milestones'!B60=4,"ERROR 1","N/A")))</f>
        <v>N/A</v>
      </c>
      <c r="Z60" s="67" t="str">
        <f>IF(AND('Prioritized Approach Milestones'!C60="Yes",'Prioritized Approach Milestones'!F60=""),"CORRECT",IF('Prioritized Approach Milestones'!C60="No","CORRECT",IF('Prioritized Approach Milestones'!B60=5,"ERROR 1","N/A")))</f>
        <v>ERROR 1</v>
      </c>
      <c r="AA60" s="67" t="str">
        <f>IF(AND('Prioritized Approach Milestones'!C60="Yes",'Prioritized Approach Milestones'!F60=""),"CORRECT",IF('Prioritized Approach Milestones'!C60="No","CORRECT",IF('Prioritized Approach Milestones'!B60=6,"ERROR 1","N/A")))</f>
        <v>N/A</v>
      </c>
      <c r="AB60" s="59" t="str">
        <f>IF(AND('Prioritized Approach Milestones'!C60="No",'Prioritized Approach Milestones'!F60=""),IF('Prioritized Approach Milestones'!B60=1,"ERROR 2","N/A"),"CORRECT")</f>
        <v>CORRECT</v>
      </c>
      <c r="AC60" s="59" t="str">
        <f>IF(AND('Prioritized Approach Milestones'!C60="No",'Prioritized Approach Milestones'!F60=""),IF('Prioritized Approach Milestones'!B60=2,"ERROR 2","N/A"),"CORRECT")</f>
        <v>CORRECT</v>
      </c>
      <c r="AD60" s="59" t="str">
        <f>IF(AND('Prioritized Approach Milestones'!C60="No",'Prioritized Approach Milestones'!F60=""),IF('Prioritized Approach Milestones'!B60=3,"ERROR 2","N/A"),"CORRECT")</f>
        <v>CORRECT</v>
      </c>
      <c r="AE60" s="59" t="str">
        <f>IF(AND('Prioritized Approach Milestones'!C60="No",'Prioritized Approach Milestones'!F60=""),IF('Prioritized Approach Milestones'!B60=4,"ERROR 2","N/A"),"CORRECT")</f>
        <v>CORRECT</v>
      </c>
      <c r="AF60" s="59" t="str">
        <f>IF(AND('Prioritized Approach Milestones'!C60="No",'Prioritized Approach Milestones'!F60=""),IF('Prioritized Approach Milestones'!B60=5,"ERROR 2","N/A"),"CORRECT")</f>
        <v>CORRECT</v>
      </c>
      <c r="AG60" s="68" t="str">
        <f>IF(AND('Prioritized Approach Milestones'!C60="No",'Prioritized Approach Milestones'!F60=""),IF('Prioritized Approach Milestones'!B60=6,"ERROR 2","N/A"),"CORRECT")</f>
        <v>CORRECT</v>
      </c>
    </row>
    <row r="61" spans="1:33">
      <c r="A61" s="74">
        <f>COUNTIFS('Prioritized Approach Milestones'!B61,"1",'Prioritized Approach Milestones'!C61,"yes")</f>
        <v>0</v>
      </c>
      <c r="B61" s="79">
        <f>COUNTIFS('Prioritized Approach Milestones'!B61,"2",'Prioritized Approach Milestones'!C61,"yes")</f>
        <v>0</v>
      </c>
      <c r="C61" s="75">
        <f>COUNTIFS('Prioritized Approach Milestones'!B61,"3",'Prioritized Approach Milestones'!C61,"yes")</f>
        <v>0</v>
      </c>
      <c r="D61" s="76">
        <f>COUNTIFS('Prioritized Approach Milestones'!B61,"4",'Prioritized Approach Milestones'!C61,"yes")</f>
        <v>0</v>
      </c>
      <c r="E61" s="77">
        <f>COUNTIFS('Prioritized Approach Milestones'!B61,"5",'Prioritized Approach Milestones'!C61,"yes")</f>
        <v>0</v>
      </c>
      <c r="F61" s="78">
        <f>COUNTIFS('Prioritized Approach Milestones'!B61,"6",'Prioritized Approach Milestones'!C61,"yes")</f>
        <v>0</v>
      </c>
      <c r="G61" s="234">
        <f t="shared" si="2"/>
        <v>0</v>
      </c>
      <c r="H61" s="145">
        <f>COUNTIFS('Prioritized Approach Milestones'!B61,"1",'Prioritized Approach Milestones'!C61,"N/A")</f>
        <v>0</v>
      </c>
      <c r="I61" s="145">
        <f>COUNTIFS('Prioritized Approach Milestones'!B61,"2",'Prioritized Approach Milestones'!C61,"N/A")</f>
        <v>0</v>
      </c>
      <c r="J61" s="145">
        <f>COUNTIFS('Prioritized Approach Milestones'!B61,"3",'Prioritized Approach Milestones'!C61,"N/A")</f>
        <v>0</v>
      </c>
      <c r="K61" s="145">
        <f>COUNTIFS('Prioritized Approach Milestones'!B61,"4",'Prioritized Approach Milestones'!C61,"N/A")</f>
        <v>0</v>
      </c>
      <c r="L61" s="145">
        <f>COUNTIFS('Prioritized Approach Milestones'!B61,"5",'Prioritized Approach Milestones'!C61,"N/A")</f>
        <v>0</v>
      </c>
      <c r="M61" s="145">
        <f>COUNTIFS('Prioritized Approach Milestones'!B61,"6",'Prioritized Approach Milestones'!C61,"N/A")</f>
        <v>0</v>
      </c>
      <c r="N61">
        <f t="shared" si="1"/>
        <v>0</v>
      </c>
      <c r="O61" s="238"/>
      <c r="P61" s="65" t="str">
        <f>IF('Prioritized Approach Milestones'!$B61=1,'Prioritized Approach Milestones'!$F61,"")</f>
        <v/>
      </c>
      <c r="Q61" s="65" t="str">
        <f>IF('Prioritized Approach Milestones'!$B61=2,'Prioritized Approach Milestones'!$F61,"")</f>
        <v/>
      </c>
      <c r="R61" s="65" t="str">
        <f>IF('Prioritized Approach Milestones'!$B61=3,'Prioritized Approach Milestones'!$F61,"")</f>
        <v/>
      </c>
      <c r="S61" s="65" t="str">
        <f>IF('Prioritized Approach Milestones'!$B61=4,'Prioritized Approach Milestones'!$F61,"")</f>
        <v/>
      </c>
      <c r="T61" s="65">
        <f>IF('Prioritized Approach Milestones'!$B61=5,'Prioritized Approach Milestones'!$F61,"")</f>
        <v>0</v>
      </c>
      <c r="U61" s="66" t="str">
        <f>IF('Prioritized Approach Milestones'!$B61=6,'Prioritized Approach Milestones'!$F61,"")</f>
        <v/>
      </c>
      <c r="V61" s="67" t="str">
        <f>IF(AND('Prioritized Approach Milestones'!C61="Yes",'Prioritized Approach Milestones'!F61=""),"CORRECT",IF('Prioritized Approach Milestones'!C61="No","CORRECT",IF('Prioritized Approach Milestones'!B61=1,"ERROR 1","N/A")))</f>
        <v>N/A</v>
      </c>
      <c r="W61" s="67" t="str">
        <f>IF(AND('Prioritized Approach Milestones'!C61="Yes",'Prioritized Approach Milestones'!F61=""),"CORRECT",IF('Prioritized Approach Milestones'!C61="No","CORRECT",IF('Prioritized Approach Milestones'!B61=2,"ERROR 1","N/A")))</f>
        <v>N/A</v>
      </c>
      <c r="X61" s="67" t="str">
        <f>IF(AND('Prioritized Approach Milestones'!C61="Yes",'Prioritized Approach Milestones'!F61=""),"CORRECT",IF('Prioritized Approach Milestones'!C61="No","CORRECT",IF('Prioritized Approach Milestones'!B61=3,"ERROR 1","N/A")))</f>
        <v>N/A</v>
      </c>
      <c r="Y61" s="67" t="str">
        <f>IF(AND('Prioritized Approach Milestones'!C61="Yes",'Prioritized Approach Milestones'!F61=""),"CORRECT",IF('Prioritized Approach Milestones'!C61="No","CORRECT",IF('Prioritized Approach Milestones'!B61=4,"ERROR 1","N/A")))</f>
        <v>N/A</v>
      </c>
      <c r="Z61" s="67" t="str">
        <f>IF(AND('Prioritized Approach Milestones'!C61="Yes",'Prioritized Approach Milestones'!F61=""),"CORRECT",IF('Prioritized Approach Milestones'!C61="No","CORRECT",IF('Prioritized Approach Milestones'!B61=5,"ERROR 1","N/A")))</f>
        <v>ERROR 1</v>
      </c>
      <c r="AA61" s="67" t="str">
        <f>IF(AND('Prioritized Approach Milestones'!C61="Yes",'Prioritized Approach Milestones'!F61=""),"CORRECT",IF('Prioritized Approach Milestones'!C61="No","CORRECT",IF('Prioritized Approach Milestones'!B61=6,"ERROR 1","N/A")))</f>
        <v>N/A</v>
      </c>
      <c r="AB61" s="59" t="str">
        <f>IF(AND('Prioritized Approach Milestones'!C61="No",'Prioritized Approach Milestones'!F61=""),IF('Prioritized Approach Milestones'!B61=1,"ERROR 2","N/A"),"CORRECT")</f>
        <v>CORRECT</v>
      </c>
      <c r="AC61" s="59" t="str">
        <f>IF(AND('Prioritized Approach Milestones'!C61="No",'Prioritized Approach Milestones'!F61=""),IF('Prioritized Approach Milestones'!B61=2,"ERROR 2","N/A"),"CORRECT")</f>
        <v>CORRECT</v>
      </c>
      <c r="AD61" s="59" t="str">
        <f>IF(AND('Prioritized Approach Milestones'!C61="No",'Prioritized Approach Milestones'!F61=""),IF('Prioritized Approach Milestones'!B61=3,"ERROR 2","N/A"),"CORRECT")</f>
        <v>CORRECT</v>
      </c>
      <c r="AE61" s="59" t="str">
        <f>IF(AND('Prioritized Approach Milestones'!C61="No",'Prioritized Approach Milestones'!F61=""),IF('Prioritized Approach Milestones'!B61=4,"ERROR 2","N/A"),"CORRECT")</f>
        <v>CORRECT</v>
      </c>
      <c r="AF61" s="59" t="str">
        <f>IF(AND('Prioritized Approach Milestones'!C61="No",'Prioritized Approach Milestones'!F61=""),IF('Prioritized Approach Milestones'!B61=5,"ERROR 2","N/A"),"CORRECT")</f>
        <v>CORRECT</v>
      </c>
      <c r="AG61" s="68" t="str">
        <f>IF(AND('Prioritized Approach Milestones'!C61="No",'Prioritized Approach Milestones'!F61=""),IF('Prioritized Approach Milestones'!B61=6,"ERROR 2","N/A"),"CORRECT")</f>
        <v>CORRECT</v>
      </c>
    </row>
    <row r="62" spans="1:33">
      <c r="A62" s="74">
        <f>COUNTIFS('Prioritized Approach Milestones'!B62,"1",'Prioritized Approach Milestones'!C62,"yes")</f>
        <v>0</v>
      </c>
      <c r="B62" s="79">
        <f>COUNTIFS('Prioritized Approach Milestones'!B62,"2",'Prioritized Approach Milestones'!C62,"yes")</f>
        <v>0</v>
      </c>
      <c r="C62" s="75">
        <f>COUNTIFS('Prioritized Approach Milestones'!B62,"3",'Prioritized Approach Milestones'!C62,"yes")</f>
        <v>0</v>
      </c>
      <c r="D62" s="76">
        <f>COUNTIFS('Prioritized Approach Milestones'!B62,"4",'Prioritized Approach Milestones'!C62,"yes")</f>
        <v>0</v>
      </c>
      <c r="E62" s="77">
        <f>COUNTIFS('Prioritized Approach Milestones'!B62,"5",'Prioritized Approach Milestones'!C62,"yes")</f>
        <v>0</v>
      </c>
      <c r="F62" s="78">
        <f>COUNTIFS('Prioritized Approach Milestones'!B62,"6",'Prioritized Approach Milestones'!C62,"yes")</f>
        <v>0</v>
      </c>
      <c r="G62" s="234">
        <f t="shared" si="2"/>
        <v>0</v>
      </c>
      <c r="H62" s="145">
        <f>COUNTIFS('Prioritized Approach Milestones'!B62,"1",'Prioritized Approach Milestones'!C62,"N/A")</f>
        <v>0</v>
      </c>
      <c r="I62" s="145">
        <f>COUNTIFS('Prioritized Approach Milestones'!B62,"2",'Prioritized Approach Milestones'!C62,"N/A")</f>
        <v>0</v>
      </c>
      <c r="J62" s="145">
        <f>COUNTIFS('Prioritized Approach Milestones'!B62,"3",'Prioritized Approach Milestones'!C62,"N/A")</f>
        <v>0</v>
      </c>
      <c r="K62" s="145">
        <f>COUNTIFS('Prioritized Approach Milestones'!B62,"4",'Prioritized Approach Milestones'!C62,"N/A")</f>
        <v>0</v>
      </c>
      <c r="L62" s="145">
        <f>COUNTIFS('Prioritized Approach Milestones'!B62,"5",'Prioritized Approach Milestones'!C62,"N/A")</f>
        <v>0</v>
      </c>
      <c r="M62" s="145">
        <f>COUNTIFS('Prioritized Approach Milestones'!B62,"6",'Prioritized Approach Milestones'!C62,"N/A")</f>
        <v>0</v>
      </c>
      <c r="N62">
        <f t="shared" si="1"/>
        <v>0</v>
      </c>
      <c r="O62" s="238"/>
      <c r="P62" s="65" t="str">
        <f>IF('Prioritized Approach Milestones'!$B62=1,'Prioritized Approach Milestones'!$F62,"")</f>
        <v/>
      </c>
      <c r="Q62" s="65" t="str">
        <f>IF('Prioritized Approach Milestones'!$B62=2,'Prioritized Approach Milestones'!$F62,"")</f>
        <v/>
      </c>
      <c r="R62" s="65" t="str">
        <f>IF('Prioritized Approach Milestones'!$B62=3,'Prioritized Approach Milestones'!$F62,"")</f>
        <v/>
      </c>
      <c r="S62" s="65" t="str">
        <f>IF('Prioritized Approach Milestones'!$B62=4,'Prioritized Approach Milestones'!$F62,"")</f>
        <v/>
      </c>
      <c r="T62" s="65">
        <f>IF('Prioritized Approach Milestones'!$B62=5,'Prioritized Approach Milestones'!$F62,"")</f>
        <v>0</v>
      </c>
      <c r="U62" s="66" t="str">
        <f>IF('Prioritized Approach Milestones'!$B62=6,'Prioritized Approach Milestones'!$F62,"")</f>
        <v/>
      </c>
      <c r="V62" s="67" t="str">
        <f>IF(AND('Prioritized Approach Milestones'!C62="Yes",'Prioritized Approach Milestones'!F62=""),"CORRECT",IF('Prioritized Approach Milestones'!C62="No","CORRECT",IF('Prioritized Approach Milestones'!B62=1,"ERROR 1","N/A")))</f>
        <v>N/A</v>
      </c>
      <c r="W62" s="67" t="str">
        <f>IF(AND('Prioritized Approach Milestones'!C62="Yes",'Prioritized Approach Milestones'!F62=""),"CORRECT",IF('Prioritized Approach Milestones'!C62="No","CORRECT",IF('Prioritized Approach Milestones'!B62=2,"ERROR 1","N/A")))</f>
        <v>N/A</v>
      </c>
      <c r="X62" s="67" t="str">
        <f>IF(AND('Prioritized Approach Milestones'!C62="Yes",'Prioritized Approach Milestones'!F62=""),"CORRECT",IF('Prioritized Approach Milestones'!C62="No","CORRECT",IF('Prioritized Approach Milestones'!B62=3,"ERROR 1","N/A")))</f>
        <v>N/A</v>
      </c>
      <c r="Y62" s="67" t="str">
        <f>IF(AND('Prioritized Approach Milestones'!C62="Yes",'Prioritized Approach Milestones'!F62=""),"CORRECT",IF('Prioritized Approach Milestones'!C62="No","CORRECT",IF('Prioritized Approach Milestones'!B62=4,"ERROR 1","N/A")))</f>
        <v>N/A</v>
      </c>
      <c r="Z62" s="67" t="str">
        <f>IF(AND('Prioritized Approach Milestones'!C62="Yes",'Prioritized Approach Milestones'!F62=""),"CORRECT",IF('Prioritized Approach Milestones'!C62="No","CORRECT",IF('Prioritized Approach Milestones'!B62=5,"ERROR 1","N/A")))</f>
        <v>ERROR 1</v>
      </c>
      <c r="AA62" s="67" t="str">
        <f>IF(AND('Prioritized Approach Milestones'!C62="Yes",'Prioritized Approach Milestones'!F62=""),"CORRECT",IF('Prioritized Approach Milestones'!C62="No","CORRECT",IF('Prioritized Approach Milestones'!B62=6,"ERROR 1","N/A")))</f>
        <v>N/A</v>
      </c>
      <c r="AB62" s="59" t="str">
        <f>IF(AND('Prioritized Approach Milestones'!C62="No",'Prioritized Approach Milestones'!F62=""),IF('Prioritized Approach Milestones'!B62=1,"ERROR 2","N/A"),"CORRECT")</f>
        <v>CORRECT</v>
      </c>
      <c r="AC62" s="59" t="str">
        <f>IF(AND('Prioritized Approach Milestones'!C62="No",'Prioritized Approach Milestones'!F62=""),IF('Prioritized Approach Milestones'!B62=2,"ERROR 2","N/A"),"CORRECT")</f>
        <v>CORRECT</v>
      </c>
      <c r="AD62" s="59" t="str">
        <f>IF(AND('Prioritized Approach Milestones'!C62="No",'Prioritized Approach Milestones'!F62=""),IF('Prioritized Approach Milestones'!B62=3,"ERROR 2","N/A"),"CORRECT")</f>
        <v>CORRECT</v>
      </c>
      <c r="AE62" s="59" t="str">
        <f>IF(AND('Prioritized Approach Milestones'!C62="No",'Prioritized Approach Milestones'!F62=""),IF('Prioritized Approach Milestones'!B62=4,"ERROR 2","N/A"),"CORRECT")</f>
        <v>CORRECT</v>
      </c>
      <c r="AF62" s="59" t="str">
        <f>IF(AND('Prioritized Approach Milestones'!C62="No",'Prioritized Approach Milestones'!F62=""),IF('Prioritized Approach Milestones'!B62=5,"ERROR 2","N/A"),"CORRECT")</f>
        <v>CORRECT</v>
      </c>
      <c r="AG62" s="68" t="str">
        <f>IF(AND('Prioritized Approach Milestones'!C62="No",'Prioritized Approach Milestones'!F62=""),IF('Prioritized Approach Milestones'!B62=6,"ERROR 2","N/A"),"CORRECT")</f>
        <v>CORRECT</v>
      </c>
    </row>
    <row r="63" spans="1:33">
      <c r="A63" s="74">
        <f>COUNTIFS('Prioritized Approach Milestones'!B63,"1",'Prioritized Approach Milestones'!C63,"yes")</f>
        <v>0</v>
      </c>
      <c r="B63" s="79">
        <f>COUNTIFS('Prioritized Approach Milestones'!B63,"2",'Prioritized Approach Milestones'!C63,"yes")</f>
        <v>0</v>
      </c>
      <c r="C63" s="75">
        <f>COUNTIFS('Prioritized Approach Milestones'!B63,"3",'Prioritized Approach Milestones'!C63,"yes")</f>
        <v>0</v>
      </c>
      <c r="D63" s="76">
        <f>COUNTIFS('Prioritized Approach Milestones'!B63,"4",'Prioritized Approach Milestones'!C63,"yes")</f>
        <v>0</v>
      </c>
      <c r="E63" s="77">
        <f>COUNTIFS('Prioritized Approach Milestones'!B63,"5",'Prioritized Approach Milestones'!C63,"yes")</f>
        <v>0</v>
      </c>
      <c r="F63" s="78">
        <f>COUNTIFS('Prioritized Approach Milestones'!B63,"6",'Prioritized Approach Milestones'!C63,"yes")</f>
        <v>0</v>
      </c>
      <c r="G63" s="234">
        <f t="shared" si="2"/>
        <v>0</v>
      </c>
      <c r="H63" s="145">
        <f>COUNTIFS('Prioritized Approach Milestones'!B63,"1",'Prioritized Approach Milestones'!C63,"N/A")</f>
        <v>0</v>
      </c>
      <c r="I63" s="145">
        <f>COUNTIFS('Prioritized Approach Milestones'!B63,"2",'Prioritized Approach Milestones'!C63,"N/A")</f>
        <v>0</v>
      </c>
      <c r="J63" s="145">
        <f>COUNTIFS('Prioritized Approach Milestones'!B63,"3",'Prioritized Approach Milestones'!C63,"N/A")</f>
        <v>0</v>
      </c>
      <c r="K63" s="145">
        <f>COUNTIFS('Prioritized Approach Milestones'!B63,"4",'Prioritized Approach Milestones'!C63,"N/A")</f>
        <v>0</v>
      </c>
      <c r="L63" s="145">
        <f>COUNTIFS('Prioritized Approach Milestones'!B63,"5",'Prioritized Approach Milestones'!C63,"N/A")</f>
        <v>0</v>
      </c>
      <c r="M63" s="145">
        <f>COUNTIFS('Prioritized Approach Milestones'!B63,"6",'Prioritized Approach Milestones'!C63,"N/A")</f>
        <v>0</v>
      </c>
      <c r="N63">
        <f t="shared" si="1"/>
        <v>0</v>
      </c>
      <c r="O63" s="238"/>
      <c r="P63" s="65" t="str">
        <f>IF('Prioritized Approach Milestones'!$B63=1,'Prioritized Approach Milestones'!$F63,"")</f>
        <v/>
      </c>
      <c r="Q63" s="65" t="str">
        <f>IF('Prioritized Approach Milestones'!$B63=2,'Prioritized Approach Milestones'!$F63,"")</f>
        <v/>
      </c>
      <c r="R63" s="65" t="str">
        <f>IF('Prioritized Approach Milestones'!$B63=3,'Prioritized Approach Milestones'!$F63,"")</f>
        <v/>
      </c>
      <c r="S63" s="65" t="str">
        <f>IF('Prioritized Approach Milestones'!$B63=4,'Prioritized Approach Milestones'!$F63,"")</f>
        <v/>
      </c>
      <c r="T63" s="65" t="str">
        <f>IF('Prioritized Approach Milestones'!$B63=5,'Prioritized Approach Milestones'!$F63,"")</f>
        <v/>
      </c>
      <c r="U63" s="66" t="str">
        <f>IF('Prioritized Approach Milestones'!$B63=6,'Prioritized Approach Milestones'!$F63,"")</f>
        <v/>
      </c>
      <c r="V63" s="67" t="str">
        <f>IF(AND('Prioritized Approach Milestones'!C63="Yes",'Prioritized Approach Milestones'!F63=""),"CORRECT",IF('Prioritized Approach Milestones'!C63="No","CORRECT",IF('Prioritized Approach Milestones'!B63=1,"ERROR 1","N/A")))</f>
        <v>N/A</v>
      </c>
      <c r="W63" s="67" t="str">
        <f>IF(AND('Prioritized Approach Milestones'!C63="Yes",'Prioritized Approach Milestones'!F63=""),"CORRECT",IF('Prioritized Approach Milestones'!C63="No","CORRECT",IF('Prioritized Approach Milestones'!B63=2,"ERROR 1","N/A")))</f>
        <v>N/A</v>
      </c>
      <c r="X63" s="67" t="str">
        <f>IF(AND('Prioritized Approach Milestones'!C63="Yes",'Prioritized Approach Milestones'!F63=""),"CORRECT",IF('Prioritized Approach Milestones'!C63="No","CORRECT",IF('Prioritized Approach Milestones'!B63=3,"ERROR 1","N/A")))</f>
        <v>N/A</v>
      </c>
      <c r="Y63" s="67" t="str">
        <f>IF(AND('Prioritized Approach Milestones'!C63="Yes",'Prioritized Approach Milestones'!F63=""),"CORRECT",IF('Prioritized Approach Milestones'!C63="No","CORRECT",IF('Prioritized Approach Milestones'!B63=4,"ERROR 1","N/A")))</f>
        <v>N/A</v>
      </c>
      <c r="Z63" s="67" t="str">
        <f>IF(AND('Prioritized Approach Milestones'!C63="Yes",'Prioritized Approach Milestones'!F63=""),"CORRECT",IF('Prioritized Approach Milestones'!C63="No","CORRECT",IF('Prioritized Approach Milestones'!B63=5,"ERROR 1","N/A")))</f>
        <v>N/A</v>
      </c>
      <c r="AA63" s="67" t="str">
        <f>IF(AND('Prioritized Approach Milestones'!C63="Yes",'Prioritized Approach Milestones'!F63=""),"CORRECT",IF('Prioritized Approach Milestones'!C63="No","CORRECT",IF('Prioritized Approach Milestones'!B63=6,"ERROR 1","N/A")))</f>
        <v>N/A</v>
      </c>
      <c r="AB63" s="59" t="str">
        <f>IF(AND('Prioritized Approach Milestones'!C63="No",'Prioritized Approach Milestones'!F63=""),IF('Prioritized Approach Milestones'!B63=1,"ERROR 2","N/A"),"CORRECT")</f>
        <v>CORRECT</v>
      </c>
      <c r="AC63" s="59" t="str">
        <f>IF(AND('Prioritized Approach Milestones'!C63="No",'Prioritized Approach Milestones'!F63=""),IF('Prioritized Approach Milestones'!B63=2,"ERROR 2","N/A"),"CORRECT")</f>
        <v>CORRECT</v>
      </c>
      <c r="AD63" s="59" t="str">
        <f>IF(AND('Prioritized Approach Milestones'!C63="No",'Prioritized Approach Milestones'!F63=""),IF('Prioritized Approach Milestones'!B63=3,"ERROR 2","N/A"),"CORRECT")</f>
        <v>CORRECT</v>
      </c>
      <c r="AE63" s="59" t="str">
        <f>IF(AND('Prioritized Approach Milestones'!C63="No",'Prioritized Approach Milestones'!F63=""),IF('Prioritized Approach Milestones'!B63=4,"ERROR 2","N/A"),"CORRECT")</f>
        <v>CORRECT</v>
      </c>
      <c r="AF63" s="59" t="str">
        <f>IF(AND('Prioritized Approach Milestones'!C63="No",'Prioritized Approach Milestones'!F63=""),IF('Prioritized Approach Milestones'!B63=5,"ERROR 2","N/A"),"CORRECT")</f>
        <v>CORRECT</v>
      </c>
      <c r="AG63" s="68" t="str">
        <f>IF(AND('Prioritized Approach Milestones'!C63="No",'Prioritized Approach Milestones'!F63=""),IF('Prioritized Approach Milestones'!B63=6,"ERROR 2","N/A"),"CORRECT")</f>
        <v>CORRECT</v>
      </c>
    </row>
    <row r="64" spans="1:33">
      <c r="A64" s="74">
        <f>COUNTIFS('Prioritized Approach Milestones'!B64,"1",'Prioritized Approach Milestones'!C64,"yes")</f>
        <v>0</v>
      </c>
      <c r="B64" s="79">
        <f>COUNTIFS('Prioritized Approach Milestones'!B64,"2",'Prioritized Approach Milestones'!C64,"yes")</f>
        <v>0</v>
      </c>
      <c r="C64" s="75">
        <f>COUNTIFS('Prioritized Approach Milestones'!B64,"3",'Prioritized Approach Milestones'!C64,"yes")</f>
        <v>0</v>
      </c>
      <c r="D64" s="76">
        <f>COUNTIFS('Prioritized Approach Milestones'!B64,"4",'Prioritized Approach Milestones'!C64,"yes")</f>
        <v>0</v>
      </c>
      <c r="E64" s="77">
        <f>COUNTIFS('Prioritized Approach Milestones'!B64,"5",'Prioritized Approach Milestones'!C64,"yes")</f>
        <v>0</v>
      </c>
      <c r="F64" s="78">
        <f>COUNTIFS('Prioritized Approach Milestones'!B64,"6",'Prioritized Approach Milestones'!C64,"yes")</f>
        <v>0</v>
      </c>
      <c r="G64" s="234">
        <f t="shared" si="2"/>
        <v>0</v>
      </c>
      <c r="H64" s="145">
        <f>COUNTIFS('Prioritized Approach Milestones'!B64,"1",'Prioritized Approach Milestones'!C64,"N/A")</f>
        <v>0</v>
      </c>
      <c r="I64" s="145">
        <f>COUNTIFS('Prioritized Approach Milestones'!B64,"2",'Prioritized Approach Milestones'!C64,"N/A")</f>
        <v>0</v>
      </c>
      <c r="J64" s="145">
        <f>COUNTIFS('Prioritized Approach Milestones'!B64,"3",'Prioritized Approach Milestones'!C64,"N/A")</f>
        <v>0</v>
      </c>
      <c r="K64" s="145">
        <f>COUNTIFS('Prioritized Approach Milestones'!B64,"4",'Prioritized Approach Milestones'!C64,"N/A")</f>
        <v>0</v>
      </c>
      <c r="L64" s="145">
        <f>COUNTIFS('Prioritized Approach Milestones'!B64,"5",'Prioritized Approach Milestones'!C64,"N/A")</f>
        <v>0</v>
      </c>
      <c r="M64" s="145">
        <f>COUNTIFS('Prioritized Approach Milestones'!B64,"6",'Prioritized Approach Milestones'!C64,"N/A")</f>
        <v>0</v>
      </c>
      <c r="N64">
        <f t="shared" si="1"/>
        <v>0</v>
      </c>
      <c r="O64" s="238"/>
      <c r="P64" s="65" t="str">
        <f>IF('Prioritized Approach Milestones'!$B64=1,'Prioritized Approach Milestones'!$F64,"")</f>
        <v/>
      </c>
      <c r="Q64" s="65">
        <f>IF('Prioritized Approach Milestones'!$B64=2,'Prioritized Approach Milestones'!$F64,"")</f>
        <v>0</v>
      </c>
      <c r="R64" s="65" t="str">
        <f>IF('Prioritized Approach Milestones'!$B64=3,'Prioritized Approach Milestones'!$F64,"")</f>
        <v/>
      </c>
      <c r="S64" s="65" t="str">
        <f>IF('Prioritized Approach Milestones'!$B64=4,'Prioritized Approach Milestones'!$F64,"")</f>
        <v/>
      </c>
      <c r="T64" s="65" t="str">
        <f>IF('Prioritized Approach Milestones'!$B64=5,'Prioritized Approach Milestones'!$F64,"")</f>
        <v/>
      </c>
      <c r="U64" s="66" t="str">
        <f>IF('Prioritized Approach Milestones'!$B64=6,'Prioritized Approach Milestones'!$F64,"")</f>
        <v/>
      </c>
      <c r="V64" s="67" t="str">
        <f>IF(AND('Prioritized Approach Milestones'!C64="Yes",'Prioritized Approach Milestones'!F64=""),"CORRECT",IF('Prioritized Approach Milestones'!C64="No","CORRECT",IF('Prioritized Approach Milestones'!B64=1,"ERROR 1","N/A")))</f>
        <v>N/A</v>
      </c>
      <c r="W64" s="67" t="str">
        <f>IF(AND('Prioritized Approach Milestones'!C64="Yes",'Prioritized Approach Milestones'!F64=""),"CORRECT",IF('Prioritized Approach Milestones'!C64="No","CORRECT",IF('Prioritized Approach Milestones'!B64=2,"ERROR 1","N/A")))</f>
        <v>ERROR 1</v>
      </c>
      <c r="X64" s="67" t="str">
        <f>IF(AND('Prioritized Approach Milestones'!C64="Yes",'Prioritized Approach Milestones'!F64=""),"CORRECT",IF('Prioritized Approach Milestones'!C64="No","CORRECT",IF('Prioritized Approach Milestones'!B64=3,"ERROR 1","N/A")))</f>
        <v>N/A</v>
      </c>
      <c r="Y64" s="67" t="str">
        <f>IF(AND('Prioritized Approach Milestones'!C64="Yes",'Prioritized Approach Milestones'!F64=""),"CORRECT",IF('Prioritized Approach Milestones'!C64="No","CORRECT",IF('Prioritized Approach Milestones'!B64=4,"ERROR 1","N/A")))</f>
        <v>N/A</v>
      </c>
      <c r="Z64" s="67" t="str">
        <f>IF(AND('Prioritized Approach Milestones'!C64="Yes",'Prioritized Approach Milestones'!F64=""),"CORRECT",IF('Prioritized Approach Milestones'!C64="No","CORRECT",IF('Prioritized Approach Milestones'!B64=5,"ERROR 1","N/A")))</f>
        <v>N/A</v>
      </c>
      <c r="AA64" s="67" t="str">
        <f>IF(AND('Prioritized Approach Milestones'!C64="Yes",'Prioritized Approach Milestones'!F64=""),"CORRECT",IF('Prioritized Approach Milestones'!C64="No","CORRECT",IF('Prioritized Approach Milestones'!B64=6,"ERROR 1","N/A")))</f>
        <v>N/A</v>
      </c>
      <c r="AB64" s="59" t="str">
        <f>IF(AND('Prioritized Approach Milestones'!C64="No",'Prioritized Approach Milestones'!F64=""),IF('Prioritized Approach Milestones'!B64=1,"ERROR 2","N/A"),"CORRECT")</f>
        <v>CORRECT</v>
      </c>
      <c r="AC64" s="59" t="str">
        <f>IF(AND('Prioritized Approach Milestones'!C64="No",'Prioritized Approach Milestones'!F64=""),IF('Prioritized Approach Milestones'!B64=2,"ERROR 2","N/A"),"CORRECT")</f>
        <v>CORRECT</v>
      </c>
      <c r="AD64" s="59" t="str">
        <f>IF(AND('Prioritized Approach Milestones'!C64="No",'Prioritized Approach Milestones'!F64=""),IF('Prioritized Approach Milestones'!B64=3,"ERROR 2","N/A"),"CORRECT")</f>
        <v>CORRECT</v>
      </c>
      <c r="AE64" s="59" t="str">
        <f>IF(AND('Prioritized Approach Milestones'!C64="No",'Prioritized Approach Milestones'!F64=""),IF('Prioritized Approach Milestones'!B64=4,"ERROR 2","N/A"),"CORRECT")</f>
        <v>CORRECT</v>
      </c>
      <c r="AF64" s="59" t="str">
        <f>IF(AND('Prioritized Approach Milestones'!C64="No",'Prioritized Approach Milestones'!F64=""),IF('Prioritized Approach Milestones'!B64=5,"ERROR 2","N/A"),"CORRECT")</f>
        <v>CORRECT</v>
      </c>
      <c r="AG64" s="68" t="str">
        <f>IF(AND('Prioritized Approach Milestones'!C64="No",'Prioritized Approach Milestones'!F64=""),IF('Prioritized Approach Milestones'!B64=6,"ERROR 2","N/A"),"CORRECT")</f>
        <v>CORRECT</v>
      </c>
    </row>
    <row r="65" spans="1:33">
      <c r="A65" s="74">
        <f>COUNTIFS('Prioritized Approach Milestones'!B65,"1",'Prioritized Approach Milestones'!C65,"yes")</f>
        <v>0</v>
      </c>
      <c r="B65" s="79">
        <f>COUNTIFS('Prioritized Approach Milestones'!B65,"2",'Prioritized Approach Milestones'!C65,"yes")</f>
        <v>0</v>
      </c>
      <c r="C65" s="75">
        <f>COUNTIFS('Prioritized Approach Milestones'!B65,"3",'Prioritized Approach Milestones'!C65,"yes")</f>
        <v>0</v>
      </c>
      <c r="D65" s="76">
        <f>COUNTIFS('Prioritized Approach Milestones'!B65,"4",'Prioritized Approach Milestones'!C65,"yes")</f>
        <v>0</v>
      </c>
      <c r="E65" s="77">
        <f>COUNTIFS('Prioritized Approach Milestones'!B65,"5",'Prioritized Approach Milestones'!C65,"yes")</f>
        <v>0</v>
      </c>
      <c r="F65" s="78">
        <f>COUNTIFS('Prioritized Approach Milestones'!B65,"6",'Prioritized Approach Milestones'!C65,"yes")</f>
        <v>0</v>
      </c>
      <c r="G65" s="234">
        <f t="shared" si="2"/>
        <v>0</v>
      </c>
      <c r="H65" s="145">
        <f>COUNTIFS('Prioritized Approach Milestones'!B65,"1",'Prioritized Approach Milestones'!C65,"N/A")</f>
        <v>0</v>
      </c>
      <c r="I65" s="145">
        <f>COUNTIFS('Prioritized Approach Milestones'!B65,"2",'Prioritized Approach Milestones'!C65,"N/A")</f>
        <v>0</v>
      </c>
      <c r="J65" s="145">
        <f>COUNTIFS('Prioritized Approach Milestones'!B65,"3",'Prioritized Approach Milestones'!C65,"N/A")</f>
        <v>0</v>
      </c>
      <c r="K65" s="145">
        <f>COUNTIFS('Prioritized Approach Milestones'!B65,"4",'Prioritized Approach Milestones'!C65,"N/A")</f>
        <v>0</v>
      </c>
      <c r="L65" s="145">
        <f>COUNTIFS('Prioritized Approach Milestones'!B65,"5",'Prioritized Approach Milestones'!C65,"N/A")</f>
        <v>0</v>
      </c>
      <c r="M65" s="145">
        <f>COUNTIFS('Prioritized Approach Milestones'!B65,"6",'Prioritized Approach Milestones'!C65,"N/A")</f>
        <v>0</v>
      </c>
      <c r="N65">
        <f t="shared" si="1"/>
        <v>0</v>
      </c>
      <c r="O65" s="238"/>
      <c r="P65" s="65" t="str">
        <f>IF('Prioritized Approach Milestones'!$B65=1,'Prioritized Approach Milestones'!$F65,"")</f>
        <v/>
      </c>
      <c r="Q65" s="65">
        <f>IF('Prioritized Approach Milestones'!$B65=2,'Prioritized Approach Milestones'!$F65,"")</f>
        <v>0</v>
      </c>
      <c r="R65" s="65" t="str">
        <f>IF('Prioritized Approach Milestones'!$B65=3,'Prioritized Approach Milestones'!$F65,"")</f>
        <v/>
      </c>
      <c r="S65" s="65" t="str">
        <f>IF('Prioritized Approach Milestones'!$B65=4,'Prioritized Approach Milestones'!$F65,"")</f>
        <v/>
      </c>
      <c r="T65" s="65" t="str">
        <f>IF('Prioritized Approach Milestones'!$B65=5,'Prioritized Approach Milestones'!$F65,"")</f>
        <v/>
      </c>
      <c r="U65" s="66" t="str">
        <f>IF('Prioritized Approach Milestones'!$B65=6,'Prioritized Approach Milestones'!$F65,"")</f>
        <v/>
      </c>
      <c r="V65" s="67" t="str">
        <f>IF(AND('Prioritized Approach Milestones'!C65="Yes",'Prioritized Approach Milestones'!F65=""),"CORRECT",IF('Prioritized Approach Milestones'!C65="No","CORRECT",IF('Prioritized Approach Milestones'!B65=1,"ERROR 1","N/A")))</f>
        <v>N/A</v>
      </c>
      <c r="W65" s="67" t="str">
        <f>IF(AND('Prioritized Approach Milestones'!C65="Yes",'Prioritized Approach Milestones'!F65=""),"CORRECT",IF('Prioritized Approach Milestones'!C65="No","CORRECT",IF('Prioritized Approach Milestones'!B65=2,"ERROR 1","N/A")))</f>
        <v>ERROR 1</v>
      </c>
      <c r="X65" s="67" t="str">
        <f>IF(AND('Prioritized Approach Milestones'!C65="Yes",'Prioritized Approach Milestones'!F65=""),"CORRECT",IF('Prioritized Approach Milestones'!C65="No","CORRECT",IF('Prioritized Approach Milestones'!B65=3,"ERROR 1","N/A")))</f>
        <v>N/A</v>
      </c>
      <c r="Y65" s="67" t="str">
        <f>IF(AND('Prioritized Approach Milestones'!C65="Yes",'Prioritized Approach Milestones'!F65=""),"CORRECT",IF('Prioritized Approach Milestones'!C65="No","CORRECT",IF('Prioritized Approach Milestones'!B65=4,"ERROR 1","N/A")))</f>
        <v>N/A</v>
      </c>
      <c r="Z65" s="67" t="str">
        <f>IF(AND('Prioritized Approach Milestones'!C65="Yes",'Prioritized Approach Milestones'!F65=""),"CORRECT",IF('Prioritized Approach Milestones'!C65="No","CORRECT",IF('Prioritized Approach Milestones'!B65=5,"ERROR 1","N/A")))</f>
        <v>N/A</v>
      </c>
      <c r="AA65" s="67" t="str">
        <f>IF(AND('Prioritized Approach Milestones'!C65="Yes",'Prioritized Approach Milestones'!F65=""),"CORRECT",IF('Prioritized Approach Milestones'!C65="No","CORRECT",IF('Prioritized Approach Milestones'!B65=6,"ERROR 1","N/A")))</f>
        <v>N/A</v>
      </c>
      <c r="AB65" s="59" t="str">
        <f>IF(AND('Prioritized Approach Milestones'!C65="No",'Prioritized Approach Milestones'!F65=""),IF('Prioritized Approach Milestones'!B65=1,"ERROR 2","N/A"),"CORRECT")</f>
        <v>CORRECT</v>
      </c>
      <c r="AC65" s="59" t="str">
        <f>IF(AND('Prioritized Approach Milestones'!C65="No",'Prioritized Approach Milestones'!F65=""),IF('Prioritized Approach Milestones'!B65=2,"ERROR 2","N/A"),"CORRECT")</f>
        <v>CORRECT</v>
      </c>
      <c r="AD65" s="59" t="str">
        <f>IF(AND('Prioritized Approach Milestones'!C65="No",'Prioritized Approach Milestones'!F65=""),IF('Prioritized Approach Milestones'!B65=3,"ERROR 2","N/A"),"CORRECT")</f>
        <v>CORRECT</v>
      </c>
      <c r="AE65" s="59" t="str">
        <f>IF(AND('Prioritized Approach Milestones'!C65="No",'Prioritized Approach Milestones'!F65=""),IF('Prioritized Approach Milestones'!B65=4,"ERROR 2","N/A"),"CORRECT")</f>
        <v>CORRECT</v>
      </c>
      <c r="AF65" s="59" t="str">
        <f>IF(AND('Prioritized Approach Milestones'!C65="No",'Prioritized Approach Milestones'!F65=""),IF('Prioritized Approach Milestones'!B65=5,"ERROR 2","N/A"),"CORRECT")</f>
        <v>CORRECT</v>
      </c>
      <c r="AG65" s="68" t="str">
        <f>IF(AND('Prioritized Approach Milestones'!C65="No",'Prioritized Approach Milestones'!F65=""),IF('Prioritized Approach Milestones'!B65=6,"ERROR 2","N/A"),"CORRECT")</f>
        <v>CORRECT</v>
      </c>
    </row>
    <row r="66" spans="1:33">
      <c r="A66" s="74">
        <f>COUNTIFS('Prioritized Approach Milestones'!B66,"1",'Prioritized Approach Milestones'!C66,"yes")</f>
        <v>0</v>
      </c>
      <c r="B66" s="79">
        <f>COUNTIFS('Prioritized Approach Milestones'!B66,"2",'Prioritized Approach Milestones'!C66,"yes")</f>
        <v>0</v>
      </c>
      <c r="C66" s="75">
        <f>COUNTIFS('Prioritized Approach Milestones'!B66,"3",'Prioritized Approach Milestones'!C66,"yes")</f>
        <v>0</v>
      </c>
      <c r="D66" s="76">
        <f>COUNTIFS('Prioritized Approach Milestones'!B66,"4",'Prioritized Approach Milestones'!C66,"yes")</f>
        <v>0</v>
      </c>
      <c r="E66" s="77">
        <f>COUNTIFS('Prioritized Approach Milestones'!B66,"5",'Prioritized Approach Milestones'!C66,"yes")</f>
        <v>0</v>
      </c>
      <c r="F66" s="78">
        <f>COUNTIFS('Prioritized Approach Milestones'!B66,"6",'Prioritized Approach Milestones'!C66,"yes")</f>
        <v>0</v>
      </c>
      <c r="G66" s="234">
        <f t="shared" si="2"/>
        <v>0</v>
      </c>
      <c r="H66" s="145">
        <f>COUNTIFS('Prioritized Approach Milestones'!B66,"1",'Prioritized Approach Milestones'!C66,"N/A")</f>
        <v>0</v>
      </c>
      <c r="I66" s="145">
        <f>COUNTIFS('Prioritized Approach Milestones'!B66,"2",'Prioritized Approach Milestones'!C66,"N/A")</f>
        <v>0</v>
      </c>
      <c r="J66" s="145">
        <f>COUNTIFS('Prioritized Approach Milestones'!B66,"3",'Prioritized Approach Milestones'!C66,"N/A")</f>
        <v>0</v>
      </c>
      <c r="K66" s="145">
        <f>COUNTIFS('Prioritized Approach Milestones'!B66,"4",'Prioritized Approach Milestones'!C66,"N/A")</f>
        <v>0</v>
      </c>
      <c r="L66" s="145">
        <f>COUNTIFS('Prioritized Approach Milestones'!B66,"5",'Prioritized Approach Milestones'!C66,"N/A")</f>
        <v>0</v>
      </c>
      <c r="M66" s="145">
        <f>COUNTIFS('Prioritized Approach Milestones'!B66,"6",'Prioritized Approach Milestones'!C66,"N/A")</f>
        <v>0</v>
      </c>
      <c r="N66">
        <f t="shared" si="1"/>
        <v>0</v>
      </c>
      <c r="O66" s="238"/>
      <c r="P66" s="65" t="str">
        <f>IF('Prioritized Approach Milestones'!$B66=1,'Prioritized Approach Milestones'!$F66,"")</f>
        <v/>
      </c>
      <c r="Q66" s="65">
        <f>IF('Prioritized Approach Milestones'!$B66=2,'Prioritized Approach Milestones'!$F66,"")</f>
        <v>0</v>
      </c>
      <c r="R66" s="65" t="str">
        <f>IF('Prioritized Approach Milestones'!$B66=3,'Prioritized Approach Milestones'!$F66,"")</f>
        <v/>
      </c>
      <c r="S66" s="65" t="str">
        <f>IF('Prioritized Approach Milestones'!$B66=4,'Prioritized Approach Milestones'!$F66,"")</f>
        <v/>
      </c>
      <c r="T66" s="65" t="str">
        <f>IF('Prioritized Approach Milestones'!$B66=5,'Prioritized Approach Milestones'!$F66,"")</f>
        <v/>
      </c>
      <c r="U66" s="66" t="str">
        <f>IF('Prioritized Approach Milestones'!$B66=6,'Prioritized Approach Milestones'!$F66,"")</f>
        <v/>
      </c>
      <c r="V66" s="67" t="str">
        <f>IF(AND('Prioritized Approach Milestones'!C66="Yes",'Prioritized Approach Milestones'!F66=""),"CORRECT",IF('Prioritized Approach Milestones'!C66="No","CORRECT",IF('Prioritized Approach Milestones'!B66=1,"ERROR 1","N/A")))</f>
        <v>N/A</v>
      </c>
      <c r="W66" s="67" t="str">
        <f>IF(AND('Prioritized Approach Milestones'!C66="Yes",'Prioritized Approach Milestones'!F66=""),"CORRECT",IF('Prioritized Approach Milestones'!C66="No","CORRECT",IF('Prioritized Approach Milestones'!B66=2,"ERROR 1","N/A")))</f>
        <v>ERROR 1</v>
      </c>
      <c r="X66" s="67" t="str">
        <f>IF(AND('Prioritized Approach Milestones'!C66="Yes",'Prioritized Approach Milestones'!F66=""),"CORRECT",IF('Prioritized Approach Milestones'!C66="No","CORRECT",IF('Prioritized Approach Milestones'!B66=3,"ERROR 1","N/A")))</f>
        <v>N/A</v>
      </c>
      <c r="Y66" s="67" t="str">
        <f>IF(AND('Prioritized Approach Milestones'!C66="Yes",'Prioritized Approach Milestones'!F66=""),"CORRECT",IF('Prioritized Approach Milestones'!C66="No","CORRECT",IF('Prioritized Approach Milestones'!B66=4,"ERROR 1","N/A")))</f>
        <v>N/A</v>
      </c>
      <c r="Z66" s="67" t="str">
        <f>IF(AND('Prioritized Approach Milestones'!C66="Yes",'Prioritized Approach Milestones'!F66=""),"CORRECT",IF('Prioritized Approach Milestones'!C66="No","CORRECT",IF('Prioritized Approach Milestones'!B66=5,"ERROR 1","N/A")))</f>
        <v>N/A</v>
      </c>
      <c r="AA66" s="67" t="str">
        <f>IF(AND('Prioritized Approach Milestones'!C66="Yes",'Prioritized Approach Milestones'!F66=""),"CORRECT",IF('Prioritized Approach Milestones'!C66="No","CORRECT",IF('Prioritized Approach Milestones'!B66=6,"ERROR 1","N/A")))</f>
        <v>N/A</v>
      </c>
      <c r="AB66" s="59" t="str">
        <f>IF(AND('Prioritized Approach Milestones'!C66="No",'Prioritized Approach Milestones'!F66=""),IF('Prioritized Approach Milestones'!B66=1,"ERROR 2","N/A"),"CORRECT")</f>
        <v>CORRECT</v>
      </c>
      <c r="AC66" s="59" t="str">
        <f>IF(AND('Prioritized Approach Milestones'!C66="No",'Prioritized Approach Milestones'!F66=""),IF('Prioritized Approach Milestones'!B66=2,"ERROR 2","N/A"),"CORRECT")</f>
        <v>CORRECT</v>
      </c>
      <c r="AD66" s="59" t="str">
        <f>IF(AND('Prioritized Approach Milestones'!C66="No",'Prioritized Approach Milestones'!F66=""),IF('Prioritized Approach Milestones'!B66=3,"ERROR 2","N/A"),"CORRECT")</f>
        <v>CORRECT</v>
      </c>
      <c r="AE66" s="59" t="str">
        <f>IF(AND('Prioritized Approach Milestones'!C66="No",'Prioritized Approach Milestones'!F66=""),IF('Prioritized Approach Milestones'!B66=4,"ERROR 2","N/A"),"CORRECT")</f>
        <v>CORRECT</v>
      </c>
      <c r="AF66" s="59" t="str">
        <f>IF(AND('Prioritized Approach Milestones'!C66="No",'Prioritized Approach Milestones'!F66=""),IF('Prioritized Approach Milestones'!B66=5,"ERROR 2","N/A"),"CORRECT")</f>
        <v>CORRECT</v>
      </c>
      <c r="AG66" s="68" t="str">
        <f>IF(AND('Prioritized Approach Milestones'!C66="No",'Prioritized Approach Milestones'!F66=""),IF('Prioritized Approach Milestones'!B66=6,"ERROR 2","N/A"),"CORRECT")</f>
        <v>CORRECT</v>
      </c>
    </row>
    <row r="67" spans="1:33">
      <c r="A67" s="74">
        <f>COUNTIFS('Prioritized Approach Milestones'!B67,"1",'Prioritized Approach Milestones'!C67,"yes")</f>
        <v>0</v>
      </c>
      <c r="B67" s="79">
        <f>COUNTIFS('Prioritized Approach Milestones'!B67,"2",'Prioritized Approach Milestones'!C67,"yes")</f>
        <v>0</v>
      </c>
      <c r="C67" s="75">
        <f>COUNTIFS('Prioritized Approach Milestones'!B67,"3",'Prioritized Approach Milestones'!C67,"yes")</f>
        <v>0</v>
      </c>
      <c r="D67" s="76">
        <f>COUNTIFS('Prioritized Approach Milestones'!B67,"4",'Prioritized Approach Milestones'!C67,"yes")</f>
        <v>0</v>
      </c>
      <c r="E67" s="77">
        <f>COUNTIFS('Prioritized Approach Milestones'!B67,"5",'Prioritized Approach Milestones'!C67,"yes")</f>
        <v>0</v>
      </c>
      <c r="F67" s="78">
        <f>COUNTIFS('Prioritized Approach Milestones'!B67,"6",'Prioritized Approach Milestones'!C67,"yes")</f>
        <v>0</v>
      </c>
      <c r="G67" s="234">
        <f t="shared" si="2"/>
        <v>0</v>
      </c>
      <c r="H67" s="145">
        <f>COUNTIFS('Prioritized Approach Milestones'!B67,"1",'Prioritized Approach Milestones'!C67,"N/A")</f>
        <v>0</v>
      </c>
      <c r="I67" s="145">
        <f>COUNTIFS('Prioritized Approach Milestones'!B67,"2",'Prioritized Approach Milestones'!C67,"N/A")</f>
        <v>0</v>
      </c>
      <c r="J67" s="145">
        <f>COUNTIFS('Prioritized Approach Milestones'!B67,"3",'Prioritized Approach Milestones'!C67,"N/A")</f>
        <v>0</v>
      </c>
      <c r="K67" s="145">
        <f>COUNTIFS('Prioritized Approach Milestones'!B67,"4",'Prioritized Approach Milestones'!C67,"N/A")</f>
        <v>0</v>
      </c>
      <c r="L67" s="145">
        <f>COUNTIFS('Prioritized Approach Milestones'!B67,"5",'Prioritized Approach Milestones'!C67,"N/A")</f>
        <v>0</v>
      </c>
      <c r="M67" s="145">
        <f>COUNTIFS('Prioritized Approach Milestones'!B67,"6",'Prioritized Approach Milestones'!C67,"N/A")</f>
        <v>0</v>
      </c>
      <c r="N67">
        <f t="shared" si="1"/>
        <v>0</v>
      </c>
      <c r="O67" s="238"/>
      <c r="P67" s="65" t="str">
        <f>IF('Prioritized Approach Milestones'!$B67=1,'Prioritized Approach Milestones'!$F67,"")</f>
        <v/>
      </c>
      <c r="Q67" s="65">
        <f>IF('Prioritized Approach Milestones'!$B67=2,'Prioritized Approach Milestones'!$F67,"")</f>
        <v>0</v>
      </c>
      <c r="R67" s="65" t="str">
        <f>IF('Prioritized Approach Milestones'!$B67=3,'Prioritized Approach Milestones'!$F67,"")</f>
        <v/>
      </c>
      <c r="S67" s="65" t="str">
        <f>IF('Prioritized Approach Milestones'!$B67=4,'Prioritized Approach Milestones'!$F67,"")</f>
        <v/>
      </c>
      <c r="T67" s="65" t="str">
        <f>IF('Prioritized Approach Milestones'!$B67=5,'Prioritized Approach Milestones'!$F67,"")</f>
        <v/>
      </c>
      <c r="U67" s="66" t="str">
        <f>IF('Prioritized Approach Milestones'!$B67=6,'Prioritized Approach Milestones'!$F67,"")</f>
        <v/>
      </c>
      <c r="V67" s="67" t="str">
        <f>IF(AND('Prioritized Approach Milestones'!C67="Yes",'Prioritized Approach Milestones'!F67=""),"CORRECT",IF('Prioritized Approach Milestones'!C67="No","CORRECT",IF('Prioritized Approach Milestones'!B67=1,"ERROR 1","N/A")))</f>
        <v>N/A</v>
      </c>
      <c r="W67" s="67" t="str">
        <f>IF(AND('Prioritized Approach Milestones'!C67="Yes",'Prioritized Approach Milestones'!F67=""),"CORRECT",IF('Prioritized Approach Milestones'!C67="No","CORRECT",IF('Prioritized Approach Milestones'!B67=2,"ERROR 1","N/A")))</f>
        <v>ERROR 1</v>
      </c>
      <c r="X67" s="67" t="str">
        <f>IF(AND('Prioritized Approach Milestones'!C67="Yes",'Prioritized Approach Milestones'!F67=""),"CORRECT",IF('Prioritized Approach Milestones'!C67="No","CORRECT",IF('Prioritized Approach Milestones'!B67=3,"ERROR 1","N/A")))</f>
        <v>N/A</v>
      </c>
      <c r="Y67" s="67" t="str">
        <f>IF(AND('Prioritized Approach Milestones'!C67="Yes",'Prioritized Approach Milestones'!F67=""),"CORRECT",IF('Prioritized Approach Milestones'!C67="No","CORRECT",IF('Prioritized Approach Milestones'!B67=4,"ERROR 1","N/A")))</f>
        <v>N/A</v>
      </c>
      <c r="Z67" s="67" t="str">
        <f>IF(AND('Prioritized Approach Milestones'!C67="Yes",'Prioritized Approach Milestones'!F67=""),"CORRECT",IF('Prioritized Approach Milestones'!C67="No","CORRECT",IF('Prioritized Approach Milestones'!B67=5,"ERROR 1","N/A")))</f>
        <v>N/A</v>
      </c>
      <c r="AA67" s="67" t="str">
        <f>IF(AND('Prioritized Approach Milestones'!C67="Yes",'Prioritized Approach Milestones'!F67=""),"CORRECT",IF('Prioritized Approach Milestones'!C67="No","CORRECT",IF('Prioritized Approach Milestones'!B67=6,"ERROR 1","N/A")))</f>
        <v>N/A</v>
      </c>
      <c r="AB67" s="59" t="str">
        <f>IF(AND('Prioritized Approach Milestones'!C67="No",'Prioritized Approach Milestones'!F67=""),IF('Prioritized Approach Milestones'!B67=1,"ERROR 2","N/A"),"CORRECT")</f>
        <v>CORRECT</v>
      </c>
      <c r="AC67" s="59" t="str">
        <f>IF(AND('Prioritized Approach Milestones'!C67="No",'Prioritized Approach Milestones'!F67=""),IF('Prioritized Approach Milestones'!B67=2,"ERROR 2","N/A"),"CORRECT")</f>
        <v>CORRECT</v>
      </c>
      <c r="AD67" s="59" t="str">
        <f>IF(AND('Prioritized Approach Milestones'!C67="No",'Prioritized Approach Milestones'!F67=""),IF('Prioritized Approach Milestones'!B67=3,"ERROR 2","N/A"),"CORRECT")</f>
        <v>CORRECT</v>
      </c>
      <c r="AE67" s="59" t="str">
        <f>IF(AND('Prioritized Approach Milestones'!C67="No",'Prioritized Approach Milestones'!F67=""),IF('Prioritized Approach Milestones'!B67=4,"ERROR 2","N/A"),"CORRECT")</f>
        <v>CORRECT</v>
      </c>
      <c r="AF67" s="59" t="str">
        <f>IF(AND('Prioritized Approach Milestones'!C67="No",'Prioritized Approach Milestones'!F67=""),IF('Prioritized Approach Milestones'!B67=5,"ERROR 2","N/A"),"CORRECT")</f>
        <v>CORRECT</v>
      </c>
      <c r="AG67" s="68" t="str">
        <f>IF(AND('Prioritized Approach Milestones'!C67="No",'Prioritized Approach Milestones'!F67=""),IF('Prioritized Approach Milestones'!B67=6,"ERROR 2","N/A"),"CORRECT")</f>
        <v>CORRECT</v>
      </c>
    </row>
    <row r="68" spans="1:33">
      <c r="A68" s="74">
        <f>COUNTIFS('Prioritized Approach Milestones'!B68,"1",'Prioritized Approach Milestones'!C68,"yes")</f>
        <v>0</v>
      </c>
      <c r="B68" s="79">
        <f>COUNTIFS('Prioritized Approach Milestones'!B68,"2",'Prioritized Approach Milestones'!C68,"yes")</f>
        <v>0</v>
      </c>
      <c r="C68" s="75">
        <f>COUNTIFS('Prioritized Approach Milestones'!B68,"3",'Prioritized Approach Milestones'!C68,"yes")</f>
        <v>0</v>
      </c>
      <c r="D68" s="76">
        <f>COUNTIFS('Prioritized Approach Milestones'!B68,"4",'Prioritized Approach Milestones'!C68,"yes")</f>
        <v>0</v>
      </c>
      <c r="E68" s="77">
        <f>COUNTIFS('Prioritized Approach Milestones'!B68,"5",'Prioritized Approach Milestones'!C68,"yes")</f>
        <v>0</v>
      </c>
      <c r="F68" s="78">
        <f>COUNTIFS('Prioritized Approach Milestones'!B68,"6",'Prioritized Approach Milestones'!C68,"yes")</f>
        <v>0</v>
      </c>
      <c r="G68" s="234">
        <f t="shared" si="2"/>
        <v>0</v>
      </c>
      <c r="H68" s="145">
        <f>COUNTIFS('Prioritized Approach Milestones'!B68,"1",'Prioritized Approach Milestones'!C68,"N/A")</f>
        <v>0</v>
      </c>
      <c r="I68" s="145">
        <f>COUNTIFS('Prioritized Approach Milestones'!B68,"2",'Prioritized Approach Milestones'!C68,"N/A")</f>
        <v>0</v>
      </c>
      <c r="J68" s="145">
        <f>COUNTIFS('Prioritized Approach Milestones'!B68,"3",'Prioritized Approach Milestones'!C68,"N/A")</f>
        <v>0</v>
      </c>
      <c r="K68" s="145">
        <f>COUNTIFS('Prioritized Approach Milestones'!B68,"4",'Prioritized Approach Milestones'!C68,"N/A")</f>
        <v>0</v>
      </c>
      <c r="L68" s="145">
        <f>COUNTIFS('Prioritized Approach Milestones'!B68,"5",'Prioritized Approach Milestones'!C68,"N/A")</f>
        <v>0</v>
      </c>
      <c r="M68" s="145">
        <f>COUNTIFS('Prioritized Approach Milestones'!B68,"6",'Prioritized Approach Milestones'!C68,"N/A")</f>
        <v>0</v>
      </c>
      <c r="N68">
        <f t="shared" ref="N68:N131" si="3">SUM(H68:M68)</f>
        <v>0</v>
      </c>
      <c r="O68" s="238"/>
      <c r="P68" s="65" t="str">
        <f>IF('Prioritized Approach Milestones'!$B68=1,'Prioritized Approach Milestones'!$F68,"")</f>
        <v/>
      </c>
      <c r="Q68" s="65" t="str">
        <f>IF('Prioritized Approach Milestones'!$B68=2,'Prioritized Approach Milestones'!$F68,"")</f>
        <v/>
      </c>
      <c r="R68" s="65" t="str">
        <f>IF('Prioritized Approach Milestones'!$B68=3,'Prioritized Approach Milestones'!$F68,"")</f>
        <v/>
      </c>
      <c r="S68" s="65" t="str">
        <f>IF('Prioritized Approach Milestones'!$B68=4,'Prioritized Approach Milestones'!$F68,"")</f>
        <v/>
      </c>
      <c r="T68" s="65" t="str">
        <f>IF('Prioritized Approach Milestones'!$B68=5,'Prioritized Approach Milestones'!$F68,"")</f>
        <v/>
      </c>
      <c r="U68" s="66" t="str">
        <f>IF('Prioritized Approach Milestones'!$B68=6,'Prioritized Approach Milestones'!$F68,"")</f>
        <v/>
      </c>
      <c r="V68" s="67" t="str">
        <f>IF(AND('Prioritized Approach Milestones'!C68="Yes",'Prioritized Approach Milestones'!F68=""),"CORRECT",IF('Prioritized Approach Milestones'!C68="No","CORRECT",IF('Prioritized Approach Milestones'!B68=1,"ERROR 1","N/A")))</f>
        <v>N/A</v>
      </c>
      <c r="W68" s="67" t="str">
        <f>IF(AND('Prioritized Approach Milestones'!C68="Yes",'Prioritized Approach Milestones'!F68=""),"CORRECT",IF('Prioritized Approach Milestones'!C68="No","CORRECT",IF('Prioritized Approach Milestones'!B68=2,"ERROR 1","N/A")))</f>
        <v>N/A</v>
      </c>
      <c r="X68" s="67" t="str">
        <f>IF(AND('Prioritized Approach Milestones'!C68="Yes",'Prioritized Approach Milestones'!F68=""),"CORRECT",IF('Prioritized Approach Milestones'!C68="No","CORRECT",IF('Prioritized Approach Milestones'!B68=3,"ERROR 1","N/A")))</f>
        <v>N/A</v>
      </c>
      <c r="Y68" s="67" t="str">
        <f>IF(AND('Prioritized Approach Milestones'!C68="Yes",'Prioritized Approach Milestones'!F68=""),"CORRECT",IF('Prioritized Approach Milestones'!C68="No","CORRECT",IF('Prioritized Approach Milestones'!B68=4,"ERROR 1","N/A")))</f>
        <v>N/A</v>
      </c>
      <c r="Z68" s="67" t="str">
        <f>IF(AND('Prioritized Approach Milestones'!C68="Yes",'Prioritized Approach Milestones'!F68=""),"CORRECT",IF('Prioritized Approach Milestones'!C68="No","CORRECT",IF('Prioritized Approach Milestones'!B68=5,"ERROR 1","N/A")))</f>
        <v>N/A</v>
      </c>
      <c r="AA68" s="67" t="str">
        <f>IF(AND('Prioritized Approach Milestones'!C68="Yes",'Prioritized Approach Milestones'!F68=""),"CORRECT",IF('Prioritized Approach Milestones'!C68="No","CORRECT",IF('Prioritized Approach Milestones'!B68=6,"ERROR 1","N/A")))</f>
        <v>N/A</v>
      </c>
      <c r="AB68" s="59" t="str">
        <f>IF(AND('Prioritized Approach Milestones'!C68="No",'Prioritized Approach Milestones'!F68=""),IF('Prioritized Approach Milestones'!B68=1,"ERROR 2","N/A"),"CORRECT")</f>
        <v>CORRECT</v>
      </c>
      <c r="AC68" s="59" t="str">
        <f>IF(AND('Prioritized Approach Milestones'!C68="No",'Prioritized Approach Milestones'!F68=""),IF('Prioritized Approach Milestones'!B68=2,"ERROR 2","N/A"),"CORRECT")</f>
        <v>CORRECT</v>
      </c>
      <c r="AD68" s="59" t="str">
        <f>IF(AND('Prioritized Approach Milestones'!C68="No",'Prioritized Approach Milestones'!F68=""),IF('Prioritized Approach Milestones'!B68=3,"ERROR 2","N/A"),"CORRECT")</f>
        <v>CORRECT</v>
      </c>
      <c r="AE68" s="59" t="str">
        <f>IF(AND('Prioritized Approach Milestones'!C68="No",'Prioritized Approach Milestones'!F68=""),IF('Prioritized Approach Milestones'!B68=4,"ERROR 2","N/A"),"CORRECT")</f>
        <v>CORRECT</v>
      </c>
      <c r="AF68" s="59" t="str">
        <f>IF(AND('Prioritized Approach Milestones'!C68="No",'Prioritized Approach Milestones'!F68=""),IF('Prioritized Approach Milestones'!B68=5,"ERROR 2","N/A"),"CORRECT")</f>
        <v>CORRECT</v>
      </c>
      <c r="AG68" s="68" t="str">
        <f>IF(AND('Prioritized Approach Milestones'!C68="No",'Prioritized Approach Milestones'!F68=""),IF('Prioritized Approach Milestones'!B68=6,"ERROR 2","N/A"),"CORRECT")</f>
        <v>CORRECT</v>
      </c>
    </row>
    <row r="69" spans="1:33">
      <c r="A69" s="74">
        <f>COUNTIFS('Prioritized Approach Milestones'!B69,"1",'Prioritized Approach Milestones'!C69,"yes")</f>
        <v>0</v>
      </c>
      <c r="B69" s="79">
        <f>COUNTIFS('Prioritized Approach Milestones'!B69,"2",'Prioritized Approach Milestones'!C69,"yes")</f>
        <v>0</v>
      </c>
      <c r="C69" s="75">
        <f>COUNTIFS('Prioritized Approach Milestones'!B69,"3",'Prioritized Approach Milestones'!C69,"yes")</f>
        <v>0</v>
      </c>
      <c r="D69" s="76">
        <f>COUNTIFS('Prioritized Approach Milestones'!B69,"4",'Prioritized Approach Milestones'!C69,"yes")</f>
        <v>0</v>
      </c>
      <c r="E69" s="77">
        <f>COUNTIFS('Prioritized Approach Milestones'!B69,"5",'Prioritized Approach Milestones'!C69,"yes")</f>
        <v>0</v>
      </c>
      <c r="F69" s="78">
        <f>COUNTIFS('Prioritized Approach Milestones'!B69,"6",'Prioritized Approach Milestones'!C69,"yes")</f>
        <v>0</v>
      </c>
      <c r="G69" s="234">
        <f t="shared" ref="G69:G100" si="4">SUM(A69:F69)</f>
        <v>0</v>
      </c>
      <c r="H69" s="145">
        <f>COUNTIFS('Prioritized Approach Milestones'!B69,"1",'Prioritized Approach Milestones'!C69,"N/A")</f>
        <v>0</v>
      </c>
      <c r="I69" s="145">
        <f>COUNTIFS('Prioritized Approach Milestones'!B69,"2",'Prioritized Approach Milestones'!C69,"N/A")</f>
        <v>0</v>
      </c>
      <c r="J69" s="145">
        <f>COUNTIFS('Prioritized Approach Milestones'!B69,"3",'Prioritized Approach Milestones'!C69,"N/A")</f>
        <v>0</v>
      </c>
      <c r="K69" s="145">
        <f>COUNTIFS('Prioritized Approach Milestones'!B69,"4",'Prioritized Approach Milestones'!C69,"N/A")</f>
        <v>0</v>
      </c>
      <c r="L69" s="145">
        <f>COUNTIFS('Prioritized Approach Milestones'!B69,"5",'Prioritized Approach Milestones'!C69,"N/A")</f>
        <v>0</v>
      </c>
      <c r="M69" s="145">
        <f>COUNTIFS('Prioritized Approach Milestones'!B69,"6",'Prioritized Approach Milestones'!C69,"N/A")</f>
        <v>0</v>
      </c>
      <c r="N69">
        <f t="shared" si="3"/>
        <v>0</v>
      </c>
      <c r="O69" s="238"/>
      <c r="P69" s="65" t="str">
        <f>IF('Prioritized Approach Milestones'!$B69=1,'Prioritized Approach Milestones'!$F69,"")</f>
        <v/>
      </c>
      <c r="Q69" s="65">
        <f>IF('Prioritized Approach Milestones'!$B69=2,'Prioritized Approach Milestones'!$F69,"")</f>
        <v>0</v>
      </c>
      <c r="R69" s="65" t="str">
        <f>IF('Prioritized Approach Milestones'!$B69=3,'Prioritized Approach Milestones'!$F69,"")</f>
        <v/>
      </c>
      <c r="S69" s="65" t="str">
        <f>IF('Prioritized Approach Milestones'!$B69=4,'Prioritized Approach Milestones'!$F69,"")</f>
        <v/>
      </c>
      <c r="T69" s="65" t="str">
        <f>IF('Prioritized Approach Milestones'!$B69=5,'Prioritized Approach Milestones'!$F69,"")</f>
        <v/>
      </c>
      <c r="U69" s="66" t="str">
        <f>IF('Prioritized Approach Milestones'!$B69=6,'Prioritized Approach Milestones'!$F69,"")</f>
        <v/>
      </c>
      <c r="V69" s="67" t="str">
        <f>IF(AND('Prioritized Approach Milestones'!C69="Yes",'Prioritized Approach Milestones'!F69=""),"CORRECT",IF('Prioritized Approach Milestones'!C69="No","CORRECT",IF('Prioritized Approach Milestones'!B69=1,"ERROR 1","N/A")))</f>
        <v>N/A</v>
      </c>
      <c r="W69" s="67" t="str">
        <f>IF(AND('Prioritized Approach Milestones'!C69="Yes",'Prioritized Approach Milestones'!F69=""),"CORRECT",IF('Prioritized Approach Milestones'!C69="No","CORRECT",IF('Prioritized Approach Milestones'!B69=2,"ERROR 1","N/A")))</f>
        <v>ERROR 1</v>
      </c>
      <c r="X69" s="67" t="str">
        <f>IF(AND('Prioritized Approach Milestones'!C69="Yes",'Prioritized Approach Milestones'!F69=""),"CORRECT",IF('Prioritized Approach Milestones'!C69="No","CORRECT",IF('Prioritized Approach Milestones'!B69=3,"ERROR 1","N/A")))</f>
        <v>N/A</v>
      </c>
      <c r="Y69" s="67" t="str">
        <f>IF(AND('Prioritized Approach Milestones'!C69="Yes",'Prioritized Approach Milestones'!F69=""),"CORRECT",IF('Prioritized Approach Milestones'!C69="No","CORRECT",IF('Prioritized Approach Milestones'!B69=4,"ERROR 1","N/A")))</f>
        <v>N/A</v>
      </c>
      <c r="Z69" s="67" t="str">
        <f>IF(AND('Prioritized Approach Milestones'!C69="Yes",'Prioritized Approach Milestones'!F69=""),"CORRECT",IF('Prioritized Approach Milestones'!C69="No","CORRECT",IF('Prioritized Approach Milestones'!B69=5,"ERROR 1","N/A")))</f>
        <v>N/A</v>
      </c>
      <c r="AA69" s="67" t="str">
        <f>IF(AND('Prioritized Approach Milestones'!C69="Yes",'Prioritized Approach Milestones'!F69=""),"CORRECT",IF('Prioritized Approach Milestones'!C69="No","CORRECT",IF('Prioritized Approach Milestones'!B69=6,"ERROR 1","N/A")))</f>
        <v>N/A</v>
      </c>
      <c r="AB69" s="59" t="str">
        <f>IF(AND('Prioritized Approach Milestones'!C69="No",'Prioritized Approach Milestones'!F69=""),IF('Prioritized Approach Milestones'!B69=1,"ERROR 2","N/A"),"CORRECT")</f>
        <v>CORRECT</v>
      </c>
      <c r="AC69" s="59" t="str">
        <f>IF(AND('Prioritized Approach Milestones'!C69="No",'Prioritized Approach Milestones'!F69=""),IF('Prioritized Approach Milestones'!B69=2,"ERROR 2","N/A"),"CORRECT")</f>
        <v>CORRECT</v>
      </c>
      <c r="AD69" s="59" t="str">
        <f>IF(AND('Prioritized Approach Milestones'!C69="No",'Prioritized Approach Milestones'!F69=""),IF('Prioritized Approach Milestones'!B69=3,"ERROR 2","N/A"),"CORRECT")</f>
        <v>CORRECT</v>
      </c>
      <c r="AE69" s="59" t="str">
        <f>IF(AND('Prioritized Approach Milestones'!C69="No",'Prioritized Approach Milestones'!F69=""),IF('Prioritized Approach Milestones'!B69=4,"ERROR 2","N/A"),"CORRECT")</f>
        <v>CORRECT</v>
      </c>
      <c r="AF69" s="59" t="str">
        <f>IF(AND('Prioritized Approach Milestones'!C69="No",'Prioritized Approach Milestones'!F69=""),IF('Prioritized Approach Milestones'!B69=5,"ERROR 2","N/A"),"CORRECT")</f>
        <v>CORRECT</v>
      </c>
      <c r="AG69" s="68" t="str">
        <f>IF(AND('Prioritized Approach Milestones'!C69="No",'Prioritized Approach Milestones'!F69=""),IF('Prioritized Approach Milestones'!B69=6,"ERROR 2","N/A"),"CORRECT")</f>
        <v>CORRECT</v>
      </c>
    </row>
    <row r="70" spans="1:33">
      <c r="A70" s="74">
        <f>COUNTIFS('Prioritized Approach Milestones'!B70,"1",'Prioritized Approach Milestones'!C70,"yes")</f>
        <v>0</v>
      </c>
      <c r="B70" s="79">
        <f>COUNTIFS('Prioritized Approach Milestones'!B70,"2",'Prioritized Approach Milestones'!C70,"yes")</f>
        <v>0</v>
      </c>
      <c r="C70" s="75">
        <f>COUNTIFS('Prioritized Approach Milestones'!B70,"3",'Prioritized Approach Milestones'!C70,"yes")</f>
        <v>0</v>
      </c>
      <c r="D70" s="76">
        <f>COUNTIFS('Prioritized Approach Milestones'!B70,"4",'Prioritized Approach Milestones'!C70,"yes")</f>
        <v>0</v>
      </c>
      <c r="E70" s="77">
        <f>COUNTIFS('Prioritized Approach Milestones'!B70,"5",'Prioritized Approach Milestones'!C70,"yes")</f>
        <v>0</v>
      </c>
      <c r="F70" s="78">
        <f>COUNTIFS('Prioritized Approach Milestones'!B70,"6",'Prioritized Approach Milestones'!C70,"yes")</f>
        <v>0</v>
      </c>
      <c r="G70" s="234">
        <f t="shared" si="4"/>
        <v>0</v>
      </c>
      <c r="H70" s="145">
        <f>COUNTIFS('Prioritized Approach Milestones'!B70,"1",'Prioritized Approach Milestones'!C70,"N/A")</f>
        <v>0</v>
      </c>
      <c r="I70" s="145">
        <f>COUNTIFS('Prioritized Approach Milestones'!B70,"2",'Prioritized Approach Milestones'!C70,"N/A")</f>
        <v>0</v>
      </c>
      <c r="J70" s="145">
        <f>COUNTIFS('Prioritized Approach Milestones'!B70,"3",'Prioritized Approach Milestones'!C70,"N/A")</f>
        <v>0</v>
      </c>
      <c r="K70" s="145">
        <f>COUNTIFS('Prioritized Approach Milestones'!B70,"4",'Prioritized Approach Milestones'!C70,"N/A")</f>
        <v>0</v>
      </c>
      <c r="L70" s="145">
        <f>COUNTIFS('Prioritized Approach Milestones'!B70,"5",'Prioritized Approach Milestones'!C70,"N/A")</f>
        <v>0</v>
      </c>
      <c r="M70" s="145">
        <f>COUNTIFS('Prioritized Approach Milestones'!B70,"6",'Prioritized Approach Milestones'!C70,"N/A")</f>
        <v>0</v>
      </c>
      <c r="N70">
        <f t="shared" si="3"/>
        <v>0</v>
      </c>
      <c r="O70" s="238"/>
      <c r="P70" s="65" t="str">
        <f>IF('Prioritized Approach Milestones'!$B70=1,'Prioritized Approach Milestones'!$F70,"")</f>
        <v/>
      </c>
      <c r="Q70" s="65">
        <f>IF('Prioritized Approach Milestones'!$B70=2,'Prioritized Approach Milestones'!$F70,"")</f>
        <v>0</v>
      </c>
      <c r="R70" s="65" t="str">
        <f>IF('Prioritized Approach Milestones'!$B70=3,'Prioritized Approach Milestones'!$F70,"")</f>
        <v/>
      </c>
      <c r="S70" s="65" t="str">
        <f>IF('Prioritized Approach Milestones'!$B70=4,'Prioritized Approach Milestones'!$F70,"")</f>
        <v/>
      </c>
      <c r="T70" s="65" t="str">
        <f>IF('Prioritized Approach Milestones'!$B70=5,'Prioritized Approach Milestones'!$F70,"")</f>
        <v/>
      </c>
      <c r="U70" s="66" t="str">
        <f>IF('Prioritized Approach Milestones'!$B70=6,'Prioritized Approach Milestones'!$F70,"")</f>
        <v/>
      </c>
      <c r="V70" s="67" t="str">
        <f>IF(AND('Prioritized Approach Milestones'!C70="Yes",'Prioritized Approach Milestones'!F70=""),"CORRECT",IF('Prioritized Approach Milestones'!C70="No","CORRECT",IF('Prioritized Approach Milestones'!B70=1,"ERROR 1","N/A")))</f>
        <v>N/A</v>
      </c>
      <c r="W70" s="67" t="str">
        <f>IF(AND('Prioritized Approach Milestones'!C70="Yes",'Prioritized Approach Milestones'!F70=""),"CORRECT",IF('Prioritized Approach Milestones'!C70="No","CORRECT",IF('Prioritized Approach Milestones'!B70=2,"ERROR 1","N/A")))</f>
        <v>ERROR 1</v>
      </c>
      <c r="X70" s="67" t="str">
        <f>IF(AND('Prioritized Approach Milestones'!C70="Yes",'Prioritized Approach Milestones'!F70=""),"CORRECT",IF('Prioritized Approach Milestones'!C70="No","CORRECT",IF('Prioritized Approach Milestones'!B70=3,"ERROR 1","N/A")))</f>
        <v>N/A</v>
      </c>
      <c r="Y70" s="67" t="str">
        <f>IF(AND('Prioritized Approach Milestones'!C70="Yes",'Prioritized Approach Milestones'!F70=""),"CORRECT",IF('Prioritized Approach Milestones'!C70="No","CORRECT",IF('Prioritized Approach Milestones'!B70=4,"ERROR 1","N/A")))</f>
        <v>N/A</v>
      </c>
      <c r="Z70" s="67" t="str">
        <f>IF(AND('Prioritized Approach Milestones'!C70="Yes",'Prioritized Approach Milestones'!F70=""),"CORRECT",IF('Prioritized Approach Milestones'!C70="No","CORRECT",IF('Prioritized Approach Milestones'!B70=5,"ERROR 1","N/A")))</f>
        <v>N/A</v>
      </c>
      <c r="AA70" s="67" t="str">
        <f>IF(AND('Prioritized Approach Milestones'!C70="Yes",'Prioritized Approach Milestones'!F70=""),"CORRECT",IF('Prioritized Approach Milestones'!C70="No","CORRECT",IF('Prioritized Approach Milestones'!B70=6,"ERROR 1","N/A")))</f>
        <v>N/A</v>
      </c>
      <c r="AB70" s="59" t="str">
        <f>IF(AND('Prioritized Approach Milestones'!C70="No",'Prioritized Approach Milestones'!F70=""),IF('Prioritized Approach Milestones'!B70=1,"ERROR 2","N/A"),"CORRECT")</f>
        <v>CORRECT</v>
      </c>
      <c r="AC70" s="59" t="str">
        <f>IF(AND('Prioritized Approach Milestones'!C70="No",'Prioritized Approach Milestones'!F70=""),IF('Prioritized Approach Milestones'!B70=2,"ERROR 2","N/A"),"CORRECT")</f>
        <v>CORRECT</v>
      </c>
      <c r="AD70" s="59" t="str">
        <f>IF(AND('Prioritized Approach Milestones'!C70="No",'Prioritized Approach Milestones'!F70=""),IF('Prioritized Approach Milestones'!B70=3,"ERROR 2","N/A"),"CORRECT")</f>
        <v>CORRECT</v>
      </c>
      <c r="AE70" s="59" t="str">
        <f>IF(AND('Prioritized Approach Milestones'!C70="No",'Prioritized Approach Milestones'!F70=""),IF('Prioritized Approach Milestones'!B70=4,"ERROR 2","N/A"),"CORRECT")</f>
        <v>CORRECT</v>
      </c>
      <c r="AF70" s="59" t="str">
        <f>IF(AND('Prioritized Approach Milestones'!C70="No",'Prioritized Approach Milestones'!F70=""),IF('Prioritized Approach Milestones'!B70=5,"ERROR 2","N/A"),"CORRECT")</f>
        <v>CORRECT</v>
      </c>
      <c r="AG70" s="68" t="str">
        <f>IF(AND('Prioritized Approach Milestones'!C70="No",'Prioritized Approach Milestones'!F70=""),IF('Prioritized Approach Milestones'!B70=6,"ERROR 2","N/A"),"CORRECT")</f>
        <v>CORRECT</v>
      </c>
    </row>
    <row r="71" spans="1:33">
      <c r="A71" s="74">
        <f>COUNTIFS('Prioritized Approach Milestones'!B71,"1",'Prioritized Approach Milestones'!C71,"yes")</f>
        <v>0</v>
      </c>
      <c r="B71" s="79">
        <f>COUNTIFS('Prioritized Approach Milestones'!B71,"2",'Prioritized Approach Milestones'!C71,"yes")</f>
        <v>0</v>
      </c>
      <c r="C71" s="75">
        <f>COUNTIFS('Prioritized Approach Milestones'!B71,"3",'Prioritized Approach Milestones'!C71,"yes")</f>
        <v>0</v>
      </c>
      <c r="D71" s="76">
        <f>COUNTIFS('Prioritized Approach Milestones'!B71,"4",'Prioritized Approach Milestones'!C71,"yes")</f>
        <v>0</v>
      </c>
      <c r="E71" s="77">
        <f>COUNTIFS('Prioritized Approach Milestones'!B71,"5",'Prioritized Approach Milestones'!C71,"yes")</f>
        <v>0</v>
      </c>
      <c r="F71" s="78">
        <f>COUNTIFS('Prioritized Approach Milestones'!B71,"6",'Prioritized Approach Milestones'!C71,"yes")</f>
        <v>0</v>
      </c>
      <c r="G71" s="234">
        <f t="shared" si="4"/>
        <v>0</v>
      </c>
      <c r="H71" s="145">
        <f>COUNTIFS('Prioritized Approach Milestones'!B71,"1",'Prioritized Approach Milestones'!C71,"N/A")</f>
        <v>0</v>
      </c>
      <c r="I71" s="145">
        <f>COUNTIFS('Prioritized Approach Milestones'!B71,"2",'Prioritized Approach Milestones'!C71,"N/A")</f>
        <v>0</v>
      </c>
      <c r="J71" s="145">
        <f>COUNTIFS('Prioritized Approach Milestones'!B71,"3",'Prioritized Approach Milestones'!C71,"N/A")</f>
        <v>0</v>
      </c>
      <c r="K71" s="145">
        <f>COUNTIFS('Prioritized Approach Milestones'!B71,"4",'Prioritized Approach Milestones'!C71,"N/A")</f>
        <v>0</v>
      </c>
      <c r="L71" s="145">
        <f>COUNTIFS('Prioritized Approach Milestones'!B71,"5",'Prioritized Approach Milestones'!C71,"N/A")</f>
        <v>0</v>
      </c>
      <c r="M71" s="145">
        <f>COUNTIFS('Prioritized Approach Milestones'!B71,"6",'Prioritized Approach Milestones'!C71,"N/A")</f>
        <v>0</v>
      </c>
      <c r="N71">
        <f t="shared" si="3"/>
        <v>0</v>
      </c>
      <c r="O71" s="238"/>
      <c r="P71" s="65" t="str">
        <f>IF('Prioritized Approach Milestones'!$B71=1,'Prioritized Approach Milestones'!$F71,"")</f>
        <v/>
      </c>
      <c r="Q71" s="65">
        <f>IF('Prioritized Approach Milestones'!$B71=2,'Prioritized Approach Milestones'!$F71,"")</f>
        <v>0</v>
      </c>
      <c r="R71" s="65" t="str">
        <f>IF('Prioritized Approach Milestones'!$B71=3,'Prioritized Approach Milestones'!$F71,"")</f>
        <v/>
      </c>
      <c r="S71" s="65" t="str">
        <f>IF('Prioritized Approach Milestones'!$B71=4,'Prioritized Approach Milestones'!$F71,"")</f>
        <v/>
      </c>
      <c r="T71" s="65" t="str">
        <f>IF('Prioritized Approach Milestones'!$B71=5,'Prioritized Approach Milestones'!$F71,"")</f>
        <v/>
      </c>
      <c r="U71" s="66" t="str">
        <f>IF('Prioritized Approach Milestones'!$B71=6,'Prioritized Approach Milestones'!$F71,"")</f>
        <v/>
      </c>
      <c r="V71" s="67" t="str">
        <f>IF(AND('Prioritized Approach Milestones'!C71="Yes",'Prioritized Approach Milestones'!F71=""),"CORRECT",IF('Prioritized Approach Milestones'!C71="No","CORRECT",IF('Prioritized Approach Milestones'!B71=1,"ERROR 1","N/A")))</f>
        <v>N/A</v>
      </c>
      <c r="W71" s="67" t="str">
        <f>IF(AND('Prioritized Approach Milestones'!C71="Yes",'Prioritized Approach Milestones'!F71=""),"CORRECT",IF('Prioritized Approach Milestones'!C71="No","CORRECT",IF('Prioritized Approach Milestones'!B71=2,"ERROR 1","N/A")))</f>
        <v>ERROR 1</v>
      </c>
      <c r="X71" s="67" t="str">
        <f>IF(AND('Prioritized Approach Milestones'!C71="Yes",'Prioritized Approach Milestones'!F71=""),"CORRECT",IF('Prioritized Approach Milestones'!C71="No","CORRECT",IF('Prioritized Approach Milestones'!B71=3,"ERROR 1","N/A")))</f>
        <v>N/A</v>
      </c>
      <c r="Y71" s="67" t="str">
        <f>IF(AND('Prioritized Approach Milestones'!C71="Yes",'Prioritized Approach Milestones'!F71=""),"CORRECT",IF('Prioritized Approach Milestones'!C71="No","CORRECT",IF('Prioritized Approach Milestones'!B71=4,"ERROR 1","N/A")))</f>
        <v>N/A</v>
      </c>
      <c r="Z71" s="67" t="str">
        <f>IF(AND('Prioritized Approach Milestones'!C71="Yes",'Prioritized Approach Milestones'!F71=""),"CORRECT",IF('Prioritized Approach Milestones'!C71="No","CORRECT",IF('Prioritized Approach Milestones'!B71=5,"ERROR 1","N/A")))</f>
        <v>N/A</v>
      </c>
      <c r="AA71" s="67" t="str">
        <f>IF(AND('Prioritized Approach Milestones'!C71="Yes",'Prioritized Approach Milestones'!F71=""),"CORRECT",IF('Prioritized Approach Milestones'!C71="No","CORRECT",IF('Prioritized Approach Milestones'!B71=6,"ERROR 1","N/A")))</f>
        <v>N/A</v>
      </c>
      <c r="AB71" s="59" t="str">
        <f>IF(AND('Prioritized Approach Milestones'!C71="No",'Prioritized Approach Milestones'!F71=""),IF('Prioritized Approach Milestones'!B71=1,"ERROR 2","N/A"),"CORRECT")</f>
        <v>CORRECT</v>
      </c>
      <c r="AC71" s="59" t="str">
        <f>IF(AND('Prioritized Approach Milestones'!C71="No",'Prioritized Approach Milestones'!F71=""),IF('Prioritized Approach Milestones'!B71=2,"ERROR 2","N/A"),"CORRECT")</f>
        <v>CORRECT</v>
      </c>
      <c r="AD71" s="59" t="str">
        <f>IF(AND('Prioritized Approach Milestones'!C71="No",'Prioritized Approach Milestones'!F71=""),IF('Prioritized Approach Milestones'!B71=3,"ERROR 2","N/A"),"CORRECT")</f>
        <v>CORRECT</v>
      </c>
      <c r="AE71" s="59" t="str">
        <f>IF(AND('Prioritized Approach Milestones'!C71="No",'Prioritized Approach Milestones'!F71=""),IF('Prioritized Approach Milestones'!B71=4,"ERROR 2","N/A"),"CORRECT")</f>
        <v>CORRECT</v>
      </c>
      <c r="AF71" s="59" t="str">
        <f>IF(AND('Prioritized Approach Milestones'!C71="No",'Prioritized Approach Milestones'!F71=""),IF('Prioritized Approach Milestones'!B71=5,"ERROR 2","N/A"),"CORRECT")</f>
        <v>CORRECT</v>
      </c>
      <c r="AG71" s="68" t="str">
        <f>IF(AND('Prioritized Approach Milestones'!C71="No",'Prioritized Approach Milestones'!F71=""),IF('Prioritized Approach Milestones'!B71=6,"ERROR 2","N/A"),"CORRECT")</f>
        <v>CORRECT</v>
      </c>
    </row>
    <row r="72" spans="1:33">
      <c r="A72" s="74">
        <f>COUNTIFS('Prioritized Approach Milestones'!B72,"1",'Prioritized Approach Milestones'!C72,"yes")</f>
        <v>0</v>
      </c>
      <c r="B72" s="79">
        <f>COUNTIFS('Prioritized Approach Milestones'!B72,"2",'Prioritized Approach Milestones'!C72,"yes")</f>
        <v>0</v>
      </c>
      <c r="C72" s="75">
        <f>COUNTIFS('Prioritized Approach Milestones'!B72,"3",'Prioritized Approach Milestones'!C72,"yes")</f>
        <v>0</v>
      </c>
      <c r="D72" s="76">
        <f>COUNTIFS('Prioritized Approach Milestones'!B72,"4",'Prioritized Approach Milestones'!C72,"yes")</f>
        <v>0</v>
      </c>
      <c r="E72" s="77">
        <f>COUNTIFS('Prioritized Approach Milestones'!B72,"5",'Prioritized Approach Milestones'!C72,"yes")</f>
        <v>0</v>
      </c>
      <c r="F72" s="78">
        <f>COUNTIFS('Prioritized Approach Milestones'!B72,"6",'Prioritized Approach Milestones'!C72,"yes")</f>
        <v>0</v>
      </c>
      <c r="G72" s="234">
        <f t="shared" si="4"/>
        <v>0</v>
      </c>
      <c r="H72" s="145">
        <f>COUNTIFS('Prioritized Approach Milestones'!B72,"1",'Prioritized Approach Milestones'!C72,"N/A")</f>
        <v>0</v>
      </c>
      <c r="I72" s="145">
        <f>COUNTIFS('Prioritized Approach Milestones'!B72,"2",'Prioritized Approach Milestones'!C72,"N/A")</f>
        <v>0</v>
      </c>
      <c r="J72" s="145">
        <f>COUNTIFS('Prioritized Approach Milestones'!B72,"3",'Prioritized Approach Milestones'!C72,"N/A")</f>
        <v>0</v>
      </c>
      <c r="K72" s="145">
        <f>COUNTIFS('Prioritized Approach Milestones'!B72,"4",'Prioritized Approach Milestones'!C72,"N/A")</f>
        <v>0</v>
      </c>
      <c r="L72" s="145">
        <f>COUNTIFS('Prioritized Approach Milestones'!B72,"5",'Prioritized Approach Milestones'!C72,"N/A")</f>
        <v>0</v>
      </c>
      <c r="M72" s="145">
        <f>COUNTIFS('Prioritized Approach Milestones'!B72,"6",'Prioritized Approach Milestones'!C72,"N/A")</f>
        <v>0</v>
      </c>
      <c r="N72">
        <f t="shared" si="3"/>
        <v>0</v>
      </c>
      <c r="O72" s="238"/>
      <c r="P72" s="65" t="str">
        <f>IF('Prioritized Approach Milestones'!$B72=1,'Prioritized Approach Milestones'!$F72,"")</f>
        <v/>
      </c>
      <c r="Q72" s="65">
        <f>IF('Prioritized Approach Milestones'!$B72=2,'Prioritized Approach Milestones'!$F72,"")</f>
        <v>0</v>
      </c>
      <c r="R72" s="65" t="str">
        <f>IF('Prioritized Approach Milestones'!$B72=3,'Prioritized Approach Milestones'!$F72,"")</f>
        <v/>
      </c>
      <c r="S72" s="65" t="str">
        <f>IF('Prioritized Approach Milestones'!$B72=4,'Prioritized Approach Milestones'!$F72,"")</f>
        <v/>
      </c>
      <c r="T72" s="65" t="str">
        <f>IF('Prioritized Approach Milestones'!$B72=5,'Prioritized Approach Milestones'!$F72,"")</f>
        <v/>
      </c>
      <c r="U72" s="66" t="str">
        <f>IF('Prioritized Approach Milestones'!$B72=6,'Prioritized Approach Milestones'!$F72,"")</f>
        <v/>
      </c>
      <c r="V72" s="67" t="str">
        <f>IF(AND('Prioritized Approach Milestones'!C72="Yes",'Prioritized Approach Milestones'!F72=""),"CORRECT",IF('Prioritized Approach Milestones'!C72="No","CORRECT",IF('Prioritized Approach Milestones'!B72=1,"ERROR 1","N/A")))</f>
        <v>N/A</v>
      </c>
      <c r="W72" s="67" t="str">
        <f>IF(AND('Prioritized Approach Milestones'!C72="Yes",'Prioritized Approach Milestones'!F72=""),"CORRECT",IF('Prioritized Approach Milestones'!C72="No","CORRECT",IF('Prioritized Approach Milestones'!B72=2,"ERROR 1","N/A")))</f>
        <v>ERROR 1</v>
      </c>
      <c r="X72" s="67" t="str">
        <f>IF(AND('Prioritized Approach Milestones'!C72="Yes",'Prioritized Approach Milestones'!F72=""),"CORRECT",IF('Prioritized Approach Milestones'!C72="No","CORRECT",IF('Prioritized Approach Milestones'!B72=3,"ERROR 1","N/A")))</f>
        <v>N/A</v>
      </c>
      <c r="Y72" s="67" t="str">
        <f>IF(AND('Prioritized Approach Milestones'!C72="Yes",'Prioritized Approach Milestones'!F72=""),"CORRECT",IF('Prioritized Approach Milestones'!C72="No","CORRECT",IF('Prioritized Approach Milestones'!B72=4,"ERROR 1","N/A")))</f>
        <v>N/A</v>
      </c>
      <c r="Z72" s="67" t="str">
        <f>IF(AND('Prioritized Approach Milestones'!C72="Yes",'Prioritized Approach Milestones'!F72=""),"CORRECT",IF('Prioritized Approach Milestones'!C72="No","CORRECT",IF('Prioritized Approach Milestones'!B72=5,"ERROR 1","N/A")))</f>
        <v>N/A</v>
      </c>
      <c r="AA72" s="67" t="str">
        <f>IF(AND('Prioritized Approach Milestones'!C72="Yes",'Prioritized Approach Milestones'!F72=""),"CORRECT",IF('Prioritized Approach Milestones'!C72="No","CORRECT",IF('Prioritized Approach Milestones'!B72=6,"ERROR 1","N/A")))</f>
        <v>N/A</v>
      </c>
      <c r="AB72" s="59" t="str">
        <f>IF(AND('Prioritized Approach Milestones'!C72="No",'Prioritized Approach Milestones'!F72=""),IF('Prioritized Approach Milestones'!B72=1,"ERROR 2","N/A"),"CORRECT")</f>
        <v>CORRECT</v>
      </c>
      <c r="AC72" s="59" t="str">
        <f>IF(AND('Prioritized Approach Milestones'!C72="No",'Prioritized Approach Milestones'!F72=""),IF('Prioritized Approach Milestones'!B72=2,"ERROR 2","N/A"),"CORRECT")</f>
        <v>CORRECT</v>
      </c>
      <c r="AD72" s="59" t="str">
        <f>IF(AND('Prioritized Approach Milestones'!C72="No",'Prioritized Approach Milestones'!F72=""),IF('Prioritized Approach Milestones'!B72=3,"ERROR 2","N/A"),"CORRECT")</f>
        <v>CORRECT</v>
      </c>
      <c r="AE72" s="59" t="str">
        <f>IF(AND('Prioritized Approach Milestones'!C72="No",'Prioritized Approach Milestones'!F72=""),IF('Prioritized Approach Milestones'!B72=4,"ERROR 2","N/A"),"CORRECT")</f>
        <v>CORRECT</v>
      </c>
      <c r="AF72" s="59" t="str">
        <f>IF(AND('Prioritized Approach Milestones'!C72="No",'Prioritized Approach Milestones'!F72=""),IF('Prioritized Approach Milestones'!B72=5,"ERROR 2","N/A"),"CORRECT")</f>
        <v>CORRECT</v>
      </c>
      <c r="AG72" s="68" t="str">
        <f>IF(AND('Prioritized Approach Milestones'!C72="No",'Prioritized Approach Milestones'!F72=""),IF('Prioritized Approach Milestones'!B72=6,"ERROR 2","N/A"),"CORRECT")</f>
        <v>CORRECT</v>
      </c>
    </row>
    <row r="73" spans="1:33">
      <c r="A73" s="74">
        <f>COUNTIFS('Prioritized Approach Milestones'!B73,"1",'Prioritized Approach Milestones'!C73,"yes")</f>
        <v>0</v>
      </c>
      <c r="B73" s="79">
        <f>COUNTIFS('Prioritized Approach Milestones'!B73,"2",'Prioritized Approach Milestones'!C73,"yes")</f>
        <v>0</v>
      </c>
      <c r="C73" s="75">
        <f>COUNTIFS('Prioritized Approach Milestones'!B73,"3",'Prioritized Approach Milestones'!C73,"yes")</f>
        <v>0</v>
      </c>
      <c r="D73" s="76">
        <f>COUNTIFS('Prioritized Approach Milestones'!B73,"4",'Prioritized Approach Milestones'!C73,"yes")</f>
        <v>0</v>
      </c>
      <c r="E73" s="77">
        <f>COUNTIFS('Prioritized Approach Milestones'!B73,"5",'Prioritized Approach Milestones'!C73,"yes")</f>
        <v>0</v>
      </c>
      <c r="F73" s="78">
        <f>COUNTIFS('Prioritized Approach Milestones'!B73,"6",'Prioritized Approach Milestones'!C73,"yes")</f>
        <v>0</v>
      </c>
      <c r="G73" s="234">
        <f t="shared" si="4"/>
        <v>0</v>
      </c>
      <c r="H73" s="145">
        <f>COUNTIFS('Prioritized Approach Milestones'!B73,"1",'Prioritized Approach Milestones'!C73,"N/A")</f>
        <v>0</v>
      </c>
      <c r="I73" s="145">
        <f>COUNTIFS('Prioritized Approach Milestones'!B73,"2",'Prioritized Approach Milestones'!C73,"N/A")</f>
        <v>0</v>
      </c>
      <c r="J73" s="145">
        <f>COUNTIFS('Prioritized Approach Milestones'!B73,"3",'Prioritized Approach Milestones'!C73,"N/A")</f>
        <v>0</v>
      </c>
      <c r="K73" s="145">
        <f>COUNTIFS('Prioritized Approach Milestones'!B73,"4",'Prioritized Approach Milestones'!C73,"N/A")</f>
        <v>0</v>
      </c>
      <c r="L73" s="145">
        <f>COUNTIFS('Prioritized Approach Milestones'!B73,"5",'Prioritized Approach Milestones'!C73,"N/A")</f>
        <v>0</v>
      </c>
      <c r="M73" s="145">
        <f>COUNTIFS('Prioritized Approach Milestones'!B73,"6",'Prioritized Approach Milestones'!C73,"N/A")</f>
        <v>0</v>
      </c>
      <c r="N73">
        <f t="shared" si="3"/>
        <v>0</v>
      </c>
      <c r="O73" s="238"/>
      <c r="P73" s="65" t="str">
        <f>IF('Prioritized Approach Milestones'!$B73=1,'Prioritized Approach Milestones'!$F73,"")</f>
        <v/>
      </c>
      <c r="Q73" s="65">
        <f>IF('Prioritized Approach Milestones'!$B73=2,'Prioritized Approach Milestones'!$F73,"")</f>
        <v>0</v>
      </c>
      <c r="R73" s="65" t="str">
        <f>IF('Prioritized Approach Milestones'!$B73=3,'Prioritized Approach Milestones'!$F73,"")</f>
        <v/>
      </c>
      <c r="S73" s="65" t="str">
        <f>IF('Prioritized Approach Milestones'!$B73=4,'Prioritized Approach Milestones'!$F73,"")</f>
        <v/>
      </c>
      <c r="T73" s="65" t="str">
        <f>IF('Prioritized Approach Milestones'!$B73=5,'Prioritized Approach Milestones'!$F73,"")</f>
        <v/>
      </c>
      <c r="U73" s="66" t="str">
        <f>IF('Prioritized Approach Milestones'!$B73=6,'Prioritized Approach Milestones'!$F73,"")</f>
        <v/>
      </c>
      <c r="V73" s="67" t="str">
        <f>IF(AND('Prioritized Approach Milestones'!C73="Yes",'Prioritized Approach Milestones'!F73=""),"CORRECT",IF('Prioritized Approach Milestones'!C73="No","CORRECT",IF('Prioritized Approach Milestones'!B73=1,"ERROR 1","N/A")))</f>
        <v>N/A</v>
      </c>
      <c r="W73" s="67" t="str">
        <f>IF(AND('Prioritized Approach Milestones'!C73="Yes",'Prioritized Approach Milestones'!F73=""),"CORRECT",IF('Prioritized Approach Milestones'!C73="No","CORRECT",IF('Prioritized Approach Milestones'!B73=2,"ERROR 1","N/A")))</f>
        <v>ERROR 1</v>
      </c>
      <c r="X73" s="67" t="str">
        <f>IF(AND('Prioritized Approach Milestones'!C73="Yes",'Prioritized Approach Milestones'!F73=""),"CORRECT",IF('Prioritized Approach Milestones'!C73="No","CORRECT",IF('Prioritized Approach Milestones'!B73=3,"ERROR 1","N/A")))</f>
        <v>N/A</v>
      </c>
      <c r="Y73" s="67" t="str">
        <f>IF(AND('Prioritized Approach Milestones'!C73="Yes",'Prioritized Approach Milestones'!F73=""),"CORRECT",IF('Prioritized Approach Milestones'!C73="No","CORRECT",IF('Prioritized Approach Milestones'!B73=4,"ERROR 1","N/A")))</f>
        <v>N/A</v>
      </c>
      <c r="Z73" s="67" t="str">
        <f>IF(AND('Prioritized Approach Milestones'!C73="Yes",'Prioritized Approach Milestones'!F73=""),"CORRECT",IF('Prioritized Approach Milestones'!C73="No","CORRECT",IF('Prioritized Approach Milestones'!B73=5,"ERROR 1","N/A")))</f>
        <v>N/A</v>
      </c>
      <c r="AA73" s="67" t="str">
        <f>IF(AND('Prioritized Approach Milestones'!C73="Yes",'Prioritized Approach Milestones'!F73=""),"CORRECT",IF('Prioritized Approach Milestones'!C73="No","CORRECT",IF('Prioritized Approach Milestones'!B73=6,"ERROR 1","N/A")))</f>
        <v>N/A</v>
      </c>
      <c r="AB73" s="59" t="str">
        <f>IF(AND('Prioritized Approach Milestones'!C73="No",'Prioritized Approach Milestones'!F73=""),IF('Prioritized Approach Milestones'!B73=1,"ERROR 2","N/A"),"CORRECT")</f>
        <v>CORRECT</v>
      </c>
      <c r="AC73" s="59" t="str">
        <f>IF(AND('Prioritized Approach Milestones'!C73="No",'Prioritized Approach Milestones'!F73=""),IF('Prioritized Approach Milestones'!B73=2,"ERROR 2","N/A"),"CORRECT")</f>
        <v>CORRECT</v>
      </c>
      <c r="AD73" s="59" t="str">
        <f>IF(AND('Prioritized Approach Milestones'!C73="No",'Prioritized Approach Milestones'!F73=""),IF('Prioritized Approach Milestones'!B73=3,"ERROR 2","N/A"),"CORRECT")</f>
        <v>CORRECT</v>
      </c>
      <c r="AE73" s="59" t="str">
        <f>IF(AND('Prioritized Approach Milestones'!C73="No",'Prioritized Approach Milestones'!F73=""),IF('Prioritized Approach Milestones'!B73=4,"ERROR 2","N/A"),"CORRECT")</f>
        <v>CORRECT</v>
      </c>
      <c r="AF73" s="59" t="str">
        <f>IF(AND('Prioritized Approach Milestones'!C73="No",'Prioritized Approach Milestones'!F73=""),IF('Prioritized Approach Milestones'!B73=5,"ERROR 2","N/A"),"CORRECT")</f>
        <v>CORRECT</v>
      </c>
      <c r="AG73" s="68" t="str">
        <f>IF(AND('Prioritized Approach Milestones'!C73="No",'Prioritized Approach Milestones'!F73=""),IF('Prioritized Approach Milestones'!B73=6,"ERROR 2","N/A"),"CORRECT")</f>
        <v>CORRECT</v>
      </c>
    </row>
    <row r="74" spans="1:33">
      <c r="A74" s="74">
        <f>COUNTIFS('Prioritized Approach Milestones'!B74,"1",'Prioritized Approach Milestones'!C74,"yes")</f>
        <v>0</v>
      </c>
      <c r="B74" s="79">
        <f>COUNTIFS('Prioritized Approach Milestones'!B74,"2",'Prioritized Approach Milestones'!C74,"yes")</f>
        <v>0</v>
      </c>
      <c r="C74" s="75">
        <f>COUNTIFS('Prioritized Approach Milestones'!B74,"3",'Prioritized Approach Milestones'!C74,"yes")</f>
        <v>0</v>
      </c>
      <c r="D74" s="76">
        <f>COUNTIFS('Prioritized Approach Milestones'!B74,"4",'Prioritized Approach Milestones'!C74,"yes")</f>
        <v>0</v>
      </c>
      <c r="E74" s="77">
        <f>COUNTIFS('Prioritized Approach Milestones'!B74,"5",'Prioritized Approach Milestones'!C74,"yes")</f>
        <v>0</v>
      </c>
      <c r="F74" s="78">
        <f>COUNTIFS('Prioritized Approach Milestones'!B74,"6",'Prioritized Approach Milestones'!C74,"yes")</f>
        <v>0</v>
      </c>
      <c r="G74" s="234">
        <f t="shared" si="4"/>
        <v>0</v>
      </c>
      <c r="H74" s="145">
        <f>COUNTIFS('Prioritized Approach Milestones'!B74,"1",'Prioritized Approach Milestones'!C74,"N/A")</f>
        <v>0</v>
      </c>
      <c r="I74" s="145">
        <f>COUNTIFS('Prioritized Approach Milestones'!B74,"2",'Prioritized Approach Milestones'!C74,"N/A")</f>
        <v>0</v>
      </c>
      <c r="J74" s="145">
        <f>COUNTIFS('Prioritized Approach Milestones'!B74,"3",'Prioritized Approach Milestones'!C74,"N/A")</f>
        <v>0</v>
      </c>
      <c r="K74" s="145">
        <f>COUNTIFS('Prioritized Approach Milestones'!B74,"4",'Prioritized Approach Milestones'!C74,"N/A")</f>
        <v>0</v>
      </c>
      <c r="L74" s="145">
        <f>COUNTIFS('Prioritized Approach Milestones'!B74,"5",'Prioritized Approach Milestones'!C74,"N/A")</f>
        <v>0</v>
      </c>
      <c r="M74" s="145">
        <f>COUNTIFS('Prioritized Approach Milestones'!B74,"6",'Prioritized Approach Milestones'!C74,"N/A")</f>
        <v>0</v>
      </c>
      <c r="N74">
        <f t="shared" si="3"/>
        <v>0</v>
      </c>
      <c r="O74" s="238"/>
      <c r="P74" s="65" t="str">
        <f>IF('Prioritized Approach Milestones'!$B74=1,'Prioritized Approach Milestones'!$F74,"")</f>
        <v/>
      </c>
      <c r="Q74" s="65">
        <f>IF('Prioritized Approach Milestones'!$B74=2,'Prioritized Approach Milestones'!$F74,"")</f>
        <v>0</v>
      </c>
      <c r="R74" s="65" t="str">
        <f>IF('Prioritized Approach Milestones'!$B74=3,'Prioritized Approach Milestones'!$F74,"")</f>
        <v/>
      </c>
      <c r="S74" s="65" t="str">
        <f>IF('Prioritized Approach Milestones'!$B74=4,'Prioritized Approach Milestones'!$F74,"")</f>
        <v/>
      </c>
      <c r="T74" s="65" t="str">
        <f>IF('Prioritized Approach Milestones'!$B74=5,'Prioritized Approach Milestones'!$F74,"")</f>
        <v/>
      </c>
      <c r="U74" s="66" t="str">
        <f>IF('Prioritized Approach Milestones'!$B74=6,'Prioritized Approach Milestones'!$F74,"")</f>
        <v/>
      </c>
      <c r="V74" s="67" t="str">
        <f>IF(AND('Prioritized Approach Milestones'!C74="Yes",'Prioritized Approach Milestones'!F74=""),"CORRECT",IF('Prioritized Approach Milestones'!C74="No","CORRECT",IF('Prioritized Approach Milestones'!B74=1,"ERROR 1","N/A")))</f>
        <v>N/A</v>
      </c>
      <c r="W74" s="67" t="str">
        <f>IF(AND('Prioritized Approach Milestones'!C74="Yes",'Prioritized Approach Milestones'!F74=""),"CORRECT",IF('Prioritized Approach Milestones'!C74="No","CORRECT",IF('Prioritized Approach Milestones'!B74=2,"ERROR 1","N/A")))</f>
        <v>ERROR 1</v>
      </c>
      <c r="X74" s="67" t="str">
        <f>IF(AND('Prioritized Approach Milestones'!C74="Yes",'Prioritized Approach Milestones'!F74=""),"CORRECT",IF('Prioritized Approach Milestones'!C74="No","CORRECT",IF('Prioritized Approach Milestones'!B74=3,"ERROR 1","N/A")))</f>
        <v>N/A</v>
      </c>
      <c r="Y74" s="67" t="str">
        <f>IF(AND('Prioritized Approach Milestones'!C74="Yes",'Prioritized Approach Milestones'!F74=""),"CORRECT",IF('Prioritized Approach Milestones'!C74="No","CORRECT",IF('Prioritized Approach Milestones'!B74=4,"ERROR 1","N/A")))</f>
        <v>N/A</v>
      </c>
      <c r="Z74" s="67" t="str">
        <f>IF(AND('Prioritized Approach Milestones'!C74="Yes",'Prioritized Approach Milestones'!F74=""),"CORRECT",IF('Prioritized Approach Milestones'!C74="No","CORRECT",IF('Prioritized Approach Milestones'!B74=5,"ERROR 1","N/A")))</f>
        <v>N/A</v>
      </c>
      <c r="AA74" s="67" t="str">
        <f>IF(AND('Prioritized Approach Milestones'!C74="Yes",'Prioritized Approach Milestones'!F74=""),"CORRECT",IF('Prioritized Approach Milestones'!C74="No","CORRECT",IF('Prioritized Approach Milestones'!B74=6,"ERROR 1","N/A")))</f>
        <v>N/A</v>
      </c>
      <c r="AB74" s="59" t="str">
        <f>IF(AND('Prioritized Approach Milestones'!C74="No",'Prioritized Approach Milestones'!F74=""),IF('Prioritized Approach Milestones'!B74=1,"ERROR 2","N/A"),"CORRECT")</f>
        <v>CORRECT</v>
      </c>
      <c r="AC74" s="59" t="str">
        <f>IF(AND('Prioritized Approach Milestones'!C74="No",'Prioritized Approach Milestones'!F74=""),IF('Prioritized Approach Milestones'!B74=2,"ERROR 2","N/A"),"CORRECT")</f>
        <v>CORRECT</v>
      </c>
      <c r="AD74" s="59" t="str">
        <f>IF(AND('Prioritized Approach Milestones'!C74="No",'Prioritized Approach Milestones'!F74=""),IF('Prioritized Approach Milestones'!B74=3,"ERROR 2","N/A"),"CORRECT")</f>
        <v>CORRECT</v>
      </c>
      <c r="AE74" s="59" t="str">
        <f>IF(AND('Prioritized Approach Milestones'!C74="No",'Prioritized Approach Milestones'!F74=""),IF('Prioritized Approach Milestones'!B74=4,"ERROR 2","N/A"),"CORRECT")</f>
        <v>CORRECT</v>
      </c>
      <c r="AF74" s="59" t="str">
        <f>IF(AND('Prioritized Approach Milestones'!C74="No",'Prioritized Approach Milestones'!F74=""),IF('Prioritized Approach Milestones'!B74=5,"ERROR 2","N/A"),"CORRECT")</f>
        <v>CORRECT</v>
      </c>
      <c r="AG74" s="68" t="str">
        <f>IF(AND('Prioritized Approach Milestones'!C74="No",'Prioritized Approach Milestones'!F74=""),IF('Prioritized Approach Milestones'!B74=6,"ERROR 2","N/A"),"CORRECT")</f>
        <v>CORRECT</v>
      </c>
    </row>
    <row r="75" spans="1:33">
      <c r="A75" s="74">
        <f>COUNTIFS('Prioritized Approach Milestones'!B75,"1",'Prioritized Approach Milestones'!C75,"yes")</f>
        <v>0</v>
      </c>
      <c r="B75" s="79">
        <f>COUNTIFS('Prioritized Approach Milestones'!B75,"2",'Prioritized Approach Milestones'!C75,"yes")</f>
        <v>0</v>
      </c>
      <c r="C75" s="75">
        <f>COUNTIFS('Prioritized Approach Milestones'!B75,"3",'Prioritized Approach Milestones'!C75,"yes")</f>
        <v>0</v>
      </c>
      <c r="D75" s="76">
        <f>COUNTIFS('Prioritized Approach Milestones'!B75,"4",'Prioritized Approach Milestones'!C75,"yes")</f>
        <v>0</v>
      </c>
      <c r="E75" s="77">
        <f>COUNTIFS('Prioritized Approach Milestones'!B75,"5",'Prioritized Approach Milestones'!C75,"yes")</f>
        <v>0</v>
      </c>
      <c r="F75" s="78">
        <f>COUNTIFS('Prioritized Approach Milestones'!B75,"6",'Prioritized Approach Milestones'!C75,"yes")</f>
        <v>0</v>
      </c>
      <c r="G75" s="234">
        <f t="shared" si="4"/>
        <v>0</v>
      </c>
      <c r="H75" s="145">
        <f>COUNTIFS('Prioritized Approach Milestones'!B75,"1",'Prioritized Approach Milestones'!C75,"N/A")</f>
        <v>0</v>
      </c>
      <c r="I75" s="145">
        <f>COUNTIFS('Prioritized Approach Milestones'!B75,"2",'Prioritized Approach Milestones'!C75,"N/A")</f>
        <v>0</v>
      </c>
      <c r="J75" s="145">
        <f>COUNTIFS('Prioritized Approach Milestones'!B75,"3",'Prioritized Approach Milestones'!C75,"N/A")</f>
        <v>0</v>
      </c>
      <c r="K75" s="145">
        <f>COUNTIFS('Prioritized Approach Milestones'!B75,"4",'Prioritized Approach Milestones'!C75,"N/A")</f>
        <v>0</v>
      </c>
      <c r="L75" s="145">
        <f>COUNTIFS('Prioritized Approach Milestones'!B75,"5",'Prioritized Approach Milestones'!C75,"N/A")</f>
        <v>0</v>
      </c>
      <c r="M75" s="145">
        <f>COUNTIFS('Prioritized Approach Milestones'!B75,"6",'Prioritized Approach Milestones'!C75,"N/A")</f>
        <v>0</v>
      </c>
      <c r="N75">
        <f t="shared" si="3"/>
        <v>0</v>
      </c>
      <c r="O75" s="238"/>
      <c r="P75" s="65" t="str">
        <f>IF('Prioritized Approach Milestones'!$B75=1,'Prioritized Approach Milestones'!$F75,"")</f>
        <v/>
      </c>
      <c r="Q75" s="65" t="str">
        <f>IF('Prioritized Approach Milestones'!$B75=2,'Prioritized Approach Milestones'!$F75,"")</f>
        <v/>
      </c>
      <c r="R75" s="65" t="str">
        <f>IF('Prioritized Approach Milestones'!$B75=3,'Prioritized Approach Milestones'!$F75,"")</f>
        <v/>
      </c>
      <c r="S75" s="65" t="str">
        <f>IF('Prioritized Approach Milestones'!$B75=4,'Prioritized Approach Milestones'!$F75,"")</f>
        <v/>
      </c>
      <c r="T75" s="65" t="str">
        <f>IF('Prioritized Approach Milestones'!$B75=5,'Prioritized Approach Milestones'!$F75,"")</f>
        <v/>
      </c>
      <c r="U75" s="66" t="str">
        <f>IF('Prioritized Approach Milestones'!$B75=6,'Prioritized Approach Milestones'!$F75,"")</f>
        <v/>
      </c>
      <c r="V75" s="67" t="str">
        <f>IF(AND('Prioritized Approach Milestones'!C75="Yes",'Prioritized Approach Milestones'!F75=""),"CORRECT",IF('Prioritized Approach Milestones'!C75="No","CORRECT",IF('Prioritized Approach Milestones'!B75=1,"ERROR 1","N/A")))</f>
        <v>N/A</v>
      </c>
      <c r="W75" s="67" t="str">
        <f>IF(AND('Prioritized Approach Milestones'!C75="Yes",'Prioritized Approach Milestones'!F75=""),"CORRECT",IF('Prioritized Approach Milestones'!C75="No","CORRECT",IF('Prioritized Approach Milestones'!B75=2,"ERROR 1","N/A")))</f>
        <v>N/A</v>
      </c>
      <c r="X75" s="67" t="str">
        <f>IF(AND('Prioritized Approach Milestones'!C75="Yes",'Prioritized Approach Milestones'!F75=""),"CORRECT",IF('Prioritized Approach Milestones'!C75="No","CORRECT",IF('Prioritized Approach Milestones'!B75=3,"ERROR 1","N/A")))</f>
        <v>N/A</v>
      </c>
      <c r="Y75" s="67" t="str">
        <f>IF(AND('Prioritized Approach Milestones'!C75="Yes",'Prioritized Approach Milestones'!F75=""),"CORRECT",IF('Prioritized Approach Milestones'!C75="No","CORRECT",IF('Prioritized Approach Milestones'!B75=4,"ERROR 1","N/A")))</f>
        <v>N/A</v>
      </c>
      <c r="Z75" s="67" t="str">
        <f>IF(AND('Prioritized Approach Milestones'!C75="Yes",'Prioritized Approach Milestones'!F75=""),"CORRECT",IF('Prioritized Approach Milestones'!C75="No","CORRECT",IF('Prioritized Approach Milestones'!B75=5,"ERROR 1","N/A")))</f>
        <v>N/A</v>
      </c>
      <c r="AA75" s="67" t="str">
        <f>IF(AND('Prioritized Approach Milestones'!C75="Yes",'Prioritized Approach Milestones'!F75=""),"CORRECT",IF('Prioritized Approach Milestones'!C75="No","CORRECT",IF('Prioritized Approach Milestones'!B75=6,"ERROR 1","N/A")))</f>
        <v>N/A</v>
      </c>
      <c r="AB75" s="59" t="str">
        <f>IF(AND('Prioritized Approach Milestones'!C75="No",'Prioritized Approach Milestones'!F75=""),IF('Prioritized Approach Milestones'!B75=1,"ERROR 2","N/A"),"CORRECT")</f>
        <v>CORRECT</v>
      </c>
      <c r="AC75" s="59" t="str">
        <f>IF(AND('Prioritized Approach Milestones'!C75="No",'Prioritized Approach Milestones'!F75=""),IF('Prioritized Approach Milestones'!B75=2,"ERROR 2","N/A"),"CORRECT")</f>
        <v>CORRECT</v>
      </c>
      <c r="AD75" s="59" t="str">
        <f>IF(AND('Prioritized Approach Milestones'!C75="No",'Prioritized Approach Milestones'!F75=""),IF('Prioritized Approach Milestones'!B75=3,"ERROR 2","N/A"),"CORRECT")</f>
        <v>CORRECT</v>
      </c>
      <c r="AE75" s="59" t="str">
        <f>IF(AND('Prioritized Approach Milestones'!C75="No",'Prioritized Approach Milestones'!F75=""),IF('Prioritized Approach Milestones'!B75=4,"ERROR 2","N/A"),"CORRECT")</f>
        <v>CORRECT</v>
      </c>
      <c r="AF75" s="59" t="str">
        <f>IF(AND('Prioritized Approach Milestones'!C75="No",'Prioritized Approach Milestones'!F75=""),IF('Prioritized Approach Milestones'!B75=5,"ERROR 2","N/A"),"CORRECT")</f>
        <v>CORRECT</v>
      </c>
      <c r="AG75" s="68" t="str">
        <f>IF(AND('Prioritized Approach Milestones'!C75="No",'Prioritized Approach Milestones'!F75=""),IF('Prioritized Approach Milestones'!B75=6,"ERROR 2","N/A"),"CORRECT")</f>
        <v>CORRECT</v>
      </c>
    </row>
    <row r="76" spans="1:33">
      <c r="A76" s="74">
        <f>COUNTIFS('Prioritized Approach Milestones'!B76,"1",'Prioritized Approach Milestones'!C76,"yes")</f>
        <v>0</v>
      </c>
      <c r="B76" s="79">
        <f>COUNTIFS('Prioritized Approach Milestones'!B76,"2",'Prioritized Approach Milestones'!C76,"yes")</f>
        <v>0</v>
      </c>
      <c r="C76" s="75">
        <f>COUNTIFS('Prioritized Approach Milestones'!B76,"3",'Prioritized Approach Milestones'!C76,"yes")</f>
        <v>0</v>
      </c>
      <c r="D76" s="76">
        <f>COUNTIFS('Prioritized Approach Milestones'!B76,"4",'Prioritized Approach Milestones'!C76,"yes")</f>
        <v>0</v>
      </c>
      <c r="E76" s="77">
        <f>COUNTIFS('Prioritized Approach Milestones'!B76,"5",'Prioritized Approach Milestones'!C76,"yes")</f>
        <v>0</v>
      </c>
      <c r="F76" s="78">
        <f>COUNTIFS('Prioritized Approach Milestones'!B76,"6",'Prioritized Approach Milestones'!C76,"yes")</f>
        <v>0</v>
      </c>
      <c r="G76" s="234">
        <f t="shared" si="4"/>
        <v>0</v>
      </c>
      <c r="H76" s="145">
        <f>COUNTIFS('Prioritized Approach Milestones'!B76,"1",'Prioritized Approach Milestones'!C76,"N/A")</f>
        <v>0</v>
      </c>
      <c r="I76" s="145">
        <f>COUNTIFS('Prioritized Approach Milestones'!B76,"2",'Prioritized Approach Milestones'!C76,"N/A")</f>
        <v>0</v>
      </c>
      <c r="J76" s="145">
        <f>COUNTIFS('Prioritized Approach Milestones'!B76,"3",'Prioritized Approach Milestones'!C76,"N/A")</f>
        <v>0</v>
      </c>
      <c r="K76" s="145">
        <f>COUNTIFS('Prioritized Approach Milestones'!B76,"4",'Prioritized Approach Milestones'!C76,"N/A")</f>
        <v>0</v>
      </c>
      <c r="L76" s="145">
        <f>COUNTIFS('Prioritized Approach Milestones'!B76,"5",'Prioritized Approach Milestones'!C76,"N/A")</f>
        <v>0</v>
      </c>
      <c r="M76" s="145">
        <f>COUNTIFS('Prioritized Approach Milestones'!B76,"6",'Prioritized Approach Milestones'!C76,"N/A")</f>
        <v>0</v>
      </c>
      <c r="N76">
        <f t="shared" si="3"/>
        <v>0</v>
      </c>
      <c r="O76" s="238"/>
      <c r="P76" s="65" t="str">
        <f>IF('Prioritized Approach Milestones'!$B76=1,'Prioritized Approach Milestones'!$F76,"")</f>
        <v/>
      </c>
      <c r="Q76" s="65" t="str">
        <f>IF('Prioritized Approach Milestones'!$B76=2,'Prioritized Approach Milestones'!$F76,"")</f>
        <v/>
      </c>
      <c r="R76" s="65">
        <f>IF('Prioritized Approach Milestones'!$B76=3,'Prioritized Approach Milestones'!$F76,"")</f>
        <v>0</v>
      </c>
      <c r="S76" s="65" t="str">
        <f>IF('Prioritized Approach Milestones'!$B76=4,'Prioritized Approach Milestones'!$F76,"")</f>
        <v/>
      </c>
      <c r="T76" s="65" t="str">
        <f>IF('Prioritized Approach Milestones'!$B76=5,'Prioritized Approach Milestones'!$F76,"")</f>
        <v/>
      </c>
      <c r="U76" s="66" t="str">
        <f>IF('Prioritized Approach Milestones'!$B76=6,'Prioritized Approach Milestones'!$F76,"")</f>
        <v/>
      </c>
      <c r="V76" s="67" t="str">
        <f>IF(AND('Prioritized Approach Milestones'!C76="Yes",'Prioritized Approach Milestones'!F76=""),"CORRECT",IF('Prioritized Approach Milestones'!C76="No","CORRECT",IF('Prioritized Approach Milestones'!B76=1,"ERROR 1","N/A")))</f>
        <v>N/A</v>
      </c>
      <c r="W76" s="67" t="str">
        <f>IF(AND('Prioritized Approach Milestones'!C76="Yes",'Prioritized Approach Milestones'!F76=""),"CORRECT",IF('Prioritized Approach Milestones'!C76="No","CORRECT",IF('Prioritized Approach Milestones'!B76=2,"ERROR 1","N/A")))</f>
        <v>N/A</v>
      </c>
      <c r="X76" s="67" t="str">
        <f>IF(AND('Prioritized Approach Milestones'!C76="Yes",'Prioritized Approach Milestones'!F76=""),"CORRECT",IF('Prioritized Approach Milestones'!C76="No","CORRECT",IF('Prioritized Approach Milestones'!B76=3,"ERROR 1","N/A")))</f>
        <v>ERROR 1</v>
      </c>
      <c r="Y76" s="67" t="str">
        <f>IF(AND('Prioritized Approach Milestones'!C76="Yes",'Prioritized Approach Milestones'!F76=""),"CORRECT",IF('Prioritized Approach Milestones'!C76="No","CORRECT",IF('Prioritized Approach Milestones'!B76=4,"ERROR 1","N/A")))</f>
        <v>N/A</v>
      </c>
      <c r="Z76" s="67" t="str">
        <f>IF(AND('Prioritized Approach Milestones'!C76="Yes",'Prioritized Approach Milestones'!F76=""),"CORRECT",IF('Prioritized Approach Milestones'!C76="No","CORRECT",IF('Prioritized Approach Milestones'!B76=5,"ERROR 1","N/A")))</f>
        <v>N/A</v>
      </c>
      <c r="AA76" s="67" t="str">
        <f>IF(AND('Prioritized Approach Milestones'!C76="Yes",'Prioritized Approach Milestones'!F76=""),"CORRECT",IF('Prioritized Approach Milestones'!C76="No","CORRECT",IF('Prioritized Approach Milestones'!B76=6,"ERROR 1","N/A")))</f>
        <v>N/A</v>
      </c>
      <c r="AB76" s="59" t="str">
        <f>IF(AND('Prioritized Approach Milestones'!C76="No",'Prioritized Approach Milestones'!F76=""),IF('Prioritized Approach Milestones'!B76=1,"ERROR 2","N/A"),"CORRECT")</f>
        <v>CORRECT</v>
      </c>
      <c r="AC76" s="59" t="str">
        <f>IF(AND('Prioritized Approach Milestones'!C76="No",'Prioritized Approach Milestones'!F76=""),IF('Prioritized Approach Milestones'!B76=2,"ERROR 2","N/A"),"CORRECT")</f>
        <v>CORRECT</v>
      </c>
      <c r="AD76" s="59" t="str">
        <f>IF(AND('Prioritized Approach Milestones'!C76="No",'Prioritized Approach Milestones'!F76=""),IF('Prioritized Approach Milestones'!B76=3,"ERROR 2","N/A"),"CORRECT")</f>
        <v>CORRECT</v>
      </c>
      <c r="AE76" s="59" t="str">
        <f>IF(AND('Prioritized Approach Milestones'!C76="No",'Prioritized Approach Milestones'!F76=""),IF('Prioritized Approach Milestones'!B76=4,"ERROR 2","N/A"),"CORRECT")</f>
        <v>CORRECT</v>
      </c>
      <c r="AF76" s="59" t="str">
        <f>IF(AND('Prioritized Approach Milestones'!C76="No",'Prioritized Approach Milestones'!F76=""),IF('Prioritized Approach Milestones'!B76=5,"ERROR 2","N/A"),"CORRECT")</f>
        <v>CORRECT</v>
      </c>
      <c r="AG76" s="68" t="str">
        <f>IF(AND('Prioritized Approach Milestones'!C76="No",'Prioritized Approach Milestones'!F76=""),IF('Prioritized Approach Milestones'!B76=6,"ERROR 2","N/A"),"CORRECT")</f>
        <v>CORRECT</v>
      </c>
    </row>
    <row r="77" spans="1:33">
      <c r="A77" s="74">
        <f>COUNTIFS('Prioritized Approach Milestones'!B77,"1",'Prioritized Approach Milestones'!C77,"yes")</f>
        <v>0</v>
      </c>
      <c r="B77" s="79">
        <f>COUNTIFS('Prioritized Approach Milestones'!B77,"2",'Prioritized Approach Milestones'!C77,"yes")</f>
        <v>0</v>
      </c>
      <c r="C77" s="75">
        <f>COUNTIFS('Prioritized Approach Milestones'!B77,"3",'Prioritized Approach Milestones'!C77,"yes")</f>
        <v>0</v>
      </c>
      <c r="D77" s="76">
        <f>COUNTIFS('Prioritized Approach Milestones'!B77,"4",'Prioritized Approach Milestones'!C77,"yes")</f>
        <v>0</v>
      </c>
      <c r="E77" s="77">
        <f>COUNTIFS('Prioritized Approach Milestones'!B77,"5",'Prioritized Approach Milestones'!C77,"yes")</f>
        <v>0</v>
      </c>
      <c r="F77" s="78">
        <f>COUNTIFS('Prioritized Approach Milestones'!B77,"6",'Prioritized Approach Milestones'!C77,"yes")</f>
        <v>0</v>
      </c>
      <c r="G77" s="234">
        <f t="shared" si="4"/>
        <v>0</v>
      </c>
      <c r="H77" s="145">
        <f>COUNTIFS('Prioritized Approach Milestones'!B77,"1",'Prioritized Approach Milestones'!C77,"N/A")</f>
        <v>0</v>
      </c>
      <c r="I77" s="145">
        <f>COUNTIFS('Prioritized Approach Milestones'!B77,"2",'Prioritized Approach Milestones'!C77,"N/A")</f>
        <v>0</v>
      </c>
      <c r="J77" s="145">
        <f>COUNTIFS('Prioritized Approach Milestones'!B77,"3",'Prioritized Approach Milestones'!C77,"N/A")</f>
        <v>0</v>
      </c>
      <c r="K77" s="145">
        <f>COUNTIFS('Prioritized Approach Milestones'!B77,"4",'Prioritized Approach Milestones'!C77,"N/A")</f>
        <v>0</v>
      </c>
      <c r="L77" s="145">
        <f>COUNTIFS('Prioritized Approach Milestones'!B77,"5",'Prioritized Approach Milestones'!C77,"N/A")</f>
        <v>0</v>
      </c>
      <c r="M77" s="145">
        <f>COUNTIFS('Prioritized Approach Milestones'!B77,"6",'Prioritized Approach Milestones'!C77,"N/A")</f>
        <v>0</v>
      </c>
      <c r="N77">
        <f t="shared" si="3"/>
        <v>0</v>
      </c>
      <c r="O77" s="238"/>
      <c r="P77" s="65" t="str">
        <f>IF('Prioritized Approach Milestones'!$B77=1,'Prioritized Approach Milestones'!$F77,"")</f>
        <v/>
      </c>
      <c r="Q77" s="65" t="str">
        <f>IF('Prioritized Approach Milestones'!$B77=2,'Prioritized Approach Milestones'!$F77,"")</f>
        <v/>
      </c>
      <c r="R77" s="65">
        <f>IF('Prioritized Approach Milestones'!$B77=3,'Prioritized Approach Milestones'!$F77,"")</f>
        <v>0</v>
      </c>
      <c r="S77" s="65" t="str">
        <f>IF('Prioritized Approach Milestones'!$B77=4,'Prioritized Approach Milestones'!$F77,"")</f>
        <v/>
      </c>
      <c r="T77" s="65" t="str">
        <f>IF('Prioritized Approach Milestones'!$B77=5,'Prioritized Approach Milestones'!$F77,"")</f>
        <v/>
      </c>
      <c r="U77" s="66" t="str">
        <f>IF('Prioritized Approach Milestones'!$B77=6,'Prioritized Approach Milestones'!$F77,"")</f>
        <v/>
      </c>
      <c r="V77" s="67" t="str">
        <f>IF(AND('Prioritized Approach Milestones'!C77="Yes",'Prioritized Approach Milestones'!F77=""),"CORRECT",IF('Prioritized Approach Milestones'!C77="No","CORRECT",IF('Prioritized Approach Milestones'!B77=1,"ERROR 1","N/A")))</f>
        <v>N/A</v>
      </c>
      <c r="W77" s="67" t="str">
        <f>IF(AND('Prioritized Approach Milestones'!C77="Yes",'Prioritized Approach Milestones'!F77=""),"CORRECT",IF('Prioritized Approach Milestones'!C77="No","CORRECT",IF('Prioritized Approach Milestones'!B77=2,"ERROR 1","N/A")))</f>
        <v>N/A</v>
      </c>
      <c r="X77" s="67" t="str">
        <f>IF(AND('Prioritized Approach Milestones'!C77="Yes",'Prioritized Approach Milestones'!F77=""),"CORRECT",IF('Prioritized Approach Milestones'!C77="No","CORRECT",IF('Prioritized Approach Milestones'!B77=3,"ERROR 1","N/A")))</f>
        <v>ERROR 1</v>
      </c>
      <c r="Y77" s="67" t="str">
        <f>IF(AND('Prioritized Approach Milestones'!C77="Yes",'Prioritized Approach Milestones'!F77=""),"CORRECT",IF('Prioritized Approach Milestones'!C77="No","CORRECT",IF('Prioritized Approach Milestones'!B77=4,"ERROR 1","N/A")))</f>
        <v>N/A</v>
      </c>
      <c r="Z77" s="67" t="str">
        <f>IF(AND('Prioritized Approach Milestones'!C77="Yes",'Prioritized Approach Milestones'!F77=""),"CORRECT",IF('Prioritized Approach Milestones'!C77="No","CORRECT",IF('Prioritized Approach Milestones'!B77=5,"ERROR 1","N/A")))</f>
        <v>N/A</v>
      </c>
      <c r="AA77" s="67" t="str">
        <f>IF(AND('Prioritized Approach Milestones'!C77="Yes",'Prioritized Approach Milestones'!F77=""),"CORRECT",IF('Prioritized Approach Milestones'!C77="No","CORRECT",IF('Prioritized Approach Milestones'!B77=6,"ERROR 1","N/A")))</f>
        <v>N/A</v>
      </c>
      <c r="AB77" s="59" t="str">
        <f>IF(AND('Prioritized Approach Milestones'!C77="No",'Prioritized Approach Milestones'!F77=""),IF('Prioritized Approach Milestones'!B77=1,"ERROR 2","N/A"),"CORRECT")</f>
        <v>CORRECT</v>
      </c>
      <c r="AC77" s="59" t="str">
        <f>IF(AND('Prioritized Approach Milestones'!C77="No",'Prioritized Approach Milestones'!F77=""),IF('Prioritized Approach Milestones'!B77=2,"ERROR 2","N/A"),"CORRECT")</f>
        <v>CORRECT</v>
      </c>
      <c r="AD77" s="59" t="str">
        <f>IF(AND('Prioritized Approach Milestones'!C77="No",'Prioritized Approach Milestones'!F77=""),IF('Prioritized Approach Milestones'!B77=3,"ERROR 2","N/A"),"CORRECT")</f>
        <v>CORRECT</v>
      </c>
      <c r="AE77" s="59" t="str">
        <f>IF(AND('Prioritized Approach Milestones'!C77="No",'Prioritized Approach Milestones'!F77=""),IF('Prioritized Approach Milestones'!B77=4,"ERROR 2","N/A"),"CORRECT")</f>
        <v>CORRECT</v>
      </c>
      <c r="AF77" s="59" t="str">
        <f>IF(AND('Prioritized Approach Milestones'!C77="No",'Prioritized Approach Milestones'!F77=""),IF('Prioritized Approach Milestones'!B77=5,"ERROR 2","N/A"),"CORRECT")</f>
        <v>CORRECT</v>
      </c>
      <c r="AG77" s="68" t="str">
        <f>IF(AND('Prioritized Approach Milestones'!C77="No",'Prioritized Approach Milestones'!F77=""),IF('Prioritized Approach Milestones'!B77=6,"ERROR 2","N/A"),"CORRECT")</f>
        <v>CORRECT</v>
      </c>
    </row>
    <row r="78" spans="1:33">
      <c r="A78" s="74">
        <f>COUNTIFS('Prioritized Approach Milestones'!B78,"1",'Prioritized Approach Milestones'!C78,"yes")</f>
        <v>0</v>
      </c>
      <c r="B78" s="79">
        <f>COUNTIFS('Prioritized Approach Milestones'!B78,"2",'Prioritized Approach Milestones'!C78,"yes")</f>
        <v>0</v>
      </c>
      <c r="C78" s="75">
        <f>COUNTIFS('Prioritized Approach Milestones'!B78,"3",'Prioritized Approach Milestones'!C78,"yes")</f>
        <v>0</v>
      </c>
      <c r="D78" s="76">
        <f>COUNTIFS('Prioritized Approach Milestones'!B78,"4",'Prioritized Approach Milestones'!C78,"yes")</f>
        <v>0</v>
      </c>
      <c r="E78" s="77">
        <f>COUNTIFS('Prioritized Approach Milestones'!B78,"5",'Prioritized Approach Milestones'!C78,"yes")</f>
        <v>0</v>
      </c>
      <c r="F78" s="78">
        <f>COUNTIFS('Prioritized Approach Milestones'!B78,"6",'Prioritized Approach Milestones'!C78,"yes")</f>
        <v>0</v>
      </c>
      <c r="G78" s="234">
        <f t="shared" si="4"/>
        <v>0</v>
      </c>
      <c r="H78" s="145">
        <f>COUNTIFS('Prioritized Approach Milestones'!B78,"1",'Prioritized Approach Milestones'!C78,"N/A")</f>
        <v>0</v>
      </c>
      <c r="I78" s="145">
        <f>COUNTIFS('Prioritized Approach Milestones'!B78,"2",'Prioritized Approach Milestones'!C78,"N/A")</f>
        <v>0</v>
      </c>
      <c r="J78" s="145">
        <f>COUNTIFS('Prioritized Approach Milestones'!B78,"3",'Prioritized Approach Milestones'!C78,"N/A")</f>
        <v>0</v>
      </c>
      <c r="K78" s="145">
        <f>COUNTIFS('Prioritized Approach Milestones'!B78,"4",'Prioritized Approach Milestones'!C78,"N/A")</f>
        <v>0</v>
      </c>
      <c r="L78" s="145">
        <f>COUNTIFS('Prioritized Approach Milestones'!B78,"5",'Prioritized Approach Milestones'!C78,"N/A")</f>
        <v>0</v>
      </c>
      <c r="M78" s="145">
        <f>COUNTIFS('Prioritized Approach Milestones'!B78,"6",'Prioritized Approach Milestones'!C78,"N/A")</f>
        <v>0</v>
      </c>
      <c r="N78">
        <f t="shared" si="3"/>
        <v>0</v>
      </c>
      <c r="O78" s="238"/>
      <c r="P78" s="65" t="str">
        <f>IF('Prioritized Approach Milestones'!$B78=1,'Prioritized Approach Milestones'!$F78,"")</f>
        <v/>
      </c>
      <c r="Q78" s="65" t="str">
        <f>IF('Prioritized Approach Milestones'!$B78=2,'Prioritized Approach Milestones'!$F78,"")</f>
        <v/>
      </c>
      <c r="R78" s="65">
        <f>IF('Prioritized Approach Milestones'!$B78=3,'Prioritized Approach Milestones'!$F78,"")</f>
        <v>0</v>
      </c>
      <c r="S78" s="65" t="str">
        <f>IF('Prioritized Approach Milestones'!$B78=4,'Prioritized Approach Milestones'!$F78,"")</f>
        <v/>
      </c>
      <c r="T78" s="65" t="str">
        <f>IF('Prioritized Approach Milestones'!$B78=5,'Prioritized Approach Milestones'!$F78,"")</f>
        <v/>
      </c>
      <c r="U78" s="66" t="str">
        <f>IF('Prioritized Approach Milestones'!$B78=6,'Prioritized Approach Milestones'!$F78,"")</f>
        <v/>
      </c>
      <c r="V78" s="67" t="str">
        <f>IF(AND('Prioritized Approach Milestones'!C78="Yes",'Prioritized Approach Milestones'!F78=""),"CORRECT",IF('Prioritized Approach Milestones'!C78="No","CORRECT",IF('Prioritized Approach Milestones'!B78=1,"ERROR 1","N/A")))</f>
        <v>N/A</v>
      </c>
      <c r="W78" s="67" t="str">
        <f>IF(AND('Prioritized Approach Milestones'!C78="Yes",'Prioritized Approach Milestones'!F78=""),"CORRECT",IF('Prioritized Approach Milestones'!C78="No","CORRECT",IF('Prioritized Approach Milestones'!B78=2,"ERROR 1","N/A")))</f>
        <v>N/A</v>
      </c>
      <c r="X78" s="67" t="str">
        <f>IF(AND('Prioritized Approach Milestones'!C78="Yes",'Prioritized Approach Milestones'!F78=""),"CORRECT",IF('Prioritized Approach Milestones'!C78="No","CORRECT",IF('Prioritized Approach Milestones'!B78=3,"ERROR 1","N/A")))</f>
        <v>ERROR 1</v>
      </c>
      <c r="Y78" s="67" t="str">
        <f>IF(AND('Prioritized Approach Milestones'!C78="Yes",'Prioritized Approach Milestones'!F78=""),"CORRECT",IF('Prioritized Approach Milestones'!C78="No","CORRECT",IF('Prioritized Approach Milestones'!B78=4,"ERROR 1","N/A")))</f>
        <v>N/A</v>
      </c>
      <c r="Z78" s="67" t="str">
        <f>IF(AND('Prioritized Approach Milestones'!C78="Yes",'Prioritized Approach Milestones'!F78=""),"CORRECT",IF('Prioritized Approach Milestones'!C78="No","CORRECT",IF('Prioritized Approach Milestones'!B78=5,"ERROR 1","N/A")))</f>
        <v>N/A</v>
      </c>
      <c r="AA78" s="67" t="str">
        <f>IF(AND('Prioritized Approach Milestones'!C78="Yes",'Prioritized Approach Milestones'!F78=""),"CORRECT",IF('Prioritized Approach Milestones'!C78="No","CORRECT",IF('Prioritized Approach Milestones'!B78=6,"ERROR 1","N/A")))</f>
        <v>N/A</v>
      </c>
      <c r="AB78" s="59" t="str">
        <f>IF(AND('Prioritized Approach Milestones'!C78="No",'Prioritized Approach Milestones'!F78=""),IF('Prioritized Approach Milestones'!B78=1,"ERROR 2","N/A"),"CORRECT")</f>
        <v>CORRECT</v>
      </c>
      <c r="AC78" s="59" t="str">
        <f>IF(AND('Prioritized Approach Milestones'!C78="No",'Prioritized Approach Milestones'!F78=""),IF('Prioritized Approach Milestones'!B78=2,"ERROR 2","N/A"),"CORRECT")</f>
        <v>CORRECT</v>
      </c>
      <c r="AD78" s="59" t="str">
        <f>IF(AND('Prioritized Approach Milestones'!C78="No",'Prioritized Approach Milestones'!F78=""),IF('Prioritized Approach Milestones'!B78=3,"ERROR 2","N/A"),"CORRECT")</f>
        <v>CORRECT</v>
      </c>
      <c r="AE78" s="59" t="str">
        <f>IF(AND('Prioritized Approach Milestones'!C78="No",'Prioritized Approach Milestones'!F78=""),IF('Prioritized Approach Milestones'!B78=4,"ERROR 2","N/A"),"CORRECT")</f>
        <v>CORRECT</v>
      </c>
      <c r="AF78" s="59" t="str">
        <f>IF(AND('Prioritized Approach Milestones'!C78="No",'Prioritized Approach Milestones'!F78=""),IF('Prioritized Approach Milestones'!B78=5,"ERROR 2","N/A"),"CORRECT")</f>
        <v>CORRECT</v>
      </c>
      <c r="AG78" s="68" t="str">
        <f>IF(AND('Prioritized Approach Milestones'!C78="No",'Prioritized Approach Milestones'!F78=""),IF('Prioritized Approach Milestones'!B78=6,"ERROR 2","N/A"),"CORRECT")</f>
        <v>CORRECT</v>
      </c>
    </row>
    <row r="79" spans="1:33">
      <c r="A79" s="74">
        <f>COUNTIFS('Prioritized Approach Milestones'!B79,"1",'Prioritized Approach Milestones'!C79,"yes")</f>
        <v>0</v>
      </c>
      <c r="B79" s="79">
        <f>COUNTIFS('Prioritized Approach Milestones'!B79,"2",'Prioritized Approach Milestones'!C79,"yes")</f>
        <v>0</v>
      </c>
      <c r="C79" s="75">
        <f>COUNTIFS('Prioritized Approach Milestones'!B79,"3",'Prioritized Approach Milestones'!C79,"yes")</f>
        <v>0</v>
      </c>
      <c r="D79" s="76">
        <f>COUNTIFS('Prioritized Approach Milestones'!B79,"4",'Prioritized Approach Milestones'!C79,"yes")</f>
        <v>0</v>
      </c>
      <c r="E79" s="77">
        <f>COUNTIFS('Prioritized Approach Milestones'!B79,"5",'Prioritized Approach Milestones'!C79,"yes")</f>
        <v>0</v>
      </c>
      <c r="F79" s="78">
        <f>COUNTIFS('Prioritized Approach Milestones'!B79,"6",'Prioritized Approach Milestones'!C79,"yes")</f>
        <v>0</v>
      </c>
      <c r="G79" s="234">
        <f t="shared" si="4"/>
        <v>0</v>
      </c>
      <c r="H79" s="145">
        <f>COUNTIFS('Prioritized Approach Milestones'!B79,"1",'Prioritized Approach Milestones'!C79,"N/A")</f>
        <v>0</v>
      </c>
      <c r="I79" s="145">
        <f>COUNTIFS('Prioritized Approach Milestones'!B79,"2",'Prioritized Approach Milestones'!C79,"N/A")</f>
        <v>0</v>
      </c>
      <c r="J79" s="145">
        <f>COUNTIFS('Prioritized Approach Milestones'!B79,"3",'Prioritized Approach Milestones'!C79,"N/A")</f>
        <v>0</v>
      </c>
      <c r="K79" s="145">
        <f>COUNTIFS('Prioritized Approach Milestones'!B79,"4",'Prioritized Approach Milestones'!C79,"N/A")</f>
        <v>0</v>
      </c>
      <c r="L79" s="145">
        <f>COUNTIFS('Prioritized Approach Milestones'!B79,"5",'Prioritized Approach Milestones'!C79,"N/A")</f>
        <v>0</v>
      </c>
      <c r="M79" s="145">
        <f>COUNTIFS('Prioritized Approach Milestones'!B79,"6",'Prioritized Approach Milestones'!C79,"N/A")</f>
        <v>0</v>
      </c>
      <c r="N79">
        <f t="shared" si="3"/>
        <v>0</v>
      </c>
      <c r="O79" s="238"/>
      <c r="P79" s="65" t="str">
        <f>IF('Prioritized Approach Milestones'!$B79=1,'Prioritized Approach Milestones'!$F79,"")</f>
        <v/>
      </c>
      <c r="Q79" s="65" t="str">
        <f>IF('Prioritized Approach Milestones'!$B79=2,'Prioritized Approach Milestones'!$F79,"")</f>
        <v/>
      </c>
      <c r="R79" s="65">
        <f>IF('Prioritized Approach Milestones'!$B79=3,'Prioritized Approach Milestones'!$F79,"")</f>
        <v>0</v>
      </c>
      <c r="S79" s="65" t="str">
        <f>IF('Prioritized Approach Milestones'!$B79=4,'Prioritized Approach Milestones'!$F79,"")</f>
        <v/>
      </c>
      <c r="T79" s="65" t="str">
        <f>IF('Prioritized Approach Milestones'!$B79=5,'Prioritized Approach Milestones'!$F79,"")</f>
        <v/>
      </c>
      <c r="U79" s="66" t="str">
        <f>IF('Prioritized Approach Milestones'!$B79=6,'Prioritized Approach Milestones'!$F79,"")</f>
        <v/>
      </c>
      <c r="V79" s="67" t="str">
        <f>IF(AND('Prioritized Approach Milestones'!C79="Yes",'Prioritized Approach Milestones'!F79=""),"CORRECT",IF('Prioritized Approach Milestones'!C79="No","CORRECT",IF('Prioritized Approach Milestones'!B79=1,"ERROR 1","N/A")))</f>
        <v>N/A</v>
      </c>
      <c r="W79" s="67" t="str">
        <f>IF(AND('Prioritized Approach Milestones'!C79="Yes",'Prioritized Approach Milestones'!F79=""),"CORRECT",IF('Prioritized Approach Milestones'!C79="No","CORRECT",IF('Prioritized Approach Milestones'!B79=2,"ERROR 1","N/A")))</f>
        <v>N/A</v>
      </c>
      <c r="X79" s="67" t="str">
        <f>IF(AND('Prioritized Approach Milestones'!C79="Yes",'Prioritized Approach Milestones'!F79=""),"CORRECT",IF('Prioritized Approach Milestones'!C79="No","CORRECT",IF('Prioritized Approach Milestones'!B79=3,"ERROR 1","N/A")))</f>
        <v>ERROR 1</v>
      </c>
      <c r="Y79" s="67" t="str">
        <f>IF(AND('Prioritized Approach Milestones'!C79="Yes",'Prioritized Approach Milestones'!F79=""),"CORRECT",IF('Prioritized Approach Milestones'!C79="No","CORRECT",IF('Prioritized Approach Milestones'!B79=4,"ERROR 1","N/A")))</f>
        <v>N/A</v>
      </c>
      <c r="Z79" s="67" t="str">
        <f>IF(AND('Prioritized Approach Milestones'!C79="Yes",'Prioritized Approach Milestones'!F79=""),"CORRECT",IF('Prioritized Approach Milestones'!C79="No","CORRECT",IF('Prioritized Approach Milestones'!B79=5,"ERROR 1","N/A")))</f>
        <v>N/A</v>
      </c>
      <c r="AA79" s="67" t="str">
        <f>IF(AND('Prioritized Approach Milestones'!C79="Yes",'Prioritized Approach Milestones'!F79=""),"CORRECT",IF('Prioritized Approach Milestones'!C79="No","CORRECT",IF('Prioritized Approach Milestones'!B79=6,"ERROR 1","N/A")))</f>
        <v>N/A</v>
      </c>
      <c r="AB79" s="59" t="str">
        <f>IF(AND('Prioritized Approach Milestones'!C79="No",'Prioritized Approach Milestones'!F79=""),IF('Prioritized Approach Milestones'!B79=1,"ERROR 2","N/A"),"CORRECT")</f>
        <v>CORRECT</v>
      </c>
      <c r="AC79" s="59" t="str">
        <f>IF(AND('Prioritized Approach Milestones'!C79="No",'Prioritized Approach Milestones'!F79=""),IF('Prioritized Approach Milestones'!B79=2,"ERROR 2","N/A"),"CORRECT")</f>
        <v>CORRECT</v>
      </c>
      <c r="AD79" s="59" t="str">
        <f>IF(AND('Prioritized Approach Milestones'!C79="No",'Prioritized Approach Milestones'!F79=""),IF('Prioritized Approach Milestones'!B79=3,"ERROR 2","N/A"),"CORRECT")</f>
        <v>CORRECT</v>
      </c>
      <c r="AE79" s="59" t="str">
        <f>IF(AND('Prioritized Approach Milestones'!C79="No",'Prioritized Approach Milestones'!F79=""),IF('Prioritized Approach Milestones'!B79=4,"ERROR 2","N/A"),"CORRECT")</f>
        <v>CORRECT</v>
      </c>
      <c r="AF79" s="59" t="str">
        <f>IF(AND('Prioritized Approach Milestones'!C79="No",'Prioritized Approach Milestones'!F79=""),IF('Prioritized Approach Milestones'!B79=5,"ERROR 2","N/A"),"CORRECT")</f>
        <v>CORRECT</v>
      </c>
      <c r="AG79" s="68" t="str">
        <f>IF(AND('Prioritized Approach Milestones'!C79="No",'Prioritized Approach Milestones'!F79=""),IF('Prioritized Approach Milestones'!B79=6,"ERROR 2","N/A"),"CORRECT")</f>
        <v>CORRECT</v>
      </c>
    </row>
    <row r="80" spans="1:33">
      <c r="A80" s="74">
        <f>COUNTIFS('Prioritized Approach Milestones'!B80,"1",'Prioritized Approach Milestones'!C80,"yes")</f>
        <v>0</v>
      </c>
      <c r="B80" s="79">
        <f>COUNTIFS('Prioritized Approach Milestones'!B80,"2",'Prioritized Approach Milestones'!C80,"yes")</f>
        <v>0</v>
      </c>
      <c r="C80" s="75">
        <f>COUNTIFS('Prioritized Approach Milestones'!B80,"3",'Prioritized Approach Milestones'!C80,"yes")</f>
        <v>0</v>
      </c>
      <c r="D80" s="76">
        <f>COUNTIFS('Prioritized Approach Milestones'!B80,"4",'Prioritized Approach Milestones'!C80,"yes")</f>
        <v>0</v>
      </c>
      <c r="E80" s="77">
        <f>COUNTIFS('Prioritized Approach Milestones'!B80,"5",'Prioritized Approach Milestones'!C80,"yes")</f>
        <v>0</v>
      </c>
      <c r="F80" s="78">
        <f>COUNTIFS('Prioritized Approach Milestones'!B80,"6",'Prioritized Approach Milestones'!C80,"yes")</f>
        <v>0</v>
      </c>
      <c r="G80" s="234">
        <f t="shared" si="4"/>
        <v>0</v>
      </c>
      <c r="H80" s="145">
        <f>COUNTIFS('Prioritized Approach Milestones'!B80,"1",'Prioritized Approach Milestones'!C80,"N/A")</f>
        <v>0</v>
      </c>
      <c r="I80" s="145">
        <f>COUNTIFS('Prioritized Approach Milestones'!B80,"2",'Prioritized Approach Milestones'!C80,"N/A")</f>
        <v>0</v>
      </c>
      <c r="J80" s="145">
        <f>COUNTIFS('Prioritized Approach Milestones'!B80,"3",'Prioritized Approach Milestones'!C80,"N/A")</f>
        <v>0</v>
      </c>
      <c r="K80" s="145">
        <f>COUNTIFS('Prioritized Approach Milestones'!B80,"4",'Prioritized Approach Milestones'!C80,"N/A")</f>
        <v>0</v>
      </c>
      <c r="L80" s="145">
        <f>COUNTIFS('Prioritized Approach Milestones'!B80,"5",'Prioritized Approach Milestones'!C80,"N/A")</f>
        <v>0</v>
      </c>
      <c r="M80" s="145">
        <f>COUNTIFS('Prioritized Approach Milestones'!B80,"6",'Prioritized Approach Milestones'!C80,"N/A")</f>
        <v>0</v>
      </c>
      <c r="N80">
        <f t="shared" si="3"/>
        <v>0</v>
      </c>
      <c r="O80" s="239"/>
      <c r="P80" s="65" t="str">
        <f>IF('Prioritized Approach Milestones'!$B80=1,'Prioritized Approach Milestones'!$F80,"")</f>
        <v/>
      </c>
      <c r="Q80" s="65" t="str">
        <f>IF('Prioritized Approach Milestones'!$B80=2,'Prioritized Approach Milestones'!$F80,"")</f>
        <v/>
      </c>
      <c r="R80" s="65">
        <f>IF('Prioritized Approach Milestones'!$B80=3,'Prioritized Approach Milestones'!$F80,"")</f>
        <v>0</v>
      </c>
      <c r="S80" s="65" t="str">
        <f>IF('Prioritized Approach Milestones'!$B80=4,'Prioritized Approach Milestones'!$F80,"")</f>
        <v/>
      </c>
      <c r="T80" s="65" t="str">
        <f>IF('Prioritized Approach Milestones'!$B80=5,'Prioritized Approach Milestones'!$F80,"")</f>
        <v/>
      </c>
      <c r="U80" s="66" t="str">
        <f>IF('Prioritized Approach Milestones'!$B80=6,'Prioritized Approach Milestones'!$F80,"")</f>
        <v/>
      </c>
      <c r="V80" s="67" t="str">
        <f>IF(AND('Prioritized Approach Milestones'!C80="Yes",'Prioritized Approach Milestones'!F80=""),"CORRECT",IF('Prioritized Approach Milestones'!C80="No","CORRECT",IF('Prioritized Approach Milestones'!B80=1,"ERROR 1","N/A")))</f>
        <v>N/A</v>
      </c>
      <c r="W80" s="67" t="str">
        <f>IF(AND('Prioritized Approach Milestones'!C80="Yes",'Prioritized Approach Milestones'!F80=""),"CORRECT",IF('Prioritized Approach Milestones'!C80="No","CORRECT",IF('Prioritized Approach Milestones'!B80=2,"ERROR 1","N/A")))</f>
        <v>N/A</v>
      </c>
      <c r="X80" s="67" t="str">
        <f>IF(AND('Prioritized Approach Milestones'!C80="Yes",'Prioritized Approach Milestones'!F80=""),"CORRECT",IF('Prioritized Approach Milestones'!C80="No","CORRECT",IF('Prioritized Approach Milestones'!B80=3,"ERROR 1","N/A")))</f>
        <v>ERROR 1</v>
      </c>
      <c r="Y80" s="67" t="str">
        <f>IF(AND('Prioritized Approach Milestones'!C80="Yes",'Prioritized Approach Milestones'!F80=""),"CORRECT",IF('Prioritized Approach Milestones'!C80="No","CORRECT",IF('Prioritized Approach Milestones'!B80=4,"ERROR 1","N/A")))</f>
        <v>N/A</v>
      </c>
      <c r="Z80" s="67" t="str">
        <f>IF(AND('Prioritized Approach Milestones'!C80="Yes",'Prioritized Approach Milestones'!F80=""),"CORRECT",IF('Prioritized Approach Milestones'!C80="No","CORRECT",IF('Prioritized Approach Milestones'!B80=5,"ERROR 1","N/A")))</f>
        <v>N/A</v>
      </c>
      <c r="AA80" s="67" t="str">
        <f>IF(AND('Prioritized Approach Milestones'!C80="Yes",'Prioritized Approach Milestones'!F80=""),"CORRECT",IF('Prioritized Approach Milestones'!C80="No","CORRECT",IF('Prioritized Approach Milestones'!B80=6,"ERROR 1","N/A")))</f>
        <v>N/A</v>
      </c>
      <c r="AB80" s="59" t="str">
        <f>IF(AND('Prioritized Approach Milestones'!C80="No",'Prioritized Approach Milestones'!F80=""),IF('Prioritized Approach Milestones'!B80=1,"ERROR 2","N/A"),"CORRECT")</f>
        <v>CORRECT</v>
      </c>
      <c r="AC80" s="59" t="str">
        <f>IF(AND('Prioritized Approach Milestones'!C80="No",'Prioritized Approach Milestones'!F80=""),IF('Prioritized Approach Milestones'!B80=2,"ERROR 2","N/A"),"CORRECT")</f>
        <v>CORRECT</v>
      </c>
      <c r="AD80" s="59" t="str">
        <f>IF(AND('Prioritized Approach Milestones'!C80="No",'Prioritized Approach Milestones'!F80=""),IF('Prioritized Approach Milestones'!B80=3,"ERROR 2","N/A"),"CORRECT")</f>
        <v>CORRECT</v>
      </c>
      <c r="AE80" s="59" t="str">
        <f>IF(AND('Prioritized Approach Milestones'!C80="No",'Prioritized Approach Milestones'!F80=""),IF('Prioritized Approach Milestones'!B80=4,"ERROR 2","N/A"),"CORRECT")</f>
        <v>CORRECT</v>
      </c>
      <c r="AF80" s="59" t="str">
        <f>IF(AND('Prioritized Approach Milestones'!C80="No",'Prioritized Approach Milestones'!F80=""),IF('Prioritized Approach Milestones'!B80=5,"ERROR 2","N/A"),"CORRECT")</f>
        <v>CORRECT</v>
      </c>
      <c r="AG80" s="68" t="str">
        <f>IF(AND('Prioritized Approach Milestones'!C80="No",'Prioritized Approach Milestones'!F80=""),IF('Prioritized Approach Milestones'!B80=6,"ERROR 2","N/A"),"CORRECT")</f>
        <v>CORRECT</v>
      </c>
    </row>
    <row r="81" spans="1:33">
      <c r="A81" s="74">
        <f>COUNTIFS('Prioritized Approach Milestones'!B81,"1",'Prioritized Approach Milestones'!C81,"yes")</f>
        <v>0</v>
      </c>
      <c r="B81" s="79">
        <f>COUNTIFS('Prioritized Approach Milestones'!B81,"2",'Prioritized Approach Milestones'!C81,"yes")</f>
        <v>0</v>
      </c>
      <c r="C81" s="75">
        <f>COUNTIFS('Prioritized Approach Milestones'!B81,"3",'Prioritized Approach Milestones'!C81,"yes")</f>
        <v>0</v>
      </c>
      <c r="D81" s="76">
        <f>COUNTIFS('Prioritized Approach Milestones'!B81,"4",'Prioritized Approach Milestones'!C81,"yes")</f>
        <v>0</v>
      </c>
      <c r="E81" s="77">
        <f>COUNTIFS('Prioritized Approach Milestones'!B81,"5",'Prioritized Approach Milestones'!C81,"yes")</f>
        <v>0</v>
      </c>
      <c r="F81" s="78">
        <f>COUNTIFS('Prioritized Approach Milestones'!B81,"6",'Prioritized Approach Milestones'!C81,"yes")</f>
        <v>0</v>
      </c>
      <c r="G81" s="234">
        <f t="shared" si="4"/>
        <v>0</v>
      </c>
      <c r="H81" s="145">
        <f>COUNTIFS('Prioritized Approach Milestones'!B81,"1",'Prioritized Approach Milestones'!C81,"N/A")</f>
        <v>0</v>
      </c>
      <c r="I81" s="145">
        <f>COUNTIFS('Prioritized Approach Milestones'!B81,"2",'Prioritized Approach Milestones'!C81,"N/A")</f>
        <v>0</v>
      </c>
      <c r="J81" s="145">
        <f>COUNTIFS('Prioritized Approach Milestones'!B81,"3",'Prioritized Approach Milestones'!C81,"N/A")</f>
        <v>0</v>
      </c>
      <c r="K81" s="145">
        <f>COUNTIFS('Prioritized Approach Milestones'!B81,"4",'Prioritized Approach Milestones'!C81,"N/A")</f>
        <v>0</v>
      </c>
      <c r="L81" s="145">
        <f>COUNTIFS('Prioritized Approach Milestones'!B81,"5",'Prioritized Approach Milestones'!C81,"N/A")</f>
        <v>0</v>
      </c>
      <c r="M81" s="145">
        <f>COUNTIFS('Prioritized Approach Milestones'!B81,"6",'Prioritized Approach Milestones'!C81,"N/A")</f>
        <v>0</v>
      </c>
      <c r="N81">
        <f t="shared" si="3"/>
        <v>0</v>
      </c>
      <c r="O81" s="239"/>
      <c r="P81" s="65" t="str">
        <f>IF('Prioritized Approach Milestones'!$B81=1,'Prioritized Approach Milestones'!$F81,"")</f>
        <v/>
      </c>
      <c r="Q81" s="65" t="str">
        <f>IF('Prioritized Approach Milestones'!$B81=2,'Prioritized Approach Milestones'!$F81,"")</f>
        <v/>
      </c>
      <c r="R81" s="65">
        <f>IF('Prioritized Approach Milestones'!$B81=3,'Prioritized Approach Milestones'!$F81,"")</f>
        <v>0</v>
      </c>
      <c r="S81" s="65" t="str">
        <f>IF('Prioritized Approach Milestones'!$B81=4,'Prioritized Approach Milestones'!$F81,"")</f>
        <v/>
      </c>
      <c r="T81" s="65" t="str">
        <f>IF('Prioritized Approach Milestones'!$B81=5,'Prioritized Approach Milestones'!$F81,"")</f>
        <v/>
      </c>
      <c r="U81" s="66" t="str">
        <f>IF('Prioritized Approach Milestones'!$B81=6,'Prioritized Approach Milestones'!$F81,"")</f>
        <v/>
      </c>
      <c r="V81" s="67" t="str">
        <f>IF(AND('Prioritized Approach Milestones'!C81="Yes",'Prioritized Approach Milestones'!F81=""),"CORRECT",IF('Prioritized Approach Milestones'!C81="No","CORRECT",IF('Prioritized Approach Milestones'!B81=1,"ERROR 1","N/A")))</f>
        <v>N/A</v>
      </c>
      <c r="W81" s="67" t="str">
        <f>IF(AND('Prioritized Approach Milestones'!C81="Yes",'Prioritized Approach Milestones'!F81=""),"CORRECT",IF('Prioritized Approach Milestones'!C81="No","CORRECT",IF('Prioritized Approach Milestones'!B81=2,"ERROR 1","N/A")))</f>
        <v>N/A</v>
      </c>
      <c r="X81" s="67" t="str">
        <f>IF(AND('Prioritized Approach Milestones'!C81="Yes",'Prioritized Approach Milestones'!F81=""),"CORRECT",IF('Prioritized Approach Milestones'!C81="No","CORRECT",IF('Prioritized Approach Milestones'!B81=3,"ERROR 1","N/A")))</f>
        <v>ERROR 1</v>
      </c>
      <c r="Y81" s="67" t="str">
        <f>IF(AND('Prioritized Approach Milestones'!C81="Yes",'Prioritized Approach Milestones'!F81=""),"CORRECT",IF('Prioritized Approach Milestones'!C81="No","CORRECT",IF('Prioritized Approach Milestones'!B81=4,"ERROR 1","N/A")))</f>
        <v>N/A</v>
      </c>
      <c r="Z81" s="67" t="str">
        <f>IF(AND('Prioritized Approach Milestones'!C81="Yes",'Prioritized Approach Milestones'!F81=""),"CORRECT",IF('Prioritized Approach Milestones'!C81="No","CORRECT",IF('Prioritized Approach Milestones'!B81=5,"ERROR 1","N/A")))</f>
        <v>N/A</v>
      </c>
      <c r="AA81" s="67" t="str">
        <f>IF(AND('Prioritized Approach Milestones'!C81="Yes",'Prioritized Approach Milestones'!F81=""),"CORRECT",IF('Prioritized Approach Milestones'!C81="No","CORRECT",IF('Prioritized Approach Milestones'!B81=6,"ERROR 1","N/A")))</f>
        <v>N/A</v>
      </c>
      <c r="AB81" s="59" t="str">
        <f>IF(AND('Prioritized Approach Milestones'!C81="No",'Prioritized Approach Milestones'!F81=""),IF('Prioritized Approach Milestones'!B81=1,"ERROR 2","N/A"),"CORRECT")</f>
        <v>CORRECT</v>
      </c>
      <c r="AC81" s="59" t="str">
        <f>IF(AND('Prioritized Approach Milestones'!C81="No",'Prioritized Approach Milestones'!F81=""),IF('Prioritized Approach Milestones'!B81=2,"ERROR 2","N/A"),"CORRECT")</f>
        <v>CORRECT</v>
      </c>
      <c r="AD81" s="59" t="str">
        <f>IF(AND('Prioritized Approach Milestones'!C81="No",'Prioritized Approach Milestones'!F81=""),IF('Prioritized Approach Milestones'!B81=3,"ERROR 2","N/A"),"CORRECT")</f>
        <v>CORRECT</v>
      </c>
      <c r="AE81" s="59" t="str">
        <f>IF(AND('Prioritized Approach Milestones'!C81="No",'Prioritized Approach Milestones'!F81=""),IF('Prioritized Approach Milestones'!B81=4,"ERROR 2","N/A"),"CORRECT")</f>
        <v>CORRECT</v>
      </c>
      <c r="AF81" s="59" t="str">
        <f>IF(AND('Prioritized Approach Milestones'!C81="No",'Prioritized Approach Milestones'!F81=""),IF('Prioritized Approach Milestones'!B81=5,"ERROR 2","N/A"),"CORRECT")</f>
        <v>CORRECT</v>
      </c>
      <c r="AG81" s="68" t="str">
        <f>IF(AND('Prioritized Approach Milestones'!C81="No",'Prioritized Approach Milestones'!F81=""),IF('Prioritized Approach Milestones'!B81=6,"ERROR 2","N/A"),"CORRECT")</f>
        <v>CORRECT</v>
      </c>
    </row>
    <row r="82" spans="1:33">
      <c r="A82" s="74">
        <f>COUNTIFS('Prioritized Approach Milestones'!B82,"1",'Prioritized Approach Milestones'!C82,"yes")</f>
        <v>0</v>
      </c>
      <c r="B82" s="79">
        <f>COUNTIFS('Prioritized Approach Milestones'!B82,"2",'Prioritized Approach Milestones'!C82,"yes")</f>
        <v>0</v>
      </c>
      <c r="C82" s="75">
        <f>COUNTIFS('Prioritized Approach Milestones'!B82,"3",'Prioritized Approach Milestones'!C82,"yes")</f>
        <v>0</v>
      </c>
      <c r="D82" s="76">
        <f>COUNTIFS('Prioritized Approach Milestones'!B82,"4",'Prioritized Approach Milestones'!C82,"yes")</f>
        <v>0</v>
      </c>
      <c r="E82" s="77">
        <f>COUNTIFS('Prioritized Approach Milestones'!B82,"5",'Prioritized Approach Milestones'!C82,"yes")</f>
        <v>0</v>
      </c>
      <c r="F82" s="78">
        <f>COUNTIFS('Prioritized Approach Milestones'!B82,"6",'Prioritized Approach Milestones'!C82,"yes")</f>
        <v>0</v>
      </c>
      <c r="G82" s="234">
        <f t="shared" si="4"/>
        <v>0</v>
      </c>
      <c r="H82" s="145">
        <f>COUNTIFS('Prioritized Approach Milestones'!B82,"1",'Prioritized Approach Milestones'!C82,"N/A")</f>
        <v>0</v>
      </c>
      <c r="I82" s="145">
        <f>COUNTIFS('Prioritized Approach Milestones'!B82,"2",'Prioritized Approach Milestones'!C82,"N/A")</f>
        <v>0</v>
      </c>
      <c r="J82" s="145">
        <f>COUNTIFS('Prioritized Approach Milestones'!B82,"3",'Prioritized Approach Milestones'!C82,"N/A")</f>
        <v>0</v>
      </c>
      <c r="K82" s="145">
        <f>COUNTIFS('Prioritized Approach Milestones'!B82,"4",'Prioritized Approach Milestones'!C82,"N/A")</f>
        <v>0</v>
      </c>
      <c r="L82" s="145">
        <f>COUNTIFS('Prioritized Approach Milestones'!B82,"5",'Prioritized Approach Milestones'!C82,"N/A")</f>
        <v>0</v>
      </c>
      <c r="M82" s="145">
        <f>COUNTIFS('Prioritized Approach Milestones'!B82,"6",'Prioritized Approach Milestones'!C82,"N/A")</f>
        <v>0</v>
      </c>
      <c r="N82">
        <f t="shared" si="3"/>
        <v>0</v>
      </c>
      <c r="O82" s="238"/>
      <c r="P82" s="65" t="str">
        <f>IF('Prioritized Approach Milestones'!$B82=1,'Prioritized Approach Milestones'!$F82,"")</f>
        <v/>
      </c>
      <c r="Q82" s="65" t="str">
        <f>IF('Prioritized Approach Milestones'!$B82=2,'Prioritized Approach Milestones'!$F82,"")</f>
        <v/>
      </c>
      <c r="R82" s="65">
        <f>IF('Prioritized Approach Milestones'!$B82=3,'Prioritized Approach Milestones'!$F82,"")</f>
        <v>0</v>
      </c>
      <c r="S82" s="65" t="str">
        <f>IF('Prioritized Approach Milestones'!$B82=4,'Prioritized Approach Milestones'!$F82,"")</f>
        <v/>
      </c>
      <c r="T82" s="65" t="str">
        <f>IF('Prioritized Approach Milestones'!$B82=5,'Prioritized Approach Milestones'!$F82,"")</f>
        <v/>
      </c>
      <c r="U82" s="66" t="str">
        <f>IF('Prioritized Approach Milestones'!$B82=6,'Prioritized Approach Milestones'!$F82,"")</f>
        <v/>
      </c>
      <c r="V82" s="67" t="str">
        <f>IF(AND('Prioritized Approach Milestones'!C82="Yes",'Prioritized Approach Milestones'!F82=""),"CORRECT",IF('Prioritized Approach Milestones'!C82="No","CORRECT",IF('Prioritized Approach Milestones'!B82=1,"ERROR 1","N/A")))</f>
        <v>N/A</v>
      </c>
      <c r="W82" s="67" t="str">
        <f>IF(AND('Prioritized Approach Milestones'!C82="Yes",'Prioritized Approach Milestones'!F82=""),"CORRECT",IF('Prioritized Approach Milestones'!C82="No","CORRECT",IF('Prioritized Approach Milestones'!B82=2,"ERROR 1","N/A")))</f>
        <v>N/A</v>
      </c>
      <c r="X82" s="67" t="str">
        <f>IF(AND('Prioritized Approach Milestones'!C82="Yes",'Prioritized Approach Milestones'!F82=""),"CORRECT",IF('Prioritized Approach Milestones'!C82="No","CORRECT",IF('Prioritized Approach Milestones'!B82=3,"ERROR 1","N/A")))</f>
        <v>ERROR 1</v>
      </c>
      <c r="Y82" s="67" t="str">
        <f>IF(AND('Prioritized Approach Milestones'!C82="Yes",'Prioritized Approach Milestones'!F82=""),"CORRECT",IF('Prioritized Approach Milestones'!C82="No","CORRECT",IF('Prioritized Approach Milestones'!B82=4,"ERROR 1","N/A")))</f>
        <v>N/A</v>
      </c>
      <c r="Z82" s="67" t="str">
        <f>IF(AND('Prioritized Approach Milestones'!C82="Yes",'Prioritized Approach Milestones'!F82=""),"CORRECT",IF('Prioritized Approach Milestones'!C82="No","CORRECT",IF('Prioritized Approach Milestones'!B82=5,"ERROR 1","N/A")))</f>
        <v>N/A</v>
      </c>
      <c r="AA82" s="67" t="str">
        <f>IF(AND('Prioritized Approach Milestones'!C82="Yes",'Prioritized Approach Milestones'!F82=""),"CORRECT",IF('Prioritized Approach Milestones'!C82="No","CORRECT",IF('Prioritized Approach Milestones'!B82=6,"ERROR 1","N/A")))</f>
        <v>N/A</v>
      </c>
      <c r="AB82" s="59" t="str">
        <f>IF(AND('Prioritized Approach Milestones'!C82="No",'Prioritized Approach Milestones'!F82=""),IF('Prioritized Approach Milestones'!B82=1,"ERROR 2","N/A"),"CORRECT")</f>
        <v>CORRECT</v>
      </c>
      <c r="AC82" s="59" t="str">
        <f>IF(AND('Prioritized Approach Milestones'!C82="No",'Prioritized Approach Milestones'!F82=""),IF('Prioritized Approach Milestones'!B82=2,"ERROR 2","N/A"),"CORRECT")</f>
        <v>CORRECT</v>
      </c>
      <c r="AD82" s="59" t="str">
        <f>IF(AND('Prioritized Approach Milestones'!C82="No",'Prioritized Approach Milestones'!F82=""),IF('Prioritized Approach Milestones'!B82=3,"ERROR 2","N/A"),"CORRECT")</f>
        <v>CORRECT</v>
      </c>
      <c r="AE82" s="59" t="str">
        <f>IF(AND('Prioritized Approach Milestones'!C82="No",'Prioritized Approach Milestones'!F82=""),IF('Prioritized Approach Milestones'!B82=4,"ERROR 2","N/A"),"CORRECT")</f>
        <v>CORRECT</v>
      </c>
      <c r="AF82" s="59" t="str">
        <f>IF(AND('Prioritized Approach Milestones'!C82="No",'Prioritized Approach Milestones'!F82=""),IF('Prioritized Approach Milestones'!B82=5,"ERROR 2","N/A"),"CORRECT")</f>
        <v>CORRECT</v>
      </c>
      <c r="AG82" s="68" t="str">
        <f>IF(AND('Prioritized Approach Milestones'!C82="No",'Prioritized Approach Milestones'!F82=""),IF('Prioritized Approach Milestones'!B82=6,"ERROR 2","N/A"),"CORRECT")</f>
        <v>CORRECT</v>
      </c>
    </row>
    <row r="83" spans="1:33">
      <c r="A83" s="74">
        <f>COUNTIFS('Prioritized Approach Milestones'!B83,"1",'Prioritized Approach Milestones'!C83,"yes")</f>
        <v>0</v>
      </c>
      <c r="B83" s="79">
        <f>COUNTIFS('Prioritized Approach Milestones'!B83,"2",'Prioritized Approach Milestones'!C83,"yes")</f>
        <v>0</v>
      </c>
      <c r="C83" s="75">
        <f>COUNTIFS('Prioritized Approach Milestones'!B83,"3",'Prioritized Approach Milestones'!C83,"yes")</f>
        <v>0</v>
      </c>
      <c r="D83" s="76">
        <f>COUNTIFS('Prioritized Approach Milestones'!B83,"4",'Prioritized Approach Milestones'!C83,"yes")</f>
        <v>0</v>
      </c>
      <c r="E83" s="77">
        <f>COUNTIFS('Prioritized Approach Milestones'!B83,"5",'Prioritized Approach Milestones'!C83,"yes")</f>
        <v>0</v>
      </c>
      <c r="F83" s="78">
        <f>COUNTIFS('Prioritized Approach Milestones'!B83,"6",'Prioritized Approach Milestones'!C83,"yes")</f>
        <v>0</v>
      </c>
      <c r="G83" s="234">
        <f t="shared" si="4"/>
        <v>0</v>
      </c>
      <c r="H83" s="145">
        <f>COUNTIFS('Prioritized Approach Milestones'!B83,"1",'Prioritized Approach Milestones'!C83,"N/A")</f>
        <v>0</v>
      </c>
      <c r="I83" s="145">
        <f>COUNTIFS('Prioritized Approach Milestones'!B83,"2",'Prioritized Approach Milestones'!C83,"N/A")</f>
        <v>0</v>
      </c>
      <c r="J83" s="145">
        <f>COUNTIFS('Prioritized Approach Milestones'!B83,"3",'Prioritized Approach Milestones'!C83,"N/A")</f>
        <v>0</v>
      </c>
      <c r="K83" s="145">
        <f>COUNTIFS('Prioritized Approach Milestones'!B83,"4",'Prioritized Approach Milestones'!C83,"N/A")</f>
        <v>0</v>
      </c>
      <c r="L83" s="145">
        <f>COUNTIFS('Prioritized Approach Milestones'!B83,"5",'Prioritized Approach Milestones'!C83,"N/A")</f>
        <v>0</v>
      </c>
      <c r="M83" s="145">
        <f>COUNTIFS('Prioritized Approach Milestones'!B83,"6",'Prioritized Approach Milestones'!C83,"N/A")</f>
        <v>0</v>
      </c>
      <c r="N83">
        <f t="shared" si="3"/>
        <v>0</v>
      </c>
      <c r="O83" s="238"/>
      <c r="P83" s="65" t="str">
        <f>IF('Prioritized Approach Milestones'!$B83=1,'Prioritized Approach Milestones'!$F83,"")</f>
        <v/>
      </c>
      <c r="Q83" s="65" t="str">
        <f>IF('Prioritized Approach Milestones'!$B83=2,'Prioritized Approach Milestones'!$F83,"")</f>
        <v/>
      </c>
      <c r="R83" s="65">
        <f>IF('Prioritized Approach Milestones'!$B83=3,'Prioritized Approach Milestones'!$F83,"")</f>
        <v>0</v>
      </c>
      <c r="S83" s="65" t="str">
        <f>IF('Prioritized Approach Milestones'!$B83=4,'Prioritized Approach Milestones'!$F83,"")</f>
        <v/>
      </c>
      <c r="T83" s="65" t="str">
        <f>IF('Prioritized Approach Milestones'!$B83=5,'Prioritized Approach Milestones'!$F83,"")</f>
        <v/>
      </c>
      <c r="U83" s="66" t="str">
        <f>IF('Prioritized Approach Milestones'!$B83=6,'Prioritized Approach Milestones'!$F83,"")</f>
        <v/>
      </c>
      <c r="V83" s="67" t="str">
        <f>IF(AND('Prioritized Approach Milestones'!C83="Yes",'Prioritized Approach Milestones'!F83=""),"CORRECT",IF('Prioritized Approach Milestones'!C83="No","CORRECT",IF('Prioritized Approach Milestones'!B83=1,"ERROR 1","N/A")))</f>
        <v>N/A</v>
      </c>
      <c r="W83" s="67" t="str">
        <f>IF(AND('Prioritized Approach Milestones'!C83="Yes",'Prioritized Approach Milestones'!F83=""),"CORRECT",IF('Prioritized Approach Milestones'!C83="No","CORRECT",IF('Prioritized Approach Milestones'!B83=2,"ERROR 1","N/A")))</f>
        <v>N/A</v>
      </c>
      <c r="X83" s="67" t="str">
        <f>IF(AND('Prioritized Approach Milestones'!C83="Yes",'Prioritized Approach Milestones'!F83=""),"CORRECT",IF('Prioritized Approach Milestones'!C83="No","CORRECT",IF('Prioritized Approach Milestones'!B83=3,"ERROR 1","N/A")))</f>
        <v>ERROR 1</v>
      </c>
      <c r="Y83" s="67" t="str">
        <f>IF(AND('Prioritized Approach Milestones'!C83="Yes",'Prioritized Approach Milestones'!F83=""),"CORRECT",IF('Prioritized Approach Milestones'!C83="No","CORRECT",IF('Prioritized Approach Milestones'!B83=4,"ERROR 1","N/A")))</f>
        <v>N/A</v>
      </c>
      <c r="Z83" s="67" t="str">
        <f>IF(AND('Prioritized Approach Milestones'!C83="Yes",'Prioritized Approach Milestones'!F83=""),"CORRECT",IF('Prioritized Approach Milestones'!C83="No","CORRECT",IF('Prioritized Approach Milestones'!B83=5,"ERROR 1","N/A")))</f>
        <v>N/A</v>
      </c>
      <c r="AA83" s="67" t="str">
        <f>IF(AND('Prioritized Approach Milestones'!C83="Yes",'Prioritized Approach Milestones'!F83=""),"CORRECT",IF('Prioritized Approach Milestones'!C83="No","CORRECT",IF('Prioritized Approach Milestones'!B83=6,"ERROR 1","N/A")))</f>
        <v>N/A</v>
      </c>
      <c r="AB83" s="59" t="str">
        <f>IF(AND('Prioritized Approach Milestones'!C83="No",'Prioritized Approach Milestones'!F83=""),IF('Prioritized Approach Milestones'!B83=1,"ERROR 2","N/A"),"CORRECT")</f>
        <v>CORRECT</v>
      </c>
      <c r="AC83" s="59" t="str">
        <f>IF(AND('Prioritized Approach Milestones'!C83="No",'Prioritized Approach Milestones'!F83=""),IF('Prioritized Approach Milestones'!B83=2,"ERROR 2","N/A"),"CORRECT")</f>
        <v>CORRECT</v>
      </c>
      <c r="AD83" s="59" t="str">
        <f>IF(AND('Prioritized Approach Milestones'!C83="No",'Prioritized Approach Milestones'!F83=""),IF('Prioritized Approach Milestones'!B83=3,"ERROR 2","N/A"),"CORRECT")</f>
        <v>CORRECT</v>
      </c>
      <c r="AE83" s="59" t="str">
        <f>IF(AND('Prioritized Approach Milestones'!C83="No",'Prioritized Approach Milestones'!F83=""),IF('Prioritized Approach Milestones'!B83=4,"ERROR 2","N/A"),"CORRECT")</f>
        <v>CORRECT</v>
      </c>
      <c r="AF83" s="59" t="str">
        <f>IF(AND('Prioritized Approach Milestones'!C83="No",'Prioritized Approach Milestones'!F83=""),IF('Prioritized Approach Milestones'!B83=5,"ERROR 2","N/A"),"CORRECT")</f>
        <v>CORRECT</v>
      </c>
      <c r="AG83" s="68" t="str">
        <f>IF(AND('Prioritized Approach Milestones'!C83="No",'Prioritized Approach Milestones'!F83=""),IF('Prioritized Approach Milestones'!B83=6,"ERROR 2","N/A"),"CORRECT")</f>
        <v>CORRECT</v>
      </c>
    </row>
    <row r="84" spans="1:33">
      <c r="A84" s="74">
        <f>COUNTIFS('Prioritized Approach Milestones'!B84,"1",'Prioritized Approach Milestones'!C84,"yes")</f>
        <v>0</v>
      </c>
      <c r="B84" s="79">
        <f>COUNTIFS('Prioritized Approach Milestones'!B84,"2",'Prioritized Approach Milestones'!C84,"yes")</f>
        <v>0</v>
      </c>
      <c r="C84" s="75">
        <f>COUNTIFS('Prioritized Approach Milestones'!B84,"3",'Prioritized Approach Milestones'!C84,"yes")</f>
        <v>0</v>
      </c>
      <c r="D84" s="76">
        <f>COUNTIFS('Prioritized Approach Milestones'!B84,"4",'Prioritized Approach Milestones'!C84,"yes")</f>
        <v>0</v>
      </c>
      <c r="E84" s="77">
        <f>COUNTIFS('Prioritized Approach Milestones'!B84,"5",'Prioritized Approach Milestones'!C84,"yes")</f>
        <v>0</v>
      </c>
      <c r="F84" s="78">
        <f>COUNTIFS('Prioritized Approach Milestones'!B84,"6",'Prioritized Approach Milestones'!C84,"yes")</f>
        <v>0</v>
      </c>
      <c r="G84" s="234">
        <f t="shared" si="4"/>
        <v>0</v>
      </c>
      <c r="H84" s="145">
        <f>COUNTIFS('Prioritized Approach Milestones'!B84,"1",'Prioritized Approach Milestones'!C84,"N/A")</f>
        <v>0</v>
      </c>
      <c r="I84" s="145">
        <f>COUNTIFS('Prioritized Approach Milestones'!B84,"2",'Prioritized Approach Milestones'!C84,"N/A")</f>
        <v>0</v>
      </c>
      <c r="J84" s="145">
        <f>COUNTIFS('Prioritized Approach Milestones'!B84,"3",'Prioritized Approach Milestones'!C84,"N/A")</f>
        <v>0</v>
      </c>
      <c r="K84" s="145">
        <f>COUNTIFS('Prioritized Approach Milestones'!B84,"4",'Prioritized Approach Milestones'!C84,"N/A")</f>
        <v>0</v>
      </c>
      <c r="L84" s="145">
        <f>COUNTIFS('Prioritized Approach Milestones'!B84,"5",'Prioritized Approach Milestones'!C84,"N/A")</f>
        <v>0</v>
      </c>
      <c r="M84" s="145">
        <f>COUNTIFS('Prioritized Approach Milestones'!B84,"6",'Prioritized Approach Milestones'!C84,"N/A")</f>
        <v>0</v>
      </c>
      <c r="N84">
        <f t="shared" si="3"/>
        <v>0</v>
      </c>
      <c r="O84" s="238"/>
      <c r="P84" s="65" t="str">
        <f>IF('Prioritized Approach Milestones'!$B84=1,'Prioritized Approach Milestones'!$F84,"")</f>
        <v/>
      </c>
      <c r="Q84" s="65" t="str">
        <f>IF('Prioritized Approach Milestones'!$B84=2,'Prioritized Approach Milestones'!$F84,"")</f>
        <v/>
      </c>
      <c r="R84" s="65">
        <f>IF('Prioritized Approach Milestones'!$B84=3,'Prioritized Approach Milestones'!$F84,"")</f>
        <v>0</v>
      </c>
      <c r="S84" s="65" t="str">
        <f>IF('Prioritized Approach Milestones'!$B84=4,'Prioritized Approach Milestones'!$F84,"")</f>
        <v/>
      </c>
      <c r="T84" s="65" t="str">
        <f>IF('Prioritized Approach Milestones'!$B84=5,'Prioritized Approach Milestones'!$F84,"")</f>
        <v/>
      </c>
      <c r="U84" s="66" t="str">
        <f>IF('Prioritized Approach Milestones'!$B84=6,'Prioritized Approach Milestones'!$F84,"")</f>
        <v/>
      </c>
      <c r="V84" s="67" t="str">
        <f>IF(AND('Prioritized Approach Milestones'!C84="Yes",'Prioritized Approach Milestones'!F84=""),"CORRECT",IF('Prioritized Approach Milestones'!C84="No","CORRECT",IF('Prioritized Approach Milestones'!B84=1,"ERROR 1","N/A")))</f>
        <v>N/A</v>
      </c>
      <c r="W84" s="67" t="str">
        <f>IF(AND('Prioritized Approach Milestones'!C84="Yes",'Prioritized Approach Milestones'!F84=""),"CORRECT",IF('Prioritized Approach Milestones'!C84="No","CORRECT",IF('Prioritized Approach Milestones'!B84=2,"ERROR 1","N/A")))</f>
        <v>N/A</v>
      </c>
      <c r="X84" s="67" t="str">
        <f>IF(AND('Prioritized Approach Milestones'!C84="Yes",'Prioritized Approach Milestones'!F84=""),"CORRECT",IF('Prioritized Approach Milestones'!C84="No","CORRECT",IF('Prioritized Approach Milestones'!B84=3,"ERROR 1","N/A")))</f>
        <v>ERROR 1</v>
      </c>
      <c r="Y84" s="67" t="str">
        <f>IF(AND('Prioritized Approach Milestones'!C84="Yes",'Prioritized Approach Milestones'!F84=""),"CORRECT",IF('Prioritized Approach Milestones'!C84="No","CORRECT",IF('Prioritized Approach Milestones'!B84=4,"ERROR 1","N/A")))</f>
        <v>N/A</v>
      </c>
      <c r="Z84" s="67" t="str">
        <f>IF(AND('Prioritized Approach Milestones'!C84="Yes",'Prioritized Approach Milestones'!F84=""),"CORRECT",IF('Prioritized Approach Milestones'!C84="No","CORRECT",IF('Prioritized Approach Milestones'!B84=5,"ERROR 1","N/A")))</f>
        <v>N/A</v>
      </c>
      <c r="AA84" s="67" t="str">
        <f>IF(AND('Prioritized Approach Milestones'!C84="Yes",'Prioritized Approach Milestones'!F84=""),"CORRECT",IF('Prioritized Approach Milestones'!C84="No","CORRECT",IF('Prioritized Approach Milestones'!B84=6,"ERROR 1","N/A")))</f>
        <v>N/A</v>
      </c>
      <c r="AB84" s="59" t="str">
        <f>IF(AND('Prioritized Approach Milestones'!C84="No",'Prioritized Approach Milestones'!F84=""),IF('Prioritized Approach Milestones'!B84=1,"ERROR 2","N/A"),"CORRECT")</f>
        <v>CORRECT</v>
      </c>
      <c r="AC84" s="59" t="str">
        <f>IF(AND('Prioritized Approach Milestones'!C84="No",'Prioritized Approach Milestones'!F84=""),IF('Prioritized Approach Milestones'!B84=2,"ERROR 2","N/A"),"CORRECT")</f>
        <v>CORRECT</v>
      </c>
      <c r="AD84" s="59" t="str">
        <f>IF(AND('Prioritized Approach Milestones'!C84="No",'Prioritized Approach Milestones'!F84=""),IF('Prioritized Approach Milestones'!B84=3,"ERROR 2","N/A"),"CORRECT")</f>
        <v>CORRECT</v>
      </c>
      <c r="AE84" s="59" t="str">
        <f>IF(AND('Prioritized Approach Milestones'!C84="No",'Prioritized Approach Milestones'!F84=""),IF('Prioritized Approach Milestones'!B84=4,"ERROR 2","N/A"),"CORRECT")</f>
        <v>CORRECT</v>
      </c>
      <c r="AF84" s="59" t="str">
        <f>IF(AND('Prioritized Approach Milestones'!C84="No",'Prioritized Approach Milestones'!F84=""),IF('Prioritized Approach Milestones'!B84=5,"ERROR 2","N/A"),"CORRECT")</f>
        <v>CORRECT</v>
      </c>
      <c r="AG84" s="68" t="str">
        <f>IF(AND('Prioritized Approach Milestones'!C84="No",'Prioritized Approach Milestones'!F84=""),IF('Prioritized Approach Milestones'!B84=6,"ERROR 2","N/A"),"CORRECT")</f>
        <v>CORRECT</v>
      </c>
    </row>
    <row r="85" spans="1:33">
      <c r="A85" s="74">
        <f>COUNTIFS('Prioritized Approach Milestones'!B85,"1",'Prioritized Approach Milestones'!C85,"yes")</f>
        <v>0</v>
      </c>
      <c r="B85" s="79">
        <f>COUNTIFS('Prioritized Approach Milestones'!B85,"2",'Prioritized Approach Milestones'!C85,"yes")</f>
        <v>0</v>
      </c>
      <c r="C85" s="75">
        <f>COUNTIFS('Prioritized Approach Milestones'!B85,"3",'Prioritized Approach Milestones'!C85,"yes")</f>
        <v>0</v>
      </c>
      <c r="D85" s="76">
        <f>COUNTIFS('Prioritized Approach Milestones'!B85,"4",'Prioritized Approach Milestones'!C85,"yes")</f>
        <v>0</v>
      </c>
      <c r="E85" s="77">
        <f>COUNTIFS('Prioritized Approach Milestones'!B85,"5",'Prioritized Approach Milestones'!C85,"yes")</f>
        <v>0</v>
      </c>
      <c r="F85" s="78">
        <f>COUNTIFS('Prioritized Approach Milestones'!B85,"6",'Prioritized Approach Milestones'!C85,"yes")</f>
        <v>0</v>
      </c>
      <c r="G85" s="234">
        <f t="shared" si="4"/>
        <v>0</v>
      </c>
      <c r="H85" s="145">
        <f>COUNTIFS('Prioritized Approach Milestones'!B85,"1",'Prioritized Approach Milestones'!C85,"N/A")</f>
        <v>0</v>
      </c>
      <c r="I85" s="145">
        <f>COUNTIFS('Prioritized Approach Milestones'!B85,"2",'Prioritized Approach Milestones'!C85,"N/A")</f>
        <v>0</v>
      </c>
      <c r="J85" s="145">
        <f>COUNTIFS('Prioritized Approach Milestones'!B85,"3",'Prioritized Approach Milestones'!C85,"N/A")</f>
        <v>0</v>
      </c>
      <c r="K85" s="145">
        <f>COUNTIFS('Prioritized Approach Milestones'!B85,"4",'Prioritized Approach Milestones'!C85,"N/A")</f>
        <v>0</v>
      </c>
      <c r="L85" s="145">
        <f>COUNTIFS('Prioritized Approach Milestones'!B85,"5",'Prioritized Approach Milestones'!C85,"N/A")</f>
        <v>0</v>
      </c>
      <c r="M85" s="145">
        <f>COUNTIFS('Prioritized Approach Milestones'!B85,"6",'Prioritized Approach Milestones'!C85,"N/A")</f>
        <v>0</v>
      </c>
      <c r="N85">
        <f t="shared" si="3"/>
        <v>0</v>
      </c>
      <c r="O85" s="238"/>
      <c r="P85" s="65" t="str">
        <f>IF('Prioritized Approach Milestones'!$B85=1,'Prioritized Approach Milestones'!$F85,"")</f>
        <v/>
      </c>
      <c r="Q85" s="65" t="str">
        <f>IF('Prioritized Approach Milestones'!$B85=2,'Prioritized Approach Milestones'!$F85,"")</f>
        <v/>
      </c>
      <c r="R85" s="65">
        <f>IF('Prioritized Approach Milestones'!$B85=3,'Prioritized Approach Milestones'!$F85,"")</f>
        <v>0</v>
      </c>
      <c r="S85" s="65" t="str">
        <f>IF('Prioritized Approach Milestones'!$B85=4,'Prioritized Approach Milestones'!$F85,"")</f>
        <v/>
      </c>
      <c r="T85" s="65" t="str">
        <f>IF('Prioritized Approach Milestones'!$B85=5,'Prioritized Approach Milestones'!$F85,"")</f>
        <v/>
      </c>
      <c r="U85" s="66" t="str">
        <f>IF('Prioritized Approach Milestones'!$B85=6,'Prioritized Approach Milestones'!$F85,"")</f>
        <v/>
      </c>
      <c r="V85" s="67" t="str">
        <f>IF(AND('Prioritized Approach Milestones'!C85="Yes",'Prioritized Approach Milestones'!F85=""),"CORRECT",IF('Prioritized Approach Milestones'!C85="No","CORRECT",IF('Prioritized Approach Milestones'!B85=1,"ERROR 1","N/A")))</f>
        <v>N/A</v>
      </c>
      <c r="W85" s="67" t="str">
        <f>IF(AND('Prioritized Approach Milestones'!C85="Yes",'Prioritized Approach Milestones'!F85=""),"CORRECT",IF('Prioritized Approach Milestones'!C85="No","CORRECT",IF('Prioritized Approach Milestones'!B85=2,"ERROR 1","N/A")))</f>
        <v>N/A</v>
      </c>
      <c r="X85" s="67" t="str">
        <f>IF(AND('Prioritized Approach Milestones'!C85="Yes",'Prioritized Approach Milestones'!F85=""),"CORRECT",IF('Prioritized Approach Milestones'!C85="No","CORRECT",IF('Prioritized Approach Milestones'!B85=3,"ERROR 1","N/A")))</f>
        <v>ERROR 1</v>
      </c>
      <c r="Y85" s="67" t="str">
        <f>IF(AND('Prioritized Approach Milestones'!C85="Yes",'Prioritized Approach Milestones'!F85=""),"CORRECT",IF('Prioritized Approach Milestones'!C85="No","CORRECT",IF('Prioritized Approach Milestones'!B85=4,"ERROR 1","N/A")))</f>
        <v>N/A</v>
      </c>
      <c r="Z85" s="67" t="str">
        <f>IF(AND('Prioritized Approach Milestones'!C85="Yes",'Prioritized Approach Milestones'!F85=""),"CORRECT",IF('Prioritized Approach Milestones'!C85="No","CORRECT",IF('Prioritized Approach Milestones'!B85=5,"ERROR 1","N/A")))</f>
        <v>N/A</v>
      </c>
      <c r="AA85" s="67" t="str">
        <f>IF(AND('Prioritized Approach Milestones'!C85="Yes",'Prioritized Approach Milestones'!F85=""),"CORRECT",IF('Prioritized Approach Milestones'!C85="No","CORRECT",IF('Prioritized Approach Milestones'!B85=6,"ERROR 1","N/A")))</f>
        <v>N/A</v>
      </c>
      <c r="AB85" s="59" t="str">
        <f>IF(AND('Prioritized Approach Milestones'!C85="No",'Prioritized Approach Milestones'!F85=""),IF('Prioritized Approach Milestones'!B85=1,"ERROR 2","N/A"),"CORRECT")</f>
        <v>CORRECT</v>
      </c>
      <c r="AC85" s="59" t="str">
        <f>IF(AND('Prioritized Approach Milestones'!C85="No",'Prioritized Approach Milestones'!F85=""),IF('Prioritized Approach Milestones'!B85=2,"ERROR 2","N/A"),"CORRECT")</f>
        <v>CORRECT</v>
      </c>
      <c r="AD85" s="59" t="str">
        <f>IF(AND('Prioritized Approach Milestones'!C85="No",'Prioritized Approach Milestones'!F85=""),IF('Prioritized Approach Milestones'!B85=3,"ERROR 2","N/A"),"CORRECT")</f>
        <v>CORRECT</v>
      </c>
      <c r="AE85" s="59" t="str">
        <f>IF(AND('Prioritized Approach Milestones'!C85="No",'Prioritized Approach Milestones'!F85=""),IF('Prioritized Approach Milestones'!B85=4,"ERROR 2","N/A"),"CORRECT")</f>
        <v>CORRECT</v>
      </c>
      <c r="AF85" s="59" t="str">
        <f>IF(AND('Prioritized Approach Milestones'!C85="No",'Prioritized Approach Milestones'!F85=""),IF('Prioritized Approach Milestones'!B85=5,"ERROR 2","N/A"),"CORRECT")</f>
        <v>CORRECT</v>
      </c>
      <c r="AG85" s="68" t="str">
        <f>IF(AND('Prioritized Approach Milestones'!C85="No",'Prioritized Approach Milestones'!F85=""),IF('Prioritized Approach Milestones'!B85=6,"ERROR 2","N/A"),"CORRECT")</f>
        <v>CORRECT</v>
      </c>
    </row>
    <row r="86" spans="1:33">
      <c r="A86" s="74">
        <f>COUNTIFS('Prioritized Approach Milestones'!B86,"1",'Prioritized Approach Milestones'!C86,"yes")</f>
        <v>0</v>
      </c>
      <c r="B86" s="79">
        <f>COUNTIFS('Prioritized Approach Milestones'!B86,"2",'Prioritized Approach Milestones'!C86,"yes")</f>
        <v>0</v>
      </c>
      <c r="C86" s="75">
        <f>COUNTIFS('Prioritized Approach Milestones'!B86,"3",'Prioritized Approach Milestones'!C86,"yes")</f>
        <v>0</v>
      </c>
      <c r="D86" s="76">
        <f>COUNTIFS('Prioritized Approach Milestones'!B86,"4",'Prioritized Approach Milestones'!C86,"yes")</f>
        <v>0</v>
      </c>
      <c r="E86" s="77">
        <f>COUNTIFS('Prioritized Approach Milestones'!B86,"5",'Prioritized Approach Milestones'!C86,"yes")</f>
        <v>0</v>
      </c>
      <c r="F86" s="78">
        <f>COUNTIFS('Prioritized Approach Milestones'!B86,"6",'Prioritized Approach Milestones'!C86,"yes")</f>
        <v>0</v>
      </c>
      <c r="G86" s="234">
        <f t="shared" si="4"/>
        <v>0</v>
      </c>
      <c r="H86" s="145">
        <f>COUNTIFS('Prioritized Approach Milestones'!B86,"1",'Prioritized Approach Milestones'!C86,"N/A")</f>
        <v>0</v>
      </c>
      <c r="I86" s="145">
        <f>COUNTIFS('Prioritized Approach Milestones'!B86,"2",'Prioritized Approach Milestones'!C86,"N/A")</f>
        <v>0</v>
      </c>
      <c r="J86" s="145">
        <f>COUNTIFS('Prioritized Approach Milestones'!B86,"3",'Prioritized Approach Milestones'!C86,"N/A")</f>
        <v>0</v>
      </c>
      <c r="K86" s="145">
        <f>COUNTIFS('Prioritized Approach Milestones'!B86,"4",'Prioritized Approach Milestones'!C86,"N/A")</f>
        <v>0</v>
      </c>
      <c r="L86" s="145">
        <f>COUNTIFS('Prioritized Approach Milestones'!B86,"5",'Prioritized Approach Milestones'!C86,"N/A")</f>
        <v>0</v>
      </c>
      <c r="M86" s="145">
        <f>COUNTIFS('Prioritized Approach Milestones'!B86,"6",'Prioritized Approach Milestones'!C86,"N/A")</f>
        <v>0</v>
      </c>
      <c r="N86">
        <f t="shared" si="3"/>
        <v>0</v>
      </c>
      <c r="O86" s="238"/>
      <c r="P86" s="65" t="str">
        <f>IF('Prioritized Approach Milestones'!$B86=1,'Prioritized Approach Milestones'!$F86,"")</f>
        <v/>
      </c>
      <c r="Q86" s="65" t="str">
        <f>IF('Prioritized Approach Milestones'!$B86=2,'Prioritized Approach Milestones'!$F86,"")</f>
        <v/>
      </c>
      <c r="R86" s="65" t="str">
        <f>IF('Prioritized Approach Milestones'!$B86=3,'Prioritized Approach Milestones'!$F86,"")</f>
        <v/>
      </c>
      <c r="S86" s="65" t="str">
        <f>IF('Prioritized Approach Milestones'!$B86=4,'Prioritized Approach Milestones'!$F86,"")</f>
        <v/>
      </c>
      <c r="T86" s="65" t="str">
        <f>IF('Prioritized Approach Milestones'!$B86=5,'Prioritized Approach Milestones'!$F86,"")</f>
        <v/>
      </c>
      <c r="U86" s="66">
        <f>IF('Prioritized Approach Milestones'!$B86=6,'Prioritized Approach Milestones'!$F86,"")</f>
        <v>0</v>
      </c>
      <c r="V86" s="67" t="str">
        <f>IF(AND('Prioritized Approach Milestones'!C86="Yes",'Prioritized Approach Milestones'!F86=""),"CORRECT",IF('Prioritized Approach Milestones'!C86="No","CORRECT",IF('Prioritized Approach Milestones'!B86=1,"ERROR 1","N/A")))</f>
        <v>N/A</v>
      </c>
      <c r="W86" s="67" t="str">
        <f>IF(AND('Prioritized Approach Milestones'!C86="Yes",'Prioritized Approach Milestones'!F86=""),"CORRECT",IF('Prioritized Approach Milestones'!C86="No","CORRECT",IF('Prioritized Approach Milestones'!B86=2,"ERROR 1","N/A")))</f>
        <v>N/A</v>
      </c>
      <c r="X86" s="67" t="str">
        <f>IF(AND('Prioritized Approach Milestones'!C86="Yes",'Prioritized Approach Milestones'!F86=""),"CORRECT",IF('Prioritized Approach Milestones'!C86="No","CORRECT",IF('Prioritized Approach Milestones'!B86=3,"ERROR 1","N/A")))</f>
        <v>N/A</v>
      </c>
      <c r="Y86" s="67" t="str">
        <f>IF(AND('Prioritized Approach Milestones'!C86="Yes",'Prioritized Approach Milestones'!F86=""),"CORRECT",IF('Prioritized Approach Milestones'!C86="No","CORRECT",IF('Prioritized Approach Milestones'!B86=4,"ERROR 1","N/A")))</f>
        <v>N/A</v>
      </c>
      <c r="Z86" s="67" t="str">
        <f>IF(AND('Prioritized Approach Milestones'!C86="Yes",'Prioritized Approach Milestones'!F86=""),"CORRECT",IF('Prioritized Approach Milestones'!C86="No","CORRECT",IF('Prioritized Approach Milestones'!B86=5,"ERROR 1","N/A")))</f>
        <v>N/A</v>
      </c>
      <c r="AA86" s="67" t="str">
        <f>IF(AND('Prioritized Approach Milestones'!C86="Yes",'Prioritized Approach Milestones'!F86=""),"CORRECT",IF('Prioritized Approach Milestones'!C86="No","CORRECT",IF('Prioritized Approach Milestones'!B86=6,"ERROR 1","N/A")))</f>
        <v>ERROR 1</v>
      </c>
      <c r="AB86" s="59" t="str">
        <f>IF(AND('Prioritized Approach Milestones'!C86="No",'Prioritized Approach Milestones'!F86=""),IF('Prioritized Approach Milestones'!B86=1,"ERROR 2","N/A"),"CORRECT")</f>
        <v>CORRECT</v>
      </c>
      <c r="AC86" s="59" t="str">
        <f>IF(AND('Prioritized Approach Milestones'!C86="No",'Prioritized Approach Milestones'!F86=""),IF('Prioritized Approach Milestones'!B86=2,"ERROR 2","N/A"),"CORRECT")</f>
        <v>CORRECT</v>
      </c>
      <c r="AD86" s="59" t="str">
        <f>IF(AND('Prioritized Approach Milestones'!C86="No",'Prioritized Approach Milestones'!F86=""),IF('Prioritized Approach Milestones'!B86=3,"ERROR 2","N/A"),"CORRECT")</f>
        <v>CORRECT</v>
      </c>
      <c r="AE86" s="59" t="str">
        <f>IF(AND('Prioritized Approach Milestones'!C86="No",'Prioritized Approach Milestones'!F86=""),IF('Prioritized Approach Milestones'!B86=4,"ERROR 2","N/A"),"CORRECT")</f>
        <v>CORRECT</v>
      </c>
      <c r="AF86" s="59" t="str">
        <f>IF(AND('Prioritized Approach Milestones'!C86="No",'Prioritized Approach Milestones'!F86=""),IF('Prioritized Approach Milestones'!B86=5,"ERROR 2","N/A"),"CORRECT")</f>
        <v>CORRECT</v>
      </c>
      <c r="AG86" s="68" t="str">
        <f>IF(AND('Prioritized Approach Milestones'!C86="No",'Prioritized Approach Milestones'!F86=""),IF('Prioritized Approach Milestones'!B86=6,"ERROR 2","N/A"),"CORRECT")</f>
        <v>CORRECT</v>
      </c>
    </row>
    <row r="87" spans="1:33">
      <c r="A87" s="74">
        <f>COUNTIFS('Prioritized Approach Milestones'!B87,"1",'Prioritized Approach Milestones'!C87,"yes")</f>
        <v>0</v>
      </c>
      <c r="B87" s="79">
        <f>COUNTIFS('Prioritized Approach Milestones'!B87,"2",'Prioritized Approach Milestones'!C87,"yes")</f>
        <v>0</v>
      </c>
      <c r="C87" s="75">
        <f>COUNTIFS('Prioritized Approach Milestones'!B87,"3",'Prioritized Approach Milestones'!C87,"yes")</f>
        <v>0</v>
      </c>
      <c r="D87" s="76">
        <f>COUNTIFS('Prioritized Approach Milestones'!B87,"4",'Prioritized Approach Milestones'!C87,"yes")</f>
        <v>0</v>
      </c>
      <c r="E87" s="77">
        <f>COUNTIFS('Prioritized Approach Milestones'!B87,"5",'Prioritized Approach Milestones'!C87,"yes")</f>
        <v>0</v>
      </c>
      <c r="F87" s="78">
        <f>COUNTIFS('Prioritized Approach Milestones'!B87,"6",'Prioritized Approach Milestones'!C87,"yes")</f>
        <v>0</v>
      </c>
      <c r="G87" s="234">
        <f t="shared" si="4"/>
        <v>0</v>
      </c>
      <c r="H87" s="145">
        <f>COUNTIFS('Prioritized Approach Milestones'!B87,"1",'Prioritized Approach Milestones'!C87,"N/A")</f>
        <v>0</v>
      </c>
      <c r="I87" s="145">
        <f>COUNTIFS('Prioritized Approach Milestones'!B87,"2",'Prioritized Approach Milestones'!C87,"N/A")</f>
        <v>0</v>
      </c>
      <c r="J87" s="145">
        <f>COUNTIFS('Prioritized Approach Milestones'!B87,"3",'Prioritized Approach Milestones'!C87,"N/A")</f>
        <v>0</v>
      </c>
      <c r="K87" s="145">
        <f>COUNTIFS('Prioritized Approach Milestones'!B87,"4",'Prioritized Approach Milestones'!C87,"N/A")</f>
        <v>0</v>
      </c>
      <c r="L87" s="145">
        <f>COUNTIFS('Prioritized Approach Milestones'!B87,"5",'Prioritized Approach Milestones'!C87,"N/A")</f>
        <v>0</v>
      </c>
      <c r="M87" s="145">
        <f>COUNTIFS('Prioritized Approach Milestones'!B87,"6",'Prioritized Approach Milestones'!C87,"N/A")</f>
        <v>0</v>
      </c>
      <c r="N87">
        <f t="shared" si="3"/>
        <v>0</v>
      </c>
      <c r="O87" s="238"/>
      <c r="P87" s="65" t="str">
        <f>IF('Prioritized Approach Milestones'!$B87=1,'Prioritized Approach Milestones'!$F87,"")</f>
        <v/>
      </c>
      <c r="Q87" s="65" t="str">
        <f>IF('Prioritized Approach Milestones'!$B87=2,'Prioritized Approach Milestones'!$F87,"")</f>
        <v/>
      </c>
      <c r="R87" s="65" t="str">
        <f>IF('Prioritized Approach Milestones'!$B87=3,'Prioritized Approach Milestones'!$F87,"")</f>
        <v/>
      </c>
      <c r="S87" s="65" t="str">
        <f>IF('Prioritized Approach Milestones'!$B87=4,'Prioritized Approach Milestones'!$F87,"")</f>
        <v/>
      </c>
      <c r="T87" s="65" t="str">
        <f>IF('Prioritized Approach Milestones'!$B87=5,'Prioritized Approach Milestones'!$F87,"")</f>
        <v/>
      </c>
      <c r="U87" s="66">
        <f>IF('Prioritized Approach Milestones'!$B87=6,'Prioritized Approach Milestones'!$F87,"")</f>
        <v>0</v>
      </c>
      <c r="V87" s="67" t="str">
        <f>IF(AND('Prioritized Approach Milestones'!C87="Yes",'Prioritized Approach Milestones'!F87=""),"CORRECT",IF('Prioritized Approach Milestones'!C87="No","CORRECT",IF('Prioritized Approach Milestones'!B87=1,"ERROR 1","N/A")))</f>
        <v>N/A</v>
      </c>
      <c r="W87" s="67" t="str">
        <f>IF(AND('Prioritized Approach Milestones'!C87="Yes",'Prioritized Approach Milestones'!F87=""),"CORRECT",IF('Prioritized Approach Milestones'!C87="No","CORRECT",IF('Prioritized Approach Milestones'!B87=2,"ERROR 1","N/A")))</f>
        <v>N/A</v>
      </c>
      <c r="X87" s="67" t="str">
        <f>IF(AND('Prioritized Approach Milestones'!C87="Yes",'Prioritized Approach Milestones'!F87=""),"CORRECT",IF('Prioritized Approach Milestones'!C87="No","CORRECT",IF('Prioritized Approach Milestones'!B87=3,"ERROR 1","N/A")))</f>
        <v>N/A</v>
      </c>
      <c r="Y87" s="67" t="str">
        <f>IF(AND('Prioritized Approach Milestones'!C87="Yes",'Prioritized Approach Milestones'!F87=""),"CORRECT",IF('Prioritized Approach Milestones'!C87="No","CORRECT",IF('Prioritized Approach Milestones'!B87=4,"ERROR 1","N/A")))</f>
        <v>N/A</v>
      </c>
      <c r="Z87" s="67" t="str">
        <f>IF(AND('Prioritized Approach Milestones'!C87="Yes",'Prioritized Approach Milestones'!F87=""),"CORRECT",IF('Prioritized Approach Milestones'!C87="No","CORRECT",IF('Prioritized Approach Milestones'!B87=5,"ERROR 1","N/A")))</f>
        <v>N/A</v>
      </c>
      <c r="AA87" s="67" t="str">
        <f>IF(AND('Prioritized Approach Milestones'!C87="Yes",'Prioritized Approach Milestones'!F87=""),"CORRECT",IF('Prioritized Approach Milestones'!C87="No","CORRECT",IF('Prioritized Approach Milestones'!B87=6,"ERROR 1","N/A")))</f>
        <v>ERROR 1</v>
      </c>
      <c r="AB87" s="59" t="str">
        <f>IF(AND('Prioritized Approach Milestones'!C87="No",'Prioritized Approach Milestones'!F87=""),IF('Prioritized Approach Milestones'!B87=1,"ERROR 2","N/A"),"CORRECT")</f>
        <v>CORRECT</v>
      </c>
      <c r="AC87" s="59" t="str">
        <f>IF(AND('Prioritized Approach Milestones'!C87="No",'Prioritized Approach Milestones'!F87=""),IF('Prioritized Approach Milestones'!B87=2,"ERROR 2","N/A"),"CORRECT")</f>
        <v>CORRECT</v>
      </c>
      <c r="AD87" s="59" t="str">
        <f>IF(AND('Prioritized Approach Milestones'!C87="No",'Prioritized Approach Milestones'!F87=""),IF('Prioritized Approach Milestones'!B87=3,"ERROR 2","N/A"),"CORRECT")</f>
        <v>CORRECT</v>
      </c>
      <c r="AE87" s="59" t="str">
        <f>IF(AND('Prioritized Approach Milestones'!C87="No",'Prioritized Approach Milestones'!F87=""),IF('Prioritized Approach Milestones'!B87=4,"ERROR 2","N/A"),"CORRECT")</f>
        <v>CORRECT</v>
      </c>
      <c r="AF87" s="59" t="str">
        <f>IF(AND('Prioritized Approach Milestones'!C87="No",'Prioritized Approach Milestones'!F87=""),IF('Prioritized Approach Milestones'!B87=5,"ERROR 2","N/A"),"CORRECT")</f>
        <v>CORRECT</v>
      </c>
      <c r="AG87" s="68" t="str">
        <f>IF(AND('Prioritized Approach Milestones'!C87="No",'Prioritized Approach Milestones'!F87=""),IF('Prioritized Approach Milestones'!B87=6,"ERROR 2","N/A"),"CORRECT")</f>
        <v>CORRECT</v>
      </c>
    </row>
    <row r="88" spans="1:33">
      <c r="A88" s="74">
        <f>COUNTIFS('Prioritized Approach Milestones'!B88,"1",'Prioritized Approach Milestones'!C88,"yes")</f>
        <v>0</v>
      </c>
      <c r="B88" s="79">
        <f>COUNTIFS('Prioritized Approach Milestones'!B88,"2",'Prioritized Approach Milestones'!C88,"yes")</f>
        <v>0</v>
      </c>
      <c r="C88" s="75">
        <f>COUNTIFS('Prioritized Approach Milestones'!B88,"3",'Prioritized Approach Milestones'!C88,"yes")</f>
        <v>0</v>
      </c>
      <c r="D88" s="76">
        <f>COUNTIFS('Prioritized Approach Milestones'!B88,"4",'Prioritized Approach Milestones'!C88,"yes")</f>
        <v>0</v>
      </c>
      <c r="E88" s="77">
        <f>COUNTIFS('Prioritized Approach Milestones'!B88,"5",'Prioritized Approach Milestones'!C88,"yes")</f>
        <v>0</v>
      </c>
      <c r="F88" s="78">
        <f>COUNTIFS('Prioritized Approach Milestones'!B88,"6",'Prioritized Approach Milestones'!C88,"yes")</f>
        <v>0</v>
      </c>
      <c r="G88" s="234">
        <f t="shared" si="4"/>
        <v>0</v>
      </c>
      <c r="H88" s="145">
        <f>COUNTIFS('Prioritized Approach Milestones'!B88,"1",'Prioritized Approach Milestones'!C88,"N/A")</f>
        <v>0</v>
      </c>
      <c r="I88" s="145">
        <f>COUNTIFS('Prioritized Approach Milestones'!B88,"2",'Prioritized Approach Milestones'!C88,"N/A")</f>
        <v>0</v>
      </c>
      <c r="J88" s="145">
        <f>COUNTIFS('Prioritized Approach Milestones'!B88,"3",'Prioritized Approach Milestones'!C88,"N/A")</f>
        <v>0</v>
      </c>
      <c r="K88" s="145">
        <f>COUNTIFS('Prioritized Approach Milestones'!B88,"4",'Prioritized Approach Milestones'!C88,"N/A")</f>
        <v>0</v>
      </c>
      <c r="L88" s="145">
        <f>COUNTIFS('Prioritized Approach Milestones'!B88,"5",'Prioritized Approach Milestones'!C88,"N/A")</f>
        <v>0</v>
      </c>
      <c r="M88" s="145">
        <f>COUNTIFS('Prioritized Approach Milestones'!B88,"6",'Prioritized Approach Milestones'!C88,"N/A")</f>
        <v>0</v>
      </c>
      <c r="N88">
        <f t="shared" si="3"/>
        <v>0</v>
      </c>
      <c r="O88" s="238"/>
      <c r="P88" s="65" t="str">
        <f>IF('Prioritized Approach Milestones'!$B88=1,'Prioritized Approach Milestones'!$F88,"")</f>
        <v/>
      </c>
      <c r="Q88" s="65" t="str">
        <f>IF('Prioritized Approach Milestones'!$B88=2,'Prioritized Approach Milestones'!$F88,"")</f>
        <v/>
      </c>
      <c r="R88" s="65" t="str">
        <f>IF('Prioritized Approach Milestones'!$B88=3,'Prioritized Approach Milestones'!$F88,"")</f>
        <v/>
      </c>
      <c r="S88" s="65" t="str">
        <f>IF('Prioritized Approach Milestones'!$B88=4,'Prioritized Approach Milestones'!$F88,"")</f>
        <v/>
      </c>
      <c r="T88" s="65" t="str">
        <f>IF('Prioritized Approach Milestones'!$B88=5,'Prioritized Approach Milestones'!$F88,"")</f>
        <v/>
      </c>
      <c r="U88" s="66">
        <f>IF('Prioritized Approach Milestones'!$B88=6,'Prioritized Approach Milestones'!$F88,"")</f>
        <v>0</v>
      </c>
      <c r="V88" s="67" t="str">
        <f>IF(AND('Prioritized Approach Milestones'!C88="Yes",'Prioritized Approach Milestones'!F88=""),"CORRECT",IF('Prioritized Approach Milestones'!C88="No","CORRECT",IF('Prioritized Approach Milestones'!B88=1,"ERROR 1","N/A")))</f>
        <v>N/A</v>
      </c>
      <c r="W88" s="67" t="str">
        <f>IF(AND('Prioritized Approach Milestones'!C88="Yes",'Prioritized Approach Milestones'!F88=""),"CORRECT",IF('Prioritized Approach Milestones'!C88="No","CORRECT",IF('Prioritized Approach Milestones'!B88=2,"ERROR 1","N/A")))</f>
        <v>N/A</v>
      </c>
      <c r="X88" s="67" t="str">
        <f>IF(AND('Prioritized Approach Milestones'!C88="Yes",'Prioritized Approach Milestones'!F88=""),"CORRECT",IF('Prioritized Approach Milestones'!C88="No","CORRECT",IF('Prioritized Approach Milestones'!B88=3,"ERROR 1","N/A")))</f>
        <v>N/A</v>
      </c>
      <c r="Y88" s="67" t="str">
        <f>IF(AND('Prioritized Approach Milestones'!C88="Yes",'Prioritized Approach Milestones'!F88=""),"CORRECT",IF('Prioritized Approach Milestones'!C88="No","CORRECT",IF('Prioritized Approach Milestones'!B88=4,"ERROR 1","N/A")))</f>
        <v>N/A</v>
      </c>
      <c r="Z88" s="67" t="str">
        <f>IF(AND('Prioritized Approach Milestones'!C88="Yes",'Prioritized Approach Milestones'!F88=""),"CORRECT",IF('Prioritized Approach Milestones'!C88="No","CORRECT",IF('Prioritized Approach Milestones'!B88=5,"ERROR 1","N/A")))</f>
        <v>N/A</v>
      </c>
      <c r="AA88" s="67" t="str">
        <f>IF(AND('Prioritized Approach Milestones'!C88="Yes",'Prioritized Approach Milestones'!F88=""),"CORRECT",IF('Prioritized Approach Milestones'!C88="No","CORRECT",IF('Prioritized Approach Milestones'!B88=6,"ERROR 1","N/A")))</f>
        <v>ERROR 1</v>
      </c>
      <c r="AB88" s="59" t="str">
        <f>IF(AND('Prioritized Approach Milestones'!C88="No",'Prioritized Approach Milestones'!F88=""),IF('Prioritized Approach Milestones'!B88=1,"ERROR 2","N/A"),"CORRECT")</f>
        <v>CORRECT</v>
      </c>
      <c r="AC88" s="59" t="str">
        <f>IF(AND('Prioritized Approach Milestones'!C88="No",'Prioritized Approach Milestones'!F88=""),IF('Prioritized Approach Milestones'!B88=2,"ERROR 2","N/A"),"CORRECT")</f>
        <v>CORRECT</v>
      </c>
      <c r="AD88" s="59" t="str">
        <f>IF(AND('Prioritized Approach Milestones'!C88="No",'Prioritized Approach Milestones'!F88=""),IF('Prioritized Approach Milestones'!B88=3,"ERROR 2","N/A"),"CORRECT")</f>
        <v>CORRECT</v>
      </c>
      <c r="AE88" s="59" t="str">
        <f>IF(AND('Prioritized Approach Milestones'!C88="No",'Prioritized Approach Milestones'!F88=""),IF('Prioritized Approach Milestones'!B88=4,"ERROR 2","N/A"),"CORRECT")</f>
        <v>CORRECT</v>
      </c>
      <c r="AF88" s="59" t="str">
        <f>IF(AND('Prioritized Approach Milestones'!C88="No",'Prioritized Approach Milestones'!F88=""),IF('Prioritized Approach Milestones'!B88=5,"ERROR 2","N/A"),"CORRECT")</f>
        <v>CORRECT</v>
      </c>
      <c r="AG88" s="68" t="str">
        <f>IF(AND('Prioritized Approach Milestones'!C88="No",'Prioritized Approach Milestones'!F88=""),IF('Prioritized Approach Milestones'!B88=6,"ERROR 2","N/A"),"CORRECT")</f>
        <v>CORRECT</v>
      </c>
    </row>
    <row r="89" spans="1:33">
      <c r="A89" s="74">
        <f>COUNTIFS('Prioritized Approach Milestones'!B89,"1",'Prioritized Approach Milestones'!C89,"yes")</f>
        <v>0</v>
      </c>
      <c r="B89" s="79">
        <f>COUNTIFS('Prioritized Approach Milestones'!B89,"2",'Prioritized Approach Milestones'!C89,"yes")</f>
        <v>0</v>
      </c>
      <c r="C89" s="75">
        <f>COUNTIFS('Prioritized Approach Milestones'!B89,"3",'Prioritized Approach Milestones'!C89,"yes")</f>
        <v>0</v>
      </c>
      <c r="D89" s="76">
        <f>COUNTIFS('Prioritized Approach Milestones'!B89,"4",'Prioritized Approach Milestones'!C89,"yes")</f>
        <v>0</v>
      </c>
      <c r="E89" s="77">
        <f>COUNTIFS('Prioritized Approach Milestones'!B89,"5",'Prioritized Approach Milestones'!C89,"yes")</f>
        <v>0</v>
      </c>
      <c r="F89" s="78">
        <f>COUNTIFS('Prioritized Approach Milestones'!B89,"6",'Prioritized Approach Milestones'!C89,"yes")</f>
        <v>0</v>
      </c>
      <c r="G89" s="234">
        <f t="shared" si="4"/>
        <v>0</v>
      </c>
      <c r="H89" s="145">
        <f>COUNTIFS('Prioritized Approach Milestones'!B89,"1",'Prioritized Approach Milestones'!C89,"N/A")</f>
        <v>0</v>
      </c>
      <c r="I89" s="145">
        <f>COUNTIFS('Prioritized Approach Milestones'!B89,"2",'Prioritized Approach Milestones'!C89,"N/A")</f>
        <v>0</v>
      </c>
      <c r="J89" s="145">
        <f>COUNTIFS('Prioritized Approach Milestones'!B89,"3",'Prioritized Approach Milestones'!C89,"N/A")</f>
        <v>0</v>
      </c>
      <c r="K89" s="145">
        <f>COUNTIFS('Prioritized Approach Milestones'!B89,"4",'Prioritized Approach Milestones'!C89,"N/A")</f>
        <v>0</v>
      </c>
      <c r="L89" s="145">
        <f>COUNTIFS('Prioritized Approach Milestones'!B89,"5",'Prioritized Approach Milestones'!C89,"N/A")</f>
        <v>0</v>
      </c>
      <c r="M89" s="145">
        <f>COUNTIFS('Prioritized Approach Milestones'!B89,"6",'Prioritized Approach Milestones'!C89,"N/A")</f>
        <v>0</v>
      </c>
      <c r="N89">
        <f t="shared" si="3"/>
        <v>0</v>
      </c>
      <c r="O89" s="238"/>
      <c r="P89" s="65" t="str">
        <f>IF('Prioritized Approach Milestones'!$B89=1,'Prioritized Approach Milestones'!$F89,"")</f>
        <v/>
      </c>
      <c r="Q89" s="65" t="str">
        <f>IF('Prioritized Approach Milestones'!$B89=2,'Prioritized Approach Milestones'!$F89,"")</f>
        <v/>
      </c>
      <c r="R89" s="65" t="str">
        <f>IF('Prioritized Approach Milestones'!$B89=3,'Prioritized Approach Milestones'!$F89,"")</f>
        <v/>
      </c>
      <c r="S89" s="65" t="str">
        <f>IF('Prioritized Approach Milestones'!$B89=4,'Prioritized Approach Milestones'!$F89,"")</f>
        <v/>
      </c>
      <c r="T89" s="65" t="str">
        <f>IF('Prioritized Approach Milestones'!$B89=5,'Prioritized Approach Milestones'!$F89,"")</f>
        <v/>
      </c>
      <c r="U89" s="66">
        <f>IF('Prioritized Approach Milestones'!$B89=6,'Prioritized Approach Milestones'!$F89,"")</f>
        <v>0</v>
      </c>
      <c r="V89" s="67" t="str">
        <f>IF(AND('Prioritized Approach Milestones'!C89="Yes",'Prioritized Approach Milestones'!F89=""),"CORRECT",IF('Prioritized Approach Milestones'!C89="No","CORRECT",IF('Prioritized Approach Milestones'!B89=1,"ERROR 1","N/A")))</f>
        <v>N/A</v>
      </c>
      <c r="W89" s="67" t="str">
        <f>IF(AND('Prioritized Approach Milestones'!C89="Yes",'Prioritized Approach Milestones'!F89=""),"CORRECT",IF('Prioritized Approach Milestones'!C89="No","CORRECT",IF('Prioritized Approach Milestones'!B89=2,"ERROR 1","N/A")))</f>
        <v>N/A</v>
      </c>
      <c r="X89" s="67" t="str">
        <f>IF(AND('Prioritized Approach Milestones'!C89="Yes",'Prioritized Approach Milestones'!F89=""),"CORRECT",IF('Prioritized Approach Milestones'!C89="No","CORRECT",IF('Prioritized Approach Milestones'!B89=3,"ERROR 1","N/A")))</f>
        <v>N/A</v>
      </c>
      <c r="Y89" s="67" t="str">
        <f>IF(AND('Prioritized Approach Milestones'!C89="Yes",'Prioritized Approach Milestones'!F89=""),"CORRECT",IF('Prioritized Approach Milestones'!C89="No","CORRECT",IF('Prioritized Approach Milestones'!B89=4,"ERROR 1","N/A")))</f>
        <v>N/A</v>
      </c>
      <c r="Z89" s="67" t="str">
        <f>IF(AND('Prioritized Approach Milestones'!C89="Yes",'Prioritized Approach Milestones'!F89=""),"CORRECT",IF('Prioritized Approach Milestones'!C89="No","CORRECT",IF('Prioritized Approach Milestones'!B89=5,"ERROR 1","N/A")))</f>
        <v>N/A</v>
      </c>
      <c r="AA89" s="67" t="str">
        <f>IF(AND('Prioritized Approach Milestones'!C89="Yes",'Prioritized Approach Milestones'!F89=""),"CORRECT",IF('Prioritized Approach Milestones'!C89="No","CORRECT",IF('Prioritized Approach Milestones'!B89=6,"ERROR 1","N/A")))</f>
        <v>ERROR 1</v>
      </c>
      <c r="AB89" s="59" t="str">
        <f>IF(AND('Prioritized Approach Milestones'!C89="No",'Prioritized Approach Milestones'!F89=""),IF('Prioritized Approach Milestones'!B89=1,"ERROR 2","N/A"),"CORRECT")</f>
        <v>CORRECT</v>
      </c>
      <c r="AC89" s="59" t="str">
        <f>IF(AND('Prioritized Approach Milestones'!C89="No",'Prioritized Approach Milestones'!F89=""),IF('Prioritized Approach Milestones'!B89=2,"ERROR 2","N/A"),"CORRECT")</f>
        <v>CORRECT</v>
      </c>
      <c r="AD89" s="59" t="str">
        <f>IF(AND('Prioritized Approach Milestones'!C89="No",'Prioritized Approach Milestones'!F89=""),IF('Prioritized Approach Milestones'!B89=3,"ERROR 2","N/A"),"CORRECT")</f>
        <v>CORRECT</v>
      </c>
      <c r="AE89" s="59" t="str">
        <f>IF(AND('Prioritized Approach Milestones'!C89="No",'Prioritized Approach Milestones'!F89=""),IF('Prioritized Approach Milestones'!B89=4,"ERROR 2","N/A"),"CORRECT")</f>
        <v>CORRECT</v>
      </c>
      <c r="AF89" s="59" t="str">
        <f>IF(AND('Prioritized Approach Milestones'!C89="No",'Prioritized Approach Milestones'!F89=""),IF('Prioritized Approach Milestones'!B89=5,"ERROR 2","N/A"),"CORRECT")</f>
        <v>CORRECT</v>
      </c>
      <c r="AG89" s="68" t="str">
        <f>IF(AND('Prioritized Approach Milestones'!C89="No",'Prioritized Approach Milestones'!F89=""),IF('Prioritized Approach Milestones'!B89=6,"ERROR 2","N/A"),"CORRECT")</f>
        <v>CORRECT</v>
      </c>
    </row>
    <row r="90" spans="1:33">
      <c r="A90" s="74">
        <f>COUNTIFS('Prioritized Approach Milestones'!B90,"1",'Prioritized Approach Milestones'!C90,"yes")</f>
        <v>0</v>
      </c>
      <c r="B90" s="79">
        <f>COUNTIFS('Prioritized Approach Milestones'!B90,"2",'Prioritized Approach Milestones'!C90,"yes")</f>
        <v>0</v>
      </c>
      <c r="C90" s="75">
        <f>COUNTIFS('Prioritized Approach Milestones'!B90,"3",'Prioritized Approach Milestones'!C90,"yes")</f>
        <v>0</v>
      </c>
      <c r="D90" s="76">
        <f>COUNTIFS('Prioritized Approach Milestones'!B90,"4",'Prioritized Approach Milestones'!C90,"yes")</f>
        <v>0</v>
      </c>
      <c r="E90" s="77">
        <f>COUNTIFS('Prioritized Approach Milestones'!B90,"5",'Prioritized Approach Milestones'!C90,"yes")</f>
        <v>0</v>
      </c>
      <c r="F90" s="78">
        <f>COUNTIFS('Prioritized Approach Milestones'!B90,"6",'Prioritized Approach Milestones'!C90,"yes")</f>
        <v>0</v>
      </c>
      <c r="G90" s="234">
        <f t="shared" si="4"/>
        <v>0</v>
      </c>
      <c r="H90" s="145">
        <f>COUNTIFS('Prioritized Approach Milestones'!B90,"1",'Prioritized Approach Milestones'!C90,"N/A")</f>
        <v>0</v>
      </c>
      <c r="I90" s="145">
        <f>COUNTIFS('Prioritized Approach Milestones'!B90,"2",'Prioritized Approach Milestones'!C90,"N/A")</f>
        <v>0</v>
      </c>
      <c r="J90" s="145">
        <f>COUNTIFS('Prioritized Approach Milestones'!B90,"3",'Prioritized Approach Milestones'!C90,"N/A")</f>
        <v>0</v>
      </c>
      <c r="K90" s="145">
        <f>COUNTIFS('Prioritized Approach Milestones'!B90,"4",'Prioritized Approach Milestones'!C90,"N/A")</f>
        <v>0</v>
      </c>
      <c r="L90" s="145">
        <f>COUNTIFS('Prioritized Approach Milestones'!B90,"5",'Prioritized Approach Milestones'!C90,"N/A")</f>
        <v>0</v>
      </c>
      <c r="M90" s="145">
        <f>COUNTIFS('Prioritized Approach Milestones'!B90,"6",'Prioritized Approach Milestones'!C90,"N/A")</f>
        <v>0</v>
      </c>
      <c r="N90">
        <f t="shared" si="3"/>
        <v>0</v>
      </c>
      <c r="O90" s="238"/>
      <c r="P90" s="65" t="str">
        <f>IF('Prioritized Approach Milestones'!$B90=1,'Prioritized Approach Milestones'!$F90,"")</f>
        <v/>
      </c>
      <c r="Q90" s="65" t="str">
        <f>IF('Prioritized Approach Milestones'!$B90=2,'Prioritized Approach Milestones'!$F90,"")</f>
        <v/>
      </c>
      <c r="R90" s="65" t="str">
        <f>IF('Prioritized Approach Milestones'!$B90=3,'Prioritized Approach Milestones'!$F90,"")</f>
        <v/>
      </c>
      <c r="S90" s="65" t="str">
        <f>IF('Prioritized Approach Milestones'!$B90=4,'Prioritized Approach Milestones'!$F90,"")</f>
        <v/>
      </c>
      <c r="T90" s="65" t="str">
        <f>IF('Prioritized Approach Milestones'!$B90=5,'Prioritized Approach Milestones'!$F90,"")</f>
        <v/>
      </c>
      <c r="U90" s="66">
        <f>IF('Prioritized Approach Milestones'!$B90=6,'Prioritized Approach Milestones'!$F90,"")</f>
        <v>0</v>
      </c>
      <c r="V90" s="67" t="str">
        <f>IF(AND('Prioritized Approach Milestones'!C90="Yes",'Prioritized Approach Milestones'!F90=""),"CORRECT",IF('Prioritized Approach Milestones'!C90="No","CORRECT",IF('Prioritized Approach Milestones'!B90=1,"ERROR 1","N/A")))</f>
        <v>N/A</v>
      </c>
      <c r="W90" s="67" t="str">
        <f>IF(AND('Prioritized Approach Milestones'!C90="Yes",'Prioritized Approach Milestones'!F90=""),"CORRECT",IF('Prioritized Approach Milestones'!C90="No","CORRECT",IF('Prioritized Approach Milestones'!B90=2,"ERROR 1","N/A")))</f>
        <v>N/A</v>
      </c>
      <c r="X90" s="67" t="str">
        <f>IF(AND('Prioritized Approach Milestones'!C90="Yes",'Prioritized Approach Milestones'!F90=""),"CORRECT",IF('Prioritized Approach Milestones'!C90="No","CORRECT",IF('Prioritized Approach Milestones'!B90=3,"ERROR 1","N/A")))</f>
        <v>N/A</v>
      </c>
      <c r="Y90" s="67" t="str">
        <f>IF(AND('Prioritized Approach Milestones'!C90="Yes",'Prioritized Approach Milestones'!F90=""),"CORRECT",IF('Prioritized Approach Milestones'!C90="No","CORRECT",IF('Prioritized Approach Milestones'!B90=4,"ERROR 1","N/A")))</f>
        <v>N/A</v>
      </c>
      <c r="Z90" s="67" t="str">
        <f>IF(AND('Prioritized Approach Milestones'!C90="Yes",'Prioritized Approach Milestones'!F90=""),"CORRECT",IF('Prioritized Approach Milestones'!C90="No","CORRECT",IF('Prioritized Approach Milestones'!B90=5,"ERROR 1","N/A")))</f>
        <v>N/A</v>
      </c>
      <c r="AA90" s="67" t="str">
        <f>IF(AND('Prioritized Approach Milestones'!C90="Yes",'Prioritized Approach Milestones'!F90=""),"CORRECT",IF('Prioritized Approach Milestones'!C90="No","CORRECT",IF('Prioritized Approach Milestones'!B90=6,"ERROR 1","N/A")))</f>
        <v>ERROR 1</v>
      </c>
      <c r="AB90" s="59" t="str">
        <f>IF(AND('Prioritized Approach Milestones'!C90="No",'Prioritized Approach Milestones'!F90=""),IF('Prioritized Approach Milestones'!B90=1,"ERROR 2","N/A"),"CORRECT")</f>
        <v>CORRECT</v>
      </c>
      <c r="AC90" s="59" t="str">
        <f>IF(AND('Prioritized Approach Milestones'!C90="No",'Prioritized Approach Milestones'!F90=""),IF('Prioritized Approach Milestones'!B90=2,"ERROR 2","N/A"),"CORRECT")</f>
        <v>CORRECT</v>
      </c>
      <c r="AD90" s="59" t="str">
        <f>IF(AND('Prioritized Approach Milestones'!C90="No",'Prioritized Approach Milestones'!F90=""),IF('Prioritized Approach Milestones'!B90=3,"ERROR 2","N/A"),"CORRECT")</f>
        <v>CORRECT</v>
      </c>
      <c r="AE90" s="59" t="str">
        <f>IF(AND('Prioritized Approach Milestones'!C90="No",'Prioritized Approach Milestones'!F90=""),IF('Prioritized Approach Milestones'!B90=4,"ERROR 2","N/A"),"CORRECT")</f>
        <v>CORRECT</v>
      </c>
      <c r="AF90" s="59" t="str">
        <f>IF(AND('Prioritized Approach Milestones'!C90="No",'Prioritized Approach Milestones'!F90=""),IF('Prioritized Approach Milestones'!B90=5,"ERROR 2","N/A"),"CORRECT")</f>
        <v>CORRECT</v>
      </c>
      <c r="AG90" s="68" t="str">
        <f>IF(AND('Prioritized Approach Milestones'!C90="No",'Prioritized Approach Milestones'!F90=""),IF('Prioritized Approach Milestones'!B90=6,"ERROR 2","N/A"),"CORRECT")</f>
        <v>CORRECT</v>
      </c>
    </row>
    <row r="91" spans="1:33">
      <c r="A91" s="74">
        <f>COUNTIFS('Prioritized Approach Milestones'!B91,"1",'Prioritized Approach Milestones'!C91,"yes")</f>
        <v>0</v>
      </c>
      <c r="B91" s="79">
        <f>COUNTIFS('Prioritized Approach Milestones'!B91,"2",'Prioritized Approach Milestones'!C91,"yes")</f>
        <v>0</v>
      </c>
      <c r="C91" s="75">
        <f>COUNTIFS('Prioritized Approach Milestones'!B91,"3",'Prioritized Approach Milestones'!C91,"yes")</f>
        <v>0</v>
      </c>
      <c r="D91" s="76">
        <f>COUNTIFS('Prioritized Approach Milestones'!B91,"4",'Prioritized Approach Milestones'!C91,"yes")</f>
        <v>0</v>
      </c>
      <c r="E91" s="77">
        <f>COUNTIFS('Prioritized Approach Milestones'!B91,"5",'Prioritized Approach Milestones'!C91,"yes")</f>
        <v>0</v>
      </c>
      <c r="F91" s="78">
        <f>COUNTIFS('Prioritized Approach Milestones'!B91,"6",'Prioritized Approach Milestones'!C91,"yes")</f>
        <v>0</v>
      </c>
      <c r="G91" s="234">
        <f t="shared" si="4"/>
        <v>0</v>
      </c>
      <c r="H91" s="145">
        <f>COUNTIFS('Prioritized Approach Milestones'!B91,"1",'Prioritized Approach Milestones'!C91,"N/A")</f>
        <v>0</v>
      </c>
      <c r="I91" s="145">
        <f>COUNTIFS('Prioritized Approach Milestones'!B91,"2",'Prioritized Approach Milestones'!C91,"N/A")</f>
        <v>0</v>
      </c>
      <c r="J91" s="145">
        <f>COUNTIFS('Prioritized Approach Milestones'!B91,"3",'Prioritized Approach Milestones'!C91,"N/A")</f>
        <v>0</v>
      </c>
      <c r="K91" s="145">
        <f>COUNTIFS('Prioritized Approach Milestones'!B91,"4",'Prioritized Approach Milestones'!C91,"N/A")</f>
        <v>0</v>
      </c>
      <c r="L91" s="145">
        <f>COUNTIFS('Prioritized Approach Milestones'!B91,"5",'Prioritized Approach Milestones'!C91,"N/A")</f>
        <v>0</v>
      </c>
      <c r="M91" s="145">
        <f>COUNTIFS('Prioritized Approach Milestones'!B91,"6",'Prioritized Approach Milestones'!C91,"N/A")</f>
        <v>0</v>
      </c>
      <c r="N91">
        <f t="shared" si="3"/>
        <v>0</v>
      </c>
      <c r="O91" s="238"/>
      <c r="P91" s="65" t="str">
        <f>IF('Prioritized Approach Milestones'!$B91=1,'Prioritized Approach Milestones'!$F91,"")</f>
        <v/>
      </c>
      <c r="Q91" s="65" t="str">
        <f>IF('Prioritized Approach Milestones'!$B91=2,'Prioritized Approach Milestones'!$F91,"")</f>
        <v/>
      </c>
      <c r="R91" s="65" t="str">
        <f>IF('Prioritized Approach Milestones'!$B91=3,'Prioritized Approach Milestones'!$F91,"")</f>
        <v/>
      </c>
      <c r="S91" s="65" t="str">
        <f>IF('Prioritized Approach Milestones'!$B91=4,'Prioritized Approach Milestones'!$F91,"")</f>
        <v/>
      </c>
      <c r="T91" s="65" t="str">
        <f>IF('Prioritized Approach Milestones'!$B91=5,'Prioritized Approach Milestones'!$F91,"")</f>
        <v/>
      </c>
      <c r="U91" s="66">
        <f>IF('Prioritized Approach Milestones'!$B91=6,'Prioritized Approach Milestones'!$F91,"")</f>
        <v>0</v>
      </c>
      <c r="V91" s="67" t="str">
        <f>IF(AND('Prioritized Approach Milestones'!C91="Yes",'Prioritized Approach Milestones'!F91=""),"CORRECT",IF('Prioritized Approach Milestones'!C91="No","CORRECT",IF('Prioritized Approach Milestones'!B91=1,"ERROR 1","N/A")))</f>
        <v>N/A</v>
      </c>
      <c r="W91" s="67" t="str">
        <f>IF(AND('Prioritized Approach Milestones'!C91="Yes",'Prioritized Approach Milestones'!F91=""),"CORRECT",IF('Prioritized Approach Milestones'!C91="No","CORRECT",IF('Prioritized Approach Milestones'!B91=2,"ERROR 1","N/A")))</f>
        <v>N/A</v>
      </c>
      <c r="X91" s="67" t="str">
        <f>IF(AND('Prioritized Approach Milestones'!C91="Yes",'Prioritized Approach Milestones'!F91=""),"CORRECT",IF('Prioritized Approach Milestones'!C91="No","CORRECT",IF('Prioritized Approach Milestones'!B91=3,"ERROR 1","N/A")))</f>
        <v>N/A</v>
      </c>
      <c r="Y91" s="67" t="str">
        <f>IF(AND('Prioritized Approach Milestones'!C91="Yes",'Prioritized Approach Milestones'!F91=""),"CORRECT",IF('Prioritized Approach Milestones'!C91="No","CORRECT",IF('Prioritized Approach Milestones'!B91=4,"ERROR 1","N/A")))</f>
        <v>N/A</v>
      </c>
      <c r="Z91" s="67" t="str">
        <f>IF(AND('Prioritized Approach Milestones'!C91="Yes",'Prioritized Approach Milestones'!F91=""),"CORRECT",IF('Prioritized Approach Milestones'!C91="No","CORRECT",IF('Prioritized Approach Milestones'!B91=5,"ERROR 1","N/A")))</f>
        <v>N/A</v>
      </c>
      <c r="AA91" s="67" t="str">
        <f>IF(AND('Prioritized Approach Milestones'!C91="Yes",'Prioritized Approach Milestones'!F91=""),"CORRECT",IF('Prioritized Approach Milestones'!C91="No","CORRECT",IF('Prioritized Approach Milestones'!B91=6,"ERROR 1","N/A")))</f>
        <v>ERROR 1</v>
      </c>
      <c r="AB91" s="59" t="str">
        <f>IF(AND('Prioritized Approach Milestones'!C91="No",'Prioritized Approach Milestones'!F91=""),IF('Prioritized Approach Milestones'!B91=1,"ERROR 2","N/A"),"CORRECT")</f>
        <v>CORRECT</v>
      </c>
      <c r="AC91" s="59" t="str">
        <f>IF(AND('Prioritized Approach Milestones'!C91="No",'Prioritized Approach Milestones'!F91=""),IF('Prioritized Approach Milestones'!B91=2,"ERROR 2","N/A"),"CORRECT")</f>
        <v>CORRECT</v>
      </c>
      <c r="AD91" s="59" t="str">
        <f>IF(AND('Prioritized Approach Milestones'!C91="No",'Prioritized Approach Milestones'!F91=""),IF('Prioritized Approach Milestones'!B91=3,"ERROR 2","N/A"),"CORRECT")</f>
        <v>CORRECT</v>
      </c>
      <c r="AE91" s="59" t="str">
        <f>IF(AND('Prioritized Approach Milestones'!C91="No",'Prioritized Approach Milestones'!F91=""),IF('Prioritized Approach Milestones'!B91=4,"ERROR 2","N/A"),"CORRECT")</f>
        <v>CORRECT</v>
      </c>
      <c r="AF91" s="59" t="str">
        <f>IF(AND('Prioritized Approach Milestones'!C91="No",'Prioritized Approach Milestones'!F91=""),IF('Prioritized Approach Milestones'!B91=5,"ERROR 2","N/A"),"CORRECT")</f>
        <v>CORRECT</v>
      </c>
      <c r="AG91" s="68" t="str">
        <f>IF(AND('Prioritized Approach Milestones'!C91="No",'Prioritized Approach Milestones'!F91=""),IF('Prioritized Approach Milestones'!B91=6,"ERROR 2","N/A"),"CORRECT")</f>
        <v>CORRECT</v>
      </c>
    </row>
    <row r="92" spans="1:33">
      <c r="A92" s="74">
        <f>COUNTIFS('Prioritized Approach Milestones'!B92,"1",'Prioritized Approach Milestones'!C92,"yes")</f>
        <v>0</v>
      </c>
      <c r="B92" s="79">
        <f>COUNTIFS('Prioritized Approach Milestones'!B92,"2",'Prioritized Approach Milestones'!C92,"yes")</f>
        <v>0</v>
      </c>
      <c r="C92" s="75">
        <f>COUNTIFS('Prioritized Approach Milestones'!B92,"3",'Prioritized Approach Milestones'!C92,"yes")</f>
        <v>0</v>
      </c>
      <c r="D92" s="76">
        <f>COUNTIFS('Prioritized Approach Milestones'!B92,"4",'Prioritized Approach Milestones'!C92,"yes")</f>
        <v>0</v>
      </c>
      <c r="E92" s="77">
        <f>COUNTIFS('Prioritized Approach Milestones'!B92,"5",'Prioritized Approach Milestones'!C92,"yes")</f>
        <v>0</v>
      </c>
      <c r="F92" s="78">
        <f>COUNTIFS('Prioritized Approach Milestones'!B92,"6",'Prioritized Approach Milestones'!C92,"yes")</f>
        <v>0</v>
      </c>
      <c r="G92" s="234">
        <f t="shared" si="4"/>
        <v>0</v>
      </c>
      <c r="H92" s="145">
        <f>COUNTIFS('Prioritized Approach Milestones'!B92,"1",'Prioritized Approach Milestones'!C92,"N/A")</f>
        <v>0</v>
      </c>
      <c r="I92" s="145">
        <f>COUNTIFS('Prioritized Approach Milestones'!B92,"2",'Prioritized Approach Milestones'!C92,"N/A")</f>
        <v>0</v>
      </c>
      <c r="J92" s="145">
        <f>COUNTIFS('Prioritized Approach Milestones'!B92,"3",'Prioritized Approach Milestones'!C92,"N/A")</f>
        <v>0</v>
      </c>
      <c r="K92" s="145">
        <f>COUNTIFS('Prioritized Approach Milestones'!B92,"4",'Prioritized Approach Milestones'!C92,"N/A")</f>
        <v>0</v>
      </c>
      <c r="L92" s="145">
        <f>COUNTIFS('Prioritized Approach Milestones'!B92,"5",'Prioritized Approach Milestones'!C92,"N/A")</f>
        <v>0</v>
      </c>
      <c r="M92" s="145">
        <f>COUNTIFS('Prioritized Approach Milestones'!B92,"6",'Prioritized Approach Milestones'!C92,"N/A")</f>
        <v>0</v>
      </c>
      <c r="N92">
        <f t="shared" si="3"/>
        <v>0</v>
      </c>
      <c r="O92" s="238"/>
      <c r="P92" s="65" t="str">
        <f>IF('Prioritized Approach Milestones'!$B92=1,'Prioritized Approach Milestones'!$F92,"")</f>
        <v/>
      </c>
      <c r="Q92" s="65" t="str">
        <f>IF('Prioritized Approach Milestones'!$B92=2,'Prioritized Approach Milestones'!$F92,"")</f>
        <v/>
      </c>
      <c r="R92" s="65">
        <f>IF('Prioritized Approach Milestones'!$B92=3,'Prioritized Approach Milestones'!$F92,"")</f>
        <v>0</v>
      </c>
      <c r="S92" s="65" t="str">
        <f>IF('Prioritized Approach Milestones'!$B92=4,'Prioritized Approach Milestones'!$F92,"")</f>
        <v/>
      </c>
      <c r="T92" s="65" t="str">
        <f>IF('Prioritized Approach Milestones'!$B92=5,'Prioritized Approach Milestones'!$F92,"")</f>
        <v/>
      </c>
      <c r="U92" s="66" t="str">
        <f>IF('Prioritized Approach Milestones'!$B92=6,'Prioritized Approach Milestones'!$F92,"")</f>
        <v/>
      </c>
      <c r="V92" s="67" t="str">
        <f>IF(AND('Prioritized Approach Milestones'!C92="Yes",'Prioritized Approach Milestones'!F92=""),"CORRECT",IF('Prioritized Approach Milestones'!C92="No","CORRECT",IF('Prioritized Approach Milestones'!B92=1,"ERROR 1","N/A")))</f>
        <v>N/A</v>
      </c>
      <c r="W92" s="67" t="str">
        <f>IF(AND('Prioritized Approach Milestones'!C92="Yes",'Prioritized Approach Milestones'!F92=""),"CORRECT",IF('Prioritized Approach Milestones'!C92="No","CORRECT",IF('Prioritized Approach Milestones'!B92=2,"ERROR 1","N/A")))</f>
        <v>N/A</v>
      </c>
      <c r="X92" s="67" t="str">
        <f>IF(AND('Prioritized Approach Milestones'!C92="Yes",'Prioritized Approach Milestones'!F92=""),"CORRECT",IF('Prioritized Approach Milestones'!C92="No","CORRECT",IF('Prioritized Approach Milestones'!B92=3,"ERROR 1","N/A")))</f>
        <v>ERROR 1</v>
      </c>
      <c r="Y92" s="67" t="str">
        <f>IF(AND('Prioritized Approach Milestones'!C92="Yes",'Prioritized Approach Milestones'!F92=""),"CORRECT",IF('Prioritized Approach Milestones'!C92="No","CORRECT",IF('Prioritized Approach Milestones'!B92=4,"ERROR 1","N/A")))</f>
        <v>N/A</v>
      </c>
      <c r="Z92" s="67" t="str">
        <f>IF(AND('Prioritized Approach Milestones'!C92="Yes",'Prioritized Approach Milestones'!F92=""),"CORRECT",IF('Prioritized Approach Milestones'!C92="No","CORRECT",IF('Prioritized Approach Milestones'!B92=5,"ERROR 1","N/A")))</f>
        <v>N/A</v>
      </c>
      <c r="AA92" s="67" t="str">
        <f>IF(AND('Prioritized Approach Milestones'!C92="Yes",'Prioritized Approach Milestones'!F92=""),"CORRECT",IF('Prioritized Approach Milestones'!C92="No","CORRECT",IF('Prioritized Approach Milestones'!B92=6,"ERROR 1","N/A")))</f>
        <v>N/A</v>
      </c>
      <c r="AB92" s="59" t="str">
        <f>IF(AND('Prioritized Approach Milestones'!C92="No",'Prioritized Approach Milestones'!F92=""),IF('Prioritized Approach Milestones'!B92=1,"ERROR 2","N/A"),"CORRECT")</f>
        <v>CORRECT</v>
      </c>
      <c r="AC92" s="59" t="str">
        <f>IF(AND('Prioritized Approach Milestones'!C92="No",'Prioritized Approach Milestones'!F92=""),IF('Prioritized Approach Milestones'!B92=2,"ERROR 2","N/A"),"CORRECT")</f>
        <v>CORRECT</v>
      </c>
      <c r="AD92" s="59" t="str">
        <f>IF(AND('Prioritized Approach Milestones'!C92="No",'Prioritized Approach Milestones'!F92=""),IF('Prioritized Approach Milestones'!B92=3,"ERROR 2","N/A"),"CORRECT")</f>
        <v>CORRECT</v>
      </c>
      <c r="AE92" s="59" t="str">
        <f>IF(AND('Prioritized Approach Milestones'!C92="No",'Prioritized Approach Milestones'!F92=""),IF('Prioritized Approach Milestones'!B92=4,"ERROR 2","N/A"),"CORRECT")</f>
        <v>CORRECT</v>
      </c>
      <c r="AF92" s="59" t="str">
        <f>IF(AND('Prioritized Approach Milestones'!C92="No",'Prioritized Approach Milestones'!F92=""),IF('Prioritized Approach Milestones'!B92=5,"ERROR 2","N/A"),"CORRECT")</f>
        <v>CORRECT</v>
      </c>
      <c r="AG92" s="68" t="str">
        <f>IF(AND('Prioritized Approach Milestones'!C92="No",'Prioritized Approach Milestones'!F92=""),IF('Prioritized Approach Milestones'!B92=6,"ERROR 2","N/A"),"CORRECT")</f>
        <v>CORRECT</v>
      </c>
    </row>
    <row r="93" spans="1:33">
      <c r="A93" s="74">
        <f>COUNTIFS('Prioritized Approach Milestones'!B93,"1",'Prioritized Approach Milestones'!C93,"yes")</f>
        <v>0</v>
      </c>
      <c r="B93" s="79">
        <f>COUNTIFS('Prioritized Approach Milestones'!B93,"2",'Prioritized Approach Milestones'!C93,"yes")</f>
        <v>0</v>
      </c>
      <c r="C93" s="75">
        <f>COUNTIFS('Prioritized Approach Milestones'!B93,"3",'Prioritized Approach Milestones'!C93,"yes")</f>
        <v>0</v>
      </c>
      <c r="D93" s="76">
        <f>COUNTIFS('Prioritized Approach Milestones'!B93,"4",'Prioritized Approach Milestones'!C93,"yes")</f>
        <v>0</v>
      </c>
      <c r="E93" s="77">
        <f>COUNTIFS('Prioritized Approach Milestones'!B93,"5",'Prioritized Approach Milestones'!C93,"yes")</f>
        <v>0</v>
      </c>
      <c r="F93" s="78">
        <f>COUNTIFS('Prioritized Approach Milestones'!B93,"6",'Prioritized Approach Milestones'!C93,"yes")</f>
        <v>0</v>
      </c>
      <c r="G93" s="234">
        <f t="shared" si="4"/>
        <v>0</v>
      </c>
      <c r="H93" s="145">
        <f>COUNTIFS('Prioritized Approach Milestones'!B93,"1",'Prioritized Approach Milestones'!C93,"N/A")</f>
        <v>0</v>
      </c>
      <c r="I93" s="145">
        <f>COUNTIFS('Prioritized Approach Milestones'!B93,"2",'Prioritized Approach Milestones'!C93,"N/A")</f>
        <v>0</v>
      </c>
      <c r="J93" s="145">
        <f>COUNTIFS('Prioritized Approach Milestones'!B93,"3",'Prioritized Approach Milestones'!C93,"N/A")</f>
        <v>0</v>
      </c>
      <c r="K93" s="145">
        <f>COUNTIFS('Prioritized Approach Milestones'!B93,"4",'Prioritized Approach Milestones'!C93,"N/A")</f>
        <v>0</v>
      </c>
      <c r="L93" s="145">
        <f>COUNTIFS('Prioritized Approach Milestones'!B93,"5",'Prioritized Approach Milestones'!C93,"N/A")</f>
        <v>0</v>
      </c>
      <c r="M93" s="145">
        <f>COUNTIFS('Prioritized Approach Milestones'!B93,"6",'Prioritized Approach Milestones'!C93,"N/A")</f>
        <v>0</v>
      </c>
      <c r="N93">
        <f t="shared" si="3"/>
        <v>0</v>
      </c>
      <c r="O93" s="238"/>
      <c r="P93" s="65" t="str">
        <f>IF('Prioritized Approach Milestones'!$B93=1,'Prioritized Approach Milestones'!$F93,"")</f>
        <v/>
      </c>
      <c r="Q93" s="65" t="str">
        <f>IF('Prioritized Approach Milestones'!$B93=2,'Prioritized Approach Milestones'!$F93,"")</f>
        <v/>
      </c>
      <c r="R93" s="65" t="str">
        <f>IF('Prioritized Approach Milestones'!$B93=3,'Prioritized Approach Milestones'!$F93,"")</f>
        <v/>
      </c>
      <c r="S93" s="65" t="str">
        <f>IF('Prioritized Approach Milestones'!$B93=4,'Prioritized Approach Milestones'!$F93,"")</f>
        <v/>
      </c>
      <c r="T93" s="65" t="str">
        <f>IF('Prioritized Approach Milestones'!$B93=5,'Prioritized Approach Milestones'!$F93,"")</f>
        <v/>
      </c>
      <c r="U93" s="66" t="str">
        <f>IF('Prioritized Approach Milestones'!$B93=6,'Prioritized Approach Milestones'!$F93,"")</f>
        <v/>
      </c>
      <c r="V93" s="67" t="str">
        <f>IF(AND('Prioritized Approach Milestones'!C93="Yes",'Prioritized Approach Milestones'!F93=""),"CORRECT",IF('Prioritized Approach Milestones'!C93="No","CORRECT",IF('Prioritized Approach Milestones'!B93=1,"ERROR 1","N/A")))</f>
        <v>N/A</v>
      </c>
      <c r="W93" s="67" t="str">
        <f>IF(AND('Prioritized Approach Milestones'!C93="Yes",'Prioritized Approach Milestones'!F93=""),"CORRECT",IF('Prioritized Approach Milestones'!C93="No","CORRECT",IF('Prioritized Approach Milestones'!B93=2,"ERROR 1","N/A")))</f>
        <v>N/A</v>
      </c>
      <c r="X93" s="67" t="str">
        <f>IF(AND('Prioritized Approach Milestones'!C93="Yes",'Prioritized Approach Milestones'!F93=""),"CORRECT",IF('Prioritized Approach Milestones'!C93="No","CORRECT",IF('Prioritized Approach Milestones'!B93=3,"ERROR 1","N/A")))</f>
        <v>N/A</v>
      </c>
      <c r="Y93" s="67" t="str">
        <f>IF(AND('Prioritized Approach Milestones'!C93="Yes",'Prioritized Approach Milestones'!F93=""),"CORRECT",IF('Prioritized Approach Milestones'!C93="No","CORRECT",IF('Prioritized Approach Milestones'!B93=4,"ERROR 1","N/A")))</f>
        <v>N/A</v>
      </c>
      <c r="Z93" s="67" t="str">
        <f>IF(AND('Prioritized Approach Milestones'!C93="Yes",'Prioritized Approach Milestones'!F93=""),"CORRECT",IF('Prioritized Approach Milestones'!C93="No","CORRECT",IF('Prioritized Approach Milestones'!B93=5,"ERROR 1","N/A")))</f>
        <v>N/A</v>
      </c>
      <c r="AA93" s="67" t="str">
        <f>IF(AND('Prioritized Approach Milestones'!C93="Yes",'Prioritized Approach Milestones'!F93=""),"CORRECT",IF('Prioritized Approach Milestones'!C93="No","CORRECT",IF('Prioritized Approach Milestones'!B93=6,"ERROR 1","N/A")))</f>
        <v>N/A</v>
      </c>
      <c r="AB93" s="59" t="str">
        <f>IF(AND('Prioritized Approach Milestones'!C93="No",'Prioritized Approach Milestones'!F93=""),IF('Prioritized Approach Milestones'!B93=1,"ERROR 2","N/A"),"CORRECT")</f>
        <v>CORRECT</v>
      </c>
      <c r="AC93" s="59" t="str">
        <f>IF(AND('Prioritized Approach Milestones'!C93="No",'Prioritized Approach Milestones'!F93=""),IF('Prioritized Approach Milestones'!B93=2,"ERROR 2","N/A"),"CORRECT")</f>
        <v>CORRECT</v>
      </c>
      <c r="AD93" s="59" t="str">
        <f>IF(AND('Prioritized Approach Milestones'!C93="No",'Prioritized Approach Milestones'!F93=""),IF('Prioritized Approach Milestones'!B93=3,"ERROR 2","N/A"),"CORRECT")</f>
        <v>CORRECT</v>
      </c>
      <c r="AE93" s="59" t="str">
        <f>IF(AND('Prioritized Approach Milestones'!C93="No",'Prioritized Approach Milestones'!F93=""),IF('Prioritized Approach Milestones'!B93=4,"ERROR 2","N/A"),"CORRECT")</f>
        <v>CORRECT</v>
      </c>
      <c r="AF93" s="59" t="str">
        <f>IF(AND('Prioritized Approach Milestones'!C93="No",'Prioritized Approach Milestones'!F93=""),IF('Prioritized Approach Milestones'!B93=5,"ERROR 2","N/A"),"CORRECT")</f>
        <v>CORRECT</v>
      </c>
      <c r="AG93" s="68" t="str">
        <f>IF(AND('Prioritized Approach Milestones'!C93="No",'Prioritized Approach Milestones'!F93=""),IF('Prioritized Approach Milestones'!B93=6,"ERROR 2","N/A"),"CORRECT")</f>
        <v>CORRECT</v>
      </c>
    </row>
    <row r="94" spans="1:33">
      <c r="A94" s="74">
        <f>COUNTIFS('Prioritized Approach Milestones'!B94,"1",'Prioritized Approach Milestones'!C94,"yes")</f>
        <v>0</v>
      </c>
      <c r="B94" s="79">
        <f>COUNTIFS('Prioritized Approach Milestones'!B94,"2",'Prioritized Approach Milestones'!C94,"yes")</f>
        <v>0</v>
      </c>
      <c r="C94" s="75">
        <f>COUNTIFS('Prioritized Approach Milestones'!B94,"3",'Prioritized Approach Milestones'!C94,"yes")</f>
        <v>0</v>
      </c>
      <c r="D94" s="76">
        <f>COUNTIFS('Prioritized Approach Milestones'!B94,"4",'Prioritized Approach Milestones'!C94,"yes")</f>
        <v>0</v>
      </c>
      <c r="E94" s="77">
        <f>COUNTIFS('Prioritized Approach Milestones'!B94,"5",'Prioritized Approach Milestones'!C94,"yes")</f>
        <v>0</v>
      </c>
      <c r="F94" s="78">
        <f>COUNTIFS('Prioritized Approach Milestones'!B94,"6",'Prioritized Approach Milestones'!C94,"yes")</f>
        <v>0</v>
      </c>
      <c r="G94" s="234">
        <f t="shared" si="4"/>
        <v>0</v>
      </c>
      <c r="H94" s="145">
        <f>COUNTIFS('Prioritized Approach Milestones'!B94,"1",'Prioritized Approach Milestones'!C94,"N/A")</f>
        <v>0</v>
      </c>
      <c r="I94" s="145">
        <f>COUNTIFS('Prioritized Approach Milestones'!B94,"2",'Prioritized Approach Milestones'!C94,"N/A")</f>
        <v>0</v>
      </c>
      <c r="J94" s="145">
        <f>COUNTIFS('Prioritized Approach Milestones'!B94,"3",'Prioritized Approach Milestones'!C94,"N/A")</f>
        <v>0</v>
      </c>
      <c r="K94" s="145">
        <f>COUNTIFS('Prioritized Approach Milestones'!B94,"4",'Prioritized Approach Milestones'!C94,"N/A")</f>
        <v>0</v>
      </c>
      <c r="L94" s="145">
        <f>COUNTIFS('Prioritized Approach Milestones'!B94,"5",'Prioritized Approach Milestones'!C94,"N/A")</f>
        <v>0</v>
      </c>
      <c r="M94" s="145">
        <f>COUNTIFS('Prioritized Approach Milestones'!B94,"6",'Prioritized Approach Milestones'!C94,"N/A")</f>
        <v>0</v>
      </c>
      <c r="N94">
        <f t="shared" si="3"/>
        <v>0</v>
      </c>
      <c r="O94" s="238"/>
      <c r="P94" s="65" t="str">
        <f>IF('Prioritized Approach Milestones'!$B94=1,'Prioritized Approach Milestones'!$F94,"")</f>
        <v/>
      </c>
      <c r="Q94" s="65" t="str">
        <f>IF('Prioritized Approach Milestones'!$B94=2,'Prioritized Approach Milestones'!$F94,"")</f>
        <v/>
      </c>
      <c r="R94" s="65">
        <f>IF('Prioritized Approach Milestones'!$B94=3,'Prioritized Approach Milestones'!$F94,"")</f>
        <v>0</v>
      </c>
      <c r="S94" s="65" t="str">
        <f>IF('Prioritized Approach Milestones'!$B94=4,'Prioritized Approach Milestones'!$F94,"")</f>
        <v/>
      </c>
      <c r="T94" s="65" t="str">
        <f>IF('Prioritized Approach Milestones'!$B94=5,'Prioritized Approach Milestones'!$F94,"")</f>
        <v/>
      </c>
      <c r="U94" s="66" t="str">
        <f>IF('Prioritized Approach Milestones'!$B94=6,'Prioritized Approach Milestones'!$F94,"")</f>
        <v/>
      </c>
      <c r="V94" s="67" t="str">
        <f>IF(AND('Prioritized Approach Milestones'!C94="Yes",'Prioritized Approach Milestones'!F94=""),"CORRECT",IF('Prioritized Approach Milestones'!C94="No","CORRECT",IF('Prioritized Approach Milestones'!B94=1,"ERROR 1","N/A")))</f>
        <v>N/A</v>
      </c>
      <c r="W94" s="67" t="str">
        <f>IF(AND('Prioritized Approach Milestones'!C94="Yes",'Prioritized Approach Milestones'!F94=""),"CORRECT",IF('Prioritized Approach Milestones'!C94="No","CORRECT",IF('Prioritized Approach Milestones'!B94=2,"ERROR 1","N/A")))</f>
        <v>N/A</v>
      </c>
      <c r="X94" s="67" t="str">
        <f>IF(AND('Prioritized Approach Milestones'!C94="Yes",'Prioritized Approach Milestones'!F94=""),"CORRECT",IF('Prioritized Approach Milestones'!C94="No","CORRECT",IF('Prioritized Approach Milestones'!B94=3,"ERROR 1","N/A")))</f>
        <v>ERROR 1</v>
      </c>
      <c r="Y94" s="67" t="str">
        <f>IF(AND('Prioritized Approach Milestones'!C94="Yes",'Prioritized Approach Milestones'!F94=""),"CORRECT",IF('Prioritized Approach Milestones'!C94="No","CORRECT",IF('Prioritized Approach Milestones'!B94=4,"ERROR 1","N/A")))</f>
        <v>N/A</v>
      </c>
      <c r="Z94" s="67" t="str">
        <f>IF(AND('Prioritized Approach Milestones'!C94="Yes",'Prioritized Approach Milestones'!F94=""),"CORRECT",IF('Prioritized Approach Milestones'!C94="No","CORRECT",IF('Prioritized Approach Milestones'!B94=5,"ERROR 1","N/A")))</f>
        <v>N/A</v>
      </c>
      <c r="AA94" s="67" t="str">
        <f>IF(AND('Prioritized Approach Milestones'!C94="Yes",'Prioritized Approach Milestones'!F94=""),"CORRECT",IF('Prioritized Approach Milestones'!C94="No","CORRECT",IF('Prioritized Approach Milestones'!B94=6,"ERROR 1","N/A")))</f>
        <v>N/A</v>
      </c>
      <c r="AB94" s="59" t="str">
        <f>IF(AND('Prioritized Approach Milestones'!C94="No",'Prioritized Approach Milestones'!F94=""),IF('Prioritized Approach Milestones'!B94=1,"ERROR 2","N/A"),"CORRECT")</f>
        <v>CORRECT</v>
      </c>
      <c r="AC94" s="59" t="str">
        <f>IF(AND('Prioritized Approach Milestones'!C94="No",'Prioritized Approach Milestones'!F94=""),IF('Prioritized Approach Milestones'!B94=2,"ERROR 2","N/A"),"CORRECT")</f>
        <v>CORRECT</v>
      </c>
      <c r="AD94" s="59" t="str">
        <f>IF(AND('Prioritized Approach Milestones'!C94="No",'Prioritized Approach Milestones'!F94=""),IF('Prioritized Approach Milestones'!B94=3,"ERROR 2","N/A"),"CORRECT")</f>
        <v>CORRECT</v>
      </c>
      <c r="AE94" s="59" t="str">
        <f>IF(AND('Prioritized Approach Milestones'!C94="No",'Prioritized Approach Milestones'!F94=""),IF('Prioritized Approach Milestones'!B94=4,"ERROR 2","N/A"),"CORRECT")</f>
        <v>CORRECT</v>
      </c>
      <c r="AF94" s="59" t="str">
        <f>IF(AND('Prioritized Approach Milestones'!C94="No",'Prioritized Approach Milestones'!F94=""),IF('Prioritized Approach Milestones'!B94=5,"ERROR 2","N/A"),"CORRECT")</f>
        <v>CORRECT</v>
      </c>
      <c r="AG94" s="68" t="str">
        <f>IF(AND('Prioritized Approach Milestones'!C94="No",'Prioritized Approach Milestones'!F94=""),IF('Prioritized Approach Milestones'!B94=6,"ERROR 2","N/A"),"CORRECT")</f>
        <v>CORRECT</v>
      </c>
    </row>
    <row r="95" spans="1:33">
      <c r="A95" s="74">
        <f>COUNTIFS('Prioritized Approach Milestones'!B95,"1",'Prioritized Approach Milestones'!C95,"yes")</f>
        <v>0</v>
      </c>
      <c r="B95" s="79">
        <f>COUNTIFS('Prioritized Approach Milestones'!B95,"2",'Prioritized Approach Milestones'!C95,"yes")</f>
        <v>0</v>
      </c>
      <c r="C95" s="75">
        <f>COUNTIFS('Prioritized Approach Milestones'!B95,"3",'Prioritized Approach Milestones'!C95,"yes")</f>
        <v>0</v>
      </c>
      <c r="D95" s="76">
        <f>COUNTIFS('Prioritized Approach Milestones'!B95,"4",'Prioritized Approach Milestones'!C95,"yes")</f>
        <v>0</v>
      </c>
      <c r="E95" s="77">
        <f>COUNTIFS('Prioritized Approach Milestones'!B95,"5",'Prioritized Approach Milestones'!C95,"yes")</f>
        <v>0</v>
      </c>
      <c r="F95" s="78">
        <f>COUNTIFS('Prioritized Approach Milestones'!B95,"6",'Prioritized Approach Milestones'!C95,"yes")</f>
        <v>0</v>
      </c>
      <c r="G95" s="234">
        <f t="shared" si="4"/>
        <v>0</v>
      </c>
      <c r="H95" s="145">
        <f>COUNTIFS('Prioritized Approach Milestones'!B95,"1",'Prioritized Approach Milestones'!C95,"N/A")</f>
        <v>0</v>
      </c>
      <c r="I95" s="145">
        <f>COUNTIFS('Prioritized Approach Milestones'!B95,"2",'Prioritized Approach Milestones'!C95,"N/A")</f>
        <v>0</v>
      </c>
      <c r="J95" s="145">
        <f>COUNTIFS('Prioritized Approach Milestones'!B95,"3",'Prioritized Approach Milestones'!C95,"N/A")</f>
        <v>0</v>
      </c>
      <c r="K95" s="145">
        <f>COUNTIFS('Prioritized Approach Milestones'!B95,"4",'Prioritized Approach Milestones'!C95,"N/A")</f>
        <v>0</v>
      </c>
      <c r="L95" s="145">
        <f>COUNTIFS('Prioritized Approach Milestones'!B95,"5",'Prioritized Approach Milestones'!C95,"N/A")</f>
        <v>0</v>
      </c>
      <c r="M95" s="145">
        <f>COUNTIFS('Prioritized Approach Milestones'!B95,"6",'Prioritized Approach Milestones'!C95,"N/A")</f>
        <v>0</v>
      </c>
      <c r="N95">
        <f t="shared" si="3"/>
        <v>0</v>
      </c>
      <c r="O95" s="238"/>
      <c r="P95" s="65" t="str">
        <f>IF('Prioritized Approach Milestones'!$B95=1,'Prioritized Approach Milestones'!$F95,"")</f>
        <v/>
      </c>
      <c r="Q95" s="65" t="str">
        <f>IF('Prioritized Approach Milestones'!$B95=2,'Prioritized Approach Milestones'!$F95,"")</f>
        <v/>
      </c>
      <c r="R95" s="65">
        <f>IF('Prioritized Approach Milestones'!$B95=3,'Prioritized Approach Milestones'!$F95,"")</f>
        <v>0</v>
      </c>
      <c r="S95" s="65" t="str">
        <f>IF('Prioritized Approach Milestones'!$B95=4,'Prioritized Approach Milestones'!$F95,"")</f>
        <v/>
      </c>
      <c r="T95" s="65" t="str">
        <f>IF('Prioritized Approach Milestones'!$B95=5,'Prioritized Approach Milestones'!$F95,"")</f>
        <v/>
      </c>
      <c r="U95" s="66" t="str">
        <f>IF('Prioritized Approach Milestones'!$B95=6,'Prioritized Approach Milestones'!$F95,"")</f>
        <v/>
      </c>
      <c r="V95" s="67" t="str">
        <f>IF(AND('Prioritized Approach Milestones'!C95="Yes",'Prioritized Approach Milestones'!F95=""),"CORRECT",IF('Prioritized Approach Milestones'!C95="No","CORRECT",IF('Prioritized Approach Milestones'!B95=1,"ERROR 1","N/A")))</f>
        <v>N/A</v>
      </c>
      <c r="W95" s="67" t="str">
        <f>IF(AND('Prioritized Approach Milestones'!C95="Yes",'Prioritized Approach Milestones'!F95=""),"CORRECT",IF('Prioritized Approach Milestones'!C95="No","CORRECT",IF('Prioritized Approach Milestones'!B95=2,"ERROR 1","N/A")))</f>
        <v>N/A</v>
      </c>
      <c r="X95" s="67" t="str">
        <f>IF(AND('Prioritized Approach Milestones'!C95="Yes",'Prioritized Approach Milestones'!F95=""),"CORRECT",IF('Prioritized Approach Milestones'!C95="No","CORRECT",IF('Prioritized Approach Milestones'!B95=3,"ERROR 1","N/A")))</f>
        <v>ERROR 1</v>
      </c>
      <c r="Y95" s="67" t="str">
        <f>IF(AND('Prioritized Approach Milestones'!C95="Yes",'Prioritized Approach Milestones'!F95=""),"CORRECT",IF('Prioritized Approach Milestones'!C95="No","CORRECT",IF('Prioritized Approach Milestones'!B95=4,"ERROR 1","N/A")))</f>
        <v>N/A</v>
      </c>
      <c r="Z95" s="67" t="str">
        <f>IF(AND('Prioritized Approach Milestones'!C95="Yes",'Prioritized Approach Milestones'!F95=""),"CORRECT",IF('Prioritized Approach Milestones'!C95="No","CORRECT",IF('Prioritized Approach Milestones'!B95=5,"ERROR 1","N/A")))</f>
        <v>N/A</v>
      </c>
      <c r="AA95" s="67" t="str">
        <f>IF(AND('Prioritized Approach Milestones'!C95="Yes",'Prioritized Approach Milestones'!F95=""),"CORRECT",IF('Prioritized Approach Milestones'!C95="No","CORRECT",IF('Prioritized Approach Milestones'!B95=6,"ERROR 1","N/A")))</f>
        <v>N/A</v>
      </c>
      <c r="AB95" s="59" t="str">
        <f>IF(AND('Prioritized Approach Milestones'!C95="No",'Prioritized Approach Milestones'!F95=""),IF('Prioritized Approach Milestones'!B95=1,"ERROR 2","N/A"),"CORRECT")</f>
        <v>CORRECT</v>
      </c>
      <c r="AC95" s="59" t="str">
        <f>IF(AND('Prioritized Approach Milestones'!C95="No",'Prioritized Approach Milestones'!F95=""),IF('Prioritized Approach Milestones'!B95=2,"ERROR 2","N/A"),"CORRECT")</f>
        <v>CORRECT</v>
      </c>
      <c r="AD95" s="59" t="str">
        <f>IF(AND('Prioritized Approach Milestones'!C95="No",'Prioritized Approach Milestones'!F95=""),IF('Prioritized Approach Milestones'!B95=3,"ERROR 2","N/A"),"CORRECT")</f>
        <v>CORRECT</v>
      </c>
      <c r="AE95" s="59" t="str">
        <f>IF(AND('Prioritized Approach Milestones'!C95="No",'Prioritized Approach Milestones'!F95=""),IF('Prioritized Approach Milestones'!B95=4,"ERROR 2","N/A"),"CORRECT")</f>
        <v>CORRECT</v>
      </c>
      <c r="AF95" s="59" t="str">
        <f>IF(AND('Prioritized Approach Milestones'!C95="No",'Prioritized Approach Milestones'!F95=""),IF('Prioritized Approach Milestones'!B95=5,"ERROR 2","N/A"),"CORRECT")</f>
        <v>CORRECT</v>
      </c>
      <c r="AG95" s="68" t="str">
        <f>IF(AND('Prioritized Approach Milestones'!C95="No",'Prioritized Approach Milestones'!F95=""),IF('Prioritized Approach Milestones'!B95=6,"ERROR 2","N/A"),"CORRECT")</f>
        <v>CORRECT</v>
      </c>
    </row>
    <row r="96" spans="1:33">
      <c r="A96" s="74">
        <f>COUNTIFS('Prioritized Approach Milestones'!B96,"1",'Prioritized Approach Milestones'!C96,"yes")</f>
        <v>0</v>
      </c>
      <c r="B96" s="79">
        <f>COUNTIFS('Prioritized Approach Milestones'!B96,"2",'Prioritized Approach Milestones'!C96,"yes")</f>
        <v>0</v>
      </c>
      <c r="C96" s="75">
        <f>COUNTIFS('Prioritized Approach Milestones'!B96,"3",'Prioritized Approach Milestones'!C96,"yes")</f>
        <v>0</v>
      </c>
      <c r="D96" s="76">
        <f>COUNTIFS('Prioritized Approach Milestones'!B96,"4",'Prioritized Approach Milestones'!C96,"yes")</f>
        <v>0</v>
      </c>
      <c r="E96" s="77">
        <f>COUNTIFS('Prioritized Approach Milestones'!B96,"5",'Prioritized Approach Milestones'!C96,"yes")</f>
        <v>0</v>
      </c>
      <c r="F96" s="78">
        <f>COUNTIFS('Prioritized Approach Milestones'!B96,"6",'Prioritized Approach Milestones'!C96,"yes")</f>
        <v>0</v>
      </c>
      <c r="G96" s="234">
        <f t="shared" si="4"/>
        <v>0</v>
      </c>
      <c r="H96" s="145">
        <f>COUNTIFS('Prioritized Approach Milestones'!B96,"1",'Prioritized Approach Milestones'!C96,"N/A")</f>
        <v>0</v>
      </c>
      <c r="I96" s="145">
        <f>COUNTIFS('Prioritized Approach Milestones'!B96,"2",'Prioritized Approach Milestones'!C96,"N/A")</f>
        <v>0</v>
      </c>
      <c r="J96" s="145">
        <f>COUNTIFS('Prioritized Approach Milestones'!B96,"3",'Prioritized Approach Milestones'!C96,"N/A")</f>
        <v>0</v>
      </c>
      <c r="K96" s="145">
        <f>COUNTIFS('Prioritized Approach Milestones'!B96,"4",'Prioritized Approach Milestones'!C96,"N/A")</f>
        <v>0</v>
      </c>
      <c r="L96" s="145">
        <f>COUNTIFS('Prioritized Approach Milestones'!B96,"5",'Prioritized Approach Milestones'!C96,"N/A")</f>
        <v>0</v>
      </c>
      <c r="M96" s="145">
        <f>COUNTIFS('Prioritized Approach Milestones'!B96,"6",'Prioritized Approach Milestones'!C96,"N/A")</f>
        <v>0</v>
      </c>
      <c r="N96">
        <f t="shared" si="3"/>
        <v>0</v>
      </c>
      <c r="O96" s="238"/>
      <c r="P96" s="65" t="str">
        <f>IF('Prioritized Approach Milestones'!$B96=1,'Prioritized Approach Milestones'!$F96,"")</f>
        <v/>
      </c>
      <c r="Q96" s="65" t="str">
        <f>IF('Prioritized Approach Milestones'!$B96=2,'Prioritized Approach Milestones'!$F96,"")</f>
        <v/>
      </c>
      <c r="R96" s="65">
        <f>IF('Prioritized Approach Milestones'!$B96=3,'Prioritized Approach Milestones'!$F96,"")</f>
        <v>0</v>
      </c>
      <c r="S96" s="65" t="str">
        <f>IF('Prioritized Approach Milestones'!$B96=4,'Prioritized Approach Milestones'!$F96,"")</f>
        <v/>
      </c>
      <c r="T96" s="65" t="str">
        <f>IF('Prioritized Approach Milestones'!$B96=5,'Prioritized Approach Milestones'!$F96,"")</f>
        <v/>
      </c>
      <c r="U96" s="66" t="str">
        <f>IF('Prioritized Approach Milestones'!$B96=6,'Prioritized Approach Milestones'!$F96,"")</f>
        <v/>
      </c>
      <c r="V96" s="67" t="str">
        <f>IF(AND('Prioritized Approach Milestones'!C96="Yes",'Prioritized Approach Milestones'!F96=""),"CORRECT",IF('Prioritized Approach Milestones'!C96="No","CORRECT",IF('Prioritized Approach Milestones'!B96=1,"ERROR 1","N/A")))</f>
        <v>N/A</v>
      </c>
      <c r="W96" s="67" t="str">
        <f>IF(AND('Prioritized Approach Milestones'!C96="Yes",'Prioritized Approach Milestones'!F96=""),"CORRECT",IF('Prioritized Approach Milestones'!C96="No","CORRECT",IF('Prioritized Approach Milestones'!B96=2,"ERROR 1","N/A")))</f>
        <v>N/A</v>
      </c>
      <c r="X96" s="67" t="str">
        <f>IF(AND('Prioritized Approach Milestones'!C96="Yes",'Prioritized Approach Milestones'!F96=""),"CORRECT",IF('Prioritized Approach Milestones'!C96="No","CORRECT",IF('Prioritized Approach Milestones'!B96=3,"ERROR 1","N/A")))</f>
        <v>ERROR 1</v>
      </c>
      <c r="Y96" s="67" t="str">
        <f>IF(AND('Prioritized Approach Milestones'!C96="Yes",'Prioritized Approach Milestones'!F96=""),"CORRECT",IF('Prioritized Approach Milestones'!C96="No","CORRECT",IF('Prioritized Approach Milestones'!B96=4,"ERROR 1","N/A")))</f>
        <v>N/A</v>
      </c>
      <c r="Z96" s="67" t="str">
        <f>IF(AND('Prioritized Approach Milestones'!C96="Yes",'Prioritized Approach Milestones'!F96=""),"CORRECT",IF('Prioritized Approach Milestones'!C96="No","CORRECT",IF('Prioritized Approach Milestones'!B96=5,"ERROR 1","N/A")))</f>
        <v>N/A</v>
      </c>
      <c r="AA96" s="67" t="str">
        <f>IF(AND('Prioritized Approach Milestones'!C96="Yes",'Prioritized Approach Milestones'!F96=""),"CORRECT",IF('Prioritized Approach Milestones'!C96="No","CORRECT",IF('Prioritized Approach Milestones'!B96=6,"ERROR 1","N/A")))</f>
        <v>N/A</v>
      </c>
      <c r="AB96" s="59" t="str">
        <f>IF(AND('Prioritized Approach Milestones'!C96="No",'Prioritized Approach Milestones'!F96=""),IF('Prioritized Approach Milestones'!B96=1,"ERROR 2","N/A"),"CORRECT")</f>
        <v>CORRECT</v>
      </c>
      <c r="AC96" s="59" t="str">
        <f>IF(AND('Prioritized Approach Milestones'!C96="No",'Prioritized Approach Milestones'!F96=""),IF('Prioritized Approach Milestones'!B96=2,"ERROR 2","N/A"),"CORRECT")</f>
        <v>CORRECT</v>
      </c>
      <c r="AD96" s="59" t="str">
        <f>IF(AND('Prioritized Approach Milestones'!C96="No",'Prioritized Approach Milestones'!F96=""),IF('Prioritized Approach Milestones'!B96=3,"ERROR 2","N/A"),"CORRECT")</f>
        <v>CORRECT</v>
      </c>
      <c r="AE96" s="59" t="str">
        <f>IF(AND('Prioritized Approach Milestones'!C96="No",'Prioritized Approach Milestones'!F96=""),IF('Prioritized Approach Milestones'!B96=4,"ERROR 2","N/A"),"CORRECT")</f>
        <v>CORRECT</v>
      </c>
      <c r="AF96" s="59" t="str">
        <f>IF(AND('Prioritized Approach Milestones'!C96="No",'Prioritized Approach Milestones'!F96=""),IF('Prioritized Approach Milestones'!B96=5,"ERROR 2","N/A"),"CORRECT")</f>
        <v>CORRECT</v>
      </c>
      <c r="AG96" s="68" t="str">
        <f>IF(AND('Prioritized Approach Milestones'!C96="No",'Prioritized Approach Milestones'!F96=""),IF('Prioritized Approach Milestones'!B96=6,"ERROR 2","N/A"),"CORRECT")</f>
        <v>CORRECT</v>
      </c>
    </row>
    <row r="97" spans="1:33">
      <c r="A97" s="74">
        <f>COUNTIFS('Prioritized Approach Milestones'!B97,"1",'Prioritized Approach Milestones'!C97,"yes")</f>
        <v>0</v>
      </c>
      <c r="B97" s="79">
        <f>COUNTIFS('Prioritized Approach Milestones'!B97,"2",'Prioritized Approach Milestones'!C97,"yes")</f>
        <v>0</v>
      </c>
      <c r="C97" s="75">
        <f>COUNTIFS('Prioritized Approach Milestones'!B97,"3",'Prioritized Approach Milestones'!C97,"yes")</f>
        <v>0</v>
      </c>
      <c r="D97" s="76">
        <f>COUNTIFS('Prioritized Approach Milestones'!B97,"4",'Prioritized Approach Milestones'!C97,"yes")</f>
        <v>0</v>
      </c>
      <c r="E97" s="77">
        <f>COUNTIFS('Prioritized Approach Milestones'!B97,"5",'Prioritized Approach Milestones'!C97,"yes")</f>
        <v>0</v>
      </c>
      <c r="F97" s="78">
        <f>COUNTIFS('Prioritized Approach Milestones'!B97,"6",'Prioritized Approach Milestones'!C97,"yes")</f>
        <v>0</v>
      </c>
      <c r="G97" s="234">
        <f t="shared" si="4"/>
        <v>0</v>
      </c>
      <c r="H97" s="145">
        <f>COUNTIFS('Prioritized Approach Milestones'!B97,"1",'Prioritized Approach Milestones'!C97,"N/A")</f>
        <v>0</v>
      </c>
      <c r="I97" s="145">
        <f>COUNTIFS('Prioritized Approach Milestones'!B97,"2",'Prioritized Approach Milestones'!C97,"N/A")</f>
        <v>0</v>
      </c>
      <c r="J97" s="145">
        <f>COUNTIFS('Prioritized Approach Milestones'!B97,"3",'Prioritized Approach Milestones'!C97,"N/A")</f>
        <v>0</v>
      </c>
      <c r="K97" s="145">
        <f>COUNTIFS('Prioritized Approach Milestones'!B97,"4",'Prioritized Approach Milestones'!C97,"N/A")</f>
        <v>0</v>
      </c>
      <c r="L97" s="145">
        <f>COUNTIFS('Prioritized Approach Milestones'!B97,"5",'Prioritized Approach Milestones'!C97,"N/A")</f>
        <v>0</v>
      </c>
      <c r="M97" s="145">
        <f>COUNTIFS('Prioritized Approach Milestones'!B97,"6",'Prioritized Approach Milestones'!C97,"N/A")</f>
        <v>0</v>
      </c>
      <c r="N97">
        <f t="shared" si="3"/>
        <v>0</v>
      </c>
      <c r="O97" s="238"/>
      <c r="P97" s="65" t="str">
        <f>IF('Prioritized Approach Milestones'!$B97=1,'Prioritized Approach Milestones'!$F97,"")</f>
        <v/>
      </c>
      <c r="Q97" s="65" t="str">
        <f>IF('Prioritized Approach Milestones'!$B97=2,'Prioritized Approach Milestones'!$F97,"")</f>
        <v/>
      </c>
      <c r="R97" s="65">
        <f>IF('Prioritized Approach Milestones'!$B97=3,'Prioritized Approach Milestones'!$F97,"")</f>
        <v>0</v>
      </c>
      <c r="S97" s="65" t="str">
        <f>IF('Prioritized Approach Milestones'!$B97=4,'Prioritized Approach Milestones'!$F97,"")</f>
        <v/>
      </c>
      <c r="T97" s="65" t="str">
        <f>IF('Prioritized Approach Milestones'!$B97=5,'Prioritized Approach Milestones'!$F97,"")</f>
        <v/>
      </c>
      <c r="U97" s="66" t="str">
        <f>IF('Prioritized Approach Milestones'!$B97=6,'Prioritized Approach Milestones'!$F97,"")</f>
        <v/>
      </c>
      <c r="V97" s="67" t="str">
        <f>IF(AND('Prioritized Approach Milestones'!C97="Yes",'Prioritized Approach Milestones'!F97=""),"CORRECT",IF('Prioritized Approach Milestones'!C97="No","CORRECT",IF('Prioritized Approach Milestones'!B97=1,"ERROR 1","N/A")))</f>
        <v>N/A</v>
      </c>
      <c r="W97" s="67" t="str">
        <f>IF(AND('Prioritized Approach Milestones'!C97="Yes",'Prioritized Approach Milestones'!F97=""),"CORRECT",IF('Prioritized Approach Milestones'!C97="No","CORRECT",IF('Prioritized Approach Milestones'!B97=2,"ERROR 1","N/A")))</f>
        <v>N/A</v>
      </c>
      <c r="X97" s="67" t="str">
        <f>IF(AND('Prioritized Approach Milestones'!C97="Yes",'Prioritized Approach Milestones'!F97=""),"CORRECT",IF('Prioritized Approach Milestones'!C97="No","CORRECT",IF('Prioritized Approach Milestones'!B97=3,"ERROR 1","N/A")))</f>
        <v>ERROR 1</v>
      </c>
      <c r="Y97" s="67" t="str">
        <f>IF(AND('Prioritized Approach Milestones'!C97="Yes",'Prioritized Approach Milestones'!F97=""),"CORRECT",IF('Prioritized Approach Milestones'!C97="No","CORRECT",IF('Prioritized Approach Milestones'!B97=4,"ERROR 1","N/A")))</f>
        <v>N/A</v>
      </c>
      <c r="Z97" s="67" t="str">
        <f>IF(AND('Prioritized Approach Milestones'!C97="Yes",'Prioritized Approach Milestones'!F97=""),"CORRECT",IF('Prioritized Approach Milestones'!C97="No","CORRECT",IF('Prioritized Approach Milestones'!B97=5,"ERROR 1","N/A")))</f>
        <v>N/A</v>
      </c>
      <c r="AA97" s="67" t="str">
        <f>IF(AND('Prioritized Approach Milestones'!C97="Yes",'Prioritized Approach Milestones'!F97=""),"CORRECT",IF('Prioritized Approach Milestones'!C97="No","CORRECT",IF('Prioritized Approach Milestones'!B97=6,"ERROR 1","N/A")))</f>
        <v>N/A</v>
      </c>
      <c r="AB97" s="59" t="str">
        <f>IF(AND('Prioritized Approach Milestones'!C97="No",'Prioritized Approach Milestones'!F97=""),IF('Prioritized Approach Milestones'!B97=1,"ERROR 2","N/A"),"CORRECT")</f>
        <v>CORRECT</v>
      </c>
      <c r="AC97" s="59" t="str">
        <f>IF(AND('Prioritized Approach Milestones'!C97="No",'Prioritized Approach Milestones'!F97=""),IF('Prioritized Approach Milestones'!B97=2,"ERROR 2","N/A"),"CORRECT")</f>
        <v>CORRECT</v>
      </c>
      <c r="AD97" s="59" t="str">
        <f>IF(AND('Prioritized Approach Milestones'!C97="No",'Prioritized Approach Milestones'!F97=""),IF('Prioritized Approach Milestones'!B97=3,"ERROR 2","N/A"),"CORRECT")</f>
        <v>CORRECT</v>
      </c>
      <c r="AE97" s="59" t="str">
        <f>IF(AND('Prioritized Approach Milestones'!C97="No",'Prioritized Approach Milestones'!F97=""),IF('Prioritized Approach Milestones'!B97=4,"ERROR 2","N/A"),"CORRECT")</f>
        <v>CORRECT</v>
      </c>
      <c r="AF97" s="59" t="str">
        <f>IF(AND('Prioritized Approach Milestones'!C97="No",'Prioritized Approach Milestones'!F97=""),IF('Prioritized Approach Milestones'!B97=5,"ERROR 2","N/A"),"CORRECT")</f>
        <v>CORRECT</v>
      </c>
      <c r="AG97" s="68" t="str">
        <f>IF(AND('Prioritized Approach Milestones'!C97="No",'Prioritized Approach Milestones'!F97=""),IF('Prioritized Approach Milestones'!B97=6,"ERROR 2","N/A"),"CORRECT")</f>
        <v>CORRECT</v>
      </c>
    </row>
    <row r="98" spans="1:33">
      <c r="A98" s="74">
        <f>COUNTIFS('Prioritized Approach Milestones'!B98,"1",'Prioritized Approach Milestones'!C98,"yes")</f>
        <v>0</v>
      </c>
      <c r="B98" s="79">
        <f>COUNTIFS('Prioritized Approach Milestones'!B98,"2",'Prioritized Approach Milestones'!C98,"yes")</f>
        <v>0</v>
      </c>
      <c r="C98" s="75">
        <f>COUNTIFS('Prioritized Approach Milestones'!B98,"3",'Prioritized Approach Milestones'!C98,"yes")</f>
        <v>0</v>
      </c>
      <c r="D98" s="76">
        <f>COUNTIFS('Prioritized Approach Milestones'!B98,"4",'Prioritized Approach Milestones'!C98,"yes")</f>
        <v>0</v>
      </c>
      <c r="E98" s="77">
        <f>COUNTIFS('Prioritized Approach Milestones'!B98,"5",'Prioritized Approach Milestones'!C98,"yes")</f>
        <v>0</v>
      </c>
      <c r="F98" s="78">
        <f>COUNTIFS('Prioritized Approach Milestones'!B98,"6",'Prioritized Approach Milestones'!C98,"yes")</f>
        <v>0</v>
      </c>
      <c r="G98" s="234">
        <f t="shared" si="4"/>
        <v>0</v>
      </c>
      <c r="H98" s="145">
        <f>COUNTIFS('Prioritized Approach Milestones'!B98,"1",'Prioritized Approach Milestones'!C98,"N/A")</f>
        <v>0</v>
      </c>
      <c r="I98" s="145">
        <f>COUNTIFS('Prioritized Approach Milestones'!B98,"2",'Prioritized Approach Milestones'!C98,"N/A")</f>
        <v>0</v>
      </c>
      <c r="J98" s="145">
        <f>COUNTIFS('Prioritized Approach Milestones'!B98,"3",'Prioritized Approach Milestones'!C98,"N/A")</f>
        <v>0</v>
      </c>
      <c r="K98" s="145">
        <f>COUNTIFS('Prioritized Approach Milestones'!B98,"4",'Prioritized Approach Milestones'!C98,"N/A")</f>
        <v>0</v>
      </c>
      <c r="L98" s="145">
        <f>COUNTIFS('Prioritized Approach Milestones'!B98,"5",'Prioritized Approach Milestones'!C98,"N/A")</f>
        <v>0</v>
      </c>
      <c r="M98" s="145">
        <f>COUNTIFS('Prioritized Approach Milestones'!B98,"6",'Prioritized Approach Milestones'!C98,"N/A")</f>
        <v>0</v>
      </c>
      <c r="N98">
        <f t="shared" si="3"/>
        <v>0</v>
      </c>
      <c r="O98" s="238"/>
      <c r="P98" s="65" t="str">
        <f>IF('Prioritized Approach Milestones'!$B98=1,'Prioritized Approach Milestones'!$F98,"")</f>
        <v/>
      </c>
      <c r="Q98" s="65" t="str">
        <f>IF('Prioritized Approach Milestones'!$B98=2,'Prioritized Approach Milestones'!$F98,"")</f>
        <v/>
      </c>
      <c r="R98" s="65">
        <f>IF('Prioritized Approach Milestones'!$B98=3,'Prioritized Approach Milestones'!$F98,"")</f>
        <v>0</v>
      </c>
      <c r="S98" s="65" t="str">
        <f>IF('Prioritized Approach Milestones'!$B98=4,'Prioritized Approach Milestones'!$F98,"")</f>
        <v/>
      </c>
      <c r="T98" s="65" t="str">
        <f>IF('Prioritized Approach Milestones'!$B98=5,'Prioritized Approach Milestones'!$F98,"")</f>
        <v/>
      </c>
      <c r="U98" s="66" t="str">
        <f>IF('Prioritized Approach Milestones'!$B98=6,'Prioritized Approach Milestones'!$F98,"")</f>
        <v/>
      </c>
      <c r="V98" s="67" t="str">
        <f>IF(AND('Prioritized Approach Milestones'!C98="Yes",'Prioritized Approach Milestones'!F98=""),"CORRECT",IF('Prioritized Approach Milestones'!C98="No","CORRECT",IF('Prioritized Approach Milestones'!B98=1,"ERROR 1","N/A")))</f>
        <v>N/A</v>
      </c>
      <c r="W98" s="67" t="str">
        <f>IF(AND('Prioritized Approach Milestones'!C98="Yes",'Prioritized Approach Milestones'!F98=""),"CORRECT",IF('Prioritized Approach Milestones'!C98="No","CORRECT",IF('Prioritized Approach Milestones'!B98=2,"ERROR 1","N/A")))</f>
        <v>N/A</v>
      </c>
      <c r="X98" s="67" t="str">
        <f>IF(AND('Prioritized Approach Milestones'!C98="Yes",'Prioritized Approach Milestones'!F98=""),"CORRECT",IF('Prioritized Approach Milestones'!C98="No","CORRECT",IF('Prioritized Approach Milestones'!B98=3,"ERROR 1","N/A")))</f>
        <v>ERROR 1</v>
      </c>
      <c r="Y98" s="67" t="str">
        <f>IF(AND('Prioritized Approach Milestones'!C98="Yes",'Prioritized Approach Milestones'!F98=""),"CORRECT",IF('Prioritized Approach Milestones'!C98="No","CORRECT",IF('Prioritized Approach Milestones'!B98=4,"ERROR 1","N/A")))</f>
        <v>N/A</v>
      </c>
      <c r="Z98" s="67" t="str">
        <f>IF(AND('Prioritized Approach Milestones'!C98="Yes",'Prioritized Approach Milestones'!F98=""),"CORRECT",IF('Prioritized Approach Milestones'!C98="No","CORRECT",IF('Prioritized Approach Milestones'!B98=5,"ERROR 1","N/A")))</f>
        <v>N/A</v>
      </c>
      <c r="AA98" s="67" t="str">
        <f>IF(AND('Prioritized Approach Milestones'!C98="Yes",'Prioritized Approach Milestones'!F98=""),"CORRECT",IF('Prioritized Approach Milestones'!C98="No","CORRECT",IF('Prioritized Approach Milestones'!B98=6,"ERROR 1","N/A")))</f>
        <v>N/A</v>
      </c>
      <c r="AB98" s="59" t="str">
        <f>IF(AND('Prioritized Approach Milestones'!C98="No",'Prioritized Approach Milestones'!F98=""),IF('Prioritized Approach Milestones'!B98=1,"ERROR 2","N/A"),"CORRECT")</f>
        <v>CORRECT</v>
      </c>
      <c r="AC98" s="59" t="str">
        <f>IF(AND('Prioritized Approach Milestones'!C98="No",'Prioritized Approach Milestones'!F98=""),IF('Prioritized Approach Milestones'!B98=2,"ERROR 2","N/A"),"CORRECT")</f>
        <v>CORRECT</v>
      </c>
      <c r="AD98" s="59" t="str">
        <f>IF(AND('Prioritized Approach Milestones'!C98="No",'Prioritized Approach Milestones'!F98=""),IF('Prioritized Approach Milestones'!B98=3,"ERROR 2","N/A"),"CORRECT")</f>
        <v>CORRECT</v>
      </c>
      <c r="AE98" s="59" t="str">
        <f>IF(AND('Prioritized Approach Milestones'!C98="No",'Prioritized Approach Milestones'!F98=""),IF('Prioritized Approach Milestones'!B98=4,"ERROR 2","N/A"),"CORRECT")</f>
        <v>CORRECT</v>
      </c>
      <c r="AF98" s="59" t="str">
        <f>IF(AND('Prioritized Approach Milestones'!C98="No",'Prioritized Approach Milestones'!F98=""),IF('Prioritized Approach Milestones'!B98=5,"ERROR 2","N/A"),"CORRECT")</f>
        <v>CORRECT</v>
      </c>
      <c r="AG98" s="68" t="str">
        <f>IF(AND('Prioritized Approach Milestones'!C98="No",'Prioritized Approach Milestones'!F98=""),IF('Prioritized Approach Milestones'!B98=6,"ERROR 2","N/A"),"CORRECT")</f>
        <v>CORRECT</v>
      </c>
    </row>
    <row r="99" spans="1:33">
      <c r="A99" s="74">
        <f>COUNTIFS('Prioritized Approach Milestones'!B99,"1",'Prioritized Approach Milestones'!C99,"yes")</f>
        <v>0</v>
      </c>
      <c r="B99" s="79">
        <f>COUNTIFS('Prioritized Approach Milestones'!B99,"2",'Prioritized Approach Milestones'!C99,"yes")</f>
        <v>0</v>
      </c>
      <c r="C99" s="75">
        <f>COUNTIFS('Prioritized Approach Milestones'!B99,"3",'Prioritized Approach Milestones'!C99,"yes")</f>
        <v>0</v>
      </c>
      <c r="D99" s="76">
        <f>COUNTIFS('Prioritized Approach Milestones'!B99,"4",'Prioritized Approach Milestones'!C99,"yes")</f>
        <v>0</v>
      </c>
      <c r="E99" s="77">
        <f>COUNTIFS('Prioritized Approach Milestones'!B99,"5",'Prioritized Approach Milestones'!C99,"yes")</f>
        <v>0</v>
      </c>
      <c r="F99" s="78">
        <f>COUNTIFS('Prioritized Approach Milestones'!B99,"6",'Prioritized Approach Milestones'!C99,"yes")</f>
        <v>0</v>
      </c>
      <c r="G99" s="234">
        <f t="shared" si="4"/>
        <v>0</v>
      </c>
      <c r="H99" s="145">
        <f>COUNTIFS('Prioritized Approach Milestones'!B99,"1",'Prioritized Approach Milestones'!C99,"N/A")</f>
        <v>0</v>
      </c>
      <c r="I99" s="145">
        <f>COUNTIFS('Prioritized Approach Milestones'!B99,"2",'Prioritized Approach Milestones'!C99,"N/A")</f>
        <v>0</v>
      </c>
      <c r="J99" s="145">
        <f>COUNTIFS('Prioritized Approach Milestones'!B99,"3",'Prioritized Approach Milestones'!C99,"N/A")</f>
        <v>0</v>
      </c>
      <c r="K99" s="145">
        <f>COUNTIFS('Prioritized Approach Milestones'!B99,"4",'Prioritized Approach Milestones'!C99,"N/A")</f>
        <v>0</v>
      </c>
      <c r="L99" s="145">
        <f>COUNTIFS('Prioritized Approach Milestones'!B99,"5",'Prioritized Approach Milestones'!C99,"N/A")</f>
        <v>0</v>
      </c>
      <c r="M99" s="145">
        <f>COUNTIFS('Prioritized Approach Milestones'!B99,"6",'Prioritized Approach Milestones'!C99,"N/A")</f>
        <v>0</v>
      </c>
      <c r="N99">
        <f t="shared" si="3"/>
        <v>0</v>
      </c>
      <c r="O99" s="238"/>
      <c r="P99" s="65" t="str">
        <f>IF('Prioritized Approach Milestones'!$B99=1,'Prioritized Approach Milestones'!$F99,"")</f>
        <v/>
      </c>
      <c r="Q99" s="65" t="str">
        <f>IF('Prioritized Approach Milestones'!$B99=2,'Prioritized Approach Milestones'!$F99,"")</f>
        <v/>
      </c>
      <c r="R99" s="65">
        <f>IF('Prioritized Approach Milestones'!$B99=3,'Prioritized Approach Milestones'!$F99,"")</f>
        <v>0</v>
      </c>
      <c r="S99" s="65" t="str">
        <f>IF('Prioritized Approach Milestones'!$B99=4,'Prioritized Approach Milestones'!$F99,"")</f>
        <v/>
      </c>
      <c r="T99" s="65" t="str">
        <f>IF('Prioritized Approach Milestones'!$B99=5,'Prioritized Approach Milestones'!$F99,"")</f>
        <v/>
      </c>
      <c r="U99" s="66" t="str">
        <f>IF('Prioritized Approach Milestones'!$B99=6,'Prioritized Approach Milestones'!$F99,"")</f>
        <v/>
      </c>
      <c r="V99" s="67" t="str">
        <f>IF(AND('Prioritized Approach Milestones'!C99="Yes",'Prioritized Approach Milestones'!F99=""),"CORRECT",IF('Prioritized Approach Milestones'!C99="No","CORRECT",IF('Prioritized Approach Milestones'!B99=1,"ERROR 1","N/A")))</f>
        <v>N/A</v>
      </c>
      <c r="W99" s="67" t="str">
        <f>IF(AND('Prioritized Approach Milestones'!C99="Yes",'Prioritized Approach Milestones'!F99=""),"CORRECT",IF('Prioritized Approach Milestones'!C99="No","CORRECT",IF('Prioritized Approach Milestones'!B99=2,"ERROR 1","N/A")))</f>
        <v>N/A</v>
      </c>
      <c r="X99" s="67" t="str">
        <f>IF(AND('Prioritized Approach Milestones'!C99="Yes",'Prioritized Approach Milestones'!F99=""),"CORRECT",IF('Prioritized Approach Milestones'!C99="No","CORRECT",IF('Prioritized Approach Milestones'!B99=3,"ERROR 1","N/A")))</f>
        <v>ERROR 1</v>
      </c>
      <c r="Y99" s="67" t="str">
        <f>IF(AND('Prioritized Approach Milestones'!C99="Yes",'Prioritized Approach Milestones'!F99=""),"CORRECT",IF('Prioritized Approach Milestones'!C99="No","CORRECT",IF('Prioritized Approach Milestones'!B99=4,"ERROR 1","N/A")))</f>
        <v>N/A</v>
      </c>
      <c r="Z99" s="67" t="str">
        <f>IF(AND('Prioritized Approach Milestones'!C99="Yes",'Prioritized Approach Milestones'!F99=""),"CORRECT",IF('Prioritized Approach Milestones'!C99="No","CORRECT",IF('Prioritized Approach Milestones'!B99=5,"ERROR 1","N/A")))</f>
        <v>N/A</v>
      </c>
      <c r="AA99" s="67" t="str">
        <f>IF(AND('Prioritized Approach Milestones'!C99="Yes",'Prioritized Approach Milestones'!F99=""),"CORRECT",IF('Prioritized Approach Milestones'!C99="No","CORRECT",IF('Prioritized Approach Milestones'!B99=6,"ERROR 1","N/A")))</f>
        <v>N/A</v>
      </c>
      <c r="AB99" s="59" t="str">
        <f>IF(AND('Prioritized Approach Milestones'!C99="No",'Prioritized Approach Milestones'!F99=""),IF('Prioritized Approach Milestones'!B99=1,"ERROR 2","N/A"),"CORRECT")</f>
        <v>CORRECT</v>
      </c>
      <c r="AC99" s="59" t="str">
        <f>IF(AND('Prioritized Approach Milestones'!C99="No",'Prioritized Approach Milestones'!F99=""),IF('Prioritized Approach Milestones'!B99=2,"ERROR 2","N/A"),"CORRECT")</f>
        <v>CORRECT</v>
      </c>
      <c r="AD99" s="59" t="str">
        <f>IF(AND('Prioritized Approach Milestones'!C99="No",'Prioritized Approach Milestones'!F99=""),IF('Prioritized Approach Milestones'!B99=3,"ERROR 2","N/A"),"CORRECT")</f>
        <v>CORRECT</v>
      </c>
      <c r="AE99" s="59" t="str">
        <f>IF(AND('Prioritized Approach Milestones'!C99="No",'Prioritized Approach Milestones'!F99=""),IF('Prioritized Approach Milestones'!B99=4,"ERROR 2","N/A"),"CORRECT")</f>
        <v>CORRECT</v>
      </c>
      <c r="AF99" s="59" t="str">
        <f>IF(AND('Prioritized Approach Milestones'!C99="No",'Prioritized Approach Milestones'!F99=""),IF('Prioritized Approach Milestones'!B99=5,"ERROR 2","N/A"),"CORRECT")</f>
        <v>CORRECT</v>
      </c>
      <c r="AG99" s="68" t="str">
        <f>IF(AND('Prioritized Approach Milestones'!C99="No",'Prioritized Approach Milestones'!F99=""),IF('Prioritized Approach Milestones'!B99=6,"ERROR 2","N/A"),"CORRECT")</f>
        <v>CORRECT</v>
      </c>
    </row>
    <row r="100" spans="1:33">
      <c r="A100" s="74">
        <f>COUNTIFS('Prioritized Approach Milestones'!B100,"1",'Prioritized Approach Milestones'!C100,"yes")</f>
        <v>0</v>
      </c>
      <c r="B100" s="79">
        <f>COUNTIFS('Prioritized Approach Milestones'!B100,"2",'Prioritized Approach Milestones'!C100,"yes")</f>
        <v>0</v>
      </c>
      <c r="C100" s="75">
        <f>COUNTIFS('Prioritized Approach Milestones'!B100,"3",'Prioritized Approach Milestones'!C100,"yes")</f>
        <v>0</v>
      </c>
      <c r="D100" s="76">
        <f>COUNTIFS('Prioritized Approach Milestones'!B100,"4",'Prioritized Approach Milestones'!C100,"yes")</f>
        <v>0</v>
      </c>
      <c r="E100" s="77">
        <f>COUNTIFS('Prioritized Approach Milestones'!B100,"5",'Prioritized Approach Milestones'!C100,"yes")</f>
        <v>0</v>
      </c>
      <c r="F100" s="78">
        <f>COUNTIFS('Prioritized Approach Milestones'!B100,"6",'Prioritized Approach Milestones'!C100,"yes")</f>
        <v>0</v>
      </c>
      <c r="G100" s="234">
        <f t="shared" si="4"/>
        <v>0</v>
      </c>
      <c r="H100" s="145">
        <f>COUNTIFS('Prioritized Approach Milestones'!B100,"1",'Prioritized Approach Milestones'!C100,"N/A")</f>
        <v>0</v>
      </c>
      <c r="I100" s="145">
        <f>COUNTIFS('Prioritized Approach Milestones'!B100,"2",'Prioritized Approach Milestones'!C100,"N/A")</f>
        <v>0</v>
      </c>
      <c r="J100" s="145">
        <f>COUNTIFS('Prioritized Approach Milestones'!B100,"3",'Prioritized Approach Milestones'!C100,"N/A")</f>
        <v>0</v>
      </c>
      <c r="K100" s="145">
        <f>COUNTIFS('Prioritized Approach Milestones'!B100,"4",'Prioritized Approach Milestones'!C100,"N/A")</f>
        <v>0</v>
      </c>
      <c r="L100" s="145">
        <f>COUNTIFS('Prioritized Approach Milestones'!B100,"5",'Prioritized Approach Milestones'!C100,"N/A")</f>
        <v>0</v>
      </c>
      <c r="M100" s="145">
        <f>COUNTIFS('Prioritized Approach Milestones'!B100,"6",'Prioritized Approach Milestones'!C100,"N/A")</f>
        <v>0</v>
      </c>
      <c r="N100">
        <f t="shared" si="3"/>
        <v>0</v>
      </c>
      <c r="O100" s="238"/>
      <c r="P100" s="65" t="str">
        <f>IF('Prioritized Approach Milestones'!$B100=1,'Prioritized Approach Milestones'!$F100,"")</f>
        <v/>
      </c>
      <c r="Q100" s="65" t="str">
        <f>IF('Prioritized Approach Milestones'!$B100=2,'Prioritized Approach Milestones'!$F100,"")</f>
        <v/>
      </c>
      <c r="R100" s="65" t="str">
        <f>IF('Prioritized Approach Milestones'!$B100=3,'Prioritized Approach Milestones'!$F100,"")</f>
        <v/>
      </c>
      <c r="S100" s="65" t="str">
        <f>IF('Prioritized Approach Milestones'!$B100=4,'Prioritized Approach Milestones'!$F100,"")</f>
        <v/>
      </c>
      <c r="T100" s="65" t="str">
        <f>IF('Prioritized Approach Milestones'!$B100=5,'Prioritized Approach Milestones'!$F100,"")</f>
        <v/>
      </c>
      <c r="U100" s="66" t="str">
        <f>IF('Prioritized Approach Milestones'!$B100=6,'Prioritized Approach Milestones'!$F100,"")</f>
        <v/>
      </c>
      <c r="V100" s="67" t="str">
        <f>IF(AND('Prioritized Approach Milestones'!C100="Yes",'Prioritized Approach Milestones'!F100=""),"CORRECT",IF('Prioritized Approach Milestones'!C100="No","CORRECT",IF('Prioritized Approach Milestones'!B100=1,"ERROR 1","N/A")))</f>
        <v>N/A</v>
      </c>
      <c r="W100" s="67" t="str">
        <f>IF(AND('Prioritized Approach Milestones'!C100="Yes",'Prioritized Approach Milestones'!F100=""),"CORRECT",IF('Prioritized Approach Milestones'!C100="No","CORRECT",IF('Prioritized Approach Milestones'!B100=2,"ERROR 1","N/A")))</f>
        <v>N/A</v>
      </c>
      <c r="X100" s="67" t="str">
        <f>IF(AND('Prioritized Approach Milestones'!C100="Yes",'Prioritized Approach Milestones'!F100=""),"CORRECT",IF('Prioritized Approach Milestones'!C100="No","CORRECT",IF('Prioritized Approach Milestones'!B100=3,"ERROR 1","N/A")))</f>
        <v>N/A</v>
      </c>
      <c r="Y100" s="67" t="str">
        <f>IF(AND('Prioritized Approach Milestones'!C100="Yes",'Prioritized Approach Milestones'!F100=""),"CORRECT",IF('Prioritized Approach Milestones'!C100="No","CORRECT",IF('Prioritized Approach Milestones'!B100=4,"ERROR 1","N/A")))</f>
        <v>N/A</v>
      </c>
      <c r="Z100" s="67" t="str">
        <f>IF(AND('Prioritized Approach Milestones'!C100="Yes",'Prioritized Approach Milestones'!F100=""),"CORRECT",IF('Prioritized Approach Milestones'!C100="No","CORRECT",IF('Prioritized Approach Milestones'!B100=5,"ERROR 1","N/A")))</f>
        <v>N/A</v>
      </c>
      <c r="AA100" s="67" t="str">
        <f>IF(AND('Prioritized Approach Milestones'!C100="Yes",'Prioritized Approach Milestones'!F100=""),"CORRECT",IF('Prioritized Approach Milestones'!C100="No","CORRECT",IF('Prioritized Approach Milestones'!B100=6,"ERROR 1","N/A")))</f>
        <v>N/A</v>
      </c>
      <c r="AB100" s="59" t="str">
        <f>IF(AND('Prioritized Approach Milestones'!C100="No",'Prioritized Approach Milestones'!F100=""),IF('Prioritized Approach Milestones'!B100=1,"ERROR 2","N/A"),"CORRECT")</f>
        <v>CORRECT</v>
      </c>
      <c r="AC100" s="59" t="str">
        <f>IF(AND('Prioritized Approach Milestones'!C100="No",'Prioritized Approach Milestones'!F100=""),IF('Prioritized Approach Milestones'!B100=2,"ERROR 2","N/A"),"CORRECT")</f>
        <v>CORRECT</v>
      </c>
      <c r="AD100" s="59" t="str">
        <f>IF(AND('Prioritized Approach Milestones'!C100="No",'Prioritized Approach Milestones'!F100=""),IF('Prioritized Approach Milestones'!B100=3,"ERROR 2","N/A"),"CORRECT")</f>
        <v>CORRECT</v>
      </c>
      <c r="AE100" s="59" t="str">
        <f>IF(AND('Prioritized Approach Milestones'!C100="No",'Prioritized Approach Milestones'!F100=""),IF('Prioritized Approach Milestones'!B100=4,"ERROR 2","N/A"),"CORRECT")</f>
        <v>CORRECT</v>
      </c>
      <c r="AF100" s="59" t="str">
        <f>IF(AND('Prioritized Approach Milestones'!C100="No",'Prioritized Approach Milestones'!F100=""),IF('Prioritized Approach Milestones'!B100=5,"ERROR 2","N/A"),"CORRECT")</f>
        <v>CORRECT</v>
      </c>
      <c r="AG100" s="68" t="str">
        <f>IF(AND('Prioritized Approach Milestones'!C100="No",'Prioritized Approach Milestones'!F100=""),IF('Prioritized Approach Milestones'!B100=6,"ERROR 2","N/A"),"CORRECT")</f>
        <v>CORRECT</v>
      </c>
    </row>
    <row r="101" spans="1:33">
      <c r="A101" s="74">
        <f>COUNTIFS('Prioritized Approach Milestones'!B101,"1",'Prioritized Approach Milestones'!C101,"yes")</f>
        <v>0</v>
      </c>
      <c r="B101" s="79">
        <f>COUNTIFS('Prioritized Approach Milestones'!B101,"2",'Prioritized Approach Milestones'!C101,"yes")</f>
        <v>0</v>
      </c>
      <c r="C101" s="75">
        <f>COUNTIFS('Prioritized Approach Milestones'!B101,"3",'Prioritized Approach Milestones'!C101,"yes")</f>
        <v>0</v>
      </c>
      <c r="D101" s="76">
        <f>COUNTIFS('Prioritized Approach Milestones'!B101,"4",'Prioritized Approach Milestones'!C101,"yes")</f>
        <v>0</v>
      </c>
      <c r="E101" s="77">
        <f>COUNTIFS('Prioritized Approach Milestones'!B101,"5",'Prioritized Approach Milestones'!C101,"yes")</f>
        <v>0</v>
      </c>
      <c r="F101" s="78">
        <f>COUNTIFS('Prioritized Approach Milestones'!B101,"6",'Prioritized Approach Milestones'!C101,"yes")</f>
        <v>0</v>
      </c>
      <c r="G101" s="234">
        <f t="shared" ref="G101:G132" si="5">SUM(A101:F101)</f>
        <v>0</v>
      </c>
      <c r="H101" s="145">
        <f>COUNTIFS('Prioritized Approach Milestones'!B101,"1",'Prioritized Approach Milestones'!C101,"N/A")</f>
        <v>0</v>
      </c>
      <c r="I101" s="145">
        <f>COUNTIFS('Prioritized Approach Milestones'!B101,"2",'Prioritized Approach Milestones'!C101,"N/A")</f>
        <v>0</v>
      </c>
      <c r="J101" s="145">
        <f>COUNTIFS('Prioritized Approach Milestones'!B101,"3",'Prioritized Approach Milestones'!C101,"N/A")</f>
        <v>0</v>
      </c>
      <c r="K101" s="145">
        <f>COUNTIFS('Prioritized Approach Milestones'!B101,"4",'Prioritized Approach Milestones'!C101,"N/A")</f>
        <v>0</v>
      </c>
      <c r="L101" s="145">
        <f>COUNTIFS('Prioritized Approach Milestones'!B101,"5",'Prioritized Approach Milestones'!C101,"N/A")</f>
        <v>0</v>
      </c>
      <c r="M101" s="145">
        <f>COUNTIFS('Prioritized Approach Milestones'!B101,"6",'Prioritized Approach Milestones'!C101,"N/A")</f>
        <v>0</v>
      </c>
      <c r="N101">
        <f t="shared" si="3"/>
        <v>0</v>
      </c>
      <c r="O101" s="238"/>
      <c r="P101" s="65" t="str">
        <f>IF('Prioritized Approach Milestones'!$B101=1,'Prioritized Approach Milestones'!$F101,"")</f>
        <v/>
      </c>
      <c r="Q101" s="65" t="str">
        <f>IF('Prioritized Approach Milestones'!$B101=2,'Prioritized Approach Milestones'!$F101,"")</f>
        <v/>
      </c>
      <c r="R101" s="65">
        <f>IF('Prioritized Approach Milestones'!$B101=3,'Prioritized Approach Milestones'!$F101,"")</f>
        <v>0</v>
      </c>
      <c r="S101" s="65" t="str">
        <f>IF('Prioritized Approach Milestones'!$B101=4,'Prioritized Approach Milestones'!$F101,"")</f>
        <v/>
      </c>
      <c r="T101" s="65" t="str">
        <f>IF('Prioritized Approach Milestones'!$B101=5,'Prioritized Approach Milestones'!$F101,"")</f>
        <v/>
      </c>
      <c r="U101" s="66" t="str">
        <f>IF('Prioritized Approach Milestones'!$B101=6,'Prioritized Approach Milestones'!$F101,"")</f>
        <v/>
      </c>
      <c r="V101" s="67" t="str">
        <f>IF(AND('Prioritized Approach Milestones'!C101="Yes",'Prioritized Approach Milestones'!F101=""),"CORRECT",IF('Prioritized Approach Milestones'!C101="No","CORRECT",IF('Prioritized Approach Milestones'!B101=1,"ERROR 1","N/A")))</f>
        <v>N/A</v>
      </c>
      <c r="W101" s="67" t="str">
        <f>IF(AND('Prioritized Approach Milestones'!C101="Yes",'Prioritized Approach Milestones'!F101=""),"CORRECT",IF('Prioritized Approach Milestones'!C101="No","CORRECT",IF('Prioritized Approach Milestones'!B101=2,"ERROR 1","N/A")))</f>
        <v>N/A</v>
      </c>
      <c r="X101" s="67" t="str">
        <f>IF(AND('Prioritized Approach Milestones'!C101="Yes",'Prioritized Approach Milestones'!F101=""),"CORRECT",IF('Prioritized Approach Milestones'!C101="No","CORRECT",IF('Prioritized Approach Milestones'!B101=3,"ERROR 1","N/A")))</f>
        <v>ERROR 1</v>
      </c>
      <c r="Y101" s="67" t="str">
        <f>IF(AND('Prioritized Approach Milestones'!C101="Yes",'Prioritized Approach Milestones'!F101=""),"CORRECT",IF('Prioritized Approach Milestones'!C101="No","CORRECT",IF('Prioritized Approach Milestones'!B101=4,"ERROR 1","N/A")))</f>
        <v>N/A</v>
      </c>
      <c r="Z101" s="67" t="str">
        <f>IF(AND('Prioritized Approach Milestones'!C101="Yes",'Prioritized Approach Milestones'!F101=""),"CORRECT",IF('Prioritized Approach Milestones'!C101="No","CORRECT",IF('Prioritized Approach Milestones'!B101=5,"ERROR 1","N/A")))</f>
        <v>N/A</v>
      </c>
      <c r="AA101" s="67" t="str">
        <f>IF(AND('Prioritized Approach Milestones'!C101="Yes",'Prioritized Approach Milestones'!F101=""),"CORRECT",IF('Prioritized Approach Milestones'!C101="No","CORRECT",IF('Prioritized Approach Milestones'!B101=6,"ERROR 1","N/A")))</f>
        <v>N/A</v>
      </c>
      <c r="AB101" s="59" t="str">
        <f>IF(AND('Prioritized Approach Milestones'!C101="No",'Prioritized Approach Milestones'!F101=""),IF('Prioritized Approach Milestones'!B101=1,"ERROR 2","N/A"),"CORRECT")</f>
        <v>CORRECT</v>
      </c>
      <c r="AC101" s="59" t="str">
        <f>IF(AND('Prioritized Approach Milestones'!C101="No",'Prioritized Approach Milestones'!F101=""),IF('Prioritized Approach Milestones'!B101=2,"ERROR 2","N/A"),"CORRECT")</f>
        <v>CORRECT</v>
      </c>
      <c r="AD101" s="59" t="str">
        <f>IF(AND('Prioritized Approach Milestones'!C101="No",'Prioritized Approach Milestones'!F101=""),IF('Prioritized Approach Milestones'!B101=3,"ERROR 2","N/A"),"CORRECT")</f>
        <v>CORRECT</v>
      </c>
      <c r="AE101" s="59" t="str">
        <f>IF(AND('Prioritized Approach Milestones'!C101="No",'Prioritized Approach Milestones'!F101=""),IF('Prioritized Approach Milestones'!B101=4,"ERROR 2","N/A"),"CORRECT")</f>
        <v>CORRECT</v>
      </c>
      <c r="AF101" s="59" t="str">
        <f>IF(AND('Prioritized Approach Milestones'!C101="No",'Prioritized Approach Milestones'!F101=""),IF('Prioritized Approach Milestones'!B101=5,"ERROR 2","N/A"),"CORRECT")</f>
        <v>CORRECT</v>
      </c>
      <c r="AG101" s="68" t="str">
        <f>IF(AND('Prioritized Approach Milestones'!C101="No",'Prioritized Approach Milestones'!F101=""),IF('Prioritized Approach Milestones'!B101=6,"ERROR 2","N/A"),"CORRECT")</f>
        <v>CORRECT</v>
      </c>
    </row>
    <row r="102" spans="1:33">
      <c r="A102" s="74">
        <f>COUNTIFS('Prioritized Approach Milestones'!B102,"1",'Prioritized Approach Milestones'!C102,"yes")</f>
        <v>0</v>
      </c>
      <c r="B102" s="79">
        <f>COUNTIFS('Prioritized Approach Milestones'!B102,"2",'Prioritized Approach Milestones'!C102,"yes")</f>
        <v>0</v>
      </c>
      <c r="C102" s="75">
        <f>COUNTIFS('Prioritized Approach Milestones'!B102,"3",'Prioritized Approach Milestones'!C102,"yes")</f>
        <v>0</v>
      </c>
      <c r="D102" s="76">
        <f>COUNTIFS('Prioritized Approach Milestones'!B102,"4",'Prioritized Approach Milestones'!C102,"yes")</f>
        <v>0</v>
      </c>
      <c r="E102" s="77">
        <f>COUNTIFS('Prioritized Approach Milestones'!B102,"5",'Prioritized Approach Milestones'!C102,"yes")</f>
        <v>0</v>
      </c>
      <c r="F102" s="78">
        <f>COUNTIFS('Prioritized Approach Milestones'!B102,"6",'Prioritized Approach Milestones'!C102,"yes")</f>
        <v>0</v>
      </c>
      <c r="G102" s="234">
        <f t="shared" si="5"/>
        <v>0</v>
      </c>
      <c r="H102" s="145">
        <f>COUNTIFS('Prioritized Approach Milestones'!B102,"1",'Prioritized Approach Milestones'!C102,"N/A")</f>
        <v>0</v>
      </c>
      <c r="I102" s="145">
        <f>COUNTIFS('Prioritized Approach Milestones'!B102,"2",'Prioritized Approach Milestones'!C102,"N/A")</f>
        <v>0</v>
      </c>
      <c r="J102" s="145">
        <f>COUNTIFS('Prioritized Approach Milestones'!B102,"3",'Prioritized Approach Milestones'!C102,"N/A")</f>
        <v>0</v>
      </c>
      <c r="K102" s="145">
        <f>COUNTIFS('Prioritized Approach Milestones'!B102,"4",'Prioritized Approach Milestones'!C102,"N/A")</f>
        <v>0</v>
      </c>
      <c r="L102" s="145">
        <f>COUNTIFS('Prioritized Approach Milestones'!B102,"5",'Prioritized Approach Milestones'!C102,"N/A")</f>
        <v>0</v>
      </c>
      <c r="M102" s="145">
        <f>COUNTIFS('Prioritized Approach Milestones'!B102,"6",'Prioritized Approach Milestones'!C102,"N/A")</f>
        <v>0</v>
      </c>
      <c r="N102">
        <f t="shared" si="3"/>
        <v>0</v>
      </c>
      <c r="O102" s="238"/>
      <c r="P102" s="65" t="str">
        <f>IF('Prioritized Approach Milestones'!$B102=1,'Prioritized Approach Milestones'!$F102,"")</f>
        <v/>
      </c>
      <c r="Q102" s="65" t="str">
        <f>IF('Prioritized Approach Milestones'!$B102=2,'Prioritized Approach Milestones'!$F102,"")</f>
        <v/>
      </c>
      <c r="R102" s="65">
        <f>IF('Prioritized Approach Milestones'!$B102=3,'Prioritized Approach Milestones'!$F102,"")</f>
        <v>0</v>
      </c>
      <c r="S102" s="65" t="str">
        <f>IF('Prioritized Approach Milestones'!$B102=4,'Prioritized Approach Milestones'!$F102,"")</f>
        <v/>
      </c>
      <c r="T102" s="65" t="str">
        <f>IF('Prioritized Approach Milestones'!$B102=5,'Prioritized Approach Milestones'!$F102,"")</f>
        <v/>
      </c>
      <c r="U102" s="66" t="str">
        <f>IF('Prioritized Approach Milestones'!$B102=6,'Prioritized Approach Milestones'!$F102,"")</f>
        <v/>
      </c>
      <c r="V102" s="67" t="str">
        <f>IF(AND('Prioritized Approach Milestones'!C102="Yes",'Prioritized Approach Milestones'!F102=""),"CORRECT",IF('Prioritized Approach Milestones'!C102="No","CORRECT",IF('Prioritized Approach Milestones'!B102=1,"ERROR 1","N/A")))</f>
        <v>N/A</v>
      </c>
      <c r="W102" s="67" t="str">
        <f>IF(AND('Prioritized Approach Milestones'!C102="Yes",'Prioritized Approach Milestones'!F102=""),"CORRECT",IF('Prioritized Approach Milestones'!C102="No","CORRECT",IF('Prioritized Approach Milestones'!B102=2,"ERROR 1","N/A")))</f>
        <v>N/A</v>
      </c>
      <c r="X102" s="67" t="str">
        <f>IF(AND('Prioritized Approach Milestones'!C102="Yes",'Prioritized Approach Milestones'!F102=""),"CORRECT",IF('Prioritized Approach Milestones'!C102="No","CORRECT",IF('Prioritized Approach Milestones'!B102=3,"ERROR 1","N/A")))</f>
        <v>ERROR 1</v>
      </c>
      <c r="Y102" s="67" t="str">
        <f>IF(AND('Prioritized Approach Milestones'!C102="Yes",'Prioritized Approach Milestones'!F102=""),"CORRECT",IF('Prioritized Approach Milestones'!C102="No","CORRECT",IF('Prioritized Approach Milestones'!B102=4,"ERROR 1","N/A")))</f>
        <v>N/A</v>
      </c>
      <c r="Z102" s="67" t="str">
        <f>IF(AND('Prioritized Approach Milestones'!C102="Yes",'Prioritized Approach Milestones'!F102=""),"CORRECT",IF('Prioritized Approach Milestones'!C102="No","CORRECT",IF('Prioritized Approach Milestones'!B102=5,"ERROR 1","N/A")))</f>
        <v>N/A</v>
      </c>
      <c r="AA102" s="67" t="str">
        <f>IF(AND('Prioritized Approach Milestones'!C102="Yes",'Prioritized Approach Milestones'!F102=""),"CORRECT",IF('Prioritized Approach Milestones'!C102="No","CORRECT",IF('Prioritized Approach Milestones'!B102=6,"ERROR 1","N/A")))</f>
        <v>N/A</v>
      </c>
      <c r="AB102" s="59" t="str">
        <f>IF(AND('Prioritized Approach Milestones'!C102="No",'Prioritized Approach Milestones'!F102=""),IF('Prioritized Approach Milestones'!B102=1,"ERROR 2","N/A"),"CORRECT")</f>
        <v>CORRECT</v>
      </c>
      <c r="AC102" s="59" t="str">
        <f>IF(AND('Prioritized Approach Milestones'!C102="No",'Prioritized Approach Milestones'!F102=""),IF('Prioritized Approach Milestones'!B102=2,"ERROR 2","N/A"),"CORRECT")</f>
        <v>CORRECT</v>
      </c>
      <c r="AD102" s="59" t="str">
        <f>IF(AND('Prioritized Approach Milestones'!C102="No",'Prioritized Approach Milestones'!F102=""),IF('Prioritized Approach Milestones'!B102=3,"ERROR 2","N/A"),"CORRECT")</f>
        <v>CORRECT</v>
      </c>
      <c r="AE102" s="59" t="str">
        <f>IF(AND('Prioritized Approach Milestones'!C102="No",'Prioritized Approach Milestones'!F102=""),IF('Prioritized Approach Milestones'!B102=4,"ERROR 2","N/A"),"CORRECT")</f>
        <v>CORRECT</v>
      </c>
      <c r="AF102" s="59" t="str">
        <f>IF(AND('Prioritized Approach Milestones'!C102="No",'Prioritized Approach Milestones'!F102=""),IF('Prioritized Approach Milestones'!B102=5,"ERROR 2","N/A"),"CORRECT")</f>
        <v>CORRECT</v>
      </c>
      <c r="AG102" s="68" t="str">
        <f>IF(AND('Prioritized Approach Milestones'!C102="No",'Prioritized Approach Milestones'!F102=""),IF('Prioritized Approach Milestones'!B102=6,"ERROR 2","N/A"),"CORRECT")</f>
        <v>CORRECT</v>
      </c>
    </row>
    <row r="103" spans="1:33">
      <c r="A103" s="74">
        <f>COUNTIFS('Prioritized Approach Milestones'!B103,"1",'Prioritized Approach Milestones'!C103,"yes")</f>
        <v>0</v>
      </c>
      <c r="B103" s="79">
        <f>COUNTIFS('Prioritized Approach Milestones'!B103,"2",'Prioritized Approach Milestones'!C103,"yes")</f>
        <v>0</v>
      </c>
      <c r="C103" s="75">
        <f>COUNTIFS('Prioritized Approach Milestones'!B103,"3",'Prioritized Approach Milestones'!C103,"yes")</f>
        <v>0</v>
      </c>
      <c r="D103" s="76">
        <f>COUNTIFS('Prioritized Approach Milestones'!B103,"4",'Prioritized Approach Milestones'!C103,"yes")</f>
        <v>0</v>
      </c>
      <c r="E103" s="77">
        <f>COUNTIFS('Prioritized Approach Milestones'!B103,"5",'Prioritized Approach Milestones'!C103,"yes")</f>
        <v>0</v>
      </c>
      <c r="F103" s="78">
        <f>COUNTIFS('Prioritized Approach Milestones'!B103,"6",'Prioritized Approach Milestones'!C103,"yes")</f>
        <v>0</v>
      </c>
      <c r="G103" s="234">
        <f t="shared" si="5"/>
        <v>0</v>
      </c>
      <c r="H103" s="145">
        <f>COUNTIFS('Prioritized Approach Milestones'!B103,"1",'Prioritized Approach Milestones'!C103,"N/A")</f>
        <v>0</v>
      </c>
      <c r="I103" s="145">
        <f>COUNTIFS('Prioritized Approach Milestones'!B103,"2",'Prioritized Approach Milestones'!C103,"N/A")</f>
        <v>0</v>
      </c>
      <c r="J103" s="145">
        <f>COUNTIFS('Prioritized Approach Milestones'!B103,"3",'Prioritized Approach Milestones'!C103,"N/A")</f>
        <v>0</v>
      </c>
      <c r="K103" s="145">
        <f>COUNTIFS('Prioritized Approach Milestones'!B103,"4",'Prioritized Approach Milestones'!C103,"N/A")</f>
        <v>0</v>
      </c>
      <c r="L103" s="145">
        <f>COUNTIFS('Prioritized Approach Milestones'!B103,"5",'Prioritized Approach Milestones'!C103,"N/A")</f>
        <v>0</v>
      </c>
      <c r="M103" s="145">
        <f>COUNTIFS('Prioritized Approach Milestones'!B103,"6",'Prioritized Approach Milestones'!C103,"N/A")</f>
        <v>0</v>
      </c>
      <c r="N103">
        <f t="shared" si="3"/>
        <v>0</v>
      </c>
      <c r="O103" s="238"/>
      <c r="P103" s="65" t="str">
        <f>IF('Prioritized Approach Milestones'!$B103=1,'Prioritized Approach Milestones'!$F103,"")</f>
        <v/>
      </c>
      <c r="Q103" s="65" t="str">
        <f>IF('Prioritized Approach Milestones'!$B103=2,'Prioritized Approach Milestones'!$F103,"")</f>
        <v/>
      </c>
      <c r="R103" s="65">
        <f>IF('Prioritized Approach Milestones'!$B103=3,'Prioritized Approach Milestones'!$F103,"")</f>
        <v>0</v>
      </c>
      <c r="S103" s="65" t="str">
        <f>IF('Prioritized Approach Milestones'!$B103=4,'Prioritized Approach Milestones'!$F103,"")</f>
        <v/>
      </c>
      <c r="T103" s="65" t="str">
        <f>IF('Prioritized Approach Milestones'!$B103=5,'Prioritized Approach Milestones'!$F103,"")</f>
        <v/>
      </c>
      <c r="U103" s="66" t="str">
        <f>IF('Prioritized Approach Milestones'!$B103=6,'Prioritized Approach Milestones'!$F103,"")</f>
        <v/>
      </c>
      <c r="V103" s="67" t="str">
        <f>IF(AND('Prioritized Approach Milestones'!C103="Yes",'Prioritized Approach Milestones'!F103=""),"CORRECT",IF('Prioritized Approach Milestones'!C103="No","CORRECT",IF('Prioritized Approach Milestones'!B103=1,"ERROR 1","N/A")))</f>
        <v>N/A</v>
      </c>
      <c r="W103" s="67" t="str">
        <f>IF(AND('Prioritized Approach Milestones'!C103="Yes",'Prioritized Approach Milestones'!F103=""),"CORRECT",IF('Prioritized Approach Milestones'!C103="No","CORRECT",IF('Prioritized Approach Milestones'!B103=2,"ERROR 1","N/A")))</f>
        <v>N/A</v>
      </c>
      <c r="X103" s="67" t="str">
        <f>IF(AND('Prioritized Approach Milestones'!C103="Yes",'Prioritized Approach Milestones'!F103=""),"CORRECT",IF('Prioritized Approach Milestones'!C103="No","CORRECT",IF('Prioritized Approach Milestones'!B103=3,"ERROR 1","N/A")))</f>
        <v>ERROR 1</v>
      </c>
      <c r="Y103" s="67" t="str">
        <f>IF(AND('Prioritized Approach Milestones'!C103="Yes",'Prioritized Approach Milestones'!F103=""),"CORRECT",IF('Prioritized Approach Milestones'!C103="No","CORRECT",IF('Prioritized Approach Milestones'!B103=4,"ERROR 1","N/A")))</f>
        <v>N/A</v>
      </c>
      <c r="Z103" s="67" t="str">
        <f>IF(AND('Prioritized Approach Milestones'!C103="Yes",'Prioritized Approach Milestones'!F103=""),"CORRECT",IF('Prioritized Approach Milestones'!C103="No","CORRECT",IF('Prioritized Approach Milestones'!B103=5,"ERROR 1","N/A")))</f>
        <v>N/A</v>
      </c>
      <c r="AA103" s="67" t="str">
        <f>IF(AND('Prioritized Approach Milestones'!C103="Yes",'Prioritized Approach Milestones'!F103=""),"CORRECT",IF('Prioritized Approach Milestones'!C103="No","CORRECT",IF('Prioritized Approach Milestones'!B103=6,"ERROR 1","N/A")))</f>
        <v>N/A</v>
      </c>
      <c r="AB103" s="59" t="str">
        <f>IF(AND('Prioritized Approach Milestones'!C103="No",'Prioritized Approach Milestones'!F103=""),IF('Prioritized Approach Milestones'!B103=1,"ERROR 2","N/A"),"CORRECT")</f>
        <v>CORRECT</v>
      </c>
      <c r="AC103" s="59" t="str">
        <f>IF(AND('Prioritized Approach Milestones'!C103="No",'Prioritized Approach Milestones'!F103=""),IF('Prioritized Approach Milestones'!B103=2,"ERROR 2","N/A"),"CORRECT")</f>
        <v>CORRECT</v>
      </c>
      <c r="AD103" s="59" t="str">
        <f>IF(AND('Prioritized Approach Milestones'!C103="No",'Prioritized Approach Milestones'!F103=""),IF('Prioritized Approach Milestones'!B103=3,"ERROR 2","N/A"),"CORRECT")</f>
        <v>CORRECT</v>
      </c>
      <c r="AE103" s="59" t="str">
        <f>IF(AND('Prioritized Approach Milestones'!C103="No",'Prioritized Approach Milestones'!F103=""),IF('Prioritized Approach Milestones'!B103=4,"ERROR 2","N/A"),"CORRECT")</f>
        <v>CORRECT</v>
      </c>
      <c r="AF103" s="59" t="str">
        <f>IF(AND('Prioritized Approach Milestones'!C103="No",'Prioritized Approach Milestones'!F103=""),IF('Prioritized Approach Milestones'!B103=5,"ERROR 2","N/A"),"CORRECT")</f>
        <v>CORRECT</v>
      </c>
      <c r="AG103" s="68" t="str">
        <f>IF(AND('Prioritized Approach Milestones'!C103="No",'Prioritized Approach Milestones'!F103=""),IF('Prioritized Approach Milestones'!B103=6,"ERROR 2","N/A"),"CORRECT")</f>
        <v>CORRECT</v>
      </c>
    </row>
    <row r="104" spans="1:33">
      <c r="A104" s="74">
        <f>COUNTIFS('Prioritized Approach Milestones'!B104,"1",'Prioritized Approach Milestones'!C104,"yes")</f>
        <v>0</v>
      </c>
      <c r="B104" s="79">
        <f>COUNTIFS('Prioritized Approach Milestones'!B104,"2",'Prioritized Approach Milestones'!C104,"yes")</f>
        <v>0</v>
      </c>
      <c r="C104" s="75">
        <f>COUNTIFS('Prioritized Approach Milestones'!B104,"3",'Prioritized Approach Milestones'!C104,"yes")</f>
        <v>0</v>
      </c>
      <c r="D104" s="76">
        <f>COUNTIFS('Prioritized Approach Milestones'!B104,"4",'Prioritized Approach Milestones'!C104,"yes")</f>
        <v>0</v>
      </c>
      <c r="E104" s="77">
        <f>COUNTIFS('Prioritized Approach Milestones'!B104,"5",'Prioritized Approach Milestones'!C104,"yes")</f>
        <v>0</v>
      </c>
      <c r="F104" s="78">
        <f>COUNTIFS('Prioritized Approach Milestones'!B104,"6",'Prioritized Approach Milestones'!C104,"yes")</f>
        <v>0</v>
      </c>
      <c r="G104" s="234">
        <f t="shared" si="5"/>
        <v>0</v>
      </c>
      <c r="H104" s="145">
        <f>COUNTIFS('Prioritized Approach Milestones'!B104,"1",'Prioritized Approach Milestones'!C104,"N/A")</f>
        <v>0</v>
      </c>
      <c r="I104" s="145">
        <f>COUNTIFS('Prioritized Approach Milestones'!B104,"2",'Prioritized Approach Milestones'!C104,"N/A")</f>
        <v>0</v>
      </c>
      <c r="J104" s="145">
        <f>COUNTIFS('Prioritized Approach Milestones'!B104,"3",'Prioritized Approach Milestones'!C104,"N/A")</f>
        <v>0</v>
      </c>
      <c r="K104" s="145">
        <f>COUNTIFS('Prioritized Approach Milestones'!B104,"4",'Prioritized Approach Milestones'!C104,"N/A")</f>
        <v>0</v>
      </c>
      <c r="L104" s="145">
        <f>COUNTIFS('Prioritized Approach Milestones'!B104,"5",'Prioritized Approach Milestones'!C104,"N/A")</f>
        <v>0</v>
      </c>
      <c r="M104" s="145">
        <f>COUNTIFS('Prioritized Approach Milestones'!B104,"6",'Prioritized Approach Milestones'!C104,"N/A")</f>
        <v>0</v>
      </c>
      <c r="N104">
        <f t="shared" si="3"/>
        <v>0</v>
      </c>
      <c r="O104" s="238"/>
      <c r="P104" s="65" t="str">
        <f>IF('Prioritized Approach Milestones'!$B104=1,'Prioritized Approach Milestones'!$F104,"")</f>
        <v/>
      </c>
      <c r="Q104" s="65" t="str">
        <f>IF('Prioritized Approach Milestones'!$B104=2,'Prioritized Approach Milestones'!$F104,"")</f>
        <v/>
      </c>
      <c r="R104" s="65">
        <f>IF('Prioritized Approach Milestones'!$B104=3,'Prioritized Approach Milestones'!$F104,"")</f>
        <v>0</v>
      </c>
      <c r="S104" s="65" t="str">
        <f>IF('Prioritized Approach Milestones'!$B104=4,'Prioritized Approach Milestones'!$F104,"")</f>
        <v/>
      </c>
      <c r="T104" s="65" t="str">
        <f>IF('Prioritized Approach Milestones'!$B104=5,'Prioritized Approach Milestones'!$F104,"")</f>
        <v/>
      </c>
      <c r="U104" s="66" t="str">
        <f>IF('Prioritized Approach Milestones'!$B104=6,'Prioritized Approach Milestones'!$F104,"")</f>
        <v/>
      </c>
      <c r="V104" s="67" t="str">
        <f>IF(AND('Prioritized Approach Milestones'!C104="Yes",'Prioritized Approach Milestones'!F104=""),"CORRECT",IF('Prioritized Approach Milestones'!C104="No","CORRECT",IF('Prioritized Approach Milestones'!B104=1,"ERROR 1","N/A")))</f>
        <v>N/A</v>
      </c>
      <c r="W104" s="67" t="str">
        <f>IF(AND('Prioritized Approach Milestones'!C104="Yes",'Prioritized Approach Milestones'!F104=""),"CORRECT",IF('Prioritized Approach Milestones'!C104="No","CORRECT",IF('Prioritized Approach Milestones'!B104=2,"ERROR 1","N/A")))</f>
        <v>N/A</v>
      </c>
      <c r="X104" s="67" t="str">
        <f>IF(AND('Prioritized Approach Milestones'!C104="Yes",'Prioritized Approach Milestones'!F104=""),"CORRECT",IF('Prioritized Approach Milestones'!C104="No","CORRECT",IF('Prioritized Approach Milestones'!B104=3,"ERROR 1","N/A")))</f>
        <v>ERROR 1</v>
      </c>
      <c r="Y104" s="67" t="str">
        <f>IF(AND('Prioritized Approach Milestones'!C104="Yes",'Prioritized Approach Milestones'!F104=""),"CORRECT",IF('Prioritized Approach Milestones'!C104="No","CORRECT",IF('Prioritized Approach Milestones'!B104=4,"ERROR 1","N/A")))</f>
        <v>N/A</v>
      </c>
      <c r="Z104" s="67" t="str">
        <f>IF(AND('Prioritized Approach Milestones'!C104="Yes",'Prioritized Approach Milestones'!F104=""),"CORRECT",IF('Prioritized Approach Milestones'!C104="No","CORRECT",IF('Prioritized Approach Milestones'!B104=5,"ERROR 1","N/A")))</f>
        <v>N/A</v>
      </c>
      <c r="AA104" s="67" t="str">
        <f>IF(AND('Prioritized Approach Milestones'!C104="Yes",'Prioritized Approach Milestones'!F104=""),"CORRECT",IF('Prioritized Approach Milestones'!C104="No","CORRECT",IF('Prioritized Approach Milestones'!B104=6,"ERROR 1","N/A")))</f>
        <v>N/A</v>
      </c>
      <c r="AB104" s="59" t="str">
        <f>IF(AND('Prioritized Approach Milestones'!C104="No",'Prioritized Approach Milestones'!F104=""),IF('Prioritized Approach Milestones'!B104=1,"ERROR 2","N/A"),"CORRECT")</f>
        <v>CORRECT</v>
      </c>
      <c r="AC104" s="59" t="str">
        <f>IF(AND('Prioritized Approach Milestones'!C104="No",'Prioritized Approach Milestones'!F104=""),IF('Prioritized Approach Milestones'!B104=2,"ERROR 2","N/A"),"CORRECT")</f>
        <v>CORRECT</v>
      </c>
      <c r="AD104" s="59" t="str">
        <f>IF(AND('Prioritized Approach Milestones'!C104="No",'Prioritized Approach Milestones'!F104=""),IF('Prioritized Approach Milestones'!B104=3,"ERROR 2","N/A"),"CORRECT")</f>
        <v>CORRECT</v>
      </c>
      <c r="AE104" s="59" t="str">
        <f>IF(AND('Prioritized Approach Milestones'!C104="No",'Prioritized Approach Milestones'!F104=""),IF('Prioritized Approach Milestones'!B104=4,"ERROR 2","N/A"),"CORRECT")</f>
        <v>CORRECT</v>
      </c>
      <c r="AF104" s="59" t="str">
        <f>IF(AND('Prioritized Approach Milestones'!C104="No",'Prioritized Approach Milestones'!F104=""),IF('Prioritized Approach Milestones'!B104=5,"ERROR 2","N/A"),"CORRECT")</f>
        <v>CORRECT</v>
      </c>
      <c r="AG104" s="68" t="str">
        <f>IF(AND('Prioritized Approach Milestones'!C104="No",'Prioritized Approach Milestones'!F104=""),IF('Prioritized Approach Milestones'!B104=6,"ERROR 2","N/A"),"CORRECT")</f>
        <v>CORRECT</v>
      </c>
    </row>
    <row r="105" spans="1:33">
      <c r="A105" s="74">
        <f>COUNTIFS('Prioritized Approach Milestones'!B105,"1",'Prioritized Approach Milestones'!C105,"yes")</f>
        <v>0</v>
      </c>
      <c r="B105" s="79">
        <f>COUNTIFS('Prioritized Approach Milestones'!B105,"2",'Prioritized Approach Milestones'!C105,"yes")</f>
        <v>0</v>
      </c>
      <c r="C105" s="75">
        <f>COUNTIFS('Prioritized Approach Milestones'!B105,"3",'Prioritized Approach Milestones'!C105,"yes")</f>
        <v>0</v>
      </c>
      <c r="D105" s="76">
        <f>COUNTIFS('Prioritized Approach Milestones'!B105,"4",'Prioritized Approach Milestones'!C105,"yes")</f>
        <v>0</v>
      </c>
      <c r="E105" s="77">
        <f>COUNTIFS('Prioritized Approach Milestones'!B105,"5",'Prioritized Approach Milestones'!C105,"yes")</f>
        <v>0</v>
      </c>
      <c r="F105" s="78">
        <f>COUNTIFS('Prioritized Approach Milestones'!B105,"6",'Prioritized Approach Milestones'!C105,"yes")</f>
        <v>0</v>
      </c>
      <c r="G105" s="234">
        <f t="shared" si="5"/>
        <v>0</v>
      </c>
      <c r="H105" s="145">
        <f>COUNTIFS('Prioritized Approach Milestones'!B105,"1",'Prioritized Approach Milestones'!C105,"N/A")</f>
        <v>0</v>
      </c>
      <c r="I105" s="145">
        <f>COUNTIFS('Prioritized Approach Milestones'!B105,"2",'Prioritized Approach Milestones'!C105,"N/A")</f>
        <v>0</v>
      </c>
      <c r="J105" s="145">
        <f>COUNTIFS('Prioritized Approach Milestones'!B105,"3",'Prioritized Approach Milestones'!C105,"N/A")</f>
        <v>0</v>
      </c>
      <c r="K105" s="145">
        <f>COUNTIFS('Prioritized Approach Milestones'!B105,"4",'Prioritized Approach Milestones'!C105,"N/A")</f>
        <v>0</v>
      </c>
      <c r="L105" s="145">
        <f>COUNTIFS('Prioritized Approach Milestones'!B105,"5",'Prioritized Approach Milestones'!C105,"N/A")</f>
        <v>0</v>
      </c>
      <c r="M105" s="145">
        <f>COUNTIFS('Prioritized Approach Milestones'!B105,"6",'Prioritized Approach Milestones'!C105,"N/A")</f>
        <v>0</v>
      </c>
      <c r="N105">
        <f t="shared" si="3"/>
        <v>0</v>
      </c>
      <c r="O105" s="238"/>
      <c r="P105" s="65" t="str">
        <f>IF('Prioritized Approach Milestones'!$B105=1,'Prioritized Approach Milestones'!$F105,"")</f>
        <v/>
      </c>
      <c r="Q105" s="65" t="str">
        <f>IF('Prioritized Approach Milestones'!$B105=2,'Prioritized Approach Milestones'!$F105,"")</f>
        <v/>
      </c>
      <c r="R105" s="65">
        <f>IF('Prioritized Approach Milestones'!$B105=3,'Prioritized Approach Milestones'!$F105,"")</f>
        <v>0</v>
      </c>
      <c r="S105" s="65" t="str">
        <f>IF('Prioritized Approach Milestones'!$B105=4,'Prioritized Approach Milestones'!$F105,"")</f>
        <v/>
      </c>
      <c r="T105" s="65" t="str">
        <f>IF('Prioritized Approach Milestones'!$B105=5,'Prioritized Approach Milestones'!$F105,"")</f>
        <v/>
      </c>
      <c r="U105" s="66" t="str">
        <f>IF('Prioritized Approach Milestones'!$B105=6,'Prioritized Approach Milestones'!$F105,"")</f>
        <v/>
      </c>
      <c r="V105" s="67" t="str">
        <f>IF(AND('Prioritized Approach Milestones'!C105="Yes",'Prioritized Approach Milestones'!F105=""),"CORRECT",IF('Prioritized Approach Milestones'!C105="No","CORRECT",IF('Prioritized Approach Milestones'!B105=1,"ERROR 1","N/A")))</f>
        <v>N/A</v>
      </c>
      <c r="W105" s="67" t="str">
        <f>IF(AND('Prioritized Approach Milestones'!C105="Yes",'Prioritized Approach Milestones'!F105=""),"CORRECT",IF('Prioritized Approach Milestones'!C105="No","CORRECT",IF('Prioritized Approach Milestones'!B105=2,"ERROR 1","N/A")))</f>
        <v>N/A</v>
      </c>
      <c r="X105" s="67" t="str">
        <f>IF(AND('Prioritized Approach Milestones'!C105="Yes",'Prioritized Approach Milestones'!F105=""),"CORRECT",IF('Prioritized Approach Milestones'!C105="No","CORRECT",IF('Prioritized Approach Milestones'!B105=3,"ERROR 1","N/A")))</f>
        <v>ERROR 1</v>
      </c>
      <c r="Y105" s="67" t="str">
        <f>IF(AND('Prioritized Approach Milestones'!C105="Yes",'Prioritized Approach Milestones'!F105=""),"CORRECT",IF('Prioritized Approach Milestones'!C105="No","CORRECT",IF('Prioritized Approach Milestones'!B105=4,"ERROR 1","N/A")))</f>
        <v>N/A</v>
      </c>
      <c r="Z105" s="67" t="str">
        <f>IF(AND('Prioritized Approach Milestones'!C105="Yes",'Prioritized Approach Milestones'!F105=""),"CORRECT",IF('Prioritized Approach Milestones'!C105="No","CORRECT",IF('Prioritized Approach Milestones'!B105=5,"ERROR 1","N/A")))</f>
        <v>N/A</v>
      </c>
      <c r="AA105" s="67" t="str">
        <f>IF(AND('Prioritized Approach Milestones'!C105="Yes",'Prioritized Approach Milestones'!F105=""),"CORRECT",IF('Prioritized Approach Milestones'!C105="No","CORRECT",IF('Prioritized Approach Milestones'!B105=6,"ERROR 1","N/A")))</f>
        <v>N/A</v>
      </c>
      <c r="AB105" s="59" t="str">
        <f>IF(AND('Prioritized Approach Milestones'!C105="No",'Prioritized Approach Milestones'!F105=""),IF('Prioritized Approach Milestones'!B105=1,"ERROR 2","N/A"),"CORRECT")</f>
        <v>CORRECT</v>
      </c>
      <c r="AC105" s="59" t="str">
        <f>IF(AND('Prioritized Approach Milestones'!C105="No",'Prioritized Approach Milestones'!F105=""),IF('Prioritized Approach Milestones'!B105=2,"ERROR 2","N/A"),"CORRECT")</f>
        <v>CORRECT</v>
      </c>
      <c r="AD105" s="59" t="str">
        <f>IF(AND('Prioritized Approach Milestones'!C105="No",'Prioritized Approach Milestones'!F105=""),IF('Prioritized Approach Milestones'!B105=3,"ERROR 2","N/A"),"CORRECT")</f>
        <v>CORRECT</v>
      </c>
      <c r="AE105" s="59" t="str">
        <f>IF(AND('Prioritized Approach Milestones'!C105="No",'Prioritized Approach Milestones'!F105=""),IF('Prioritized Approach Milestones'!B105=4,"ERROR 2","N/A"),"CORRECT")</f>
        <v>CORRECT</v>
      </c>
      <c r="AF105" s="59" t="str">
        <f>IF(AND('Prioritized Approach Milestones'!C105="No",'Prioritized Approach Milestones'!F105=""),IF('Prioritized Approach Milestones'!B105=5,"ERROR 2","N/A"),"CORRECT")</f>
        <v>CORRECT</v>
      </c>
      <c r="AG105" s="68" t="str">
        <f>IF(AND('Prioritized Approach Milestones'!C105="No",'Prioritized Approach Milestones'!F105=""),IF('Prioritized Approach Milestones'!B105=6,"ERROR 2","N/A"),"CORRECT")</f>
        <v>CORRECT</v>
      </c>
    </row>
    <row r="106" spans="1:33">
      <c r="A106" s="74">
        <f>COUNTIFS('Prioritized Approach Milestones'!B106,"1",'Prioritized Approach Milestones'!C106,"yes")</f>
        <v>0</v>
      </c>
      <c r="B106" s="79">
        <f>COUNTIFS('Prioritized Approach Milestones'!B106,"2",'Prioritized Approach Milestones'!C106,"yes")</f>
        <v>0</v>
      </c>
      <c r="C106" s="75">
        <f>COUNTIFS('Prioritized Approach Milestones'!B106,"3",'Prioritized Approach Milestones'!C106,"yes")</f>
        <v>0</v>
      </c>
      <c r="D106" s="76">
        <f>COUNTIFS('Prioritized Approach Milestones'!B106,"4",'Prioritized Approach Milestones'!C106,"yes")</f>
        <v>0</v>
      </c>
      <c r="E106" s="77">
        <f>COUNTIFS('Prioritized Approach Milestones'!B106,"5",'Prioritized Approach Milestones'!C106,"yes")</f>
        <v>0</v>
      </c>
      <c r="F106" s="78">
        <f>COUNTIFS('Prioritized Approach Milestones'!B106,"6",'Prioritized Approach Milestones'!C106,"yes")</f>
        <v>0</v>
      </c>
      <c r="G106" s="234">
        <f t="shared" si="5"/>
        <v>0</v>
      </c>
      <c r="H106" s="145">
        <f>COUNTIFS('Prioritized Approach Milestones'!B106,"1",'Prioritized Approach Milestones'!C106,"N/A")</f>
        <v>0</v>
      </c>
      <c r="I106" s="145">
        <f>COUNTIFS('Prioritized Approach Milestones'!B106,"2",'Prioritized Approach Milestones'!C106,"N/A")</f>
        <v>0</v>
      </c>
      <c r="J106" s="145">
        <f>COUNTIFS('Prioritized Approach Milestones'!B106,"3",'Prioritized Approach Milestones'!C106,"N/A")</f>
        <v>0</v>
      </c>
      <c r="K106" s="145">
        <f>COUNTIFS('Prioritized Approach Milestones'!B106,"4",'Prioritized Approach Milestones'!C106,"N/A")</f>
        <v>0</v>
      </c>
      <c r="L106" s="145">
        <f>COUNTIFS('Prioritized Approach Milestones'!B106,"5",'Prioritized Approach Milestones'!C106,"N/A")</f>
        <v>0</v>
      </c>
      <c r="M106" s="145">
        <f>COUNTIFS('Prioritized Approach Milestones'!B106,"6",'Prioritized Approach Milestones'!C106,"N/A")</f>
        <v>0</v>
      </c>
      <c r="N106">
        <f t="shared" si="3"/>
        <v>0</v>
      </c>
      <c r="O106" s="238"/>
      <c r="P106" s="65" t="str">
        <f>IF('Prioritized Approach Milestones'!$B106=1,'Prioritized Approach Milestones'!$F106,"")</f>
        <v/>
      </c>
      <c r="Q106" s="65" t="str">
        <f>IF('Prioritized Approach Milestones'!$B106=2,'Prioritized Approach Milestones'!$F106,"")</f>
        <v/>
      </c>
      <c r="R106" s="65">
        <f>IF('Prioritized Approach Milestones'!$B106=3,'Prioritized Approach Milestones'!$F106,"")</f>
        <v>0</v>
      </c>
      <c r="S106" s="65" t="str">
        <f>IF('Prioritized Approach Milestones'!$B106=4,'Prioritized Approach Milestones'!$F106,"")</f>
        <v/>
      </c>
      <c r="T106" s="65" t="str">
        <f>IF('Prioritized Approach Milestones'!$B106=5,'Prioritized Approach Milestones'!$F106,"")</f>
        <v/>
      </c>
      <c r="U106" s="66" t="str">
        <f>IF('Prioritized Approach Milestones'!$B106=6,'Prioritized Approach Milestones'!$F106,"")</f>
        <v/>
      </c>
      <c r="V106" s="67" t="str">
        <f>IF(AND('Prioritized Approach Milestones'!C106="Yes",'Prioritized Approach Milestones'!F106=""),"CORRECT",IF('Prioritized Approach Milestones'!C106="No","CORRECT",IF('Prioritized Approach Milestones'!B106=1,"ERROR 1","N/A")))</f>
        <v>N/A</v>
      </c>
      <c r="W106" s="67" t="str">
        <f>IF(AND('Prioritized Approach Milestones'!C106="Yes",'Prioritized Approach Milestones'!F106=""),"CORRECT",IF('Prioritized Approach Milestones'!C106="No","CORRECT",IF('Prioritized Approach Milestones'!B106=2,"ERROR 1","N/A")))</f>
        <v>N/A</v>
      </c>
      <c r="X106" s="67" t="str">
        <f>IF(AND('Prioritized Approach Milestones'!C106="Yes",'Prioritized Approach Milestones'!F106=""),"CORRECT",IF('Prioritized Approach Milestones'!C106="No","CORRECT",IF('Prioritized Approach Milestones'!B106=3,"ERROR 1","N/A")))</f>
        <v>ERROR 1</v>
      </c>
      <c r="Y106" s="67" t="str">
        <f>IF(AND('Prioritized Approach Milestones'!C106="Yes",'Prioritized Approach Milestones'!F106=""),"CORRECT",IF('Prioritized Approach Milestones'!C106="No","CORRECT",IF('Prioritized Approach Milestones'!B106=4,"ERROR 1","N/A")))</f>
        <v>N/A</v>
      </c>
      <c r="Z106" s="67" t="str">
        <f>IF(AND('Prioritized Approach Milestones'!C106="Yes",'Prioritized Approach Milestones'!F106=""),"CORRECT",IF('Prioritized Approach Milestones'!C106="No","CORRECT",IF('Prioritized Approach Milestones'!B106=5,"ERROR 1","N/A")))</f>
        <v>N/A</v>
      </c>
      <c r="AA106" s="67" t="str">
        <f>IF(AND('Prioritized Approach Milestones'!C106="Yes",'Prioritized Approach Milestones'!F106=""),"CORRECT",IF('Prioritized Approach Milestones'!C106="No","CORRECT",IF('Prioritized Approach Milestones'!B106=6,"ERROR 1","N/A")))</f>
        <v>N/A</v>
      </c>
      <c r="AB106" s="59" t="str">
        <f>IF(AND('Prioritized Approach Milestones'!C106="No",'Prioritized Approach Milestones'!F106=""),IF('Prioritized Approach Milestones'!B106=1,"ERROR 2","N/A"),"CORRECT")</f>
        <v>CORRECT</v>
      </c>
      <c r="AC106" s="59" t="str">
        <f>IF(AND('Prioritized Approach Milestones'!C106="No",'Prioritized Approach Milestones'!F106=""),IF('Prioritized Approach Milestones'!B106=2,"ERROR 2","N/A"),"CORRECT")</f>
        <v>CORRECT</v>
      </c>
      <c r="AD106" s="59" t="str">
        <f>IF(AND('Prioritized Approach Milestones'!C106="No",'Prioritized Approach Milestones'!F106=""),IF('Prioritized Approach Milestones'!B106=3,"ERROR 2","N/A"),"CORRECT")</f>
        <v>CORRECT</v>
      </c>
      <c r="AE106" s="59" t="str">
        <f>IF(AND('Prioritized Approach Milestones'!C106="No",'Prioritized Approach Milestones'!F106=""),IF('Prioritized Approach Milestones'!B106=4,"ERROR 2","N/A"),"CORRECT")</f>
        <v>CORRECT</v>
      </c>
      <c r="AF106" s="59" t="str">
        <f>IF(AND('Prioritized Approach Milestones'!C106="No",'Prioritized Approach Milestones'!F106=""),IF('Prioritized Approach Milestones'!B106=5,"ERROR 2","N/A"),"CORRECT")</f>
        <v>CORRECT</v>
      </c>
      <c r="AG106" s="68" t="str">
        <f>IF(AND('Prioritized Approach Milestones'!C106="No",'Prioritized Approach Milestones'!F106=""),IF('Prioritized Approach Milestones'!B106=6,"ERROR 2","N/A"),"CORRECT")</f>
        <v>CORRECT</v>
      </c>
    </row>
    <row r="107" spans="1:33">
      <c r="A107" s="74">
        <f>COUNTIFS('Prioritized Approach Milestones'!B107,"1",'Prioritized Approach Milestones'!C107,"yes")</f>
        <v>0</v>
      </c>
      <c r="B107" s="79">
        <f>COUNTIFS('Prioritized Approach Milestones'!B107,"2",'Prioritized Approach Milestones'!C107,"yes")</f>
        <v>0</v>
      </c>
      <c r="C107" s="75">
        <f>COUNTIFS('Prioritized Approach Milestones'!B107,"3",'Prioritized Approach Milestones'!C107,"yes")</f>
        <v>0</v>
      </c>
      <c r="D107" s="76">
        <f>COUNTIFS('Prioritized Approach Milestones'!B107,"4",'Prioritized Approach Milestones'!C107,"yes")</f>
        <v>0</v>
      </c>
      <c r="E107" s="77">
        <f>COUNTIFS('Prioritized Approach Milestones'!B107,"5",'Prioritized Approach Milestones'!C107,"yes")</f>
        <v>0</v>
      </c>
      <c r="F107" s="78">
        <f>COUNTIFS('Prioritized Approach Milestones'!B107,"6",'Prioritized Approach Milestones'!C107,"yes")</f>
        <v>0</v>
      </c>
      <c r="G107" s="234">
        <f t="shared" si="5"/>
        <v>0</v>
      </c>
      <c r="H107" s="145">
        <f>COUNTIFS('Prioritized Approach Milestones'!B107,"1",'Prioritized Approach Milestones'!C107,"N/A")</f>
        <v>0</v>
      </c>
      <c r="I107" s="145">
        <f>COUNTIFS('Prioritized Approach Milestones'!B107,"2",'Prioritized Approach Milestones'!C107,"N/A")</f>
        <v>0</v>
      </c>
      <c r="J107" s="145">
        <f>COUNTIFS('Prioritized Approach Milestones'!B107,"3",'Prioritized Approach Milestones'!C107,"N/A")</f>
        <v>0</v>
      </c>
      <c r="K107" s="145">
        <f>COUNTIFS('Prioritized Approach Milestones'!B107,"4",'Prioritized Approach Milestones'!C107,"N/A")</f>
        <v>0</v>
      </c>
      <c r="L107" s="145">
        <f>COUNTIFS('Prioritized Approach Milestones'!B107,"5",'Prioritized Approach Milestones'!C107,"N/A")</f>
        <v>0</v>
      </c>
      <c r="M107" s="145">
        <f>COUNTIFS('Prioritized Approach Milestones'!B107,"6",'Prioritized Approach Milestones'!C107,"N/A")</f>
        <v>0</v>
      </c>
      <c r="N107">
        <f t="shared" si="3"/>
        <v>0</v>
      </c>
      <c r="O107" s="238"/>
      <c r="P107" s="65" t="str">
        <f>IF('Prioritized Approach Milestones'!$B107=1,'Prioritized Approach Milestones'!$F107,"")</f>
        <v/>
      </c>
      <c r="Q107" s="65" t="str">
        <f>IF('Prioritized Approach Milestones'!$B107=2,'Prioritized Approach Milestones'!$F107,"")</f>
        <v/>
      </c>
      <c r="R107" s="65" t="str">
        <f>IF('Prioritized Approach Milestones'!$B107=3,'Prioritized Approach Milestones'!$F107,"")</f>
        <v/>
      </c>
      <c r="S107" s="65" t="str">
        <f>IF('Prioritized Approach Milestones'!$B107=4,'Prioritized Approach Milestones'!$F107,"")</f>
        <v/>
      </c>
      <c r="T107" s="65" t="str">
        <f>IF('Prioritized Approach Milestones'!$B107=5,'Prioritized Approach Milestones'!$F107,"")</f>
        <v/>
      </c>
      <c r="U107" s="66" t="str">
        <f>IF('Prioritized Approach Milestones'!$B107=6,'Prioritized Approach Milestones'!$F107,"")</f>
        <v/>
      </c>
      <c r="V107" s="67" t="str">
        <f>IF(AND('Prioritized Approach Milestones'!C107="Yes",'Prioritized Approach Milestones'!F107=""),"CORRECT",IF('Prioritized Approach Milestones'!C107="No","CORRECT",IF('Prioritized Approach Milestones'!B107=1,"ERROR 1","N/A")))</f>
        <v>N/A</v>
      </c>
      <c r="W107" s="67" t="str">
        <f>IF(AND('Prioritized Approach Milestones'!C107="Yes",'Prioritized Approach Milestones'!F107=""),"CORRECT",IF('Prioritized Approach Milestones'!C107="No","CORRECT",IF('Prioritized Approach Milestones'!B107=2,"ERROR 1","N/A")))</f>
        <v>N/A</v>
      </c>
      <c r="X107" s="67" t="str">
        <f>IF(AND('Prioritized Approach Milestones'!C107="Yes",'Prioritized Approach Milestones'!F107=""),"CORRECT",IF('Prioritized Approach Milestones'!C107="No","CORRECT",IF('Prioritized Approach Milestones'!B107=3,"ERROR 1","N/A")))</f>
        <v>N/A</v>
      </c>
      <c r="Y107" s="67" t="str">
        <f>IF(AND('Prioritized Approach Milestones'!C107="Yes",'Prioritized Approach Milestones'!F107=""),"CORRECT",IF('Prioritized Approach Milestones'!C107="No","CORRECT",IF('Prioritized Approach Milestones'!B107=4,"ERROR 1","N/A")))</f>
        <v>N/A</v>
      </c>
      <c r="Z107" s="67" t="str">
        <f>IF(AND('Prioritized Approach Milestones'!C107="Yes",'Prioritized Approach Milestones'!F107=""),"CORRECT",IF('Prioritized Approach Milestones'!C107="No","CORRECT",IF('Prioritized Approach Milestones'!B107=5,"ERROR 1","N/A")))</f>
        <v>N/A</v>
      </c>
      <c r="AA107" s="67" t="str">
        <f>IF(AND('Prioritized Approach Milestones'!C107="Yes",'Prioritized Approach Milestones'!F107=""),"CORRECT",IF('Prioritized Approach Milestones'!C107="No","CORRECT",IF('Prioritized Approach Milestones'!B107=6,"ERROR 1","N/A")))</f>
        <v>N/A</v>
      </c>
      <c r="AB107" s="59" t="str">
        <f>IF(AND('Prioritized Approach Milestones'!C107="No",'Prioritized Approach Milestones'!F107=""),IF('Prioritized Approach Milestones'!B107=1,"ERROR 2","N/A"),"CORRECT")</f>
        <v>CORRECT</v>
      </c>
      <c r="AC107" s="59" t="str">
        <f>IF(AND('Prioritized Approach Milestones'!C107="No",'Prioritized Approach Milestones'!F107=""),IF('Prioritized Approach Milestones'!B107=2,"ERROR 2","N/A"),"CORRECT")</f>
        <v>CORRECT</v>
      </c>
      <c r="AD107" s="59" t="str">
        <f>IF(AND('Prioritized Approach Milestones'!C107="No",'Prioritized Approach Milestones'!F107=""),IF('Prioritized Approach Milestones'!B107=3,"ERROR 2","N/A"),"CORRECT")</f>
        <v>CORRECT</v>
      </c>
      <c r="AE107" s="59" t="str">
        <f>IF(AND('Prioritized Approach Milestones'!C107="No",'Prioritized Approach Milestones'!F107=""),IF('Prioritized Approach Milestones'!B107=4,"ERROR 2","N/A"),"CORRECT")</f>
        <v>CORRECT</v>
      </c>
      <c r="AF107" s="59" t="str">
        <f>IF(AND('Prioritized Approach Milestones'!C107="No",'Prioritized Approach Milestones'!F107=""),IF('Prioritized Approach Milestones'!B107=5,"ERROR 2","N/A"),"CORRECT")</f>
        <v>CORRECT</v>
      </c>
      <c r="AG107" s="68" t="str">
        <f>IF(AND('Prioritized Approach Milestones'!C107="No",'Prioritized Approach Milestones'!F107=""),IF('Prioritized Approach Milestones'!B107=6,"ERROR 2","N/A"),"CORRECT")</f>
        <v>CORRECT</v>
      </c>
    </row>
    <row r="108" spans="1:33">
      <c r="A108" s="74">
        <f>COUNTIFS('Prioritized Approach Milestones'!B108,"1",'Prioritized Approach Milestones'!C108,"yes")</f>
        <v>0</v>
      </c>
      <c r="B108" s="79">
        <f>COUNTIFS('Prioritized Approach Milestones'!B108,"2",'Prioritized Approach Milestones'!C108,"yes")</f>
        <v>0</v>
      </c>
      <c r="C108" s="75">
        <f>COUNTIFS('Prioritized Approach Milestones'!B108,"3",'Prioritized Approach Milestones'!C108,"yes")</f>
        <v>0</v>
      </c>
      <c r="D108" s="76">
        <f>COUNTIFS('Prioritized Approach Milestones'!B108,"4",'Prioritized Approach Milestones'!C108,"yes")</f>
        <v>0</v>
      </c>
      <c r="E108" s="77">
        <f>COUNTIFS('Prioritized Approach Milestones'!B108,"5",'Prioritized Approach Milestones'!C108,"yes")</f>
        <v>0</v>
      </c>
      <c r="F108" s="78">
        <f>COUNTIFS('Prioritized Approach Milestones'!B108,"6",'Prioritized Approach Milestones'!C108,"yes")</f>
        <v>0</v>
      </c>
      <c r="G108" s="234">
        <f t="shared" si="5"/>
        <v>0</v>
      </c>
      <c r="H108" s="145">
        <f>COUNTIFS('Prioritized Approach Milestones'!B108,"1",'Prioritized Approach Milestones'!C108,"N/A")</f>
        <v>0</v>
      </c>
      <c r="I108" s="145">
        <f>COUNTIFS('Prioritized Approach Milestones'!B108,"2",'Prioritized Approach Milestones'!C108,"N/A")</f>
        <v>0</v>
      </c>
      <c r="J108" s="145">
        <f>COUNTIFS('Prioritized Approach Milestones'!B108,"3",'Prioritized Approach Milestones'!C108,"N/A")</f>
        <v>0</v>
      </c>
      <c r="K108" s="145">
        <f>COUNTIFS('Prioritized Approach Milestones'!B108,"4",'Prioritized Approach Milestones'!C108,"N/A")</f>
        <v>0</v>
      </c>
      <c r="L108" s="145">
        <f>COUNTIFS('Prioritized Approach Milestones'!B108,"5",'Prioritized Approach Milestones'!C108,"N/A")</f>
        <v>0</v>
      </c>
      <c r="M108" s="145">
        <f>COUNTIFS('Prioritized Approach Milestones'!B108,"6",'Prioritized Approach Milestones'!C108,"N/A")</f>
        <v>0</v>
      </c>
      <c r="N108">
        <f t="shared" si="3"/>
        <v>0</v>
      </c>
      <c r="O108" s="238"/>
      <c r="P108" s="65" t="str">
        <f>IF('Prioritized Approach Milestones'!$B108=1,'Prioritized Approach Milestones'!$F108,"")</f>
        <v/>
      </c>
      <c r="Q108" s="65" t="str">
        <f>IF('Prioritized Approach Milestones'!$B108=2,'Prioritized Approach Milestones'!$F108,"")</f>
        <v/>
      </c>
      <c r="R108" s="65" t="str">
        <f>IF('Prioritized Approach Milestones'!$B108=3,'Prioritized Approach Milestones'!$F108,"")</f>
        <v/>
      </c>
      <c r="S108" s="65" t="str">
        <f>IF('Prioritized Approach Milestones'!$B108=4,'Prioritized Approach Milestones'!$F108,"")</f>
        <v/>
      </c>
      <c r="T108" s="65" t="str">
        <f>IF('Prioritized Approach Milestones'!$B108=5,'Prioritized Approach Milestones'!$F108,"")</f>
        <v/>
      </c>
      <c r="U108" s="66" t="str">
        <f>IF('Prioritized Approach Milestones'!$B108=6,'Prioritized Approach Milestones'!$F108,"")</f>
        <v/>
      </c>
      <c r="V108" s="67" t="str">
        <f>IF(AND('Prioritized Approach Milestones'!C108="Yes",'Prioritized Approach Milestones'!F108=""),"CORRECT",IF('Prioritized Approach Milestones'!C108="No","CORRECT",IF('Prioritized Approach Milestones'!B108=1,"ERROR 1","N/A")))</f>
        <v>N/A</v>
      </c>
      <c r="W108" s="67" t="str">
        <f>IF(AND('Prioritized Approach Milestones'!C108="Yes",'Prioritized Approach Milestones'!F108=""),"CORRECT",IF('Prioritized Approach Milestones'!C108="No","CORRECT",IF('Prioritized Approach Milestones'!B108=2,"ERROR 1","N/A")))</f>
        <v>N/A</v>
      </c>
      <c r="X108" s="67" t="str">
        <f>IF(AND('Prioritized Approach Milestones'!C108="Yes",'Prioritized Approach Milestones'!F108=""),"CORRECT",IF('Prioritized Approach Milestones'!C108="No","CORRECT",IF('Prioritized Approach Milestones'!B108=3,"ERROR 1","N/A")))</f>
        <v>N/A</v>
      </c>
      <c r="Y108" s="67" t="str">
        <f>IF(AND('Prioritized Approach Milestones'!C108="Yes",'Prioritized Approach Milestones'!F108=""),"CORRECT",IF('Prioritized Approach Milestones'!C108="No","CORRECT",IF('Prioritized Approach Milestones'!B108=4,"ERROR 1","N/A")))</f>
        <v>N/A</v>
      </c>
      <c r="Z108" s="67" t="str">
        <f>IF(AND('Prioritized Approach Milestones'!C108="Yes",'Prioritized Approach Milestones'!F108=""),"CORRECT",IF('Prioritized Approach Milestones'!C108="No","CORRECT",IF('Prioritized Approach Milestones'!B108=5,"ERROR 1","N/A")))</f>
        <v>N/A</v>
      </c>
      <c r="AA108" s="67" t="str">
        <f>IF(AND('Prioritized Approach Milestones'!C108="Yes",'Prioritized Approach Milestones'!F108=""),"CORRECT",IF('Prioritized Approach Milestones'!C108="No","CORRECT",IF('Prioritized Approach Milestones'!B108=6,"ERROR 1","N/A")))</f>
        <v>N/A</v>
      </c>
      <c r="AB108" s="59" t="str">
        <f>IF(AND('Prioritized Approach Milestones'!C108="No",'Prioritized Approach Milestones'!F108=""),IF('Prioritized Approach Milestones'!B108=1,"ERROR 2","N/A"),"CORRECT")</f>
        <v>CORRECT</v>
      </c>
      <c r="AC108" s="59" t="str">
        <f>IF(AND('Prioritized Approach Milestones'!C108="No",'Prioritized Approach Milestones'!F108=""),IF('Prioritized Approach Milestones'!B108=2,"ERROR 2","N/A"),"CORRECT")</f>
        <v>CORRECT</v>
      </c>
      <c r="AD108" s="59" t="str">
        <f>IF(AND('Prioritized Approach Milestones'!C108="No",'Prioritized Approach Milestones'!F108=""),IF('Prioritized Approach Milestones'!B108=3,"ERROR 2","N/A"),"CORRECT")</f>
        <v>CORRECT</v>
      </c>
      <c r="AE108" s="59" t="str">
        <f>IF(AND('Prioritized Approach Milestones'!C108="No",'Prioritized Approach Milestones'!F108=""),IF('Prioritized Approach Milestones'!B108=4,"ERROR 2","N/A"),"CORRECT")</f>
        <v>CORRECT</v>
      </c>
      <c r="AF108" s="59" t="str">
        <f>IF(AND('Prioritized Approach Milestones'!C108="No",'Prioritized Approach Milestones'!F108=""),IF('Prioritized Approach Milestones'!B108=5,"ERROR 2","N/A"),"CORRECT")</f>
        <v>CORRECT</v>
      </c>
      <c r="AG108" s="68" t="str">
        <f>IF(AND('Prioritized Approach Milestones'!C108="No",'Prioritized Approach Milestones'!F108=""),IF('Prioritized Approach Milestones'!B108=6,"ERROR 2","N/A"),"CORRECT")</f>
        <v>CORRECT</v>
      </c>
    </row>
    <row r="109" spans="1:33">
      <c r="A109" s="74">
        <f>COUNTIFS('Prioritized Approach Milestones'!B109,"1",'Prioritized Approach Milestones'!C109,"yes")</f>
        <v>0</v>
      </c>
      <c r="B109" s="79">
        <f>COUNTIFS('Prioritized Approach Milestones'!B109,"2",'Prioritized Approach Milestones'!C109,"yes")</f>
        <v>0</v>
      </c>
      <c r="C109" s="75">
        <f>COUNTIFS('Prioritized Approach Milestones'!B109,"3",'Prioritized Approach Milestones'!C109,"yes")</f>
        <v>0</v>
      </c>
      <c r="D109" s="76">
        <f>COUNTIFS('Prioritized Approach Milestones'!B109,"4",'Prioritized Approach Milestones'!C109,"yes")</f>
        <v>0</v>
      </c>
      <c r="E109" s="77">
        <f>COUNTIFS('Prioritized Approach Milestones'!B109,"5",'Prioritized Approach Milestones'!C109,"yes")</f>
        <v>0</v>
      </c>
      <c r="F109" s="78">
        <f>COUNTIFS('Prioritized Approach Milestones'!B109,"6",'Prioritized Approach Milestones'!C109,"yes")</f>
        <v>0</v>
      </c>
      <c r="G109" s="234">
        <f t="shared" si="5"/>
        <v>0</v>
      </c>
      <c r="H109" s="145">
        <f>COUNTIFS('Prioritized Approach Milestones'!B109,"1",'Prioritized Approach Milestones'!C109,"N/A")</f>
        <v>0</v>
      </c>
      <c r="I109" s="145">
        <f>COUNTIFS('Prioritized Approach Milestones'!B109,"2",'Prioritized Approach Milestones'!C109,"N/A")</f>
        <v>0</v>
      </c>
      <c r="J109" s="145">
        <f>COUNTIFS('Prioritized Approach Milestones'!B109,"3",'Prioritized Approach Milestones'!C109,"N/A")</f>
        <v>0</v>
      </c>
      <c r="K109" s="145">
        <f>COUNTIFS('Prioritized Approach Milestones'!B109,"4",'Prioritized Approach Milestones'!C109,"N/A")</f>
        <v>0</v>
      </c>
      <c r="L109" s="145">
        <f>COUNTIFS('Prioritized Approach Milestones'!B109,"5",'Prioritized Approach Milestones'!C109,"N/A")</f>
        <v>0</v>
      </c>
      <c r="M109" s="145">
        <f>COUNTIFS('Prioritized Approach Milestones'!B109,"6",'Prioritized Approach Milestones'!C109,"N/A")</f>
        <v>0</v>
      </c>
      <c r="N109">
        <f t="shared" si="3"/>
        <v>0</v>
      </c>
      <c r="O109" s="238"/>
      <c r="P109" s="65" t="str">
        <f>IF('Prioritized Approach Milestones'!$B109=1,'Prioritized Approach Milestones'!$F109,"")</f>
        <v/>
      </c>
      <c r="Q109" s="65" t="str">
        <f>IF('Prioritized Approach Milestones'!$B109=2,'Prioritized Approach Milestones'!$F109,"")</f>
        <v/>
      </c>
      <c r="R109" s="65" t="str">
        <f>IF('Prioritized Approach Milestones'!$B109=3,'Prioritized Approach Milestones'!$F109,"")</f>
        <v/>
      </c>
      <c r="S109" s="65">
        <f>IF('Prioritized Approach Milestones'!$B109=4,'Prioritized Approach Milestones'!$F109,"")</f>
        <v>0</v>
      </c>
      <c r="T109" s="65" t="str">
        <f>IF('Prioritized Approach Milestones'!$B109=5,'Prioritized Approach Milestones'!$F109,"")</f>
        <v/>
      </c>
      <c r="U109" s="66" t="str">
        <f>IF('Prioritized Approach Milestones'!$B109=6,'Prioritized Approach Milestones'!$F109,"")</f>
        <v/>
      </c>
      <c r="V109" s="67" t="str">
        <f>IF(AND('Prioritized Approach Milestones'!C109="Yes",'Prioritized Approach Milestones'!F109=""),"CORRECT",IF('Prioritized Approach Milestones'!C109="No","CORRECT",IF('Prioritized Approach Milestones'!B109=1,"ERROR 1","N/A")))</f>
        <v>N/A</v>
      </c>
      <c r="W109" s="67" t="str">
        <f>IF(AND('Prioritized Approach Milestones'!C109="Yes",'Prioritized Approach Milestones'!F109=""),"CORRECT",IF('Prioritized Approach Milestones'!C109="No","CORRECT",IF('Prioritized Approach Milestones'!B109=2,"ERROR 1","N/A")))</f>
        <v>N/A</v>
      </c>
      <c r="X109" s="67" t="str">
        <f>IF(AND('Prioritized Approach Milestones'!C109="Yes",'Prioritized Approach Milestones'!F109=""),"CORRECT",IF('Prioritized Approach Milestones'!C109="No","CORRECT",IF('Prioritized Approach Milestones'!B109=3,"ERROR 1","N/A")))</f>
        <v>N/A</v>
      </c>
      <c r="Y109" s="67" t="str">
        <f>IF(AND('Prioritized Approach Milestones'!C109="Yes",'Prioritized Approach Milestones'!F109=""),"CORRECT",IF('Prioritized Approach Milestones'!C109="No","CORRECT",IF('Prioritized Approach Milestones'!B109=4,"ERROR 1","N/A")))</f>
        <v>ERROR 1</v>
      </c>
      <c r="Z109" s="67" t="str">
        <f>IF(AND('Prioritized Approach Milestones'!C109="Yes",'Prioritized Approach Milestones'!F109=""),"CORRECT",IF('Prioritized Approach Milestones'!C109="No","CORRECT",IF('Prioritized Approach Milestones'!B109=5,"ERROR 1","N/A")))</f>
        <v>N/A</v>
      </c>
      <c r="AA109" s="67" t="str">
        <f>IF(AND('Prioritized Approach Milestones'!C109="Yes",'Prioritized Approach Milestones'!F109=""),"CORRECT",IF('Prioritized Approach Milestones'!C109="No","CORRECT",IF('Prioritized Approach Milestones'!B109=6,"ERROR 1","N/A")))</f>
        <v>N/A</v>
      </c>
      <c r="AB109" s="59" t="str">
        <f>IF(AND('Prioritized Approach Milestones'!C109="No",'Prioritized Approach Milestones'!F109=""),IF('Prioritized Approach Milestones'!B109=1,"ERROR 2","N/A"),"CORRECT")</f>
        <v>CORRECT</v>
      </c>
      <c r="AC109" s="59" t="str">
        <f>IF(AND('Prioritized Approach Milestones'!C109="No",'Prioritized Approach Milestones'!F109=""),IF('Prioritized Approach Milestones'!B109=2,"ERROR 2","N/A"),"CORRECT")</f>
        <v>CORRECT</v>
      </c>
      <c r="AD109" s="59" t="str">
        <f>IF(AND('Prioritized Approach Milestones'!C109="No",'Prioritized Approach Milestones'!F109=""),IF('Prioritized Approach Milestones'!B109=3,"ERROR 2","N/A"),"CORRECT")</f>
        <v>CORRECT</v>
      </c>
      <c r="AE109" s="59" t="str">
        <f>IF(AND('Prioritized Approach Milestones'!C109="No",'Prioritized Approach Milestones'!F109=""),IF('Prioritized Approach Milestones'!B109=4,"ERROR 2","N/A"),"CORRECT")</f>
        <v>CORRECT</v>
      </c>
      <c r="AF109" s="59" t="str">
        <f>IF(AND('Prioritized Approach Milestones'!C109="No",'Prioritized Approach Milestones'!F109=""),IF('Prioritized Approach Milestones'!B109=5,"ERROR 2","N/A"),"CORRECT")</f>
        <v>CORRECT</v>
      </c>
      <c r="AG109" s="68" t="str">
        <f>IF(AND('Prioritized Approach Milestones'!C109="No",'Prioritized Approach Milestones'!F109=""),IF('Prioritized Approach Milestones'!B109=6,"ERROR 2","N/A"),"CORRECT")</f>
        <v>CORRECT</v>
      </c>
    </row>
    <row r="110" spans="1:33">
      <c r="A110" s="74">
        <f>COUNTIFS('Prioritized Approach Milestones'!B110,"1",'Prioritized Approach Milestones'!C110,"yes")</f>
        <v>0</v>
      </c>
      <c r="B110" s="79">
        <f>COUNTIFS('Prioritized Approach Milestones'!B110,"2",'Prioritized Approach Milestones'!C110,"yes")</f>
        <v>0</v>
      </c>
      <c r="C110" s="75">
        <f>COUNTIFS('Prioritized Approach Milestones'!B110,"3",'Prioritized Approach Milestones'!C110,"yes")</f>
        <v>0</v>
      </c>
      <c r="D110" s="76">
        <f>COUNTIFS('Prioritized Approach Milestones'!B110,"4",'Prioritized Approach Milestones'!C110,"yes")</f>
        <v>0</v>
      </c>
      <c r="E110" s="77">
        <f>COUNTIFS('Prioritized Approach Milestones'!B110,"5",'Prioritized Approach Milestones'!C110,"yes")</f>
        <v>0</v>
      </c>
      <c r="F110" s="78">
        <f>COUNTIFS('Prioritized Approach Milestones'!B110,"6",'Prioritized Approach Milestones'!C110,"yes")</f>
        <v>0</v>
      </c>
      <c r="G110" s="234">
        <f t="shared" si="5"/>
        <v>0</v>
      </c>
      <c r="H110" s="145">
        <f>COUNTIFS('Prioritized Approach Milestones'!B110,"1",'Prioritized Approach Milestones'!C110,"N/A")</f>
        <v>0</v>
      </c>
      <c r="I110" s="145">
        <f>COUNTIFS('Prioritized Approach Milestones'!B110,"2",'Prioritized Approach Milestones'!C110,"N/A")</f>
        <v>0</v>
      </c>
      <c r="J110" s="145">
        <f>COUNTIFS('Prioritized Approach Milestones'!B110,"3",'Prioritized Approach Milestones'!C110,"N/A")</f>
        <v>0</v>
      </c>
      <c r="K110" s="145">
        <f>COUNTIFS('Prioritized Approach Milestones'!B110,"4",'Prioritized Approach Milestones'!C110,"N/A")</f>
        <v>0</v>
      </c>
      <c r="L110" s="145">
        <f>COUNTIFS('Prioritized Approach Milestones'!B110,"5",'Prioritized Approach Milestones'!C110,"N/A")</f>
        <v>0</v>
      </c>
      <c r="M110" s="145">
        <f>COUNTIFS('Prioritized Approach Milestones'!B110,"6",'Prioritized Approach Milestones'!C110,"N/A")</f>
        <v>0</v>
      </c>
      <c r="N110">
        <f t="shared" si="3"/>
        <v>0</v>
      </c>
      <c r="O110" s="238"/>
      <c r="P110" s="65" t="str">
        <f>IF('Prioritized Approach Milestones'!$B110=1,'Prioritized Approach Milestones'!$F110,"")</f>
        <v/>
      </c>
      <c r="Q110" s="65" t="str">
        <f>IF('Prioritized Approach Milestones'!$B110=2,'Prioritized Approach Milestones'!$F110,"")</f>
        <v/>
      </c>
      <c r="R110" s="65" t="str">
        <f>IF('Prioritized Approach Milestones'!$B110=3,'Prioritized Approach Milestones'!$F110,"")</f>
        <v/>
      </c>
      <c r="S110" s="65">
        <f>IF('Prioritized Approach Milestones'!$B110=4,'Prioritized Approach Milestones'!$F110,"")</f>
        <v>0</v>
      </c>
      <c r="T110" s="65" t="str">
        <f>IF('Prioritized Approach Milestones'!$B110=5,'Prioritized Approach Milestones'!$F110,"")</f>
        <v/>
      </c>
      <c r="U110" s="66" t="str">
        <f>IF('Prioritized Approach Milestones'!$B110=6,'Prioritized Approach Milestones'!$F110,"")</f>
        <v/>
      </c>
      <c r="V110" s="67" t="str">
        <f>IF(AND('Prioritized Approach Milestones'!C110="Yes",'Prioritized Approach Milestones'!F110=""),"CORRECT",IF('Prioritized Approach Milestones'!C110="No","CORRECT",IF('Prioritized Approach Milestones'!B110=1,"ERROR 1","N/A")))</f>
        <v>N/A</v>
      </c>
      <c r="W110" s="67" t="str">
        <f>IF(AND('Prioritized Approach Milestones'!C110="Yes",'Prioritized Approach Milestones'!F110=""),"CORRECT",IF('Prioritized Approach Milestones'!C110="No","CORRECT",IF('Prioritized Approach Milestones'!B110=2,"ERROR 1","N/A")))</f>
        <v>N/A</v>
      </c>
      <c r="X110" s="67" t="str">
        <f>IF(AND('Prioritized Approach Milestones'!C110="Yes",'Prioritized Approach Milestones'!F110=""),"CORRECT",IF('Prioritized Approach Milestones'!C110="No","CORRECT",IF('Prioritized Approach Milestones'!B110=3,"ERROR 1","N/A")))</f>
        <v>N/A</v>
      </c>
      <c r="Y110" s="67" t="str">
        <f>IF(AND('Prioritized Approach Milestones'!C110="Yes",'Prioritized Approach Milestones'!F110=""),"CORRECT",IF('Prioritized Approach Milestones'!C110="No","CORRECT",IF('Prioritized Approach Milestones'!B110=4,"ERROR 1","N/A")))</f>
        <v>ERROR 1</v>
      </c>
      <c r="Z110" s="67" t="str">
        <f>IF(AND('Prioritized Approach Milestones'!C110="Yes",'Prioritized Approach Milestones'!F110=""),"CORRECT",IF('Prioritized Approach Milestones'!C110="No","CORRECT",IF('Prioritized Approach Milestones'!B110=5,"ERROR 1","N/A")))</f>
        <v>N/A</v>
      </c>
      <c r="AA110" s="67" t="str">
        <f>IF(AND('Prioritized Approach Milestones'!C110="Yes",'Prioritized Approach Milestones'!F110=""),"CORRECT",IF('Prioritized Approach Milestones'!C110="No","CORRECT",IF('Prioritized Approach Milestones'!B110=6,"ERROR 1","N/A")))</f>
        <v>N/A</v>
      </c>
      <c r="AB110" s="59" t="str">
        <f>IF(AND('Prioritized Approach Milestones'!C110="No",'Prioritized Approach Milestones'!F110=""),IF('Prioritized Approach Milestones'!B110=1,"ERROR 2","N/A"),"CORRECT")</f>
        <v>CORRECT</v>
      </c>
      <c r="AC110" s="59" t="str">
        <f>IF(AND('Prioritized Approach Milestones'!C110="No",'Prioritized Approach Milestones'!F110=""),IF('Prioritized Approach Milestones'!B110=2,"ERROR 2","N/A"),"CORRECT")</f>
        <v>CORRECT</v>
      </c>
      <c r="AD110" s="59" t="str">
        <f>IF(AND('Prioritized Approach Milestones'!C110="No",'Prioritized Approach Milestones'!F110=""),IF('Prioritized Approach Milestones'!B110=3,"ERROR 2","N/A"),"CORRECT")</f>
        <v>CORRECT</v>
      </c>
      <c r="AE110" s="59" t="str">
        <f>IF(AND('Prioritized Approach Milestones'!C110="No",'Prioritized Approach Milestones'!F110=""),IF('Prioritized Approach Milestones'!B110=4,"ERROR 2","N/A"),"CORRECT")</f>
        <v>CORRECT</v>
      </c>
      <c r="AF110" s="59" t="str">
        <f>IF(AND('Prioritized Approach Milestones'!C110="No",'Prioritized Approach Milestones'!F110=""),IF('Prioritized Approach Milestones'!B110=5,"ERROR 2","N/A"),"CORRECT")</f>
        <v>CORRECT</v>
      </c>
      <c r="AG110" s="68" t="str">
        <f>IF(AND('Prioritized Approach Milestones'!C110="No",'Prioritized Approach Milestones'!F110=""),IF('Prioritized Approach Milestones'!B110=6,"ERROR 2","N/A"),"CORRECT")</f>
        <v>CORRECT</v>
      </c>
    </row>
    <row r="111" spans="1:33">
      <c r="A111" s="74">
        <f>COUNTIFS('Prioritized Approach Milestones'!B111,"1",'Prioritized Approach Milestones'!C111,"yes")</f>
        <v>0</v>
      </c>
      <c r="B111" s="79">
        <f>COUNTIFS('Prioritized Approach Milestones'!B111,"2",'Prioritized Approach Milestones'!C111,"yes")</f>
        <v>0</v>
      </c>
      <c r="C111" s="75">
        <f>COUNTIFS('Prioritized Approach Milestones'!B111,"3",'Prioritized Approach Milestones'!C111,"yes")</f>
        <v>0</v>
      </c>
      <c r="D111" s="76">
        <f>COUNTIFS('Prioritized Approach Milestones'!B111,"4",'Prioritized Approach Milestones'!C111,"yes")</f>
        <v>0</v>
      </c>
      <c r="E111" s="77">
        <f>COUNTIFS('Prioritized Approach Milestones'!B111,"5",'Prioritized Approach Milestones'!C111,"yes")</f>
        <v>0</v>
      </c>
      <c r="F111" s="78">
        <f>COUNTIFS('Prioritized Approach Milestones'!B111,"6",'Prioritized Approach Milestones'!C111,"yes")</f>
        <v>0</v>
      </c>
      <c r="G111" s="234">
        <f t="shared" si="5"/>
        <v>0</v>
      </c>
      <c r="H111" s="145">
        <f>COUNTIFS('Prioritized Approach Milestones'!B111,"1",'Prioritized Approach Milestones'!C111,"N/A")</f>
        <v>0</v>
      </c>
      <c r="I111" s="145">
        <f>COUNTIFS('Prioritized Approach Milestones'!B111,"2",'Prioritized Approach Milestones'!C111,"N/A")</f>
        <v>0</v>
      </c>
      <c r="J111" s="145">
        <f>COUNTIFS('Prioritized Approach Milestones'!B111,"3",'Prioritized Approach Milestones'!C111,"N/A")</f>
        <v>0</v>
      </c>
      <c r="K111" s="145">
        <f>COUNTIFS('Prioritized Approach Milestones'!B111,"4",'Prioritized Approach Milestones'!C111,"N/A")</f>
        <v>0</v>
      </c>
      <c r="L111" s="145">
        <f>COUNTIFS('Prioritized Approach Milestones'!B111,"5",'Prioritized Approach Milestones'!C111,"N/A")</f>
        <v>0</v>
      </c>
      <c r="M111" s="145">
        <f>COUNTIFS('Prioritized Approach Milestones'!B111,"6",'Prioritized Approach Milestones'!C111,"N/A")</f>
        <v>0</v>
      </c>
      <c r="N111">
        <f t="shared" si="3"/>
        <v>0</v>
      </c>
      <c r="O111" s="238"/>
      <c r="P111" s="65" t="str">
        <f>IF('Prioritized Approach Milestones'!$B111=1,'Prioritized Approach Milestones'!$F111,"")</f>
        <v/>
      </c>
      <c r="Q111" s="65" t="str">
        <f>IF('Prioritized Approach Milestones'!$B111=2,'Prioritized Approach Milestones'!$F111,"")</f>
        <v/>
      </c>
      <c r="R111" s="65" t="str">
        <f>IF('Prioritized Approach Milestones'!$B111=3,'Prioritized Approach Milestones'!$F111,"")</f>
        <v/>
      </c>
      <c r="S111" s="65">
        <f>IF('Prioritized Approach Milestones'!$B111=4,'Prioritized Approach Milestones'!$F111,"")</f>
        <v>0</v>
      </c>
      <c r="T111" s="65" t="str">
        <f>IF('Prioritized Approach Milestones'!$B111=5,'Prioritized Approach Milestones'!$F111,"")</f>
        <v/>
      </c>
      <c r="U111" s="66" t="str">
        <f>IF('Prioritized Approach Milestones'!$B111=6,'Prioritized Approach Milestones'!$F111,"")</f>
        <v/>
      </c>
      <c r="V111" s="67" t="str">
        <f>IF(AND('Prioritized Approach Milestones'!C111="Yes",'Prioritized Approach Milestones'!F111=""),"CORRECT",IF('Prioritized Approach Milestones'!C111="No","CORRECT",IF('Prioritized Approach Milestones'!B111=1,"ERROR 1","N/A")))</f>
        <v>N/A</v>
      </c>
      <c r="W111" s="67" t="str">
        <f>IF(AND('Prioritized Approach Milestones'!C111="Yes",'Prioritized Approach Milestones'!F111=""),"CORRECT",IF('Prioritized Approach Milestones'!C111="No","CORRECT",IF('Prioritized Approach Milestones'!B111=2,"ERROR 1","N/A")))</f>
        <v>N/A</v>
      </c>
      <c r="X111" s="67" t="str">
        <f>IF(AND('Prioritized Approach Milestones'!C111="Yes",'Prioritized Approach Milestones'!F111=""),"CORRECT",IF('Prioritized Approach Milestones'!C111="No","CORRECT",IF('Prioritized Approach Milestones'!B111=3,"ERROR 1","N/A")))</f>
        <v>N/A</v>
      </c>
      <c r="Y111" s="67" t="str">
        <f>IF(AND('Prioritized Approach Milestones'!C111="Yes",'Prioritized Approach Milestones'!F111=""),"CORRECT",IF('Prioritized Approach Milestones'!C111="No","CORRECT",IF('Prioritized Approach Milestones'!B111=4,"ERROR 1","N/A")))</f>
        <v>ERROR 1</v>
      </c>
      <c r="Z111" s="67" t="str">
        <f>IF(AND('Prioritized Approach Milestones'!C111="Yes",'Prioritized Approach Milestones'!F111=""),"CORRECT",IF('Prioritized Approach Milestones'!C111="No","CORRECT",IF('Prioritized Approach Milestones'!B111=5,"ERROR 1","N/A")))</f>
        <v>N/A</v>
      </c>
      <c r="AA111" s="67" t="str">
        <f>IF(AND('Prioritized Approach Milestones'!C111="Yes",'Prioritized Approach Milestones'!F111=""),"CORRECT",IF('Prioritized Approach Milestones'!C111="No","CORRECT",IF('Prioritized Approach Milestones'!B111=6,"ERROR 1","N/A")))</f>
        <v>N/A</v>
      </c>
      <c r="AB111" s="59" t="str">
        <f>IF(AND('Prioritized Approach Milestones'!C111="No",'Prioritized Approach Milestones'!F111=""),IF('Prioritized Approach Milestones'!B111=1,"ERROR 2","N/A"),"CORRECT")</f>
        <v>CORRECT</v>
      </c>
      <c r="AC111" s="59" t="str">
        <f>IF(AND('Prioritized Approach Milestones'!C111="No",'Prioritized Approach Milestones'!F111=""),IF('Prioritized Approach Milestones'!B111=2,"ERROR 2","N/A"),"CORRECT")</f>
        <v>CORRECT</v>
      </c>
      <c r="AD111" s="59" t="str">
        <f>IF(AND('Prioritized Approach Milestones'!C111="No",'Prioritized Approach Milestones'!F111=""),IF('Prioritized Approach Milestones'!B111=3,"ERROR 2","N/A"),"CORRECT")</f>
        <v>CORRECT</v>
      </c>
      <c r="AE111" s="59" t="str">
        <f>IF(AND('Prioritized Approach Milestones'!C111="No",'Prioritized Approach Milestones'!F111=""),IF('Prioritized Approach Milestones'!B111=4,"ERROR 2","N/A"),"CORRECT")</f>
        <v>CORRECT</v>
      </c>
      <c r="AF111" s="59" t="str">
        <f>IF(AND('Prioritized Approach Milestones'!C111="No",'Prioritized Approach Milestones'!F111=""),IF('Prioritized Approach Milestones'!B111=5,"ERROR 2","N/A"),"CORRECT")</f>
        <v>CORRECT</v>
      </c>
      <c r="AG111" s="68" t="str">
        <f>IF(AND('Prioritized Approach Milestones'!C111="No",'Prioritized Approach Milestones'!F111=""),IF('Prioritized Approach Milestones'!B111=6,"ERROR 2","N/A"),"CORRECT")</f>
        <v>CORRECT</v>
      </c>
    </row>
    <row r="112" spans="1:33">
      <c r="A112" s="74">
        <f>COUNTIFS('Prioritized Approach Milestones'!B112,"1",'Prioritized Approach Milestones'!C112,"yes")</f>
        <v>0</v>
      </c>
      <c r="B112" s="79">
        <f>COUNTIFS('Prioritized Approach Milestones'!B112,"2",'Prioritized Approach Milestones'!C112,"yes")</f>
        <v>0</v>
      </c>
      <c r="C112" s="75">
        <f>COUNTIFS('Prioritized Approach Milestones'!B112,"3",'Prioritized Approach Milestones'!C112,"yes")</f>
        <v>0</v>
      </c>
      <c r="D112" s="76">
        <f>COUNTIFS('Prioritized Approach Milestones'!B112,"4",'Prioritized Approach Milestones'!C112,"yes")</f>
        <v>0</v>
      </c>
      <c r="E112" s="77">
        <f>COUNTIFS('Prioritized Approach Milestones'!B112,"5",'Prioritized Approach Milestones'!C112,"yes")</f>
        <v>0</v>
      </c>
      <c r="F112" s="78">
        <f>COUNTIFS('Prioritized Approach Milestones'!B112,"6",'Prioritized Approach Milestones'!C112,"yes")</f>
        <v>0</v>
      </c>
      <c r="G112" s="234">
        <f t="shared" si="5"/>
        <v>0</v>
      </c>
      <c r="H112" s="145">
        <f>COUNTIFS('Prioritized Approach Milestones'!B112,"1",'Prioritized Approach Milestones'!C112,"N/A")</f>
        <v>0</v>
      </c>
      <c r="I112" s="145">
        <f>COUNTIFS('Prioritized Approach Milestones'!B112,"2",'Prioritized Approach Milestones'!C112,"N/A")</f>
        <v>0</v>
      </c>
      <c r="J112" s="145">
        <f>COUNTIFS('Prioritized Approach Milestones'!B112,"3",'Prioritized Approach Milestones'!C112,"N/A")</f>
        <v>0</v>
      </c>
      <c r="K112" s="145">
        <f>COUNTIFS('Prioritized Approach Milestones'!B112,"4",'Prioritized Approach Milestones'!C112,"N/A")</f>
        <v>0</v>
      </c>
      <c r="L112" s="145">
        <f>COUNTIFS('Prioritized Approach Milestones'!B112,"5",'Prioritized Approach Milestones'!C112,"N/A")</f>
        <v>0</v>
      </c>
      <c r="M112" s="145">
        <f>COUNTIFS('Prioritized Approach Milestones'!B112,"6",'Prioritized Approach Milestones'!C112,"N/A")</f>
        <v>0</v>
      </c>
      <c r="N112">
        <f t="shared" si="3"/>
        <v>0</v>
      </c>
      <c r="O112" s="238"/>
      <c r="P112" s="65" t="str">
        <f>IF('Prioritized Approach Milestones'!$B112=1,'Prioritized Approach Milestones'!$F112,"")</f>
        <v/>
      </c>
      <c r="Q112" s="65" t="str">
        <f>IF('Prioritized Approach Milestones'!$B112=2,'Prioritized Approach Milestones'!$F112,"")</f>
        <v/>
      </c>
      <c r="R112" s="65" t="str">
        <f>IF('Prioritized Approach Milestones'!$B112=3,'Prioritized Approach Milestones'!$F112,"")</f>
        <v/>
      </c>
      <c r="S112" s="65">
        <f>IF('Prioritized Approach Milestones'!$B112=4,'Prioritized Approach Milestones'!$F112,"")</f>
        <v>0</v>
      </c>
      <c r="T112" s="65" t="str">
        <f>IF('Prioritized Approach Milestones'!$B112=5,'Prioritized Approach Milestones'!$F112,"")</f>
        <v/>
      </c>
      <c r="U112" s="66" t="str">
        <f>IF('Prioritized Approach Milestones'!$B112=6,'Prioritized Approach Milestones'!$F112,"")</f>
        <v/>
      </c>
      <c r="V112" s="67" t="str">
        <f>IF(AND('Prioritized Approach Milestones'!C112="Yes",'Prioritized Approach Milestones'!F112=""),"CORRECT",IF('Prioritized Approach Milestones'!C112="No","CORRECT",IF('Prioritized Approach Milestones'!B112=1,"ERROR 1","N/A")))</f>
        <v>N/A</v>
      </c>
      <c r="W112" s="67" t="str">
        <f>IF(AND('Prioritized Approach Milestones'!C112="Yes",'Prioritized Approach Milestones'!F112=""),"CORRECT",IF('Prioritized Approach Milestones'!C112="No","CORRECT",IF('Prioritized Approach Milestones'!B112=2,"ERROR 1","N/A")))</f>
        <v>N/A</v>
      </c>
      <c r="X112" s="67" t="str">
        <f>IF(AND('Prioritized Approach Milestones'!C112="Yes",'Prioritized Approach Milestones'!F112=""),"CORRECT",IF('Prioritized Approach Milestones'!C112="No","CORRECT",IF('Prioritized Approach Milestones'!B112=3,"ERROR 1","N/A")))</f>
        <v>N/A</v>
      </c>
      <c r="Y112" s="67" t="str">
        <f>IF(AND('Prioritized Approach Milestones'!C112="Yes",'Prioritized Approach Milestones'!F112=""),"CORRECT",IF('Prioritized Approach Milestones'!C112="No","CORRECT",IF('Prioritized Approach Milestones'!B112=4,"ERROR 1","N/A")))</f>
        <v>ERROR 1</v>
      </c>
      <c r="Z112" s="67" t="str">
        <f>IF(AND('Prioritized Approach Milestones'!C112="Yes",'Prioritized Approach Milestones'!F112=""),"CORRECT",IF('Prioritized Approach Milestones'!C112="No","CORRECT",IF('Prioritized Approach Milestones'!B112=5,"ERROR 1","N/A")))</f>
        <v>N/A</v>
      </c>
      <c r="AA112" s="67" t="str">
        <f>IF(AND('Prioritized Approach Milestones'!C112="Yes",'Prioritized Approach Milestones'!F112=""),"CORRECT",IF('Prioritized Approach Milestones'!C112="No","CORRECT",IF('Prioritized Approach Milestones'!B112=6,"ERROR 1","N/A")))</f>
        <v>N/A</v>
      </c>
      <c r="AB112" s="59" t="str">
        <f>IF(AND('Prioritized Approach Milestones'!C112="No",'Prioritized Approach Milestones'!F112=""),IF('Prioritized Approach Milestones'!B112=1,"ERROR 2","N/A"),"CORRECT")</f>
        <v>CORRECT</v>
      </c>
      <c r="AC112" s="59" t="str">
        <f>IF(AND('Prioritized Approach Milestones'!C112="No",'Prioritized Approach Milestones'!F112=""),IF('Prioritized Approach Milestones'!B112=2,"ERROR 2","N/A"),"CORRECT")</f>
        <v>CORRECT</v>
      </c>
      <c r="AD112" s="59" t="str">
        <f>IF(AND('Prioritized Approach Milestones'!C112="No",'Prioritized Approach Milestones'!F112=""),IF('Prioritized Approach Milestones'!B112=3,"ERROR 2","N/A"),"CORRECT")</f>
        <v>CORRECT</v>
      </c>
      <c r="AE112" s="59" t="str">
        <f>IF(AND('Prioritized Approach Milestones'!C112="No",'Prioritized Approach Milestones'!F112=""),IF('Prioritized Approach Milestones'!B112=4,"ERROR 2","N/A"),"CORRECT")</f>
        <v>CORRECT</v>
      </c>
      <c r="AF112" s="59" t="str">
        <f>IF(AND('Prioritized Approach Milestones'!C112="No",'Prioritized Approach Milestones'!F112=""),IF('Prioritized Approach Milestones'!B112=5,"ERROR 2","N/A"),"CORRECT")</f>
        <v>CORRECT</v>
      </c>
      <c r="AG112" s="68" t="str">
        <f>IF(AND('Prioritized Approach Milestones'!C112="No",'Prioritized Approach Milestones'!F112=""),IF('Prioritized Approach Milestones'!B112=6,"ERROR 2","N/A"),"CORRECT")</f>
        <v>CORRECT</v>
      </c>
    </row>
    <row r="113" spans="1:33">
      <c r="A113" s="74">
        <f>COUNTIFS('Prioritized Approach Milestones'!B113,"1",'Prioritized Approach Milestones'!C113,"yes")</f>
        <v>0</v>
      </c>
      <c r="B113" s="79">
        <f>COUNTIFS('Prioritized Approach Milestones'!B113,"2",'Prioritized Approach Milestones'!C113,"yes")</f>
        <v>0</v>
      </c>
      <c r="C113" s="75">
        <f>COUNTIFS('Prioritized Approach Milestones'!B113,"3",'Prioritized Approach Milestones'!C113,"yes")</f>
        <v>0</v>
      </c>
      <c r="D113" s="76">
        <f>COUNTIFS('Prioritized Approach Milestones'!B113,"4",'Prioritized Approach Milestones'!C113,"yes")</f>
        <v>0</v>
      </c>
      <c r="E113" s="77">
        <f>COUNTIFS('Prioritized Approach Milestones'!B113,"5",'Prioritized Approach Milestones'!C113,"yes")</f>
        <v>0</v>
      </c>
      <c r="F113" s="78">
        <f>COUNTIFS('Prioritized Approach Milestones'!B113,"6",'Prioritized Approach Milestones'!C113,"yes")</f>
        <v>0</v>
      </c>
      <c r="G113" s="234">
        <f t="shared" si="5"/>
        <v>0</v>
      </c>
      <c r="H113" s="145">
        <f>COUNTIFS('Prioritized Approach Milestones'!B113,"1",'Prioritized Approach Milestones'!C113,"N/A")</f>
        <v>0</v>
      </c>
      <c r="I113" s="145">
        <f>COUNTIFS('Prioritized Approach Milestones'!B113,"2",'Prioritized Approach Milestones'!C113,"N/A")</f>
        <v>0</v>
      </c>
      <c r="J113" s="145">
        <f>COUNTIFS('Prioritized Approach Milestones'!B113,"3",'Prioritized Approach Milestones'!C113,"N/A")</f>
        <v>0</v>
      </c>
      <c r="K113" s="145">
        <f>COUNTIFS('Prioritized Approach Milestones'!B113,"4",'Prioritized Approach Milestones'!C113,"N/A")</f>
        <v>0</v>
      </c>
      <c r="L113" s="145">
        <f>COUNTIFS('Prioritized Approach Milestones'!B113,"5",'Prioritized Approach Milestones'!C113,"N/A")</f>
        <v>0</v>
      </c>
      <c r="M113" s="145">
        <f>COUNTIFS('Prioritized Approach Milestones'!B113,"6",'Prioritized Approach Milestones'!C113,"N/A")</f>
        <v>0</v>
      </c>
      <c r="N113">
        <f t="shared" si="3"/>
        <v>0</v>
      </c>
      <c r="O113" s="238"/>
      <c r="P113" s="65" t="str">
        <f>IF('Prioritized Approach Milestones'!$B113=1,'Prioritized Approach Milestones'!$F113,"")</f>
        <v/>
      </c>
      <c r="Q113" s="65" t="str">
        <f>IF('Prioritized Approach Milestones'!$B113=2,'Prioritized Approach Milestones'!$F113,"")</f>
        <v/>
      </c>
      <c r="R113" s="65" t="str">
        <f>IF('Prioritized Approach Milestones'!$B113=3,'Prioritized Approach Milestones'!$F113,"")</f>
        <v/>
      </c>
      <c r="S113" s="65" t="str">
        <f>IF('Prioritized Approach Milestones'!$B113=4,'Prioritized Approach Milestones'!$F113,"")</f>
        <v/>
      </c>
      <c r="T113" s="65" t="str">
        <f>IF('Prioritized Approach Milestones'!$B113=5,'Prioritized Approach Milestones'!$F113,"")</f>
        <v/>
      </c>
      <c r="U113" s="66" t="str">
        <f>IF('Prioritized Approach Milestones'!$B113=6,'Prioritized Approach Milestones'!$F113,"")</f>
        <v/>
      </c>
      <c r="V113" s="67" t="str">
        <f>IF(AND('Prioritized Approach Milestones'!C113="Yes",'Prioritized Approach Milestones'!F113=""),"CORRECT",IF('Prioritized Approach Milestones'!C113="No","CORRECT",IF('Prioritized Approach Milestones'!B113=1,"ERROR 1","N/A")))</f>
        <v>N/A</v>
      </c>
      <c r="W113" s="67" t="str">
        <f>IF(AND('Prioritized Approach Milestones'!C113="Yes",'Prioritized Approach Milestones'!F113=""),"CORRECT",IF('Prioritized Approach Milestones'!C113="No","CORRECT",IF('Prioritized Approach Milestones'!B113=2,"ERROR 1","N/A")))</f>
        <v>N/A</v>
      </c>
      <c r="X113" s="67" t="str">
        <f>IF(AND('Prioritized Approach Milestones'!C113="Yes",'Prioritized Approach Milestones'!F113=""),"CORRECT",IF('Prioritized Approach Milestones'!C113="No","CORRECT",IF('Prioritized Approach Milestones'!B113=3,"ERROR 1","N/A")))</f>
        <v>N/A</v>
      </c>
      <c r="Y113" s="67" t="str">
        <f>IF(AND('Prioritized Approach Milestones'!C113="Yes",'Prioritized Approach Milestones'!F113=""),"CORRECT",IF('Prioritized Approach Milestones'!C113="No","CORRECT",IF('Prioritized Approach Milestones'!B113=4,"ERROR 1","N/A")))</f>
        <v>N/A</v>
      </c>
      <c r="Z113" s="67" t="str">
        <f>IF(AND('Prioritized Approach Milestones'!C113="Yes",'Prioritized Approach Milestones'!F113=""),"CORRECT",IF('Prioritized Approach Milestones'!C113="No","CORRECT",IF('Prioritized Approach Milestones'!B113=5,"ERROR 1","N/A")))</f>
        <v>N/A</v>
      </c>
      <c r="AA113" s="67" t="str">
        <f>IF(AND('Prioritized Approach Milestones'!C113="Yes",'Prioritized Approach Milestones'!F113=""),"CORRECT",IF('Prioritized Approach Milestones'!C113="No","CORRECT",IF('Prioritized Approach Milestones'!B113=6,"ERROR 1","N/A")))</f>
        <v>N/A</v>
      </c>
      <c r="AB113" s="59" t="str">
        <f>IF(AND('Prioritized Approach Milestones'!C113="No",'Prioritized Approach Milestones'!F113=""),IF('Prioritized Approach Milestones'!B113=1,"ERROR 2","N/A"),"CORRECT")</f>
        <v>CORRECT</v>
      </c>
      <c r="AC113" s="59" t="str">
        <f>IF(AND('Prioritized Approach Milestones'!C113="No",'Prioritized Approach Milestones'!F113=""),IF('Prioritized Approach Milestones'!B113=2,"ERROR 2","N/A"),"CORRECT")</f>
        <v>CORRECT</v>
      </c>
      <c r="AD113" s="59" t="str">
        <f>IF(AND('Prioritized Approach Milestones'!C113="No",'Prioritized Approach Milestones'!F113=""),IF('Prioritized Approach Milestones'!B113=3,"ERROR 2","N/A"),"CORRECT")</f>
        <v>CORRECT</v>
      </c>
      <c r="AE113" s="59" t="str">
        <f>IF(AND('Prioritized Approach Milestones'!C113="No",'Prioritized Approach Milestones'!F113=""),IF('Prioritized Approach Milestones'!B113=4,"ERROR 2","N/A"),"CORRECT")</f>
        <v>CORRECT</v>
      </c>
      <c r="AF113" s="59" t="str">
        <f>IF(AND('Prioritized Approach Milestones'!C113="No",'Prioritized Approach Milestones'!F113=""),IF('Prioritized Approach Milestones'!B113=5,"ERROR 2","N/A"),"CORRECT")</f>
        <v>CORRECT</v>
      </c>
      <c r="AG113" s="68" t="str">
        <f>IF(AND('Prioritized Approach Milestones'!C113="No",'Prioritized Approach Milestones'!F113=""),IF('Prioritized Approach Milestones'!B113=6,"ERROR 2","N/A"),"CORRECT")</f>
        <v>CORRECT</v>
      </c>
    </row>
    <row r="114" spans="1:33">
      <c r="A114" s="74">
        <f>COUNTIFS('Prioritized Approach Milestones'!B114,"1",'Prioritized Approach Milestones'!C114,"yes")</f>
        <v>0</v>
      </c>
      <c r="B114" s="79">
        <f>COUNTIFS('Prioritized Approach Milestones'!B114,"2",'Prioritized Approach Milestones'!C114,"yes")</f>
        <v>0</v>
      </c>
      <c r="C114" s="75">
        <f>COUNTIFS('Prioritized Approach Milestones'!B114,"3",'Prioritized Approach Milestones'!C114,"yes")</f>
        <v>0</v>
      </c>
      <c r="D114" s="76">
        <f>COUNTIFS('Prioritized Approach Milestones'!B114,"4",'Prioritized Approach Milestones'!C114,"yes")</f>
        <v>0</v>
      </c>
      <c r="E114" s="77">
        <f>COUNTIFS('Prioritized Approach Milestones'!B114,"5",'Prioritized Approach Milestones'!C114,"yes")</f>
        <v>0</v>
      </c>
      <c r="F114" s="78">
        <f>COUNTIFS('Prioritized Approach Milestones'!B114,"6",'Prioritized Approach Milestones'!C114,"yes")</f>
        <v>0</v>
      </c>
      <c r="G114" s="234">
        <f t="shared" si="5"/>
        <v>0</v>
      </c>
      <c r="H114" s="145">
        <f>COUNTIFS('Prioritized Approach Milestones'!B114,"1",'Prioritized Approach Milestones'!C114,"N/A")</f>
        <v>0</v>
      </c>
      <c r="I114" s="145">
        <f>COUNTIFS('Prioritized Approach Milestones'!B114,"2",'Prioritized Approach Milestones'!C114,"N/A")</f>
        <v>0</v>
      </c>
      <c r="J114" s="145">
        <f>COUNTIFS('Prioritized Approach Milestones'!B114,"3",'Prioritized Approach Milestones'!C114,"N/A")</f>
        <v>0</v>
      </c>
      <c r="K114" s="145">
        <f>COUNTIFS('Prioritized Approach Milestones'!B114,"4",'Prioritized Approach Milestones'!C114,"N/A")</f>
        <v>0</v>
      </c>
      <c r="L114" s="145">
        <f>COUNTIFS('Prioritized Approach Milestones'!B114,"5",'Prioritized Approach Milestones'!C114,"N/A")</f>
        <v>0</v>
      </c>
      <c r="M114" s="145">
        <f>COUNTIFS('Prioritized Approach Milestones'!B114,"6",'Prioritized Approach Milestones'!C114,"N/A")</f>
        <v>0</v>
      </c>
      <c r="N114">
        <f t="shared" si="3"/>
        <v>0</v>
      </c>
      <c r="O114" s="238"/>
      <c r="P114" s="65" t="str">
        <f>IF('Prioritized Approach Milestones'!$B114=1,'Prioritized Approach Milestones'!$F114,"")</f>
        <v/>
      </c>
      <c r="Q114" s="65" t="str">
        <f>IF('Prioritized Approach Milestones'!$B114=2,'Prioritized Approach Milestones'!$F114,"")</f>
        <v/>
      </c>
      <c r="R114" s="65" t="str">
        <f>IF('Prioritized Approach Milestones'!$B114=3,'Prioritized Approach Milestones'!$F114,"")</f>
        <v/>
      </c>
      <c r="S114" s="65">
        <f>IF('Prioritized Approach Milestones'!$B114=4,'Prioritized Approach Milestones'!$F114,"")</f>
        <v>0</v>
      </c>
      <c r="T114" s="65" t="str">
        <f>IF('Prioritized Approach Milestones'!$B114=5,'Prioritized Approach Milestones'!$F114,"")</f>
        <v/>
      </c>
      <c r="U114" s="66" t="str">
        <f>IF('Prioritized Approach Milestones'!$B114=6,'Prioritized Approach Milestones'!$F114,"")</f>
        <v/>
      </c>
      <c r="V114" s="67" t="str">
        <f>IF(AND('Prioritized Approach Milestones'!C114="Yes",'Prioritized Approach Milestones'!F114=""),"CORRECT",IF('Prioritized Approach Milestones'!C114="No","CORRECT",IF('Prioritized Approach Milestones'!B114=1,"ERROR 1","N/A")))</f>
        <v>N/A</v>
      </c>
      <c r="W114" s="67" t="str">
        <f>IF(AND('Prioritized Approach Milestones'!C114="Yes",'Prioritized Approach Milestones'!F114=""),"CORRECT",IF('Prioritized Approach Milestones'!C114="No","CORRECT",IF('Prioritized Approach Milestones'!B114=2,"ERROR 1","N/A")))</f>
        <v>N/A</v>
      </c>
      <c r="X114" s="67" t="str">
        <f>IF(AND('Prioritized Approach Milestones'!C114="Yes",'Prioritized Approach Milestones'!F114=""),"CORRECT",IF('Prioritized Approach Milestones'!C114="No","CORRECT",IF('Prioritized Approach Milestones'!B114=3,"ERROR 1","N/A")))</f>
        <v>N/A</v>
      </c>
      <c r="Y114" s="67" t="str">
        <f>IF(AND('Prioritized Approach Milestones'!C114="Yes",'Prioritized Approach Milestones'!F114=""),"CORRECT",IF('Prioritized Approach Milestones'!C114="No","CORRECT",IF('Prioritized Approach Milestones'!B114=4,"ERROR 1","N/A")))</f>
        <v>ERROR 1</v>
      </c>
      <c r="Z114" s="67" t="str">
        <f>IF(AND('Prioritized Approach Milestones'!C114="Yes",'Prioritized Approach Milestones'!F114=""),"CORRECT",IF('Prioritized Approach Milestones'!C114="No","CORRECT",IF('Prioritized Approach Milestones'!B114=5,"ERROR 1","N/A")))</f>
        <v>N/A</v>
      </c>
      <c r="AA114" s="67" t="str">
        <f>IF(AND('Prioritized Approach Milestones'!C114="Yes",'Prioritized Approach Milestones'!F114=""),"CORRECT",IF('Prioritized Approach Milestones'!C114="No","CORRECT",IF('Prioritized Approach Milestones'!B114=6,"ERROR 1","N/A")))</f>
        <v>N/A</v>
      </c>
      <c r="AB114" s="59" t="str">
        <f>IF(AND('Prioritized Approach Milestones'!C114="No",'Prioritized Approach Milestones'!F114=""),IF('Prioritized Approach Milestones'!B114=1,"ERROR 2","N/A"),"CORRECT")</f>
        <v>CORRECT</v>
      </c>
      <c r="AC114" s="59" t="str">
        <f>IF(AND('Prioritized Approach Milestones'!C114="No",'Prioritized Approach Milestones'!F114=""),IF('Prioritized Approach Milestones'!B114=2,"ERROR 2","N/A"),"CORRECT")</f>
        <v>CORRECT</v>
      </c>
      <c r="AD114" s="59" t="str">
        <f>IF(AND('Prioritized Approach Milestones'!C114="No",'Prioritized Approach Milestones'!F114=""),IF('Prioritized Approach Milestones'!B114=3,"ERROR 2","N/A"),"CORRECT")</f>
        <v>CORRECT</v>
      </c>
      <c r="AE114" s="59" t="str">
        <f>IF(AND('Prioritized Approach Milestones'!C114="No",'Prioritized Approach Milestones'!F114=""),IF('Prioritized Approach Milestones'!B114=4,"ERROR 2","N/A"),"CORRECT")</f>
        <v>CORRECT</v>
      </c>
      <c r="AF114" s="59" t="str">
        <f>IF(AND('Prioritized Approach Milestones'!C114="No",'Prioritized Approach Milestones'!F114=""),IF('Prioritized Approach Milestones'!B114=5,"ERROR 2","N/A"),"CORRECT")</f>
        <v>CORRECT</v>
      </c>
      <c r="AG114" s="68" t="str">
        <f>IF(AND('Prioritized Approach Milestones'!C114="No",'Prioritized Approach Milestones'!F114=""),IF('Prioritized Approach Milestones'!B114=6,"ERROR 2","N/A"),"CORRECT")</f>
        <v>CORRECT</v>
      </c>
    </row>
    <row r="115" spans="1:33">
      <c r="A115" s="74">
        <f>COUNTIFS('Prioritized Approach Milestones'!B115,"1",'Prioritized Approach Milestones'!C115,"yes")</f>
        <v>0</v>
      </c>
      <c r="B115" s="79">
        <f>COUNTIFS('Prioritized Approach Milestones'!B115,"2",'Prioritized Approach Milestones'!C115,"yes")</f>
        <v>0</v>
      </c>
      <c r="C115" s="75">
        <f>COUNTIFS('Prioritized Approach Milestones'!B115,"3",'Prioritized Approach Milestones'!C115,"yes")</f>
        <v>0</v>
      </c>
      <c r="D115" s="76">
        <f>COUNTIFS('Prioritized Approach Milestones'!B115,"4",'Prioritized Approach Milestones'!C115,"yes")</f>
        <v>0</v>
      </c>
      <c r="E115" s="77">
        <f>COUNTIFS('Prioritized Approach Milestones'!B115,"5",'Prioritized Approach Milestones'!C115,"yes")</f>
        <v>0</v>
      </c>
      <c r="F115" s="78">
        <f>COUNTIFS('Prioritized Approach Milestones'!B115,"6",'Prioritized Approach Milestones'!C115,"yes")</f>
        <v>0</v>
      </c>
      <c r="G115" s="234">
        <f t="shared" si="5"/>
        <v>0</v>
      </c>
      <c r="H115" s="145">
        <f>COUNTIFS('Prioritized Approach Milestones'!B115,"1",'Prioritized Approach Milestones'!C115,"N/A")</f>
        <v>0</v>
      </c>
      <c r="I115" s="145">
        <f>COUNTIFS('Prioritized Approach Milestones'!B115,"2",'Prioritized Approach Milestones'!C115,"N/A")</f>
        <v>0</v>
      </c>
      <c r="J115" s="145">
        <f>COUNTIFS('Prioritized Approach Milestones'!B115,"3",'Prioritized Approach Milestones'!C115,"N/A")</f>
        <v>0</v>
      </c>
      <c r="K115" s="145">
        <f>COUNTIFS('Prioritized Approach Milestones'!B115,"4",'Prioritized Approach Milestones'!C115,"N/A")</f>
        <v>0</v>
      </c>
      <c r="L115" s="145">
        <f>COUNTIFS('Prioritized Approach Milestones'!B115,"5",'Prioritized Approach Milestones'!C115,"N/A")</f>
        <v>0</v>
      </c>
      <c r="M115" s="145">
        <f>COUNTIFS('Prioritized Approach Milestones'!B115,"6",'Prioritized Approach Milestones'!C115,"N/A")</f>
        <v>0</v>
      </c>
      <c r="N115">
        <f t="shared" si="3"/>
        <v>0</v>
      </c>
      <c r="O115" s="238"/>
      <c r="P115" s="65" t="str">
        <f>IF('Prioritized Approach Milestones'!$B115=1,'Prioritized Approach Milestones'!$F115,"")</f>
        <v/>
      </c>
      <c r="Q115" s="65" t="str">
        <f>IF('Prioritized Approach Milestones'!$B115=2,'Prioritized Approach Milestones'!$F115,"")</f>
        <v/>
      </c>
      <c r="R115" s="65" t="str">
        <f>IF('Prioritized Approach Milestones'!$B115=3,'Prioritized Approach Milestones'!$F115,"")</f>
        <v/>
      </c>
      <c r="S115" s="65">
        <f>IF('Prioritized Approach Milestones'!$B115=4,'Prioritized Approach Milestones'!$F115,"")</f>
        <v>0</v>
      </c>
      <c r="T115" s="65" t="str">
        <f>IF('Prioritized Approach Milestones'!$B115=5,'Prioritized Approach Milestones'!$F115,"")</f>
        <v/>
      </c>
      <c r="U115" s="66" t="str">
        <f>IF('Prioritized Approach Milestones'!$B115=6,'Prioritized Approach Milestones'!$F115,"")</f>
        <v/>
      </c>
      <c r="V115" s="67" t="str">
        <f>IF(AND('Prioritized Approach Milestones'!C115="Yes",'Prioritized Approach Milestones'!F115=""),"CORRECT",IF('Prioritized Approach Milestones'!C115="No","CORRECT",IF('Prioritized Approach Milestones'!B115=1,"ERROR 1","N/A")))</f>
        <v>N/A</v>
      </c>
      <c r="W115" s="67" t="str">
        <f>IF(AND('Prioritized Approach Milestones'!C115="Yes",'Prioritized Approach Milestones'!F115=""),"CORRECT",IF('Prioritized Approach Milestones'!C115="No","CORRECT",IF('Prioritized Approach Milestones'!B115=2,"ERROR 1","N/A")))</f>
        <v>N/A</v>
      </c>
      <c r="X115" s="67" t="str">
        <f>IF(AND('Prioritized Approach Milestones'!C115="Yes",'Prioritized Approach Milestones'!F115=""),"CORRECT",IF('Prioritized Approach Milestones'!C115="No","CORRECT",IF('Prioritized Approach Milestones'!B115=3,"ERROR 1","N/A")))</f>
        <v>N/A</v>
      </c>
      <c r="Y115" s="67" t="str">
        <f>IF(AND('Prioritized Approach Milestones'!C115="Yes",'Prioritized Approach Milestones'!F115=""),"CORRECT",IF('Prioritized Approach Milestones'!C115="No","CORRECT",IF('Prioritized Approach Milestones'!B115=4,"ERROR 1","N/A")))</f>
        <v>ERROR 1</v>
      </c>
      <c r="Z115" s="67" t="str">
        <f>IF(AND('Prioritized Approach Milestones'!C115="Yes",'Prioritized Approach Milestones'!F115=""),"CORRECT",IF('Prioritized Approach Milestones'!C115="No","CORRECT",IF('Prioritized Approach Milestones'!B115=5,"ERROR 1","N/A")))</f>
        <v>N/A</v>
      </c>
      <c r="AA115" s="67" t="str">
        <f>IF(AND('Prioritized Approach Milestones'!C115="Yes",'Prioritized Approach Milestones'!F115=""),"CORRECT",IF('Prioritized Approach Milestones'!C115="No","CORRECT",IF('Prioritized Approach Milestones'!B115=6,"ERROR 1","N/A")))</f>
        <v>N/A</v>
      </c>
      <c r="AB115" s="59" t="str">
        <f>IF(AND('Prioritized Approach Milestones'!C115="No",'Prioritized Approach Milestones'!F115=""),IF('Prioritized Approach Milestones'!B115=1,"ERROR 2","N/A"),"CORRECT")</f>
        <v>CORRECT</v>
      </c>
      <c r="AC115" s="59" t="str">
        <f>IF(AND('Prioritized Approach Milestones'!C115="No",'Prioritized Approach Milestones'!F115=""),IF('Prioritized Approach Milestones'!B115=2,"ERROR 2","N/A"),"CORRECT")</f>
        <v>CORRECT</v>
      </c>
      <c r="AD115" s="59" t="str">
        <f>IF(AND('Prioritized Approach Milestones'!C115="No",'Prioritized Approach Milestones'!F115=""),IF('Prioritized Approach Milestones'!B115=3,"ERROR 2","N/A"),"CORRECT")</f>
        <v>CORRECT</v>
      </c>
      <c r="AE115" s="59" t="str">
        <f>IF(AND('Prioritized Approach Milestones'!C115="No",'Prioritized Approach Milestones'!F115=""),IF('Prioritized Approach Milestones'!B115=4,"ERROR 2","N/A"),"CORRECT")</f>
        <v>CORRECT</v>
      </c>
      <c r="AF115" s="59" t="str">
        <f>IF(AND('Prioritized Approach Milestones'!C115="No",'Prioritized Approach Milestones'!F115=""),IF('Prioritized Approach Milestones'!B115=5,"ERROR 2","N/A"),"CORRECT")</f>
        <v>CORRECT</v>
      </c>
      <c r="AG115" s="68" t="str">
        <f>IF(AND('Prioritized Approach Milestones'!C115="No",'Prioritized Approach Milestones'!F115=""),IF('Prioritized Approach Milestones'!B115=6,"ERROR 2","N/A"),"CORRECT")</f>
        <v>CORRECT</v>
      </c>
    </row>
    <row r="116" spans="1:33">
      <c r="A116" s="74">
        <f>COUNTIFS('Prioritized Approach Milestones'!B116,"1",'Prioritized Approach Milestones'!C116,"yes")</f>
        <v>0</v>
      </c>
      <c r="B116" s="79">
        <f>COUNTIFS('Prioritized Approach Milestones'!B116,"2",'Prioritized Approach Milestones'!C116,"yes")</f>
        <v>0</v>
      </c>
      <c r="C116" s="75">
        <f>COUNTIFS('Prioritized Approach Milestones'!B116,"3",'Prioritized Approach Milestones'!C116,"yes")</f>
        <v>0</v>
      </c>
      <c r="D116" s="76">
        <f>COUNTIFS('Prioritized Approach Milestones'!B116,"4",'Prioritized Approach Milestones'!C116,"yes")</f>
        <v>0</v>
      </c>
      <c r="E116" s="77">
        <f>COUNTIFS('Prioritized Approach Milestones'!B116,"5",'Prioritized Approach Milestones'!C116,"yes")</f>
        <v>0</v>
      </c>
      <c r="F116" s="78">
        <f>COUNTIFS('Prioritized Approach Milestones'!B116,"6",'Prioritized Approach Milestones'!C116,"yes")</f>
        <v>0</v>
      </c>
      <c r="G116" s="234">
        <f t="shared" si="5"/>
        <v>0</v>
      </c>
      <c r="H116" s="145">
        <f>COUNTIFS('Prioritized Approach Milestones'!B116,"1",'Prioritized Approach Milestones'!C116,"N/A")</f>
        <v>0</v>
      </c>
      <c r="I116" s="145">
        <f>COUNTIFS('Prioritized Approach Milestones'!B116,"2",'Prioritized Approach Milestones'!C116,"N/A")</f>
        <v>0</v>
      </c>
      <c r="J116" s="145">
        <f>COUNTIFS('Prioritized Approach Milestones'!B116,"3",'Prioritized Approach Milestones'!C116,"N/A")</f>
        <v>0</v>
      </c>
      <c r="K116" s="145">
        <f>COUNTIFS('Prioritized Approach Milestones'!B116,"4",'Prioritized Approach Milestones'!C116,"N/A")</f>
        <v>0</v>
      </c>
      <c r="L116" s="145">
        <f>COUNTIFS('Prioritized Approach Milestones'!B116,"5",'Prioritized Approach Milestones'!C116,"N/A")</f>
        <v>0</v>
      </c>
      <c r="M116" s="145">
        <f>COUNTIFS('Prioritized Approach Milestones'!B116,"6",'Prioritized Approach Milestones'!C116,"N/A")</f>
        <v>0</v>
      </c>
      <c r="N116">
        <f t="shared" si="3"/>
        <v>0</v>
      </c>
      <c r="O116" s="238"/>
      <c r="P116" s="65" t="str">
        <f>IF('Prioritized Approach Milestones'!$B116=1,'Prioritized Approach Milestones'!$F116,"")</f>
        <v/>
      </c>
      <c r="Q116" s="65" t="str">
        <f>IF('Prioritized Approach Milestones'!$B116=2,'Prioritized Approach Milestones'!$F116,"")</f>
        <v/>
      </c>
      <c r="R116" s="65" t="str">
        <f>IF('Prioritized Approach Milestones'!$B116=3,'Prioritized Approach Milestones'!$F116,"")</f>
        <v/>
      </c>
      <c r="S116" s="65">
        <f>IF('Prioritized Approach Milestones'!$B116=4,'Prioritized Approach Milestones'!$F116,"")</f>
        <v>0</v>
      </c>
      <c r="T116" s="65" t="str">
        <f>IF('Prioritized Approach Milestones'!$B116=5,'Prioritized Approach Milestones'!$F116,"")</f>
        <v/>
      </c>
      <c r="U116" s="66" t="str">
        <f>IF('Prioritized Approach Milestones'!$B116=6,'Prioritized Approach Milestones'!$F116,"")</f>
        <v/>
      </c>
      <c r="V116" s="67" t="str">
        <f>IF(AND('Prioritized Approach Milestones'!C116="Yes",'Prioritized Approach Milestones'!F116=""),"CORRECT",IF('Prioritized Approach Milestones'!C116="No","CORRECT",IF('Prioritized Approach Milestones'!B116=1,"ERROR 1","N/A")))</f>
        <v>N/A</v>
      </c>
      <c r="W116" s="67" t="str">
        <f>IF(AND('Prioritized Approach Milestones'!C116="Yes",'Prioritized Approach Milestones'!F116=""),"CORRECT",IF('Prioritized Approach Milestones'!C116="No","CORRECT",IF('Prioritized Approach Milestones'!B116=2,"ERROR 1","N/A")))</f>
        <v>N/A</v>
      </c>
      <c r="X116" s="67" t="str">
        <f>IF(AND('Prioritized Approach Milestones'!C116="Yes",'Prioritized Approach Milestones'!F116=""),"CORRECT",IF('Prioritized Approach Milestones'!C116="No","CORRECT",IF('Prioritized Approach Milestones'!B116=3,"ERROR 1","N/A")))</f>
        <v>N/A</v>
      </c>
      <c r="Y116" s="67" t="str">
        <f>IF(AND('Prioritized Approach Milestones'!C116="Yes",'Prioritized Approach Milestones'!F116=""),"CORRECT",IF('Prioritized Approach Milestones'!C116="No","CORRECT",IF('Prioritized Approach Milestones'!B116=4,"ERROR 1","N/A")))</f>
        <v>ERROR 1</v>
      </c>
      <c r="Z116" s="67" t="str">
        <f>IF(AND('Prioritized Approach Milestones'!C116="Yes",'Prioritized Approach Milestones'!F116=""),"CORRECT",IF('Prioritized Approach Milestones'!C116="No","CORRECT",IF('Prioritized Approach Milestones'!B116=5,"ERROR 1","N/A")))</f>
        <v>N/A</v>
      </c>
      <c r="AA116" s="67" t="str">
        <f>IF(AND('Prioritized Approach Milestones'!C116="Yes",'Prioritized Approach Milestones'!F116=""),"CORRECT",IF('Prioritized Approach Milestones'!C116="No","CORRECT",IF('Prioritized Approach Milestones'!B116=6,"ERROR 1","N/A")))</f>
        <v>N/A</v>
      </c>
      <c r="AB116" s="59" t="str">
        <f>IF(AND('Prioritized Approach Milestones'!C116="No",'Prioritized Approach Milestones'!F116=""),IF('Prioritized Approach Milestones'!B116=1,"ERROR 2","N/A"),"CORRECT")</f>
        <v>CORRECT</v>
      </c>
      <c r="AC116" s="59" t="str">
        <f>IF(AND('Prioritized Approach Milestones'!C116="No",'Prioritized Approach Milestones'!F116=""),IF('Prioritized Approach Milestones'!B116=2,"ERROR 2","N/A"),"CORRECT")</f>
        <v>CORRECT</v>
      </c>
      <c r="AD116" s="59" t="str">
        <f>IF(AND('Prioritized Approach Milestones'!C116="No",'Prioritized Approach Milestones'!F116=""),IF('Prioritized Approach Milestones'!B116=3,"ERROR 2","N/A"),"CORRECT")</f>
        <v>CORRECT</v>
      </c>
      <c r="AE116" s="59" t="str">
        <f>IF(AND('Prioritized Approach Milestones'!C116="No",'Prioritized Approach Milestones'!F116=""),IF('Prioritized Approach Milestones'!B116=4,"ERROR 2","N/A"),"CORRECT")</f>
        <v>CORRECT</v>
      </c>
      <c r="AF116" s="59" t="str">
        <f>IF(AND('Prioritized Approach Milestones'!C116="No",'Prioritized Approach Milestones'!F116=""),IF('Prioritized Approach Milestones'!B116=5,"ERROR 2","N/A"),"CORRECT")</f>
        <v>CORRECT</v>
      </c>
      <c r="AG116" s="68" t="str">
        <f>IF(AND('Prioritized Approach Milestones'!C116="No",'Prioritized Approach Milestones'!F116=""),IF('Prioritized Approach Milestones'!B116=6,"ERROR 2","N/A"),"CORRECT")</f>
        <v>CORRECT</v>
      </c>
    </row>
    <row r="117" spans="1:33">
      <c r="A117" s="74">
        <f>COUNTIFS('Prioritized Approach Milestones'!B117,"1",'Prioritized Approach Milestones'!C117,"yes")</f>
        <v>0</v>
      </c>
      <c r="B117" s="79">
        <f>COUNTIFS('Prioritized Approach Milestones'!B117,"2",'Prioritized Approach Milestones'!C117,"yes")</f>
        <v>0</v>
      </c>
      <c r="C117" s="75">
        <f>COUNTIFS('Prioritized Approach Milestones'!B117,"3",'Prioritized Approach Milestones'!C117,"yes")</f>
        <v>0</v>
      </c>
      <c r="D117" s="76">
        <f>COUNTIFS('Prioritized Approach Milestones'!B117,"4",'Prioritized Approach Milestones'!C117,"yes")</f>
        <v>0</v>
      </c>
      <c r="E117" s="77">
        <f>COUNTIFS('Prioritized Approach Milestones'!B117,"5",'Prioritized Approach Milestones'!C117,"yes")</f>
        <v>0</v>
      </c>
      <c r="F117" s="78">
        <f>COUNTIFS('Prioritized Approach Milestones'!B117,"6",'Prioritized Approach Milestones'!C117,"yes")</f>
        <v>0</v>
      </c>
      <c r="G117" s="234">
        <f t="shared" si="5"/>
        <v>0</v>
      </c>
      <c r="H117" s="145">
        <f>COUNTIFS('Prioritized Approach Milestones'!B117,"1",'Prioritized Approach Milestones'!C117,"N/A")</f>
        <v>0</v>
      </c>
      <c r="I117" s="145">
        <f>COUNTIFS('Prioritized Approach Milestones'!B117,"2",'Prioritized Approach Milestones'!C117,"N/A")</f>
        <v>0</v>
      </c>
      <c r="J117" s="145">
        <f>COUNTIFS('Prioritized Approach Milestones'!B117,"3",'Prioritized Approach Milestones'!C117,"N/A")</f>
        <v>0</v>
      </c>
      <c r="K117" s="145">
        <f>COUNTIFS('Prioritized Approach Milestones'!B117,"4",'Prioritized Approach Milestones'!C117,"N/A")</f>
        <v>0</v>
      </c>
      <c r="L117" s="145">
        <f>COUNTIFS('Prioritized Approach Milestones'!B117,"5",'Prioritized Approach Milestones'!C117,"N/A")</f>
        <v>0</v>
      </c>
      <c r="M117" s="145">
        <f>COUNTIFS('Prioritized Approach Milestones'!B117,"6",'Prioritized Approach Milestones'!C117,"N/A")</f>
        <v>0</v>
      </c>
      <c r="N117">
        <f t="shared" si="3"/>
        <v>0</v>
      </c>
      <c r="O117" s="238"/>
      <c r="P117" s="65" t="str">
        <f>IF('Prioritized Approach Milestones'!$B117=1,'Prioritized Approach Milestones'!$F117,"")</f>
        <v/>
      </c>
      <c r="Q117" s="65" t="str">
        <f>IF('Prioritized Approach Milestones'!$B117=2,'Prioritized Approach Milestones'!$F117,"")</f>
        <v/>
      </c>
      <c r="R117" s="65" t="str">
        <f>IF('Prioritized Approach Milestones'!$B117=3,'Prioritized Approach Milestones'!$F117,"")</f>
        <v/>
      </c>
      <c r="S117" s="65">
        <f>IF('Prioritized Approach Milestones'!$B117=4,'Prioritized Approach Milestones'!$F117,"")</f>
        <v>0</v>
      </c>
      <c r="T117" s="65" t="str">
        <f>IF('Prioritized Approach Milestones'!$B117=5,'Prioritized Approach Milestones'!$F117,"")</f>
        <v/>
      </c>
      <c r="U117" s="66" t="str">
        <f>IF('Prioritized Approach Milestones'!$B117=6,'Prioritized Approach Milestones'!$F117,"")</f>
        <v/>
      </c>
      <c r="V117" s="67" t="str">
        <f>IF(AND('Prioritized Approach Milestones'!C117="Yes",'Prioritized Approach Milestones'!F117=""),"CORRECT",IF('Prioritized Approach Milestones'!C117="No","CORRECT",IF('Prioritized Approach Milestones'!B117=1,"ERROR 1","N/A")))</f>
        <v>N/A</v>
      </c>
      <c r="W117" s="67" t="str">
        <f>IF(AND('Prioritized Approach Milestones'!C117="Yes",'Prioritized Approach Milestones'!F117=""),"CORRECT",IF('Prioritized Approach Milestones'!C117="No","CORRECT",IF('Prioritized Approach Milestones'!B117=2,"ERROR 1","N/A")))</f>
        <v>N/A</v>
      </c>
      <c r="X117" s="67" t="str">
        <f>IF(AND('Prioritized Approach Milestones'!C117="Yes",'Prioritized Approach Milestones'!F117=""),"CORRECT",IF('Prioritized Approach Milestones'!C117="No","CORRECT",IF('Prioritized Approach Milestones'!B117=3,"ERROR 1","N/A")))</f>
        <v>N/A</v>
      </c>
      <c r="Y117" s="67" t="str">
        <f>IF(AND('Prioritized Approach Milestones'!C117="Yes",'Prioritized Approach Milestones'!F117=""),"CORRECT",IF('Prioritized Approach Milestones'!C117="No","CORRECT",IF('Prioritized Approach Milestones'!B117=4,"ERROR 1","N/A")))</f>
        <v>ERROR 1</v>
      </c>
      <c r="Z117" s="67" t="str">
        <f>IF(AND('Prioritized Approach Milestones'!C117="Yes",'Prioritized Approach Milestones'!F117=""),"CORRECT",IF('Prioritized Approach Milestones'!C117="No","CORRECT",IF('Prioritized Approach Milestones'!B117=5,"ERROR 1","N/A")))</f>
        <v>N/A</v>
      </c>
      <c r="AA117" s="67" t="str">
        <f>IF(AND('Prioritized Approach Milestones'!C117="Yes",'Prioritized Approach Milestones'!F117=""),"CORRECT",IF('Prioritized Approach Milestones'!C117="No","CORRECT",IF('Prioritized Approach Milestones'!B117=6,"ERROR 1","N/A")))</f>
        <v>N/A</v>
      </c>
      <c r="AB117" s="59" t="str">
        <f>IF(AND('Prioritized Approach Milestones'!C117="No",'Prioritized Approach Milestones'!F117=""),IF('Prioritized Approach Milestones'!B117=1,"ERROR 2","N/A"),"CORRECT")</f>
        <v>CORRECT</v>
      </c>
      <c r="AC117" s="59" t="str">
        <f>IF(AND('Prioritized Approach Milestones'!C117="No",'Prioritized Approach Milestones'!F117=""),IF('Prioritized Approach Milestones'!B117=2,"ERROR 2","N/A"),"CORRECT")</f>
        <v>CORRECT</v>
      </c>
      <c r="AD117" s="59" t="str">
        <f>IF(AND('Prioritized Approach Milestones'!C117="No",'Prioritized Approach Milestones'!F117=""),IF('Prioritized Approach Milestones'!B117=3,"ERROR 2","N/A"),"CORRECT")</f>
        <v>CORRECT</v>
      </c>
      <c r="AE117" s="59" t="str">
        <f>IF(AND('Prioritized Approach Milestones'!C117="No",'Prioritized Approach Milestones'!F117=""),IF('Prioritized Approach Milestones'!B117=4,"ERROR 2","N/A"),"CORRECT")</f>
        <v>CORRECT</v>
      </c>
      <c r="AF117" s="59" t="str">
        <f>IF(AND('Prioritized Approach Milestones'!C117="No",'Prioritized Approach Milestones'!F117=""),IF('Prioritized Approach Milestones'!B117=5,"ERROR 2","N/A"),"CORRECT")</f>
        <v>CORRECT</v>
      </c>
      <c r="AG117" s="68" t="str">
        <f>IF(AND('Prioritized Approach Milestones'!C117="No",'Prioritized Approach Milestones'!F117=""),IF('Prioritized Approach Milestones'!B117=6,"ERROR 2","N/A"),"CORRECT")</f>
        <v>CORRECT</v>
      </c>
    </row>
    <row r="118" spans="1:33">
      <c r="A118" s="74">
        <f>COUNTIFS('Prioritized Approach Milestones'!B118,"1",'Prioritized Approach Milestones'!C118,"yes")</f>
        <v>0</v>
      </c>
      <c r="B118" s="79">
        <f>COUNTIFS('Prioritized Approach Milestones'!B118,"2",'Prioritized Approach Milestones'!C118,"yes")</f>
        <v>0</v>
      </c>
      <c r="C118" s="75">
        <f>COUNTIFS('Prioritized Approach Milestones'!B118,"3",'Prioritized Approach Milestones'!C118,"yes")</f>
        <v>0</v>
      </c>
      <c r="D118" s="76">
        <f>COUNTIFS('Prioritized Approach Milestones'!B118,"4",'Prioritized Approach Milestones'!C118,"yes")</f>
        <v>0</v>
      </c>
      <c r="E118" s="77">
        <f>COUNTIFS('Prioritized Approach Milestones'!B118,"5",'Prioritized Approach Milestones'!C118,"yes")</f>
        <v>0</v>
      </c>
      <c r="F118" s="78">
        <f>COUNTIFS('Prioritized Approach Milestones'!B118,"6",'Prioritized Approach Milestones'!C118,"yes")</f>
        <v>0</v>
      </c>
      <c r="G118" s="234">
        <f t="shared" si="5"/>
        <v>0</v>
      </c>
      <c r="H118" s="145">
        <f>COUNTIFS('Prioritized Approach Milestones'!B118,"1",'Prioritized Approach Milestones'!C118,"N/A")</f>
        <v>0</v>
      </c>
      <c r="I118" s="145">
        <f>COUNTIFS('Prioritized Approach Milestones'!B118,"2",'Prioritized Approach Milestones'!C118,"N/A")</f>
        <v>0</v>
      </c>
      <c r="J118" s="145">
        <f>COUNTIFS('Prioritized Approach Milestones'!B118,"3",'Prioritized Approach Milestones'!C118,"N/A")</f>
        <v>0</v>
      </c>
      <c r="K118" s="145">
        <f>COUNTIFS('Prioritized Approach Milestones'!B118,"4",'Prioritized Approach Milestones'!C118,"N/A")</f>
        <v>0</v>
      </c>
      <c r="L118" s="145">
        <f>COUNTIFS('Prioritized Approach Milestones'!B118,"5",'Prioritized Approach Milestones'!C118,"N/A")</f>
        <v>0</v>
      </c>
      <c r="M118" s="145">
        <f>COUNTIFS('Prioritized Approach Milestones'!B118,"6",'Prioritized Approach Milestones'!C118,"N/A")</f>
        <v>0</v>
      </c>
      <c r="N118">
        <f t="shared" si="3"/>
        <v>0</v>
      </c>
      <c r="O118" s="238"/>
      <c r="P118" s="65" t="str">
        <f>IF('Prioritized Approach Milestones'!$B118=1,'Prioritized Approach Milestones'!$F118,"")</f>
        <v/>
      </c>
      <c r="Q118" s="65" t="str">
        <f>IF('Prioritized Approach Milestones'!$B118=2,'Prioritized Approach Milestones'!$F118,"")</f>
        <v/>
      </c>
      <c r="R118" s="65" t="str">
        <f>IF('Prioritized Approach Milestones'!$B118=3,'Prioritized Approach Milestones'!$F118,"")</f>
        <v/>
      </c>
      <c r="S118" s="65" t="str">
        <f>IF('Prioritized Approach Milestones'!$B118=4,'Prioritized Approach Milestones'!$F118,"")</f>
        <v/>
      </c>
      <c r="T118" s="65" t="str">
        <f>IF('Prioritized Approach Milestones'!$B118=5,'Prioritized Approach Milestones'!$F118,"")</f>
        <v/>
      </c>
      <c r="U118" s="66" t="str">
        <f>IF('Prioritized Approach Milestones'!$B118=6,'Prioritized Approach Milestones'!$F118,"")</f>
        <v/>
      </c>
      <c r="V118" s="67" t="str">
        <f>IF(AND('Prioritized Approach Milestones'!C118="Yes",'Prioritized Approach Milestones'!F118=""),"CORRECT",IF('Prioritized Approach Milestones'!C118="No","CORRECT",IF('Prioritized Approach Milestones'!B118=1,"ERROR 1","N/A")))</f>
        <v>N/A</v>
      </c>
      <c r="W118" s="67" t="str">
        <f>IF(AND('Prioritized Approach Milestones'!C118="Yes",'Prioritized Approach Milestones'!F118=""),"CORRECT",IF('Prioritized Approach Milestones'!C118="No","CORRECT",IF('Prioritized Approach Milestones'!B118=2,"ERROR 1","N/A")))</f>
        <v>N/A</v>
      </c>
      <c r="X118" s="67" t="str">
        <f>IF(AND('Prioritized Approach Milestones'!C118="Yes",'Prioritized Approach Milestones'!F118=""),"CORRECT",IF('Prioritized Approach Milestones'!C118="No","CORRECT",IF('Prioritized Approach Milestones'!B118=3,"ERROR 1","N/A")))</f>
        <v>N/A</v>
      </c>
      <c r="Y118" s="67" t="str">
        <f>IF(AND('Prioritized Approach Milestones'!C118="Yes",'Prioritized Approach Milestones'!F118=""),"CORRECT",IF('Prioritized Approach Milestones'!C118="No","CORRECT",IF('Prioritized Approach Milestones'!B118=4,"ERROR 1","N/A")))</f>
        <v>N/A</v>
      </c>
      <c r="Z118" s="67" t="str">
        <f>IF(AND('Prioritized Approach Milestones'!C118="Yes",'Prioritized Approach Milestones'!F118=""),"CORRECT",IF('Prioritized Approach Milestones'!C118="No","CORRECT",IF('Prioritized Approach Milestones'!B118=5,"ERROR 1","N/A")))</f>
        <v>N/A</v>
      </c>
      <c r="AA118" s="67" t="str">
        <f>IF(AND('Prioritized Approach Milestones'!C118="Yes",'Prioritized Approach Milestones'!F118=""),"CORRECT",IF('Prioritized Approach Milestones'!C118="No","CORRECT",IF('Prioritized Approach Milestones'!B118=6,"ERROR 1","N/A")))</f>
        <v>N/A</v>
      </c>
      <c r="AB118" s="59" t="str">
        <f>IF(AND('Prioritized Approach Milestones'!C118="No",'Prioritized Approach Milestones'!F118=""),IF('Prioritized Approach Milestones'!B118=1,"ERROR 2","N/A"),"CORRECT")</f>
        <v>CORRECT</v>
      </c>
      <c r="AC118" s="59" t="str">
        <f>IF(AND('Prioritized Approach Milestones'!C118="No",'Prioritized Approach Milestones'!F118=""),IF('Prioritized Approach Milestones'!B118=2,"ERROR 2","N/A"),"CORRECT")</f>
        <v>CORRECT</v>
      </c>
      <c r="AD118" s="59" t="str">
        <f>IF(AND('Prioritized Approach Milestones'!C118="No",'Prioritized Approach Milestones'!F118=""),IF('Prioritized Approach Milestones'!B118=3,"ERROR 2","N/A"),"CORRECT")</f>
        <v>CORRECT</v>
      </c>
      <c r="AE118" s="59" t="str">
        <f>IF(AND('Prioritized Approach Milestones'!C118="No",'Prioritized Approach Milestones'!F118=""),IF('Prioritized Approach Milestones'!B118=4,"ERROR 2","N/A"),"CORRECT")</f>
        <v>CORRECT</v>
      </c>
      <c r="AF118" s="59" t="str">
        <f>IF(AND('Prioritized Approach Milestones'!C118="No",'Prioritized Approach Milestones'!F118=""),IF('Prioritized Approach Milestones'!B118=5,"ERROR 2","N/A"),"CORRECT")</f>
        <v>CORRECT</v>
      </c>
      <c r="AG118" s="68" t="str">
        <f>IF(AND('Prioritized Approach Milestones'!C118="No",'Prioritized Approach Milestones'!F118=""),IF('Prioritized Approach Milestones'!B118=6,"ERROR 2","N/A"),"CORRECT")</f>
        <v>CORRECT</v>
      </c>
    </row>
    <row r="119" spans="1:33">
      <c r="A119" s="74">
        <f>COUNTIFS('Prioritized Approach Milestones'!B119,"1",'Prioritized Approach Milestones'!C119,"yes")</f>
        <v>0</v>
      </c>
      <c r="B119" s="79">
        <f>COUNTIFS('Prioritized Approach Milestones'!B119,"2",'Prioritized Approach Milestones'!C119,"yes")</f>
        <v>0</v>
      </c>
      <c r="C119" s="75">
        <f>COUNTIFS('Prioritized Approach Milestones'!B119,"3",'Prioritized Approach Milestones'!C119,"yes")</f>
        <v>0</v>
      </c>
      <c r="D119" s="76">
        <f>COUNTIFS('Prioritized Approach Milestones'!B119,"4",'Prioritized Approach Milestones'!C119,"yes")</f>
        <v>0</v>
      </c>
      <c r="E119" s="77">
        <f>COUNTIFS('Prioritized Approach Milestones'!B119,"5",'Prioritized Approach Milestones'!C119,"yes")</f>
        <v>0</v>
      </c>
      <c r="F119" s="78">
        <f>COUNTIFS('Prioritized Approach Milestones'!B119,"6",'Prioritized Approach Milestones'!C119,"yes")</f>
        <v>0</v>
      </c>
      <c r="G119" s="234">
        <f t="shared" si="5"/>
        <v>0</v>
      </c>
      <c r="H119" s="145">
        <f>COUNTIFS('Prioritized Approach Milestones'!B119,"1",'Prioritized Approach Milestones'!C119,"N/A")</f>
        <v>0</v>
      </c>
      <c r="I119" s="145">
        <f>COUNTIFS('Prioritized Approach Milestones'!B119,"2",'Prioritized Approach Milestones'!C119,"N/A")</f>
        <v>0</v>
      </c>
      <c r="J119" s="145">
        <f>COUNTIFS('Prioritized Approach Milestones'!B119,"3",'Prioritized Approach Milestones'!C119,"N/A")</f>
        <v>0</v>
      </c>
      <c r="K119" s="145">
        <f>COUNTIFS('Prioritized Approach Milestones'!B119,"4",'Prioritized Approach Milestones'!C119,"N/A")</f>
        <v>0</v>
      </c>
      <c r="L119" s="145">
        <f>COUNTIFS('Prioritized Approach Milestones'!B119,"5",'Prioritized Approach Milestones'!C119,"N/A")</f>
        <v>0</v>
      </c>
      <c r="M119" s="145">
        <f>COUNTIFS('Prioritized Approach Milestones'!B119,"6",'Prioritized Approach Milestones'!C119,"N/A")</f>
        <v>0</v>
      </c>
      <c r="N119">
        <f t="shared" si="3"/>
        <v>0</v>
      </c>
      <c r="O119" s="238"/>
      <c r="P119" s="65" t="str">
        <f>IF('Prioritized Approach Milestones'!$B119=1,'Prioritized Approach Milestones'!$F119,"")</f>
        <v/>
      </c>
      <c r="Q119" s="65" t="str">
        <f>IF('Prioritized Approach Milestones'!$B119=2,'Prioritized Approach Milestones'!$F119,"")</f>
        <v/>
      </c>
      <c r="R119" s="65" t="str">
        <f>IF('Prioritized Approach Milestones'!$B119=3,'Prioritized Approach Milestones'!$F119,"")</f>
        <v/>
      </c>
      <c r="S119" s="65" t="str">
        <f>IF('Prioritized Approach Milestones'!$B119=4,'Prioritized Approach Milestones'!$F119,"")</f>
        <v/>
      </c>
      <c r="T119" s="65" t="str">
        <f>IF('Prioritized Approach Milestones'!$B119=5,'Prioritized Approach Milestones'!$F119,"")</f>
        <v/>
      </c>
      <c r="U119" s="66" t="str">
        <f>IF('Prioritized Approach Milestones'!$B119=6,'Prioritized Approach Milestones'!$F119,"")</f>
        <v/>
      </c>
      <c r="V119" s="67" t="str">
        <f>IF(AND('Prioritized Approach Milestones'!C119="Yes",'Prioritized Approach Milestones'!F119=""),"CORRECT",IF('Prioritized Approach Milestones'!C119="No","CORRECT",IF('Prioritized Approach Milestones'!B119=1,"ERROR 1","N/A")))</f>
        <v>N/A</v>
      </c>
      <c r="W119" s="67" t="str">
        <f>IF(AND('Prioritized Approach Milestones'!C119="Yes",'Prioritized Approach Milestones'!F119=""),"CORRECT",IF('Prioritized Approach Milestones'!C119="No","CORRECT",IF('Prioritized Approach Milestones'!B119=2,"ERROR 1","N/A")))</f>
        <v>N/A</v>
      </c>
      <c r="X119" s="67" t="str">
        <f>IF(AND('Prioritized Approach Milestones'!C119="Yes",'Prioritized Approach Milestones'!F119=""),"CORRECT",IF('Prioritized Approach Milestones'!C119="No","CORRECT",IF('Prioritized Approach Milestones'!B119=3,"ERROR 1","N/A")))</f>
        <v>N/A</v>
      </c>
      <c r="Y119" s="67" t="str">
        <f>IF(AND('Prioritized Approach Milestones'!C119="Yes",'Prioritized Approach Milestones'!F119=""),"CORRECT",IF('Prioritized Approach Milestones'!C119="No","CORRECT",IF('Prioritized Approach Milestones'!B119=4,"ERROR 1","N/A")))</f>
        <v>N/A</v>
      </c>
      <c r="Z119" s="67" t="str">
        <f>IF(AND('Prioritized Approach Milestones'!C119="Yes",'Prioritized Approach Milestones'!F119=""),"CORRECT",IF('Prioritized Approach Milestones'!C119="No","CORRECT",IF('Prioritized Approach Milestones'!B119=5,"ERROR 1","N/A")))</f>
        <v>N/A</v>
      </c>
      <c r="AA119" s="67" t="str">
        <f>IF(AND('Prioritized Approach Milestones'!C119="Yes",'Prioritized Approach Milestones'!F119=""),"CORRECT",IF('Prioritized Approach Milestones'!C119="No","CORRECT",IF('Prioritized Approach Milestones'!B119=6,"ERROR 1","N/A")))</f>
        <v>N/A</v>
      </c>
      <c r="AB119" s="59" t="str">
        <f>IF(AND('Prioritized Approach Milestones'!C119="No",'Prioritized Approach Milestones'!F119=""),IF('Prioritized Approach Milestones'!B119=1,"ERROR 2","N/A"),"CORRECT")</f>
        <v>CORRECT</v>
      </c>
      <c r="AC119" s="59" t="str">
        <f>IF(AND('Prioritized Approach Milestones'!C119="No",'Prioritized Approach Milestones'!F119=""),IF('Prioritized Approach Milestones'!B119=2,"ERROR 2","N/A"),"CORRECT")</f>
        <v>CORRECT</v>
      </c>
      <c r="AD119" s="59" t="str">
        <f>IF(AND('Prioritized Approach Milestones'!C119="No",'Prioritized Approach Milestones'!F119=""),IF('Prioritized Approach Milestones'!B119=3,"ERROR 2","N/A"),"CORRECT")</f>
        <v>CORRECT</v>
      </c>
      <c r="AE119" s="59" t="str">
        <f>IF(AND('Prioritized Approach Milestones'!C119="No",'Prioritized Approach Milestones'!F119=""),IF('Prioritized Approach Milestones'!B119=4,"ERROR 2","N/A"),"CORRECT")</f>
        <v>CORRECT</v>
      </c>
      <c r="AF119" s="59" t="str">
        <f>IF(AND('Prioritized Approach Milestones'!C119="No",'Prioritized Approach Milestones'!F119=""),IF('Prioritized Approach Milestones'!B119=5,"ERROR 2","N/A"),"CORRECT")</f>
        <v>CORRECT</v>
      </c>
      <c r="AG119" s="68" t="str">
        <f>IF(AND('Prioritized Approach Milestones'!C119="No",'Prioritized Approach Milestones'!F119=""),IF('Prioritized Approach Milestones'!B119=6,"ERROR 2","N/A"),"CORRECT")</f>
        <v>CORRECT</v>
      </c>
    </row>
    <row r="120" spans="1:33">
      <c r="A120" s="74">
        <f>COUNTIFS('Prioritized Approach Milestones'!B120,"1",'Prioritized Approach Milestones'!C120,"yes")</f>
        <v>0</v>
      </c>
      <c r="B120" s="79">
        <f>COUNTIFS('Prioritized Approach Milestones'!B120,"2",'Prioritized Approach Milestones'!C120,"yes")</f>
        <v>0</v>
      </c>
      <c r="C120" s="75">
        <f>COUNTIFS('Prioritized Approach Milestones'!B120,"3",'Prioritized Approach Milestones'!C120,"yes")</f>
        <v>0</v>
      </c>
      <c r="D120" s="76">
        <f>COUNTIFS('Prioritized Approach Milestones'!B120,"4",'Prioritized Approach Milestones'!C120,"yes")</f>
        <v>0</v>
      </c>
      <c r="E120" s="77">
        <f>COUNTIFS('Prioritized Approach Milestones'!B120,"5",'Prioritized Approach Milestones'!C120,"yes")</f>
        <v>0</v>
      </c>
      <c r="F120" s="78">
        <f>COUNTIFS('Prioritized Approach Milestones'!B120,"6",'Prioritized Approach Milestones'!C120,"yes")</f>
        <v>0</v>
      </c>
      <c r="G120" s="234">
        <f t="shared" si="5"/>
        <v>0</v>
      </c>
      <c r="H120" s="145">
        <f>COUNTIFS('Prioritized Approach Milestones'!B120,"1",'Prioritized Approach Milestones'!C120,"N/A")</f>
        <v>0</v>
      </c>
      <c r="I120" s="145">
        <f>COUNTIFS('Prioritized Approach Milestones'!B120,"2",'Prioritized Approach Milestones'!C120,"N/A")</f>
        <v>0</v>
      </c>
      <c r="J120" s="145">
        <f>COUNTIFS('Prioritized Approach Milestones'!B120,"3",'Prioritized Approach Milestones'!C120,"N/A")</f>
        <v>0</v>
      </c>
      <c r="K120" s="145">
        <f>COUNTIFS('Prioritized Approach Milestones'!B120,"4",'Prioritized Approach Milestones'!C120,"N/A")</f>
        <v>0</v>
      </c>
      <c r="L120" s="145">
        <f>COUNTIFS('Prioritized Approach Milestones'!B120,"5",'Prioritized Approach Milestones'!C120,"N/A")</f>
        <v>0</v>
      </c>
      <c r="M120" s="145">
        <f>COUNTIFS('Prioritized Approach Milestones'!B120,"6",'Prioritized Approach Milestones'!C120,"N/A")</f>
        <v>0</v>
      </c>
      <c r="N120">
        <f t="shared" si="3"/>
        <v>0</v>
      </c>
      <c r="O120" s="238"/>
      <c r="P120" s="65" t="str">
        <f>IF('Prioritized Approach Milestones'!$B120=1,'Prioritized Approach Milestones'!$F120,"")</f>
        <v/>
      </c>
      <c r="Q120" s="65">
        <f>IF('Prioritized Approach Milestones'!$B120=2,'Prioritized Approach Milestones'!$F120,"")</f>
        <v>0</v>
      </c>
      <c r="R120" s="65" t="str">
        <f>IF('Prioritized Approach Milestones'!$B120=3,'Prioritized Approach Milestones'!$F120,"")</f>
        <v/>
      </c>
      <c r="S120" s="65" t="str">
        <f>IF('Prioritized Approach Milestones'!$B120=4,'Prioritized Approach Milestones'!$F120,"")</f>
        <v/>
      </c>
      <c r="T120" s="65" t="str">
        <f>IF('Prioritized Approach Milestones'!$B120=5,'Prioritized Approach Milestones'!$F120,"")</f>
        <v/>
      </c>
      <c r="U120" s="66" t="str">
        <f>IF('Prioritized Approach Milestones'!$B120=6,'Prioritized Approach Milestones'!$F120,"")</f>
        <v/>
      </c>
      <c r="V120" s="67" t="str">
        <f>IF(AND('Prioritized Approach Milestones'!C120="Yes",'Prioritized Approach Milestones'!F120=""),"CORRECT",IF('Prioritized Approach Milestones'!C120="No","CORRECT",IF('Prioritized Approach Milestones'!B120=1,"ERROR 1","N/A")))</f>
        <v>N/A</v>
      </c>
      <c r="W120" s="67" t="str">
        <f>IF(AND('Prioritized Approach Milestones'!C120="Yes",'Prioritized Approach Milestones'!F120=""),"CORRECT",IF('Prioritized Approach Milestones'!C120="No","CORRECT",IF('Prioritized Approach Milestones'!B120=2,"ERROR 1","N/A")))</f>
        <v>ERROR 1</v>
      </c>
      <c r="X120" s="67" t="str">
        <f>IF(AND('Prioritized Approach Milestones'!C120="Yes",'Prioritized Approach Milestones'!F120=""),"CORRECT",IF('Prioritized Approach Milestones'!C120="No","CORRECT",IF('Prioritized Approach Milestones'!B120=3,"ERROR 1","N/A")))</f>
        <v>N/A</v>
      </c>
      <c r="Y120" s="67" t="str">
        <f>IF(AND('Prioritized Approach Milestones'!C120="Yes",'Prioritized Approach Milestones'!F120=""),"CORRECT",IF('Prioritized Approach Milestones'!C120="No","CORRECT",IF('Prioritized Approach Milestones'!B120=4,"ERROR 1","N/A")))</f>
        <v>N/A</v>
      </c>
      <c r="Z120" s="67" t="str">
        <f>IF(AND('Prioritized Approach Milestones'!C120="Yes",'Prioritized Approach Milestones'!F120=""),"CORRECT",IF('Prioritized Approach Milestones'!C120="No","CORRECT",IF('Prioritized Approach Milestones'!B120=5,"ERROR 1","N/A")))</f>
        <v>N/A</v>
      </c>
      <c r="AA120" s="67" t="str">
        <f>IF(AND('Prioritized Approach Milestones'!C120="Yes",'Prioritized Approach Milestones'!F120=""),"CORRECT",IF('Prioritized Approach Milestones'!C120="No","CORRECT",IF('Prioritized Approach Milestones'!B120=6,"ERROR 1","N/A")))</f>
        <v>N/A</v>
      </c>
      <c r="AB120" s="59" t="str">
        <f>IF(AND('Prioritized Approach Milestones'!C120="No",'Prioritized Approach Milestones'!F120=""),IF('Prioritized Approach Milestones'!B120=1,"ERROR 2","N/A"),"CORRECT")</f>
        <v>CORRECT</v>
      </c>
      <c r="AC120" s="59" t="str">
        <f>IF(AND('Prioritized Approach Milestones'!C120="No",'Prioritized Approach Milestones'!F120=""),IF('Prioritized Approach Milestones'!B120=2,"ERROR 2","N/A"),"CORRECT")</f>
        <v>CORRECT</v>
      </c>
      <c r="AD120" s="59" t="str">
        <f>IF(AND('Prioritized Approach Milestones'!C120="No",'Prioritized Approach Milestones'!F120=""),IF('Prioritized Approach Milestones'!B120=3,"ERROR 2","N/A"),"CORRECT")</f>
        <v>CORRECT</v>
      </c>
      <c r="AE120" s="59" t="str">
        <f>IF(AND('Prioritized Approach Milestones'!C120="No",'Prioritized Approach Milestones'!F120=""),IF('Prioritized Approach Milestones'!B120=4,"ERROR 2","N/A"),"CORRECT")</f>
        <v>CORRECT</v>
      </c>
      <c r="AF120" s="59" t="str">
        <f>IF(AND('Prioritized Approach Milestones'!C120="No",'Prioritized Approach Milestones'!F120=""),IF('Prioritized Approach Milestones'!B120=5,"ERROR 2","N/A"),"CORRECT")</f>
        <v>CORRECT</v>
      </c>
      <c r="AG120" s="68" t="str">
        <f>IF(AND('Prioritized Approach Milestones'!C120="No",'Prioritized Approach Milestones'!F120=""),IF('Prioritized Approach Milestones'!B120=6,"ERROR 2","N/A"),"CORRECT")</f>
        <v>CORRECT</v>
      </c>
    </row>
    <row r="121" spans="1:33">
      <c r="A121" s="74">
        <f>COUNTIFS('Prioritized Approach Milestones'!B121,"1",'Prioritized Approach Milestones'!C121,"yes")</f>
        <v>0</v>
      </c>
      <c r="B121" s="79">
        <f>COUNTIFS('Prioritized Approach Milestones'!B121,"2",'Prioritized Approach Milestones'!C121,"yes")</f>
        <v>0</v>
      </c>
      <c r="C121" s="75">
        <f>COUNTIFS('Prioritized Approach Milestones'!B121,"3",'Prioritized Approach Milestones'!C121,"yes")</f>
        <v>0</v>
      </c>
      <c r="D121" s="76">
        <f>COUNTIFS('Prioritized Approach Milestones'!B121,"4",'Prioritized Approach Milestones'!C121,"yes")</f>
        <v>0</v>
      </c>
      <c r="E121" s="77">
        <f>COUNTIFS('Prioritized Approach Milestones'!B121,"5",'Prioritized Approach Milestones'!C121,"yes")</f>
        <v>0</v>
      </c>
      <c r="F121" s="78">
        <f>COUNTIFS('Prioritized Approach Milestones'!B121,"6",'Prioritized Approach Milestones'!C121,"yes")</f>
        <v>0</v>
      </c>
      <c r="G121" s="234">
        <f t="shared" si="5"/>
        <v>0</v>
      </c>
      <c r="H121" s="145">
        <f>COUNTIFS('Prioritized Approach Milestones'!B121,"1",'Prioritized Approach Milestones'!C121,"N/A")</f>
        <v>0</v>
      </c>
      <c r="I121" s="145">
        <f>COUNTIFS('Prioritized Approach Milestones'!B121,"2",'Prioritized Approach Milestones'!C121,"N/A")</f>
        <v>0</v>
      </c>
      <c r="J121" s="145">
        <f>COUNTIFS('Prioritized Approach Milestones'!B121,"3",'Prioritized Approach Milestones'!C121,"N/A")</f>
        <v>0</v>
      </c>
      <c r="K121" s="145">
        <f>COUNTIFS('Prioritized Approach Milestones'!B121,"4",'Prioritized Approach Milestones'!C121,"N/A")</f>
        <v>0</v>
      </c>
      <c r="L121" s="145">
        <f>COUNTIFS('Prioritized Approach Milestones'!B121,"5",'Prioritized Approach Milestones'!C121,"N/A")</f>
        <v>0</v>
      </c>
      <c r="M121" s="145">
        <f>COUNTIFS('Prioritized Approach Milestones'!B121,"6",'Prioritized Approach Milestones'!C121,"N/A")</f>
        <v>0</v>
      </c>
      <c r="N121">
        <f t="shared" si="3"/>
        <v>0</v>
      </c>
      <c r="O121" s="238"/>
      <c r="P121" s="65" t="str">
        <f>IF('Prioritized Approach Milestones'!$B121=1,'Prioritized Approach Milestones'!$F121,"")</f>
        <v/>
      </c>
      <c r="Q121" s="65">
        <f>IF('Prioritized Approach Milestones'!$B121=2,'Prioritized Approach Milestones'!$F121,"")</f>
        <v>0</v>
      </c>
      <c r="R121" s="65" t="str">
        <f>IF('Prioritized Approach Milestones'!$B121=3,'Prioritized Approach Milestones'!$F121,"")</f>
        <v/>
      </c>
      <c r="S121" s="65" t="str">
        <f>IF('Prioritized Approach Milestones'!$B121=4,'Prioritized Approach Milestones'!$F121,"")</f>
        <v/>
      </c>
      <c r="T121" s="65" t="str">
        <f>IF('Prioritized Approach Milestones'!$B121=5,'Prioritized Approach Milestones'!$F121,"")</f>
        <v/>
      </c>
      <c r="U121" s="66" t="str">
        <f>IF('Prioritized Approach Milestones'!$B121=6,'Prioritized Approach Milestones'!$F121,"")</f>
        <v/>
      </c>
      <c r="V121" s="67" t="str">
        <f>IF(AND('Prioritized Approach Milestones'!C121="Yes",'Prioritized Approach Milestones'!F121=""),"CORRECT",IF('Prioritized Approach Milestones'!C121="No","CORRECT",IF('Prioritized Approach Milestones'!B121=1,"ERROR 1","N/A")))</f>
        <v>N/A</v>
      </c>
      <c r="W121" s="67" t="str">
        <f>IF(AND('Prioritized Approach Milestones'!C121="Yes",'Prioritized Approach Milestones'!F121=""),"CORRECT",IF('Prioritized Approach Milestones'!C121="No","CORRECT",IF('Prioritized Approach Milestones'!B121=2,"ERROR 1","N/A")))</f>
        <v>ERROR 1</v>
      </c>
      <c r="X121" s="67" t="str">
        <f>IF(AND('Prioritized Approach Milestones'!C121="Yes",'Prioritized Approach Milestones'!F121=""),"CORRECT",IF('Prioritized Approach Milestones'!C121="No","CORRECT",IF('Prioritized Approach Milestones'!B121=3,"ERROR 1","N/A")))</f>
        <v>N/A</v>
      </c>
      <c r="Y121" s="67" t="str">
        <f>IF(AND('Prioritized Approach Milestones'!C121="Yes",'Prioritized Approach Milestones'!F121=""),"CORRECT",IF('Prioritized Approach Milestones'!C121="No","CORRECT",IF('Prioritized Approach Milestones'!B121=4,"ERROR 1","N/A")))</f>
        <v>N/A</v>
      </c>
      <c r="Z121" s="67" t="str">
        <f>IF(AND('Prioritized Approach Milestones'!C121="Yes",'Prioritized Approach Milestones'!F121=""),"CORRECT",IF('Prioritized Approach Milestones'!C121="No","CORRECT",IF('Prioritized Approach Milestones'!B121=5,"ERROR 1","N/A")))</f>
        <v>N/A</v>
      </c>
      <c r="AA121" s="67" t="str">
        <f>IF(AND('Prioritized Approach Milestones'!C121="Yes",'Prioritized Approach Milestones'!F121=""),"CORRECT",IF('Prioritized Approach Milestones'!C121="No","CORRECT",IF('Prioritized Approach Milestones'!B121=6,"ERROR 1","N/A")))</f>
        <v>N/A</v>
      </c>
      <c r="AB121" s="59" t="str">
        <f>IF(AND('Prioritized Approach Milestones'!C121="No",'Prioritized Approach Milestones'!F121=""),IF('Prioritized Approach Milestones'!B121=1,"ERROR 2","N/A"),"CORRECT")</f>
        <v>CORRECT</v>
      </c>
      <c r="AC121" s="59" t="str">
        <f>IF(AND('Prioritized Approach Milestones'!C121="No",'Prioritized Approach Milestones'!F121=""),IF('Prioritized Approach Milestones'!B121=2,"ERROR 2","N/A"),"CORRECT")</f>
        <v>CORRECT</v>
      </c>
      <c r="AD121" s="59" t="str">
        <f>IF(AND('Prioritized Approach Milestones'!C121="No",'Prioritized Approach Milestones'!F121=""),IF('Prioritized Approach Milestones'!B121=3,"ERROR 2","N/A"),"CORRECT")</f>
        <v>CORRECT</v>
      </c>
      <c r="AE121" s="59" t="str">
        <f>IF(AND('Prioritized Approach Milestones'!C121="No",'Prioritized Approach Milestones'!F121=""),IF('Prioritized Approach Milestones'!B121=4,"ERROR 2","N/A"),"CORRECT")</f>
        <v>CORRECT</v>
      </c>
      <c r="AF121" s="59" t="str">
        <f>IF(AND('Prioritized Approach Milestones'!C121="No",'Prioritized Approach Milestones'!F121=""),IF('Prioritized Approach Milestones'!B121=5,"ERROR 2","N/A"),"CORRECT")</f>
        <v>CORRECT</v>
      </c>
      <c r="AG121" s="68" t="str">
        <f>IF(AND('Prioritized Approach Milestones'!C121="No",'Prioritized Approach Milestones'!F121=""),IF('Prioritized Approach Milestones'!B121=6,"ERROR 2","N/A"),"CORRECT")</f>
        <v>CORRECT</v>
      </c>
    </row>
    <row r="122" spans="1:33">
      <c r="A122" s="74">
        <f>COUNTIFS('Prioritized Approach Milestones'!B122,"1",'Prioritized Approach Milestones'!C122,"yes")</f>
        <v>0</v>
      </c>
      <c r="B122" s="79">
        <f>COUNTIFS('Prioritized Approach Milestones'!B122,"2",'Prioritized Approach Milestones'!C122,"yes")</f>
        <v>0</v>
      </c>
      <c r="C122" s="75">
        <f>COUNTIFS('Prioritized Approach Milestones'!B122,"3",'Prioritized Approach Milestones'!C122,"yes")</f>
        <v>0</v>
      </c>
      <c r="D122" s="76">
        <f>COUNTIFS('Prioritized Approach Milestones'!B122,"4",'Prioritized Approach Milestones'!C122,"yes")</f>
        <v>0</v>
      </c>
      <c r="E122" s="77">
        <f>COUNTIFS('Prioritized Approach Milestones'!B122,"5",'Prioritized Approach Milestones'!C122,"yes")</f>
        <v>0</v>
      </c>
      <c r="F122" s="78">
        <f>COUNTIFS('Prioritized Approach Milestones'!B122,"6",'Prioritized Approach Milestones'!C122,"yes")</f>
        <v>0</v>
      </c>
      <c r="G122" s="234">
        <f t="shared" si="5"/>
        <v>0</v>
      </c>
      <c r="H122" s="145">
        <f>COUNTIFS('Prioritized Approach Milestones'!B122,"1",'Prioritized Approach Milestones'!C122,"N/A")</f>
        <v>0</v>
      </c>
      <c r="I122" s="145">
        <f>COUNTIFS('Prioritized Approach Milestones'!B122,"2",'Prioritized Approach Milestones'!C122,"N/A")</f>
        <v>0</v>
      </c>
      <c r="J122" s="145">
        <f>COUNTIFS('Prioritized Approach Milestones'!B122,"3",'Prioritized Approach Milestones'!C122,"N/A")</f>
        <v>0</v>
      </c>
      <c r="K122" s="145">
        <f>COUNTIFS('Prioritized Approach Milestones'!B122,"4",'Prioritized Approach Milestones'!C122,"N/A")</f>
        <v>0</v>
      </c>
      <c r="L122" s="145">
        <f>COUNTIFS('Prioritized Approach Milestones'!B122,"5",'Prioritized Approach Milestones'!C122,"N/A")</f>
        <v>0</v>
      </c>
      <c r="M122" s="145">
        <f>COUNTIFS('Prioritized Approach Milestones'!B122,"6",'Prioritized Approach Milestones'!C122,"N/A")</f>
        <v>0</v>
      </c>
      <c r="N122">
        <f t="shared" si="3"/>
        <v>0</v>
      </c>
      <c r="O122" s="238"/>
      <c r="P122" s="65" t="str">
        <f>IF('Prioritized Approach Milestones'!$B122=1,'Prioritized Approach Milestones'!$F122,"")</f>
        <v/>
      </c>
      <c r="Q122" s="65">
        <f>IF('Prioritized Approach Milestones'!$B122=2,'Prioritized Approach Milestones'!$F122,"")</f>
        <v>0</v>
      </c>
      <c r="R122" s="65" t="str">
        <f>IF('Prioritized Approach Milestones'!$B122=3,'Prioritized Approach Milestones'!$F122,"")</f>
        <v/>
      </c>
      <c r="S122" s="65" t="str">
        <f>IF('Prioritized Approach Milestones'!$B122=4,'Prioritized Approach Milestones'!$F122,"")</f>
        <v/>
      </c>
      <c r="T122" s="65" t="str">
        <f>IF('Prioritized Approach Milestones'!$B122=5,'Prioritized Approach Milestones'!$F122,"")</f>
        <v/>
      </c>
      <c r="U122" s="66" t="str">
        <f>IF('Prioritized Approach Milestones'!$B122=6,'Prioritized Approach Milestones'!$F122,"")</f>
        <v/>
      </c>
      <c r="V122" s="67" t="str">
        <f>IF(AND('Prioritized Approach Milestones'!C122="Yes",'Prioritized Approach Milestones'!F122=""),"CORRECT",IF('Prioritized Approach Milestones'!C122="No","CORRECT",IF('Prioritized Approach Milestones'!B122=1,"ERROR 1","N/A")))</f>
        <v>N/A</v>
      </c>
      <c r="W122" s="67" t="str">
        <f>IF(AND('Prioritized Approach Milestones'!C122="Yes",'Prioritized Approach Milestones'!F122=""),"CORRECT",IF('Prioritized Approach Milestones'!C122="No","CORRECT",IF('Prioritized Approach Milestones'!B122=2,"ERROR 1","N/A")))</f>
        <v>ERROR 1</v>
      </c>
      <c r="X122" s="67" t="str">
        <f>IF(AND('Prioritized Approach Milestones'!C122="Yes",'Prioritized Approach Milestones'!F122=""),"CORRECT",IF('Prioritized Approach Milestones'!C122="No","CORRECT",IF('Prioritized Approach Milestones'!B122=3,"ERROR 1","N/A")))</f>
        <v>N/A</v>
      </c>
      <c r="Y122" s="67" t="str">
        <f>IF(AND('Prioritized Approach Milestones'!C122="Yes",'Prioritized Approach Milestones'!F122=""),"CORRECT",IF('Prioritized Approach Milestones'!C122="No","CORRECT",IF('Prioritized Approach Milestones'!B122=4,"ERROR 1","N/A")))</f>
        <v>N/A</v>
      </c>
      <c r="Z122" s="67" t="str">
        <f>IF(AND('Prioritized Approach Milestones'!C122="Yes",'Prioritized Approach Milestones'!F122=""),"CORRECT",IF('Prioritized Approach Milestones'!C122="No","CORRECT",IF('Prioritized Approach Milestones'!B122=5,"ERROR 1","N/A")))</f>
        <v>N/A</v>
      </c>
      <c r="AA122" s="67" t="str">
        <f>IF(AND('Prioritized Approach Milestones'!C122="Yes",'Prioritized Approach Milestones'!F122=""),"CORRECT",IF('Prioritized Approach Milestones'!C122="No","CORRECT",IF('Prioritized Approach Milestones'!B122=6,"ERROR 1","N/A")))</f>
        <v>N/A</v>
      </c>
      <c r="AB122" s="59" t="str">
        <f>IF(AND('Prioritized Approach Milestones'!C122="No",'Prioritized Approach Milestones'!F122=""),IF('Prioritized Approach Milestones'!B122=1,"ERROR 2","N/A"),"CORRECT")</f>
        <v>CORRECT</v>
      </c>
      <c r="AC122" s="59" t="str">
        <f>IF(AND('Prioritized Approach Milestones'!C122="No",'Prioritized Approach Milestones'!F122=""),IF('Prioritized Approach Milestones'!B122=2,"ERROR 2","N/A"),"CORRECT")</f>
        <v>CORRECT</v>
      </c>
      <c r="AD122" s="59" t="str">
        <f>IF(AND('Prioritized Approach Milestones'!C122="No",'Prioritized Approach Milestones'!F122=""),IF('Prioritized Approach Milestones'!B122=3,"ERROR 2","N/A"),"CORRECT")</f>
        <v>CORRECT</v>
      </c>
      <c r="AE122" s="59" t="str">
        <f>IF(AND('Prioritized Approach Milestones'!C122="No",'Prioritized Approach Milestones'!F122=""),IF('Prioritized Approach Milestones'!B122=4,"ERROR 2","N/A"),"CORRECT")</f>
        <v>CORRECT</v>
      </c>
      <c r="AF122" s="59" t="str">
        <f>IF(AND('Prioritized Approach Milestones'!C122="No",'Prioritized Approach Milestones'!F122=""),IF('Prioritized Approach Milestones'!B122=5,"ERROR 2","N/A"),"CORRECT")</f>
        <v>CORRECT</v>
      </c>
      <c r="AG122" s="68" t="str">
        <f>IF(AND('Prioritized Approach Milestones'!C122="No",'Prioritized Approach Milestones'!F122=""),IF('Prioritized Approach Milestones'!B122=6,"ERROR 2","N/A"),"CORRECT")</f>
        <v>CORRECT</v>
      </c>
    </row>
    <row r="123" spans="1:33">
      <c r="A123" s="74">
        <f>COUNTIFS('Prioritized Approach Milestones'!B123,"1",'Prioritized Approach Milestones'!C123,"yes")</f>
        <v>0</v>
      </c>
      <c r="B123" s="79">
        <f>COUNTIFS('Prioritized Approach Milestones'!B123,"2",'Prioritized Approach Milestones'!C123,"yes")</f>
        <v>0</v>
      </c>
      <c r="C123" s="75">
        <f>COUNTIFS('Prioritized Approach Milestones'!B123,"3",'Prioritized Approach Milestones'!C123,"yes")</f>
        <v>0</v>
      </c>
      <c r="D123" s="76">
        <f>COUNTIFS('Prioritized Approach Milestones'!B123,"4",'Prioritized Approach Milestones'!C123,"yes")</f>
        <v>0</v>
      </c>
      <c r="E123" s="77">
        <f>COUNTIFS('Prioritized Approach Milestones'!B123,"5",'Prioritized Approach Milestones'!C123,"yes")</f>
        <v>0</v>
      </c>
      <c r="F123" s="78">
        <f>COUNTIFS('Prioritized Approach Milestones'!B123,"6",'Prioritized Approach Milestones'!C123,"yes")</f>
        <v>0</v>
      </c>
      <c r="G123" s="234">
        <f t="shared" si="5"/>
        <v>0</v>
      </c>
      <c r="H123" s="145">
        <f>COUNTIFS('Prioritized Approach Milestones'!B123,"1",'Prioritized Approach Milestones'!C123,"N/A")</f>
        <v>0</v>
      </c>
      <c r="I123" s="145">
        <f>COUNTIFS('Prioritized Approach Milestones'!B123,"2",'Prioritized Approach Milestones'!C123,"N/A")</f>
        <v>0</v>
      </c>
      <c r="J123" s="145">
        <f>COUNTIFS('Prioritized Approach Milestones'!B123,"3",'Prioritized Approach Milestones'!C123,"N/A")</f>
        <v>0</v>
      </c>
      <c r="K123" s="145">
        <f>COUNTIFS('Prioritized Approach Milestones'!B123,"4",'Prioritized Approach Milestones'!C123,"N/A")</f>
        <v>0</v>
      </c>
      <c r="L123" s="145">
        <f>COUNTIFS('Prioritized Approach Milestones'!B123,"5",'Prioritized Approach Milestones'!C123,"N/A")</f>
        <v>0</v>
      </c>
      <c r="M123" s="145">
        <f>COUNTIFS('Prioritized Approach Milestones'!B123,"6",'Prioritized Approach Milestones'!C123,"N/A")</f>
        <v>0</v>
      </c>
      <c r="N123">
        <f t="shared" si="3"/>
        <v>0</v>
      </c>
      <c r="O123" s="238"/>
      <c r="P123" s="65" t="str">
        <f>IF('Prioritized Approach Milestones'!$B123=1,'Prioritized Approach Milestones'!$F123,"")</f>
        <v/>
      </c>
      <c r="Q123" s="65">
        <f>IF('Prioritized Approach Milestones'!$B123=2,'Prioritized Approach Milestones'!$F123,"")</f>
        <v>0</v>
      </c>
      <c r="R123" s="65" t="str">
        <f>IF('Prioritized Approach Milestones'!$B123=3,'Prioritized Approach Milestones'!$F123,"")</f>
        <v/>
      </c>
      <c r="S123" s="65" t="str">
        <f>IF('Prioritized Approach Milestones'!$B123=4,'Prioritized Approach Milestones'!$F123,"")</f>
        <v/>
      </c>
      <c r="T123" s="65" t="str">
        <f>IF('Prioritized Approach Milestones'!$B123=5,'Prioritized Approach Milestones'!$F123,"")</f>
        <v/>
      </c>
      <c r="U123" s="66" t="str">
        <f>IF('Prioritized Approach Milestones'!$B123=6,'Prioritized Approach Milestones'!$F123,"")</f>
        <v/>
      </c>
      <c r="V123" s="67" t="str">
        <f>IF(AND('Prioritized Approach Milestones'!C123="Yes",'Prioritized Approach Milestones'!F123=""),"CORRECT",IF('Prioritized Approach Milestones'!C123="No","CORRECT",IF('Prioritized Approach Milestones'!B123=1,"ERROR 1","N/A")))</f>
        <v>N/A</v>
      </c>
      <c r="W123" s="67" t="str">
        <f>IF(AND('Prioritized Approach Milestones'!C123="Yes",'Prioritized Approach Milestones'!F123=""),"CORRECT",IF('Prioritized Approach Milestones'!C123="No","CORRECT",IF('Prioritized Approach Milestones'!B123=2,"ERROR 1","N/A")))</f>
        <v>ERROR 1</v>
      </c>
      <c r="X123" s="67" t="str">
        <f>IF(AND('Prioritized Approach Milestones'!C123="Yes",'Prioritized Approach Milestones'!F123=""),"CORRECT",IF('Prioritized Approach Milestones'!C123="No","CORRECT",IF('Prioritized Approach Milestones'!B123=3,"ERROR 1","N/A")))</f>
        <v>N/A</v>
      </c>
      <c r="Y123" s="67" t="str">
        <f>IF(AND('Prioritized Approach Milestones'!C123="Yes",'Prioritized Approach Milestones'!F123=""),"CORRECT",IF('Prioritized Approach Milestones'!C123="No","CORRECT",IF('Prioritized Approach Milestones'!B123=4,"ERROR 1","N/A")))</f>
        <v>N/A</v>
      </c>
      <c r="Z123" s="67" t="str">
        <f>IF(AND('Prioritized Approach Milestones'!C123="Yes",'Prioritized Approach Milestones'!F123=""),"CORRECT",IF('Prioritized Approach Milestones'!C123="No","CORRECT",IF('Prioritized Approach Milestones'!B123=5,"ERROR 1","N/A")))</f>
        <v>N/A</v>
      </c>
      <c r="AA123" s="67" t="str">
        <f>IF(AND('Prioritized Approach Milestones'!C123="Yes",'Prioritized Approach Milestones'!F123=""),"CORRECT",IF('Prioritized Approach Milestones'!C123="No","CORRECT",IF('Prioritized Approach Milestones'!B123=6,"ERROR 1","N/A")))</f>
        <v>N/A</v>
      </c>
      <c r="AB123" s="59" t="str">
        <f>IF(AND('Prioritized Approach Milestones'!C123="No",'Prioritized Approach Milestones'!F123=""),IF('Prioritized Approach Milestones'!B123=1,"ERROR 2","N/A"),"CORRECT")</f>
        <v>CORRECT</v>
      </c>
      <c r="AC123" s="59" t="str">
        <f>IF(AND('Prioritized Approach Milestones'!C123="No",'Prioritized Approach Milestones'!F123=""),IF('Prioritized Approach Milestones'!B123=2,"ERROR 2","N/A"),"CORRECT")</f>
        <v>CORRECT</v>
      </c>
      <c r="AD123" s="59" t="str">
        <f>IF(AND('Prioritized Approach Milestones'!C123="No",'Prioritized Approach Milestones'!F123=""),IF('Prioritized Approach Milestones'!B123=3,"ERROR 2","N/A"),"CORRECT")</f>
        <v>CORRECT</v>
      </c>
      <c r="AE123" s="59" t="str">
        <f>IF(AND('Prioritized Approach Milestones'!C123="No",'Prioritized Approach Milestones'!F123=""),IF('Prioritized Approach Milestones'!B123=4,"ERROR 2","N/A"),"CORRECT")</f>
        <v>CORRECT</v>
      </c>
      <c r="AF123" s="59" t="str">
        <f>IF(AND('Prioritized Approach Milestones'!C123="No",'Prioritized Approach Milestones'!F123=""),IF('Prioritized Approach Milestones'!B123=5,"ERROR 2","N/A"),"CORRECT")</f>
        <v>CORRECT</v>
      </c>
      <c r="AG123" s="68" t="str">
        <f>IF(AND('Prioritized Approach Milestones'!C123="No",'Prioritized Approach Milestones'!F123=""),IF('Prioritized Approach Milestones'!B123=6,"ERROR 2","N/A"),"CORRECT")</f>
        <v>CORRECT</v>
      </c>
    </row>
    <row r="124" spans="1:33">
      <c r="A124" s="74">
        <f>COUNTIFS('Prioritized Approach Milestones'!B124,"1",'Prioritized Approach Milestones'!C124,"yes")</f>
        <v>0</v>
      </c>
      <c r="B124" s="79">
        <f>COUNTIFS('Prioritized Approach Milestones'!B124,"2",'Prioritized Approach Milestones'!C124,"yes")</f>
        <v>0</v>
      </c>
      <c r="C124" s="75">
        <f>COUNTIFS('Prioritized Approach Milestones'!B124,"3",'Prioritized Approach Milestones'!C124,"yes")</f>
        <v>0</v>
      </c>
      <c r="D124" s="76">
        <f>COUNTIFS('Prioritized Approach Milestones'!B124,"4",'Prioritized Approach Milestones'!C124,"yes")</f>
        <v>0</v>
      </c>
      <c r="E124" s="77">
        <f>COUNTIFS('Prioritized Approach Milestones'!B124,"5",'Prioritized Approach Milestones'!C124,"yes")</f>
        <v>0</v>
      </c>
      <c r="F124" s="78">
        <f>COUNTIFS('Prioritized Approach Milestones'!B124,"6",'Prioritized Approach Milestones'!C124,"yes")</f>
        <v>0</v>
      </c>
      <c r="G124" s="234">
        <f t="shared" si="5"/>
        <v>0</v>
      </c>
      <c r="H124" s="145">
        <f>COUNTIFS('Prioritized Approach Milestones'!B124,"1",'Prioritized Approach Milestones'!C124,"N/A")</f>
        <v>0</v>
      </c>
      <c r="I124" s="145">
        <f>COUNTIFS('Prioritized Approach Milestones'!B124,"2",'Prioritized Approach Milestones'!C124,"N/A")</f>
        <v>0</v>
      </c>
      <c r="J124" s="145">
        <f>COUNTIFS('Prioritized Approach Milestones'!B124,"3",'Prioritized Approach Milestones'!C124,"N/A")</f>
        <v>0</v>
      </c>
      <c r="K124" s="145">
        <f>COUNTIFS('Prioritized Approach Milestones'!B124,"4",'Prioritized Approach Milestones'!C124,"N/A")</f>
        <v>0</v>
      </c>
      <c r="L124" s="145">
        <f>COUNTIFS('Prioritized Approach Milestones'!B124,"5",'Prioritized Approach Milestones'!C124,"N/A")</f>
        <v>0</v>
      </c>
      <c r="M124" s="145">
        <f>COUNTIFS('Prioritized Approach Milestones'!B124,"6",'Prioritized Approach Milestones'!C124,"N/A")</f>
        <v>0</v>
      </c>
      <c r="N124">
        <f t="shared" si="3"/>
        <v>0</v>
      </c>
      <c r="O124" s="238"/>
      <c r="P124" s="65" t="str">
        <f>IF('Prioritized Approach Milestones'!$B124=1,'Prioritized Approach Milestones'!$F124,"")</f>
        <v/>
      </c>
      <c r="Q124" s="65">
        <f>IF('Prioritized Approach Milestones'!$B124=2,'Prioritized Approach Milestones'!$F124,"")</f>
        <v>0</v>
      </c>
      <c r="R124" s="65" t="str">
        <f>IF('Prioritized Approach Milestones'!$B124=3,'Prioritized Approach Milestones'!$F124,"")</f>
        <v/>
      </c>
      <c r="S124" s="65" t="str">
        <f>IF('Prioritized Approach Milestones'!$B124=4,'Prioritized Approach Milestones'!$F124,"")</f>
        <v/>
      </c>
      <c r="T124" s="65" t="str">
        <f>IF('Prioritized Approach Milestones'!$B124=5,'Prioritized Approach Milestones'!$F124,"")</f>
        <v/>
      </c>
      <c r="U124" s="66" t="str">
        <f>IF('Prioritized Approach Milestones'!$B124=6,'Prioritized Approach Milestones'!$F124,"")</f>
        <v/>
      </c>
      <c r="V124" s="67" t="str">
        <f>IF(AND('Prioritized Approach Milestones'!C124="Yes",'Prioritized Approach Milestones'!F124=""),"CORRECT",IF('Prioritized Approach Milestones'!C124="No","CORRECT",IF('Prioritized Approach Milestones'!B124=1,"ERROR 1","N/A")))</f>
        <v>N/A</v>
      </c>
      <c r="W124" s="67" t="str">
        <f>IF(AND('Prioritized Approach Milestones'!C124="Yes",'Prioritized Approach Milestones'!F124=""),"CORRECT",IF('Prioritized Approach Milestones'!C124="No","CORRECT",IF('Prioritized Approach Milestones'!B124=2,"ERROR 1","N/A")))</f>
        <v>ERROR 1</v>
      </c>
      <c r="X124" s="67" t="str">
        <f>IF(AND('Prioritized Approach Milestones'!C124="Yes",'Prioritized Approach Milestones'!F124=""),"CORRECT",IF('Prioritized Approach Milestones'!C124="No","CORRECT",IF('Prioritized Approach Milestones'!B124=3,"ERROR 1","N/A")))</f>
        <v>N/A</v>
      </c>
      <c r="Y124" s="67" t="str">
        <f>IF(AND('Prioritized Approach Milestones'!C124="Yes",'Prioritized Approach Milestones'!F124=""),"CORRECT",IF('Prioritized Approach Milestones'!C124="No","CORRECT",IF('Prioritized Approach Milestones'!B124=4,"ERROR 1","N/A")))</f>
        <v>N/A</v>
      </c>
      <c r="Z124" s="67" t="str">
        <f>IF(AND('Prioritized Approach Milestones'!C124="Yes",'Prioritized Approach Milestones'!F124=""),"CORRECT",IF('Prioritized Approach Milestones'!C124="No","CORRECT",IF('Prioritized Approach Milestones'!B124=5,"ERROR 1","N/A")))</f>
        <v>N/A</v>
      </c>
      <c r="AA124" s="67" t="str">
        <f>IF(AND('Prioritized Approach Milestones'!C124="Yes",'Prioritized Approach Milestones'!F124=""),"CORRECT",IF('Prioritized Approach Milestones'!C124="No","CORRECT",IF('Prioritized Approach Milestones'!B124=6,"ERROR 1","N/A")))</f>
        <v>N/A</v>
      </c>
      <c r="AB124" s="59" t="str">
        <f>IF(AND('Prioritized Approach Milestones'!C124="No",'Prioritized Approach Milestones'!F124=""),IF('Prioritized Approach Milestones'!B124=1,"ERROR 2","N/A"),"CORRECT")</f>
        <v>CORRECT</v>
      </c>
      <c r="AC124" s="59" t="str">
        <f>IF(AND('Prioritized Approach Milestones'!C124="No",'Prioritized Approach Milestones'!F124=""),IF('Prioritized Approach Milestones'!B124=2,"ERROR 2","N/A"),"CORRECT")</f>
        <v>CORRECT</v>
      </c>
      <c r="AD124" s="59" t="str">
        <f>IF(AND('Prioritized Approach Milestones'!C124="No",'Prioritized Approach Milestones'!F124=""),IF('Prioritized Approach Milestones'!B124=3,"ERROR 2","N/A"),"CORRECT")</f>
        <v>CORRECT</v>
      </c>
      <c r="AE124" s="59" t="str">
        <f>IF(AND('Prioritized Approach Milestones'!C124="No",'Prioritized Approach Milestones'!F124=""),IF('Prioritized Approach Milestones'!B124=4,"ERROR 2","N/A"),"CORRECT")</f>
        <v>CORRECT</v>
      </c>
      <c r="AF124" s="59" t="str">
        <f>IF(AND('Prioritized Approach Milestones'!C124="No",'Prioritized Approach Milestones'!F124=""),IF('Prioritized Approach Milestones'!B124=5,"ERROR 2","N/A"),"CORRECT")</f>
        <v>CORRECT</v>
      </c>
      <c r="AG124" s="68" t="str">
        <f>IF(AND('Prioritized Approach Milestones'!C124="No",'Prioritized Approach Milestones'!F124=""),IF('Prioritized Approach Milestones'!B124=6,"ERROR 2","N/A"),"CORRECT")</f>
        <v>CORRECT</v>
      </c>
    </row>
    <row r="125" spans="1:33">
      <c r="A125" s="74">
        <f>COUNTIFS('Prioritized Approach Milestones'!B125,"1",'Prioritized Approach Milestones'!C125,"yes")</f>
        <v>0</v>
      </c>
      <c r="B125" s="79">
        <f>COUNTIFS('Prioritized Approach Milestones'!B125,"2",'Prioritized Approach Milestones'!C125,"yes")</f>
        <v>0</v>
      </c>
      <c r="C125" s="75">
        <f>COUNTIFS('Prioritized Approach Milestones'!B125,"3",'Prioritized Approach Milestones'!C125,"yes")</f>
        <v>0</v>
      </c>
      <c r="D125" s="76">
        <f>COUNTIFS('Prioritized Approach Milestones'!B125,"4",'Prioritized Approach Milestones'!C125,"yes")</f>
        <v>0</v>
      </c>
      <c r="E125" s="77">
        <f>COUNTIFS('Prioritized Approach Milestones'!B125,"5",'Prioritized Approach Milestones'!C125,"yes")</f>
        <v>0</v>
      </c>
      <c r="F125" s="78">
        <f>COUNTIFS('Prioritized Approach Milestones'!B125,"6",'Prioritized Approach Milestones'!C125,"yes")</f>
        <v>0</v>
      </c>
      <c r="G125" s="234">
        <f t="shared" si="5"/>
        <v>0</v>
      </c>
      <c r="H125" s="145">
        <f>COUNTIFS('Prioritized Approach Milestones'!B125,"1",'Prioritized Approach Milestones'!C125,"N/A")</f>
        <v>0</v>
      </c>
      <c r="I125" s="145">
        <f>COUNTIFS('Prioritized Approach Milestones'!B125,"2",'Prioritized Approach Milestones'!C125,"N/A")</f>
        <v>0</v>
      </c>
      <c r="J125" s="145">
        <f>COUNTIFS('Prioritized Approach Milestones'!B125,"3",'Prioritized Approach Milestones'!C125,"N/A")</f>
        <v>0</v>
      </c>
      <c r="K125" s="145">
        <f>COUNTIFS('Prioritized Approach Milestones'!B125,"4",'Prioritized Approach Milestones'!C125,"N/A")</f>
        <v>0</v>
      </c>
      <c r="L125" s="145">
        <f>COUNTIFS('Prioritized Approach Milestones'!B125,"5",'Prioritized Approach Milestones'!C125,"N/A")</f>
        <v>0</v>
      </c>
      <c r="M125" s="145">
        <f>COUNTIFS('Prioritized Approach Milestones'!B125,"6",'Prioritized Approach Milestones'!C125,"N/A")</f>
        <v>0</v>
      </c>
      <c r="N125">
        <f t="shared" si="3"/>
        <v>0</v>
      </c>
      <c r="O125" s="238"/>
      <c r="P125" s="65" t="str">
        <f>IF('Prioritized Approach Milestones'!$B125=1,'Prioritized Approach Milestones'!$F125,"")</f>
        <v/>
      </c>
      <c r="Q125" s="65">
        <f>IF('Prioritized Approach Milestones'!$B125=2,'Prioritized Approach Milestones'!$F125,"")</f>
        <v>0</v>
      </c>
      <c r="R125" s="65" t="str">
        <f>IF('Prioritized Approach Milestones'!$B125=3,'Prioritized Approach Milestones'!$F125,"")</f>
        <v/>
      </c>
      <c r="S125" s="65" t="str">
        <f>IF('Prioritized Approach Milestones'!$B125=4,'Prioritized Approach Milestones'!$F125,"")</f>
        <v/>
      </c>
      <c r="T125" s="65" t="str">
        <f>IF('Prioritized Approach Milestones'!$B125=5,'Prioritized Approach Milestones'!$F125,"")</f>
        <v/>
      </c>
      <c r="U125" s="66" t="str">
        <f>IF('Prioritized Approach Milestones'!$B125=6,'Prioritized Approach Milestones'!$F125,"")</f>
        <v/>
      </c>
      <c r="V125" s="67" t="str">
        <f>IF(AND('Prioritized Approach Milestones'!C125="Yes",'Prioritized Approach Milestones'!F125=""),"CORRECT",IF('Prioritized Approach Milestones'!C125="No","CORRECT",IF('Prioritized Approach Milestones'!B125=1,"ERROR 1","N/A")))</f>
        <v>N/A</v>
      </c>
      <c r="W125" s="67" t="str">
        <f>IF(AND('Prioritized Approach Milestones'!C125="Yes",'Prioritized Approach Milestones'!F125=""),"CORRECT",IF('Prioritized Approach Milestones'!C125="No","CORRECT",IF('Prioritized Approach Milestones'!B125=2,"ERROR 1","N/A")))</f>
        <v>ERROR 1</v>
      </c>
      <c r="X125" s="67" t="str">
        <f>IF(AND('Prioritized Approach Milestones'!C125="Yes",'Prioritized Approach Milestones'!F125=""),"CORRECT",IF('Prioritized Approach Milestones'!C125="No","CORRECT",IF('Prioritized Approach Milestones'!B125=3,"ERROR 1","N/A")))</f>
        <v>N/A</v>
      </c>
      <c r="Y125" s="67" t="str">
        <f>IF(AND('Prioritized Approach Milestones'!C125="Yes",'Prioritized Approach Milestones'!F125=""),"CORRECT",IF('Prioritized Approach Milestones'!C125="No","CORRECT",IF('Prioritized Approach Milestones'!B125=4,"ERROR 1","N/A")))</f>
        <v>N/A</v>
      </c>
      <c r="Z125" s="67" t="str">
        <f>IF(AND('Prioritized Approach Milestones'!C125="Yes",'Prioritized Approach Milestones'!F125=""),"CORRECT",IF('Prioritized Approach Milestones'!C125="No","CORRECT",IF('Prioritized Approach Milestones'!B125=5,"ERROR 1","N/A")))</f>
        <v>N/A</v>
      </c>
      <c r="AA125" s="67" t="str">
        <f>IF(AND('Prioritized Approach Milestones'!C125="Yes",'Prioritized Approach Milestones'!F125=""),"CORRECT",IF('Prioritized Approach Milestones'!C125="No","CORRECT",IF('Prioritized Approach Milestones'!B125=6,"ERROR 1","N/A")))</f>
        <v>N/A</v>
      </c>
      <c r="AB125" s="59" t="str">
        <f>IF(AND('Prioritized Approach Milestones'!C125="No",'Prioritized Approach Milestones'!F125=""),IF('Prioritized Approach Milestones'!B125=1,"ERROR 2","N/A"),"CORRECT")</f>
        <v>CORRECT</v>
      </c>
      <c r="AC125" s="59" t="str">
        <f>IF(AND('Prioritized Approach Milestones'!C125="No",'Prioritized Approach Milestones'!F125=""),IF('Prioritized Approach Milestones'!B125=2,"ERROR 2","N/A"),"CORRECT")</f>
        <v>CORRECT</v>
      </c>
      <c r="AD125" s="59" t="str">
        <f>IF(AND('Prioritized Approach Milestones'!C125="No",'Prioritized Approach Milestones'!F125=""),IF('Prioritized Approach Milestones'!B125=3,"ERROR 2","N/A"),"CORRECT")</f>
        <v>CORRECT</v>
      </c>
      <c r="AE125" s="59" t="str">
        <f>IF(AND('Prioritized Approach Milestones'!C125="No",'Prioritized Approach Milestones'!F125=""),IF('Prioritized Approach Milestones'!B125=4,"ERROR 2","N/A"),"CORRECT")</f>
        <v>CORRECT</v>
      </c>
      <c r="AF125" s="59" t="str">
        <f>IF(AND('Prioritized Approach Milestones'!C125="No",'Prioritized Approach Milestones'!F125=""),IF('Prioritized Approach Milestones'!B125=5,"ERROR 2","N/A"),"CORRECT")</f>
        <v>CORRECT</v>
      </c>
      <c r="AG125" s="68" t="str">
        <f>IF(AND('Prioritized Approach Milestones'!C125="No",'Prioritized Approach Milestones'!F125=""),IF('Prioritized Approach Milestones'!B125=6,"ERROR 2","N/A"),"CORRECT")</f>
        <v>CORRECT</v>
      </c>
    </row>
    <row r="126" spans="1:33">
      <c r="A126" s="74">
        <f>COUNTIFS('Prioritized Approach Milestones'!B126,"1",'Prioritized Approach Milestones'!C126,"yes")</f>
        <v>0</v>
      </c>
      <c r="B126" s="79">
        <f>COUNTIFS('Prioritized Approach Milestones'!B126,"2",'Prioritized Approach Milestones'!C126,"yes")</f>
        <v>0</v>
      </c>
      <c r="C126" s="75">
        <f>COUNTIFS('Prioritized Approach Milestones'!B126,"3",'Prioritized Approach Milestones'!C126,"yes")</f>
        <v>0</v>
      </c>
      <c r="D126" s="76">
        <f>COUNTIFS('Prioritized Approach Milestones'!B126,"4",'Prioritized Approach Milestones'!C126,"yes")</f>
        <v>0</v>
      </c>
      <c r="E126" s="77">
        <f>COUNTIFS('Prioritized Approach Milestones'!B126,"5",'Prioritized Approach Milestones'!C126,"yes")</f>
        <v>0</v>
      </c>
      <c r="F126" s="78">
        <f>COUNTIFS('Prioritized Approach Milestones'!B126,"6",'Prioritized Approach Milestones'!C126,"yes")</f>
        <v>0</v>
      </c>
      <c r="G126" s="234">
        <f t="shared" si="5"/>
        <v>0</v>
      </c>
      <c r="H126" s="145">
        <f>COUNTIFS('Prioritized Approach Milestones'!B126,"1",'Prioritized Approach Milestones'!C126,"N/A")</f>
        <v>0</v>
      </c>
      <c r="I126" s="145">
        <f>COUNTIFS('Prioritized Approach Milestones'!B126,"2",'Prioritized Approach Milestones'!C126,"N/A")</f>
        <v>0</v>
      </c>
      <c r="J126" s="145">
        <f>COUNTIFS('Prioritized Approach Milestones'!B126,"3",'Prioritized Approach Milestones'!C126,"N/A")</f>
        <v>0</v>
      </c>
      <c r="K126" s="145">
        <f>COUNTIFS('Prioritized Approach Milestones'!B126,"4",'Prioritized Approach Milestones'!C126,"N/A")</f>
        <v>0</v>
      </c>
      <c r="L126" s="145">
        <f>COUNTIFS('Prioritized Approach Milestones'!B126,"5",'Prioritized Approach Milestones'!C126,"N/A")</f>
        <v>0</v>
      </c>
      <c r="M126" s="145">
        <f>COUNTIFS('Prioritized Approach Milestones'!B126,"6",'Prioritized Approach Milestones'!C126,"N/A")</f>
        <v>0</v>
      </c>
      <c r="N126">
        <f t="shared" si="3"/>
        <v>0</v>
      </c>
      <c r="O126" s="238"/>
      <c r="P126" s="65" t="str">
        <f>IF('Prioritized Approach Milestones'!$B126=1,'Prioritized Approach Milestones'!$F126,"")</f>
        <v/>
      </c>
      <c r="Q126" s="65">
        <f>IF('Prioritized Approach Milestones'!$B126=2,'Prioritized Approach Milestones'!$F126,"")</f>
        <v>0</v>
      </c>
      <c r="R126" s="65" t="str">
        <f>IF('Prioritized Approach Milestones'!$B126=3,'Prioritized Approach Milestones'!$F126,"")</f>
        <v/>
      </c>
      <c r="S126" s="65" t="str">
        <f>IF('Prioritized Approach Milestones'!$B126=4,'Prioritized Approach Milestones'!$F126,"")</f>
        <v/>
      </c>
      <c r="T126" s="65" t="str">
        <f>IF('Prioritized Approach Milestones'!$B126=5,'Prioritized Approach Milestones'!$F126,"")</f>
        <v/>
      </c>
      <c r="U126" s="66" t="str">
        <f>IF('Prioritized Approach Milestones'!$B126=6,'Prioritized Approach Milestones'!$F126,"")</f>
        <v/>
      </c>
      <c r="V126" s="67" t="str">
        <f>IF(AND('Prioritized Approach Milestones'!C126="Yes",'Prioritized Approach Milestones'!F126=""),"CORRECT",IF('Prioritized Approach Milestones'!C126="No","CORRECT",IF('Prioritized Approach Milestones'!B126=1,"ERROR 1","N/A")))</f>
        <v>N/A</v>
      </c>
      <c r="W126" s="67" t="str">
        <f>IF(AND('Prioritized Approach Milestones'!C126="Yes",'Prioritized Approach Milestones'!F126=""),"CORRECT",IF('Prioritized Approach Milestones'!C126="No","CORRECT",IF('Prioritized Approach Milestones'!B126=2,"ERROR 1","N/A")))</f>
        <v>ERROR 1</v>
      </c>
      <c r="X126" s="67" t="str">
        <f>IF(AND('Prioritized Approach Milestones'!C126="Yes",'Prioritized Approach Milestones'!F126=""),"CORRECT",IF('Prioritized Approach Milestones'!C126="No","CORRECT",IF('Prioritized Approach Milestones'!B126=3,"ERROR 1","N/A")))</f>
        <v>N/A</v>
      </c>
      <c r="Y126" s="67" t="str">
        <f>IF(AND('Prioritized Approach Milestones'!C126="Yes",'Prioritized Approach Milestones'!F126=""),"CORRECT",IF('Prioritized Approach Milestones'!C126="No","CORRECT",IF('Prioritized Approach Milestones'!B126=4,"ERROR 1","N/A")))</f>
        <v>N/A</v>
      </c>
      <c r="Z126" s="67" t="str">
        <f>IF(AND('Prioritized Approach Milestones'!C126="Yes",'Prioritized Approach Milestones'!F126=""),"CORRECT",IF('Prioritized Approach Milestones'!C126="No","CORRECT",IF('Prioritized Approach Milestones'!B126=5,"ERROR 1","N/A")))</f>
        <v>N/A</v>
      </c>
      <c r="AA126" s="67" t="str">
        <f>IF(AND('Prioritized Approach Milestones'!C126="Yes",'Prioritized Approach Milestones'!F126=""),"CORRECT",IF('Prioritized Approach Milestones'!C126="No","CORRECT",IF('Prioritized Approach Milestones'!B126=6,"ERROR 1","N/A")))</f>
        <v>N/A</v>
      </c>
      <c r="AB126" s="59" t="str">
        <f>IF(AND('Prioritized Approach Milestones'!C126="No",'Prioritized Approach Milestones'!F126=""),IF('Prioritized Approach Milestones'!B126=1,"ERROR 2","N/A"),"CORRECT")</f>
        <v>CORRECT</v>
      </c>
      <c r="AC126" s="59" t="str">
        <f>IF(AND('Prioritized Approach Milestones'!C126="No",'Prioritized Approach Milestones'!F126=""),IF('Prioritized Approach Milestones'!B126=2,"ERROR 2","N/A"),"CORRECT")</f>
        <v>CORRECT</v>
      </c>
      <c r="AD126" s="59" t="str">
        <f>IF(AND('Prioritized Approach Milestones'!C126="No",'Prioritized Approach Milestones'!F126=""),IF('Prioritized Approach Milestones'!B126=3,"ERROR 2","N/A"),"CORRECT")</f>
        <v>CORRECT</v>
      </c>
      <c r="AE126" s="59" t="str">
        <f>IF(AND('Prioritized Approach Milestones'!C126="No",'Prioritized Approach Milestones'!F126=""),IF('Prioritized Approach Milestones'!B126=4,"ERROR 2","N/A"),"CORRECT")</f>
        <v>CORRECT</v>
      </c>
      <c r="AF126" s="59" t="str">
        <f>IF(AND('Prioritized Approach Milestones'!C126="No",'Prioritized Approach Milestones'!F126=""),IF('Prioritized Approach Milestones'!B126=5,"ERROR 2","N/A"),"CORRECT")</f>
        <v>CORRECT</v>
      </c>
      <c r="AG126" s="68" t="str">
        <f>IF(AND('Prioritized Approach Milestones'!C126="No",'Prioritized Approach Milestones'!F126=""),IF('Prioritized Approach Milestones'!B126=6,"ERROR 2","N/A"),"CORRECT")</f>
        <v>CORRECT</v>
      </c>
    </row>
    <row r="127" spans="1:33">
      <c r="A127" s="74">
        <f>COUNTIFS('Prioritized Approach Milestones'!B127,"1",'Prioritized Approach Milestones'!C127,"yes")</f>
        <v>0</v>
      </c>
      <c r="B127" s="79">
        <f>COUNTIFS('Prioritized Approach Milestones'!B127,"2",'Prioritized Approach Milestones'!C127,"yes")</f>
        <v>0</v>
      </c>
      <c r="C127" s="75">
        <f>COUNTIFS('Prioritized Approach Milestones'!B127,"3",'Prioritized Approach Milestones'!C127,"yes")</f>
        <v>0</v>
      </c>
      <c r="D127" s="76">
        <f>COUNTIFS('Prioritized Approach Milestones'!B127,"4",'Prioritized Approach Milestones'!C127,"yes")</f>
        <v>0</v>
      </c>
      <c r="E127" s="77">
        <f>COUNTIFS('Prioritized Approach Milestones'!B127,"5",'Prioritized Approach Milestones'!C127,"yes")</f>
        <v>0</v>
      </c>
      <c r="F127" s="78">
        <f>COUNTIFS('Prioritized Approach Milestones'!B127,"6",'Prioritized Approach Milestones'!C127,"yes")</f>
        <v>0</v>
      </c>
      <c r="G127" s="234">
        <f t="shared" si="5"/>
        <v>0</v>
      </c>
      <c r="H127" s="145">
        <f>COUNTIFS('Prioritized Approach Milestones'!B127,"1",'Prioritized Approach Milestones'!C127,"N/A")</f>
        <v>0</v>
      </c>
      <c r="I127" s="145">
        <f>COUNTIFS('Prioritized Approach Milestones'!B127,"2",'Prioritized Approach Milestones'!C127,"N/A")</f>
        <v>0</v>
      </c>
      <c r="J127" s="145">
        <f>COUNTIFS('Prioritized Approach Milestones'!B127,"3",'Prioritized Approach Milestones'!C127,"N/A")</f>
        <v>0</v>
      </c>
      <c r="K127" s="145">
        <f>COUNTIFS('Prioritized Approach Milestones'!B127,"4",'Prioritized Approach Milestones'!C127,"N/A")</f>
        <v>0</v>
      </c>
      <c r="L127" s="145">
        <f>COUNTIFS('Prioritized Approach Milestones'!B127,"5",'Prioritized Approach Milestones'!C127,"N/A")</f>
        <v>0</v>
      </c>
      <c r="M127" s="145">
        <f>COUNTIFS('Prioritized Approach Milestones'!B127,"6",'Prioritized Approach Milestones'!C127,"N/A")</f>
        <v>0</v>
      </c>
      <c r="N127">
        <f t="shared" si="3"/>
        <v>0</v>
      </c>
      <c r="O127" s="238"/>
      <c r="P127" s="65" t="str">
        <f>IF('Prioritized Approach Milestones'!$B127=1,'Prioritized Approach Milestones'!$F127,"")</f>
        <v/>
      </c>
      <c r="Q127" s="65">
        <f>IF('Prioritized Approach Milestones'!$B127=2,'Prioritized Approach Milestones'!$F127,"")</f>
        <v>0</v>
      </c>
      <c r="R127" s="65" t="str">
        <f>IF('Prioritized Approach Milestones'!$B127=3,'Prioritized Approach Milestones'!$F127,"")</f>
        <v/>
      </c>
      <c r="S127" s="65" t="str">
        <f>IF('Prioritized Approach Milestones'!$B127=4,'Prioritized Approach Milestones'!$F127,"")</f>
        <v/>
      </c>
      <c r="T127" s="65" t="str">
        <f>IF('Prioritized Approach Milestones'!$B127=5,'Prioritized Approach Milestones'!$F127,"")</f>
        <v/>
      </c>
      <c r="U127" s="66" t="str">
        <f>IF('Prioritized Approach Milestones'!$B127=6,'Prioritized Approach Milestones'!$F127,"")</f>
        <v/>
      </c>
      <c r="V127" s="67" t="str">
        <f>IF(AND('Prioritized Approach Milestones'!C127="Yes",'Prioritized Approach Milestones'!F127=""),"CORRECT",IF('Prioritized Approach Milestones'!C127="No","CORRECT",IF('Prioritized Approach Milestones'!B127=1,"ERROR 1","N/A")))</f>
        <v>N/A</v>
      </c>
      <c r="W127" s="67" t="str">
        <f>IF(AND('Prioritized Approach Milestones'!C127="Yes",'Prioritized Approach Milestones'!F127=""),"CORRECT",IF('Prioritized Approach Milestones'!C127="No","CORRECT",IF('Prioritized Approach Milestones'!B127=2,"ERROR 1","N/A")))</f>
        <v>ERROR 1</v>
      </c>
      <c r="X127" s="67" t="str">
        <f>IF(AND('Prioritized Approach Milestones'!C127="Yes",'Prioritized Approach Milestones'!F127=""),"CORRECT",IF('Prioritized Approach Milestones'!C127="No","CORRECT",IF('Prioritized Approach Milestones'!B127=3,"ERROR 1","N/A")))</f>
        <v>N/A</v>
      </c>
      <c r="Y127" s="67" t="str">
        <f>IF(AND('Prioritized Approach Milestones'!C127="Yes",'Prioritized Approach Milestones'!F127=""),"CORRECT",IF('Prioritized Approach Milestones'!C127="No","CORRECT",IF('Prioritized Approach Milestones'!B127=4,"ERROR 1","N/A")))</f>
        <v>N/A</v>
      </c>
      <c r="Z127" s="67" t="str">
        <f>IF(AND('Prioritized Approach Milestones'!C127="Yes",'Prioritized Approach Milestones'!F127=""),"CORRECT",IF('Prioritized Approach Milestones'!C127="No","CORRECT",IF('Prioritized Approach Milestones'!B127=5,"ERROR 1","N/A")))</f>
        <v>N/A</v>
      </c>
      <c r="AA127" s="67" t="str">
        <f>IF(AND('Prioritized Approach Milestones'!C127="Yes",'Prioritized Approach Milestones'!F127=""),"CORRECT",IF('Prioritized Approach Milestones'!C127="No","CORRECT",IF('Prioritized Approach Milestones'!B127=6,"ERROR 1","N/A")))</f>
        <v>N/A</v>
      </c>
      <c r="AB127" s="59" t="str">
        <f>IF(AND('Prioritized Approach Milestones'!C127="No",'Prioritized Approach Milestones'!F127=""),IF('Prioritized Approach Milestones'!B127=1,"ERROR 2","N/A"),"CORRECT")</f>
        <v>CORRECT</v>
      </c>
      <c r="AC127" s="59" t="str">
        <f>IF(AND('Prioritized Approach Milestones'!C127="No",'Prioritized Approach Milestones'!F127=""),IF('Prioritized Approach Milestones'!B127=2,"ERROR 2","N/A"),"CORRECT")</f>
        <v>CORRECT</v>
      </c>
      <c r="AD127" s="59" t="str">
        <f>IF(AND('Prioritized Approach Milestones'!C127="No",'Prioritized Approach Milestones'!F127=""),IF('Prioritized Approach Milestones'!B127=3,"ERROR 2","N/A"),"CORRECT")</f>
        <v>CORRECT</v>
      </c>
      <c r="AE127" s="59" t="str">
        <f>IF(AND('Prioritized Approach Milestones'!C127="No",'Prioritized Approach Milestones'!F127=""),IF('Prioritized Approach Milestones'!B127=4,"ERROR 2","N/A"),"CORRECT")</f>
        <v>CORRECT</v>
      </c>
      <c r="AF127" s="59" t="str">
        <f>IF(AND('Prioritized Approach Milestones'!C127="No",'Prioritized Approach Milestones'!F127=""),IF('Prioritized Approach Milestones'!B127=5,"ERROR 2","N/A"),"CORRECT")</f>
        <v>CORRECT</v>
      </c>
      <c r="AG127" s="68" t="str">
        <f>IF(AND('Prioritized Approach Milestones'!C127="No",'Prioritized Approach Milestones'!F127=""),IF('Prioritized Approach Milestones'!B127=6,"ERROR 2","N/A"),"CORRECT")</f>
        <v>CORRECT</v>
      </c>
    </row>
    <row r="128" spans="1:33">
      <c r="A128" s="74">
        <f>COUNTIFS('Prioritized Approach Milestones'!B128,"1",'Prioritized Approach Milestones'!C128,"yes")</f>
        <v>0</v>
      </c>
      <c r="B128" s="79">
        <f>COUNTIFS('Prioritized Approach Milestones'!B128,"2",'Prioritized Approach Milestones'!C128,"yes")</f>
        <v>0</v>
      </c>
      <c r="C128" s="75">
        <f>COUNTIFS('Prioritized Approach Milestones'!B128,"3",'Prioritized Approach Milestones'!C128,"yes")</f>
        <v>0</v>
      </c>
      <c r="D128" s="76">
        <f>COUNTIFS('Prioritized Approach Milestones'!B128,"4",'Prioritized Approach Milestones'!C128,"yes")</f>
        <v>0</v>
      </c>
      <c r="E128" s="77">
        <f>COUNTIFS('Prioritized Approach Milestones'!B128,"5",'Prioritized Approach Milestones'!C128,"yes")</f>
        <v>0</v>
      </c>
      <c r="F128" s="78">
        <f>COUNTIFS('Prioritized Approach Milestones'!B128,"6",'Prioritized Approach Milestones'!C128,"yes")</f>
        <v>0</v>
      </c>
      <c r="G128" s="234">
        <f t="shared" si="5"/>
        <v>0</v>
      </c>
      <c r="H128" s="145">
        <f>COUNTIFS('Prioritized Approach Milestones'!B128,"1",'Prioritized Approach Milestones'!C128,"N/A")</f>
        <v>0</v>
      </c>
      <c r="I128" s="145">
        <f>COUNTIFS('Prioritized Approach Milestones'!B128,"2",'Prioritized Approach Milestones'!C128,"N/A")</f>
        <v>0</v>
      </c>
      <c r="J128" s="145">
        <f>COUNTIFS('Prioritized Approach Milestones'!B128,"3",'Prioritized Approach Milestones'!C128,"N/A")</f>
        <v>0</v>
      </c>
      <c r="K128" s="145">
        <f>COUNTIFS('Prioritized Approach Milestones'!B128,"4",'Prioritized Approach Milestones'!C128,"N/A")</f>
        <v>0</v>
      </c>
      <c r="L128" s="145">
        <f>COUNTIFS('Prioritized Approach Milestones'!B128,"5",'Prioritized Approach Milestones'!C128,"N/A")</f>
        <v>0</v>
      </c>
      <c r="M128" s="145">
        <f>COUNTIFS('Prioritized Approach Milestones'!B128,"6",'Prioritized Approach Milestones'!C128,"N/A")</f>
        <v>0</v>
      </c>
      <c r="N128">
        <f t="shared" si="3"/>
        <v>0</v>
      </c>
      <c r="O128" s="238"/>
      <c r="P128" s="65" t="str">
        <f>IF('Prioritized Approach Milestones'!$B128=1,'Prioritized Approach Milestones'!$F128,"")</f>
        <v/>
      </c>
      <c r="Q128" s="65">
        <f>IF('Prioritized Approach Milestones'!$B128=2,'Prioritized Approach Milestones'!$F128,"")</f>
        <v>0</v>
      </c>
      <c r="R128" s="65" t="str">
        <f>IF('Prioritized Approach Milestones'!$B128=3,'Prioritized Approach Milestones'!$F128,"")</f>
        <v/>
      </c>
      <c r="S128" s="65" t="str">
        <f>IF('Prioritized Approach Milestones'!$B128=4,'Prioritized Approach Milestones'!$F128,"")</f>
        <v/>
      </c>
      <c r="T128" s="65" t="str">
        <f>IF('Prioritized Approach Milestones'!$B128=5,'Prioritized Approach Milestones'!$F128,"")</f>
        <v/>
      </c>
      <c r="U128" s="66" t="str">
        <f>IF('Prioritized Approach Milestones'!$B128=6,'Prioritized Approach Milestones'!$F128,"")</f>
        <v/>
      </c>
      <c r="V128" s="67" t="str">
        <f>IF(AND('Prioritized Approach Milestones'!C128="Yes",'Prioritized Approach Milestones'!F128=""),"CORRECT",IF('Prioritized Approach Milestones'!C128="No","CORRECT",IF('Prioritized Approach Milestones'!B128=1,"ERROR 1","N/A")))</f>
        <v>N/A</v>
      </c>
      <c r="W128" s="67" t="str">
        <f>IF(AND('Prioritized Approach Milestones'!C128="Yes",'Prioritized Approach Milestones'!F128=""),"CORRECT",IF('Prioritized Approach Milestones'!C128="No","CORRECT",IF('Prioritized Approach Milestones'!B128=2,"ERROR 1","N/A")))</f>
        <v>ERROR 1</v>
      </c>
      <c r="X128" s="67" t="str">
        <f>IF(AND('Prioritized Approach Milestones'!C128="Yes",'Prioritized Approach Milestones'!F128=""),"CORRECT",IF('Prioritized Approach Milestones'!C128="No","CORRECT",IF('Prioritized Approach Milestones'!B128=3,"ERROR 1","N/A")))</f>
        <v>N/A</v>
      </c>
      <c r="Y128" s="67" t="str">
        <f>IF(AND('Prioritized Approach Milestones'!C128="Yes",'Prioritized Approach Milestones'!F128=""),"CORRECT",IF('Prioritized Approach Milestones'!C128="No","CORRECT",IF('Prioritized Approach Milestones'!B128=4,"ERROR 1","N/A")))</f>
        <v>N/A</v>
      </c>
      <c r="Z128" s="67" t="str">
        <f>IF(AND('Prioritized Approach Milestones'!C128="Yes",'Prioritized Approach Milestones'!F128=""),"CORRECT",IF('Prioritized Approach Milestones'!C128="No","CORRECT",IF('Prioritized Approach Milestones'!B128=5,"ERROR 1","N/A")))</f>
        <v>N/A</v>
      </c>
      <c r="AA128" s="67" t="str">
        <f>IF(AND('Prioritized Approach Milestones'!C128="Yes",'Prioritized Approach Milestones'!F128=""),"CORRECT",IF('Prioritized Approach Milestones'!C128="No","CORRECT",IF('Prioritized Approach Milestones'!B128=6,"ERROR 1","N/A")))</f>
        <v>N/A</v>
      </c>
      <c r="AB128" s="59" t="str">
        <f>IF(AND('Prioritized Approach Milestones'!C128="No",'Prioritized Approach Milestones'!F128=""),IF('Prioritized Approach Milestones'!B128=1,"ERROR 2","N/A"),"CORRECT")</f>
        <v>CORRECT</v>
      </c>
      <c r="AC128" s="59" t="str">
        <f>IF(AND('Prioritized Approach Milestones'!C128="No",'Prioritized Approach Milestones'!F128=""),IF('Prioritized Approach Milestones'!B128=2,"ERROR 2","N/A"),"CORRECT")</f>
        <v>CORRECT</v>
      </c>
      <c r="AD128" s="59" t="str">
        <f>IF(AND('Prioritized Approach Milestones'!C128="No",'Prioritized Approach Milestones'!F128=""),IF('Prioritized Approach Milestones'!B128=3,"ERROR 2","N/A"),"CORRECT")</f>
        <v>CORRECT</v>
      </c>
      <c r="AE128" s="59" t="str">
        <f>IF(AND('Prioritized Approach Milestones'!C128="No",'Prioritized Approach Milestones'!F128=""),IF('Prioritized Approach Milestones'!B128=4,"ERROR 2","N/A"),"CORRECT")</f>
        <v>CORRECT</v>
      </c>
      <c r="AF128" s="59" t="str">
        <f>IF(AND('Prioritized Approach Milestones'!C128="No",'Prioritized Approach Milestones'!F128=""),IF('Prioritized Approach Milestones'!B128=5,"ERROR 2","N/A"),"CORRECT")</f>
        <v>CORRECT</v>
      </c>
      <c r="AG128" s="68" t="str">
        <f>IF(AND('Prioritized Approach Milestones'!C128="No",'Prioritized Approach Milestones'!F128=""),IF('Prioritized Approach Milestones'!B128=6,"ERROR 2","N/A"),"CORRECT")</f>
        <v>CORRECT</v>
      </c>
    </row>
    <row r="129" spans="1:33">
      <c r="A129" s="74">
        <f>COUNTIFS('Prioritized Approach Milestones'!B129,"1",'Prioritized Approach Milestones'!C129,"yes")</f>
        <v>0</v>
      </c>
      <c r="B129" s="79">
        <f>COUNTIFS('Prioritized Approach Milestones'!B129,"2",'Prioritized Approach Milestones'!C129,"yes")</f>
        <v>0</v>
      </c>
      <c r="C129" s="75">
        <f>COUNTIFS('Prioritized Approach Milestones'!B129,"3",'Prioritized Approach Milestones'!C129,"yes")</f>
        <v>0</v>
      </c>
      <c r="D129" s="76">
        <f>COUNTIFS('Prioritized Approach Milestones'!B129,"4",'Prioritized Approach Milestones'!C129,"yes")</f>
        <v>0</v>
      </c>
      <c r="E129" s="77">
        <f>COUNTIFS('Prioritized Approach Milestones'!B129,"5",'Prioritized Approach Milestones'!C129,"yes")</f>
        <v>0</v>
      </c>
      <c r="F129" s="78">
        <f>COUNTIFS('Prioritized Approach Milestones'!B129,"6",'Prioritized Approach Milestones'!C129,"yes")</f>
        <v>0</v>
      </c>
      <c r="G129" s="234">
        <f t="shared" si="5"/>
        <v>0</v>
      </c>
      <c r="H129" s="145">
        <f>COUNTIFS('Prioritized Approach Milestones'!B129,"1",'Prioritized Approach Milestones'!C129,"N/A")</f>
        <v>0</v>
      </c>
      <c r="I129" s="145">
        <f>COUNTIFS('Prioritized Approach Milestones'!B129,"2",'Prioritized Approach Milestones'!C129,"N/A")</f>
        <v>0</v>
      </c>
      <c r="J129" s="145">
        <f>COUNTIFS('Prioritized Approach Milestones'!B129,"3",'Prioritized Approach Milestones'!C129,"N/A")</f>
        <v>0</v>
      </c>
      <c r="K129" s="145">
        <f>COUNTIFS('Prioritized Approach Milestones'!B129,"4",'Prioritized Approach Milestones'!C129,"N/A")</f>
        <v>0</v>
      </c>
      <c r="L129" s="145">
        <f>COUNTIFS('Prioritized Approach Milestones'!B129,"5",'Prioritized Approach Milestones'!C129,"N/A")</f>
        <v>0</v>
      </c>
      <c r="M129" s="145">
        <f>COUNTIFS('Prioritized Approach Milestones'!B129,"6",'Prioritized Approach Milestones'!C129,"N/A")</f>
        <v>0</v>
      </c>
      <c r="N129">
        <f t="shared" si="3"/>
        <v>0</v>
      </c>
      <c r="O129" s="238"/>
      <c r="P129" s="65" t="str">
        <f>IF('Prioritized Approach Milestones'!$B129=1,'Prioritized Approach Milestones'!$F129,"")</f>
        <v/>
      </c>
      <c r="Q129" s="65">
        <f>IF('Prioritized Approach Milestones'!$B129=2,'Prioritized Approach Milestones'!$F129,"")</f>
        <v>0</v>
      </c>
      <c r="R129" s="65" t="str">
        <f>IF('Prioritized Approach Milestones'!$B129=3,'Prioritized Approach Milestones'!$F129,"")</f>
        <v/>
      </c>
      <c r="S129" s="65" t="str">
        <f>IF('Prioritized Approach Milestones'!$B129=4,'Prioritized Approach Milestones'!$F129,"")</f>
        <v/>
      </c>
      <c r="T129" s="65" t="str">
        <f>IF('Prioritized Approach Milestones'!$B129=5,'Prioritized Approach Milestones'!$F129,"")</f>
        <v/>
      </c>
      <c r="U129" s="66" t="str">
        <f>IF('Prioritized Approach Milestones'!$B129=6,'Prioritized Approach Milestones'!$F129,"")</f>
        <v/>
      </c>
      <c r="V129" s="67" t="str">
        <f>IF(AND('Prioritized Approach Milestones'!C129="Yes",'Prioritized Approach Milestones'!F129=""),"CORRECT",IF('Prioritized Approach Milestones'!C129="No","CORRECT",IF('Prioritized Approach Milestones'!B129=1,"ERROR 1","N/A")))</f>
        <v>N/A</v>
      </c>
      <c r="W129" s="67" t="str">
        <f>IF(AND('Prioritized Approach Milestones'!C129="Yes",'Prioritized Approach Milestones'!F129=""),"CORRECT",IF('Prioritized Approach Milestones'!C129="No","CORRECT",IF('Prioritized Approach Milestones'!B129=2,"ERROR 1","N/A")))</f>
        <v>ERROR 1</v>
      </c>
      <c r="X129" s="67" t="str">
        <f>IF(AND('Prioritized Approach Milestones'!C129="Yes",'Prioritized Approach Milestones'!F129=""),"CORRECT",IF('Prioritized Approach Milestones'!C129="No","CORRECT",IF('Prioritized Approach Milestones'!B129=3,"ERROR 1","N/A")))</f>
        <v>N/A</v>
      </c>
      <c r="Y129" s="67" t="str">
        <f>IF(AND('Prioritized Approach Milestones'!C129="Yes",'Prioritized Approach Milestones'!F129=""),"CORRECT",IF('Prioritized Approach Milestones'!C129="No","CORRECT",IF('Prioritized Approach Milestones'!B129=4,"ERROR 1","N/A")))</f>
        <v>N/A</v>
      </c>
      <c r="Z129" s="67" t="str">
        <f>IF(AND('Prioritized Approach Milestones'!C129="Yes",'Prioritized Approach Milestones'!F129=""),"CORRECT",IF('Prioritized Approach Milestones'!C129="No","CORRECT",IF('Prioritized Approach Milestones'!B129=5,"ERROR 1","N/A")))</f>
        <v>N/A</v>
      </c>
      <c r="AA129" s="67" t="str">
        <f>IF(AND('Prioritized Approach Milestones'!C129="Yes",'Prioritized Approach Milestones'!F129=""),"CORRECT",IF('Prioritized Approach Milestones'!C129="No","CORRECT",IF('Prioritized Approach Milestones'!B129=6,"ERROR 1","N/A")))</f>
        <v>N/A</v>
      </c>
      <c r="AB129" s="59" t="str">
        <f>IF(AND('Prioritized Approach Milestones'!C129="No",'Prioritized Approach Milestones'!F129=""),IF('Prioritized Approach Milestones'!B129=1,"ERROR 2","N/A"),"CORRECT")</f>
        <v>CORRECT</v>
      </c>
      <c r="AC129" s="59" t="str">
        <f>IF(AND('Prioritized Approach Milestones'!C129="No",'Prioritized Approach Milestones'!F129=""),IF('Prioritized Approach Milestones'!B129=2,"ERROR 2","N/A"),"CORRECT")</f>
        <v>CORRECT</v>
      </c>
      <c r="AD129" s="59" t="str">
        <f>IF(AND('Prioritized Approach Milestones'!C129="No",'Prioritized Approach Milestones'!F129=""),IF('Prioritized Approach Milestones'!B129=3,"ERROR 2","N/A"),"CORRECT")</f>
        <v>CORRECT</v>
      </c>
      <c r="AE129" s="59" t="str">
        <f>IF(AND('Prioritized Approach Milestones'!C129="No",'Prioritized Approach Milestones'!F129=""),IF('Prioritized Approach Milestones'!B129=4,"ERROR 2","N/A"),"CORRECT")</f>
        <v>CORRECT</v>
      </c>
      <c r="AF129" s="59" t="str">
        <f>IF(AND('Prioritized Approach Milestones'!C129="No",'Prioritized Approach Milestones'!F129=""),IF('Prioritized Approach Milestones'!B129=5,"ERROR 2","N/A"),"CORRECT")</f>
        <v>CORRECT</v>
      </c>
      <c r="AG129" s="68" t="str">
        <f>IF(AND('Prioritized Approach Milestones'!C129="No",'Prioritized Approach Milestones'!F129=""),IF('Prioritized Approach Milestones'!B129=6,"ERROR 2","N/A"),"CORRECT")</f>
        <v>CORRECT</v>
      </c>
    </row>
    <row r="130" spans="1:33">
      <c r="A130" s="74">
        <f>COUNTIFS('Prioritized Approach Milestones'!B130,"1",'Prioritized Approach Milestones'!C130,"yes")</f>
        <v>0</v>
      </c>
      <c r="B130" s="79">
        <f>COUNTIFS('Prioritized Approach Milestones'!B130,"2",'Prioritized Approach Milestones'!C130,"yes")</f>
        <v>0</v>
      </c>
      <c r="C130" s="75">
        <f>COUNTIFS('Prioritized Approach Milestones'!B130,"3",'Prioritized Approach Milestones'!C130,"yes")</f>
        <v>0</v>
      </c>
      <c r="D130" s="76">
        <f>COUNTIFS('Prioritized Approach Milestones'!B130,"4",'Prioritized Approach Milestones'!C130,"yes")</f>
        <v>0</v>
      </c>
      <c r="E130" s="77">
        <f>COUNTIFS('Prioritized Approach Milestones'!B130,"5",'Prioritized Approach Milestones'!C130,"yes")</f>
        <v>0</v>
      </c>
      <c r="F130" s="78">
        <f>COUNTIFS('Prioritized Approach Milestones'!B130,"6",'Prioritized Approach Milestones'!C130,"yes")</f>
        <v>0</v>
      </c>
      <c r="G130" s="234">
        <f t="shared" si="5"/>
        <v>0</v>
      </c>
      <c r="H130" s="145">
        <f>COUNTIFS('Prioritized Approach Milestones'!B130,"1",'Prioritized Approach Milestones'!C130,"N/A")</f>
        <v>0</v>
      </c>
      <c r="I130" s="145">
        <f>COUNTIFS('Prioritized Approach Milestones'!B130,"2",'Prioritized Approach Milestones'!C130,"N/A")</f>
        <v>0</v>
      </c>
      <c r="J130" s="145">
        <f>COUNTIFS('Prioritized Approach Milestones'!B130,"3",'Prioritized Approach Milestones'!C130,"N/A")</f>
        <v>0</v>
      </c>
      <c r="K130" s="145">
        <f>COUNTIFS('Prioritized Approach Milestones'!B130,"4",'Prioritized Approach Milestones'!C130,"N/A")</f>
        <v>0</v>
      </c>
      <c r="L130" s="145">
        <f>COUNTIFS('Prioritized Approach Milestones'!B130,"5",'Prioritized Approach Milestones'!C130,"N/A")</f>
        <v>0</v>
      </c>
      <c r="M130" s="145">
        <f>COUNTIFS('Prioritized Approach Milestones'!B130,"6",'Prioritized Approach Milestones'!C130,"N/A")</f>
        <v>0</v>
      </c>
      <c r="N130">
        <f t="shared" si="3"/>
        <v>0</v>
      </c>
      <c r="O130" s="238"/>
      <c r="P130" s="65" t="str">
        <f>IF('Prioritized Approach Milestones'!$B130=1,'Prioritized Approach Milestones'!$F130,"")</f>
        <v/>
      </c>
      <c r="Q130" s="65">
        <f>IF('Prioritized Approach Milestones'!$B130=2,'Prioritized Approach Milestones'!$F130,"")</f>
        <v>0</v>
      </c>
      <c r="R130" s="65" t="str">
        <f>IF('Prioritized Approach Milestones'!$B130=3,'Prioritized Approach Milestones'!$F130,"")</f>
        <v/>
      </c>
      <c r="S130" s="65" t="str">
        <f>IF('Prioritized Approach Milestones'!$B130=4,'Prioritized Approach Milestones'!$F130,"")</f>
        <v/>
      </c>
      <c r="T130" s="65" t="str">
        <f>IF('Prioritized Approach Milestones'!$B130=5,'Prioritized Approach Milestones'!$F130,"")</f>
        <v/>
      </c>
      <c r="U130" s="66" t="str">
        <f>IF('Prioritized Approach Milestones'!$B130=6,'Prioritized Approach Milestones'!$F130,"")</f>
        <v/>
      </c>
      <c r="V130" s="67" t="str">
        <f>IF(AND('Prioritized Approach Milestones'!C130="Yes",'Prioritized Approach Milestones'!F130=""),"CORRECT",IF('Prioritized Approach Milestones'!C130="No","CORRECT",IF('Prioritized Approach Milestones'!B130=1,"ERROR 1","N/A")))</f>
        <v>N/A</v>
      </c>
      <c r="W130" s="67" t="str">
        <f>IF(AND('Prioritized Approach Milestones'!C130="Yes",'Prioritized Approach Milestones'!F130=""),"CORRECT",IF('Prioritized Approach Milestones'!C130="No","CORRECT",IF('Prioritized Approach Milestones'!B130=2,"ERROR 1","N/A")))</f>
        <v>ERROR 1</v>
      </c>
      <c r="X130" s="67" t="str">
        <f>IF(AND('Prioritized Approach Milestones'!C130="Yes",'Prioritized Approach Milestones'!F130=""),"CORRECT",IF('Prioritized Approach Milestones'!C130="No","CORRECT",IF('Prioritized Approach Milestones'!B130=3,"ERROR 1","N/A")))</f>
        <v>N/A</v>
      </c>
      <c r="Y130" s="67" t="str">
        <f>IF(AND('Prioritized Approach Milestones'!C130="Yes",'Prioritized Approach Milestones'!F130=""),"CORRECT",IF('Prioritized Approach Milestones'!C130="No","CORRECT",IF('Prioritized Approach Milestones'!B130=4,"ERROR 1","N/A")))</f>
        <v>N/A</v>
      </c>
      <c r="Z130" s="67" t="str">
        <f>IF(AND('Prioritized Approach Milestones'!C130="Yes",'Prioritized Approach Milestones'!F130=""),"CORRECT",IF('Prioritized Approach Milestones'!C130="No","CORRECT",IF('Prioritized Approach Milestones'!B130=5,"ERROR 1","N/A")))</f>
        <v>N/A</v>
      </c>
      <c r="AA130" s="67" t="str">
        <f>IF(AND('Prioritized Approach Milestones'!C130="Yes",'Prioritized Approach Milestones'!F130=""),"CORRECT",IF('Prioritized Approach Milestones'!C130="No","CORRECT",IF('Prioritized Approach Milestones'!B130=6,"ERROR 1","N/A")))</f>
        <v>N/A</v>
      </c>
      <c r="AB130" s="59" t="str">
        <f>IF(AND('Prioritized Approach Milestones'!C130="No",'Prioritized Approach Milestones'!F130=""),IF('Prioritized Approach Milestones'!B130=1,"ERROR 2","N/A"),"CORRECT")</f>
        <v>CORRECT</v>
      </c>
      <c r="AC130" s="59" t="str">
        <f>IF(AND('Prioritized Approach Milestones'!C130="No",'Prioritized Approach Milestones'!F130=""),IF('Prioritized Approach Milestones'!B130=2,"ERROR 2","N/A"),"CORRECT")</f>
        <v>CORRECT</v>
      </c>
      <c r="AD130" s="59" t="str">
        <f>IF(AND('Prioritized Approach Milestones'!C130="No",'Prioritized Approach Milestones'!F130=""),IF('Prioritized Approach Milestones'!B130=3,"ERROR 2","N/A"),"CORRECT")</f>
        <v>CORRECT</v>
      </c>
      <c r="AE130" s="59" t="str">
        <f>IF(AND('Prioritized Approach Milestones'!C130="No",'Prioritized Approach Milestones'!F130=""),IF('Prioritized Approach Milestones'!B130=4,"ERROR 2","N/A"),"CORRECT")</f>
        <v>CORRECT</v>
      </c>
      <c r="AF130" s="59" t="str">
        <f>IF(AND('Prioritized Approach Milestones'!C130="No",'Prioritized Approach Milestones'!F130=""),IF('Prioritized Approach Milestones'!B130=5,"ERROR 2","N/A"),"CORRECT")</f>
        <v>CORRECT</v>
      </c>
      <c r="AG130" s="68" t="str">
        <f>IF(AND('Prioritized Approach Milestones'!C130="No",'Prioritized Approach Milestones'!F130=""),IF('Prioritized Approach Milestones'!B130=6,"ERROR 2","N/A"),"CORRECT")</f>
        <v>CORRECT</v>
      </c>
    </row>
    <row r="131" spans="1:33">
      <c r="A131" s="74">
        <f>COUNTIFS('Prioritized Approach Milestones'!B131,"1",'Prioritized Approach Milestones'!C131,"yes")</f>
        <v>0</v>
      </c>
      <c r="B131" s="79">
        <f>COUNTIFS('Prioritized Approach Milestones'!B131,"2",'Prioritized Approach Milestones'!C131,"yes")</f>
        <v>0</v>
      </c>
      <c r="C131" s="75">
        <f>COUNTIFS('Prioritized Approach Milestones'!B131,"3",'Prioritized Approach Milestones'!C131,"yes")</f>
        <v>0</v>
      </c>
      <c r="D131" s="76">
        <f>COUNTIFS('Prioritized Approach Milestones'!B131,"4",'Prioritized Approach Milestones'!C131,"yes")</f>
        <v>0</v>
      </c>
      <c r="E131" s="77">
        <f>COUNTIFS('Prioritized Approach Milestones'!B131,"5",'Prioritized Approach Milestones'!C131,"yes")</f>
        <v>0</v>
      </c>
      <c r="F131" s="78">
        <f>COUNTIFS('Prioritized Approach Milestones'!B131,"6",'Prioritized Approach Milestones'!C131,"yes")</f>
        <v>0</v>
      </c>
      <c r="G131" s="234">
        <f t="shared" si="5"/>
        <v>0</v>
      </c>
      <c r="H131" s="145">
        <f>COUNTIFS('Prioritized Approach Milestones'!B131,"1",'Prioritized Approach Milestones'!C131,"N/A")</f>
        <v>0</v>
      </c>
      <c r="I131" s="145">
        <f>COUNTIFS('Prioritized Approach Milestones'!B131,"2",'Prioritized Approach Milestones'!C131,"N/A")</f>
        <v>0</v>
      </c>
      <c r="J131" s="145">
        <f>COUNTIFS('Prioritized Approach Milestones'!B131,"3",'Prioritized Approach Milestones'!C131,"N/A")</f>
        <v>0</v>
      </c>
      <c r="K131" s="145">
        <f>COUNTIFS('Prioritized Approach Milestones'!B131,"4",'Prioritized Approach Milestones'!C131,"N/A")</f>
        <v>0</v>
      </c>
      <c r="L131" s="145">
        <f>COUNTIFS('Prioritized Approach Milestones'!B131,"5",'Prioritized Approach Milestones'!C131,"N/A")</f>
        <v>0</v>
      </c>
      <c r="M131" s="145">
        <f>COUNTIFS('Prioritized Approach Milestones'!B131,"6",'Prioritized Approach Milestones'!C131,"N/A")</f>
        <v>0</v>
      </c>
      <c r="N131">
        <f t="shared" si="3"/>
        <v>0</v>
      </c>
      <c r="O131" s="238"/>
      <c r="P131" s="65" t="str">
        <f>IF('Prioritized Approach Milestones'!$B131=1,'Prioritized Approach Milestones'!$F131,"")</f>
        <v/>
      </c>
      <c r="Q131" s="65">
        <f>IF('Prioritized Approach Milestones'!$B131=2,'Prioritized Approach Milestones'!$F131,"")</f>
        <v>0</v>
      </c>
      <c r="R131" s="65" t="str">
        <f>IF('Prioritized Approach Milestones'!$B131=3,'Prioritized Approach Milestones'!$F131,"")</f>
        <v/>
      </c>
      <c r="S131" s="65" t="str">
        <f>IF('Prioritized Approach Milestones'!$B131=4,'Prioritized Approach Milestones'!$F131,"")</f>
        <v/>
      </c>
      <c r="T131" s="65" t="str">
        <f>IF('Prioritized Approach Milestones'!$B131=5,'Prioritized Approach Milestones'!$F131,"")</f>
        <v/>
      </c>
      <c r="U131" s="66" t="str">
        <f>IF('Prioritized Approach Milestones'!$B131=6,'Prioritized Approach Milestones'!$F131,"")</f>
        <v/>
      </c>
      <c r="V131" s="67" t="str">
        <f>IF(AND('Prioritized Approach Milestones'!C131="Yes",'Prioritized Approach Milestones'!F131=""),"CORRECT",IF('Prioritized Approach Milestones'!C131="No","CORRECT",IF('Prioritized Approach Milestones'!B131=1,"ERROR 1","N/A")))</f>
        <v>N/A</v>
      </c>
      <c r="W131" s="67" t="str">
        <f>IF(AND('Prioritized Approach Milestones'!C131="Yes",'Prioritized Approach Milestones'!F131=""),"CORRECT",IF('Prioritized Approach Milestones'!C131="No","CORRECT",IF('Prioritized Approach Milestones'!B131=2,"ERROR 1","N/A")))</f>
        <v>ERROR 1</v>
      </c>
      <c r="X131" s="67" t="str">
        <f>IF(AND('Prioritized Approach Milestones'!C131="Yes",'Prioritized Approach Milestones'!F131=""),"CORRECT",IF('Prioritized Approach Milestones'!C131="No","CORRECT",IF('Prioritized Approach Milestones'!B131=3,"ERROR 1","N/A")))</f>
        <v>N/A</v>
      </c>
      <c r="Y131" s="67" t="str">
        <f>IF(AND('Prioritized Approach Milestones'!C131="Yes",'Prioritized Approach Milestones'!F131=""),"CORRECT",IF('Prioritized Approach Milestones'!C131="No","CORRECT",IF('Prioritized Approach Milestones'!B131=4,"ERROR 1","N/A")))</f>
        <v>N/A</v>
      </c>
      <c r="Z131" s="67" t="str">
        <f>IF(AND('Prioritized Approach Milestones'!C131="Yes",'Prioritized Approach Milestones'!F131=""),"CORRECT",IF('Prioritized Approach Milestones'!C131="No","CORRECT",IF('Prioritized Approach Milestones'!B131=5,"ERROR 1","N/A")))</f>
        <v>N/A</v>
      </c>
      <c r="AA131" s="67" t="str">
        <f>IF(AND('Prioritized Approach Milestones'!C131="Yes",'Prioritized Approach Milestones'!F131=""),"CORRECT",IF('Prioritized Approach Milestones'!C131="No","CORRECT",IF('Prioritized Approach Milestones'!B131=6,"ERROR 1","N/A")))</f>
        <v>N/A</v>
      </c>
      <c r="AB131" s="59" t="str">
        <f>IF(AND('Prioritized Approach Milestones'!C131="No",'Prioritized Approach Milestones'!F131=""),IF('Prioritized Approach Milestones'!B131=1,"ERROR 2","N/A"),"CORRECT")</f>
        <v>CORRECT</v>
      </c>
      <c r="AC131" s="59" t="str">
        <f>IF(AND('Prioritized Approach Milestones'!C131="No",'Prioritized Approach Milestones'!F131=""),IF('Prioritized Approach Milestones'!B131=2,"ERROR 2","N/A"),"CORRECT")</f>
        <v>CORRECT</v>
      </c>
      <c r="AD131" s="59" t="str">
        <f>IF(AND('Prioritized Approach Milestones'!C131="No",'Prioritized Approach Milestones'!F131=""),IF('Prioritized Approach Milestones'!B131=3,"ERROR 2","N/A"),"CORRECT")</f>
        <v>CORRECT</v>
      </c>
      <c r="AE131" s="59" t="str">
        <f>IF(AND('Prioritized Approach Milestones'!C131="No",'Prioritized Approach Milestones'!F131=""),IF('Prioritized Approach Milestones'!B131=4,"ERROR 2","N/A"),"CORRECT")</f>
        <v>CORRECT</v>
      </c>
      <c r="AF131" s="59" t="str">
        <f>IF(AND('Prioritized Approach Milestones'!C131="No",'Prioritized Approach Milestones'!F131=""),IF('Prioritized Approach Milestones'!B131=5,"ERROR 2","N/A"),"CORRECT")</f>
        <v>CORRECT</v>
      </c>
      <c r="AG131" s="68" t="str">
        <f>IF(AND('Prioritized Approach Milestones'!C131="No",'Prioritized Approach Milestones'!F131=""),IF('Prioritized Approach Milestones'!B131=6,"ERROR 2","N/A"),"CORRECT")</f>
        <v>CORRECT</v>
      </c>
    </row>
    <row r="132" spans="1:33">
      <c r="A132" s="74">
        <f>COUNTIFS('Prioritized Approach Milestones'!B132,"1",'Prioritized Approach Milestones'!C132,"yes")</f>
        <v>0</v>
      </c>
      <c r="B132" s="79">
        <f>COUNTIFS('Prioritized Approach Milestones'!B132,"2",'Prioritized Approach Milestones'!C132,"yes")</f>
        <v>0</v>
      </c>
      <c r="C132" s="75">
        <f>COUNTIFS('Prioritized Approach Milestones'!B132,"3",'Prioritized Approach Milestones'!C132,"yes")</f>
        <v>0</v>
      </c>
      <c r="D132" s="76">
        <f>COUNTIFS('Prioritized Approach Milestones'!B132,"4",'Prioritized Approach Milestones'!C132,"yes")</f>
        <v>0</v>
      </c>
      <c r="E132" s="77">
        <f>COUNTIFS('Prioritized Approach Milestones'!B132,"5",'Prioritized Approach Milestones'!C132,"yes")</f>
        <v>0</v>
      </c>
      <c r="F132" s="78">
        <f>COUNTIFS('Prioritized Approach Milestones'!B132,"6",'Prioritized Approach Milestones'!C132,"yes")</f>
        <v>0</v>
      </c>
      <c r="G132" s="234">
        <f t="shared" si="5"/>
        <v>0</v>
      </c>
      <c r="H132" s="145">
        <f>COUNTIFS('Prioritized Approach Milestones'!B132,"1",'Prioritized Approach Milestones'!C132,"N/A")</f>
        <v>0</v>
      </c>
      <c r="I132" s="145">
        <f>COUNTIFS('Prioritized Approach Milestones'!B132,"2",'Prioritized Approach Milestones'!C132,"N/A")</f>
        <v>0</v>
      </c>
      <c r="J132" s="145">
        <f>COUNTIFS('Prioritized Approach Milestones'!B132,"3",'Prioritized Approach Milestones'!C132,"N/A")</f>
        <v>0</v>
      </c>
      <c r="K132" s="145">
        <f>COUNTIFS('Prioritized Approach Milestones'!B132,"4",'Prioritized Approach Milestones'!C132,"N/A")</f>
        <v>0</v>
      </c>
      <c r="L132" s="145">
        <f>COUNTIFS('Prioritized Approach Milestones'!B132,"5",'Prioritized Approach Milestones'!C132,"N/A")</f>
        <v>0</v>
      </c>
      <c r="M132" s="145">
        <f>COUNTIFS('Prioritized Approach Milestones'!B132,"6",'Prioritized Approach Milestones'!C132,"N/A")</f>
        <v>0</v>
      </c>
      <c r="N132">
        <f>SUM(H132:M132)</f>
        <v>0</v>
      </c>
      <c r="O132" s="238"/>
      <c r="P132" s="65" t="str">
        <f>IF('Prioritized Approach Milestones'!$B132=1,'Prioritized Approach Milestones'!$F132,"")</f>
        <v/>
      </c>
      <c r="Q132" s="65">
        <f>IF('Prioritized Approach Milestones'!$B132=2,'Prioritized Approach Milestones'!$F132,"")</f>
        <v>0</v>
      </c>
      <c r="R132" s="65" t="str">
        <f>IF('Prioritized Approach Milestones'!$B132=3,'Prioritized Approach Milestones'!$F132,"")</f>
        <v/>
      </c>
      <c r="S132" s="65" t="str">
        <f>IF('Prioritized Approach Milestones'!$B132=4,'Prioritized Approach Milestones'!$F132,"")</f>
        <v/>
      </c>
      <c r="T132" s="65" t="str">
        <f>IF('Prioritized Approach Milestones'!$B132=5,'Prioritized Approach Milestones'!$F132,"")</f>
        <v/>
      </c>
      <c r="U132" s="66" t="str">
        <f>IF('Prioritized Approach Milestones'!$B132=6,'Prioritized Approach Milestones'!$F132,"")</f>
        <v/>
      </c>
      <c r="V132" s="67" t="str">
        <f>IF(AND('Prioritized Approach Milestones'!C132="Yes",'Prioritized Approach Milestones'!F132=""),"CORRECT",IF('Prioritized Approach Milestones'!C132="No","CORRECT",IF('Prioritized Approach Milestones'!B132=1,"ERROR 1","N/A")))</f>
        <v>N/A</v>
      </c>
      <c r="W132" s="67" t="str">
        <f>IF(AND('Prioritized Approach Milestones'!C132="Yes",'Prioritized Approach Milestones'!F132=""),"CORRECT",IF('Prioritized Approach Milestones'!C132="No","CORRECT",IF('Prioritized Approach Milestones'!B132=2,"ERROR 1","N/A")))</f>
        <v>ERROR 1</v>
      </c>
      <c r="X132" s="67" t="str">
        <f>IF(AND('Prioritized Approach Milestones'!C132="Yes",'Prioritized Approach Milestones'!F132=""),"CORRECT",IF('Prioritized Approach Milestones'!C132="No","CORRECT",IF('Prioritized Approach Milestones'!B132=3,"ERROR 1","N/A")))</f>
        <v>N/A</v>
      </c>
      <c r="Y132" s="67" t="str">
        <f>IF(AND('Prioritized Approach Milestones'!C132="Yes",'Prioritized Approach Milestones'!F132=""),"CORRECT",IF('Prioritized Approach Milestones'!C132="No","CORRECT",IF('Prioritized Approach Milestones'!B132=4,"ERROR 1","N/A")))</f>
        <v>N/A</v>
      </c>
      <c r="Z132" s="67" t="str">
        <f>IF(AND('Prioritized Approach Milestones'!C132="Yes",'Prioritized Approach Milestones'!F132=""),"CORRECT",IF('Prioritized Approach Milestones'!C132="No","CORRECT",IF('Prioritized Approach Milestones'!B132=5,"ERROR 1","N/A")))</f>
        <v>N/A</v>
      </c>
      <c r="AA132" s="67" t="str">
        <f>IF(AND('Prioritized Approach Milestones'!C132="Yes",'Prioritized Approach Milestones'!F132=""),"CORRECT",IF('Prioritized Approach Milestones'!C132="No","CORRECT",IF('Prioritized Approach Milestones'!B132=6,"ERROR 1","N/A")))</f>
        <v>N/A</v>
      </c>
      <c r="AB132" s="59" t="str">
        <f>IF(AND('Prioritized Approach Milestones'!C132="No",'Prioritized Approach Milestones'!F132=""),IF('Prioritized Approach Milestones'!B132=1,"ERROR 2","N/A"),"CORRECT")</f>
        <v>CORRECT</v>
      </c>
      <c r="AC132" s="59" t="str">
        <f>IF(AND('Prioritized Approach Milestones'!C132="No",'Prioritized Approach Milestones'!F132=""),IF('Prioritized Approach Milestones'!B132=2,"ERROR 2","N/A"),"CORRECT")</f>
        <v>CORRECT</v>
      </c>
      <c r="AD132" s="59" t="str">
        <f>IF(AND('Prioritized Approach Milestones'!C132="No",'Prioritized Approach Milestones'!F132=""),IF('Prioritized Approach Milestones'!B132=3,"ERROR 2","N/A"),"CORRECT")</f>
        <v>CORRECT</v>
      </c>
      <c r="AE132" s="59" t="str">
        <f>IF(AND('Prioritized Approach Milestones'!C132="No",'Prioritized Approach Milestones'!F132=""),IF('Prioritized Approach Milestones'!B132=4,"ERROR 2","N/A"),"CORRECT")</f>
        <v>CORRECT</v>
      </c>
      <c r="AF132" s="59" t="str">
        <f>IF(AND('Prioritized Approach Milestones'!C132="No",'Prioritized Approach Milestones'!F132=""),IF('Prioritized Approach Milestones'!B132=5,"ERROR 2","N/A"),"CORRECT")</f>
        <v>CORRECT</v>
      </c>
      <c r="AG132" s="68" t="str">
        <f>IF(AND('Prioritized Approach Milestones'!C132="No",'Prioritized Approach Milestones'!F132=""),IF('Prioritized Approach Milestones'!B132=6,"ERROR 2","N/A"),"CORRECT")</f>
        <v>CORRECT</v>
      </c>
    </row>
    <row r="133" spans="1:33">
      <c r="A133" s="74">
        <f>COUNTIFS('Prioritized Approach Milestones'!B133,"1",'Prioritized Approach Milestones'!C133,"yes")</f>
        <v>0</v>
      </c>
      <c r="B133" s="79">
        <f>COUNTIFS('Prioritized Approach Milestones'!B133,"2",'Prioritized Approach Milestones'!C133,"yes")</f>
        <v>0</v>
      </c>
      <c r="C133" s="75">
        <f>COUNTIFS('Prioritized Approach Milestones'!B133,"3",'Prioritized Approach Milestones'!C133,"yes")</f>
        <v>0</v>
      </c>
      <c r="D133" s="76">
        <f>COUNTIFS('Prioritized Approach Milestones'!B133,"4",'Prioritized Approach Milestones'!C133,"yes")</f>
        <v>0</v>
      </c>
      <c r="E133" s="77">
        <f>COUNTIFS('Prioritized Approach Milestones'!B133,"5",'Prioritized Approach Milestones'!C133,"yes")</f>
        <v>0</v>
      </c>
      <c r="F133" s="78">
        <f>COUNTIFS('Prioritized Approach Milestones'!B133,"6",'Prioritized Approach Milestones'!C133,"yes")</f>
        <v>0</v>
      </c>
      <c r="G133" s="234">
        <f t="shared" ref="G133:G164" si="6">SUM(A133:F133)</f>
        <v>0</v>
      </c>
      <c r="H133" s="145">
        <f>COUNTIFS('Prioritized Approach Milestones'!B133,"1",'Prioritized Approach Milestones'!C133,"N/A")</f>
        <v>0</v>
      </c>
      <c r="I133" s="145">
        <f>COUNTIFS('Prioritized Approach Milestones'!B133,"2",'Prioritized Approach Milestones'!C133,"N/A")</f>
        <v>0</v>
      </c>
      <c r="J133" s="145">
        <f>COUNTIFS('Prioritized Approach Milestones'!B133,"3",'Prioritized Approach Milestones'!C133,"N/A")</f>
        <v>0</v>
      </c>
      <c r="K133" s="145">
        <f>COUNTIFS('Prioritized Approach Milestones'!B133,"4",'Prioritized Approach Milestones'!C133,"N/A")</f>
        <v>0</v>
      </c>
      <c r="L133" s="145">
        <f>COUNTIFS('Prioritized Approach Milestones'!B133,"5",'Prioritized Approach Milestones'!C133,"N/A")</f>
        <v>0</v>
      </c>
      <c r="M133" s="145">
        <f>COUNTIFS('Prioritized Approach Milestones'!B133,"6",'Prioritized Approach Milestones'!C133,"N/A")</f>
        <v>0</v>
      </c>
      <c r="N133">
        <f t="shared" ref="N133:N196" si="7">SUM(H133:M133)</f>
        <v>0</v>
      </c>
      <c r="O133" s="238"/>
      <c r="P133" s="65" t="str">
        <f>IF('Prioritized Approach Milestones'!$B133=1,'Prioritized Approach Milestones'!$F133,"")</f>
        <v/>
      </c>
      <c r="Q133" s="65">
        <f>IF('Prioritized Approach Milestones'!$B133=2,'Prioritized Approach Milestones'!$F133,"")</f>
        <v>0</v>
      </c>
      <c r="R133" s="65" t="str">
        <f>IF('Prioritized Approach Milestones'!$B133=3,'Prioritized Approach Milestones'!$F133,"")</f>
        <v/>
      </c>
      <c r="S133" s="65" t="str">
        <f>IF('Prioritized Approach Milestones'!$B133=4,'Prioritized Approach Milestones'!$F133,"")</f>
        <v/>
      </c>
      <c r="T133" s="65" t="str">
        <f>IF('Prioritized Approach Milestones'!$B133=5,'Prioritized Approach Milestones'!$F133,"")</f>
        <v/>
      </c>
      <c r="U133" s="66" t="str">
        <f>IF('Prioritized Approach Milestones'!$B133=6,'Prioritized Approach Milestones'!$F133,"")</f>
        <v/>
      </c>
      <c r="V133" s="67" t="str">
        <f>IF(AND('Prioritized Approach Milestones'!C133="Yes",'Prioritized Approach Milestones'!F133=""),"CORRECT",IF('Prioritized Approach Milestones'!C133="No","CORRECT",IF('Prioritized Approach Milestones'!B133=1,"ERROR 1","N/A")))</f>
        <v>N/A</v>
      </c>
      <c r="W133" s="67" t="str">
        <f>IF(AND('Prioritized Approach Milestones'!C133="Yes",'Prioritized Approach Milestones'!F133=""),"CORRECT",IF('Prioritized Approach Milestones'!C133="No","CORRECT",IF('Prioritized Approach Milestones'!B133=2,"ERROR 1","N/A")))</f>
        <v>ERROR 1</v>
      </c>
      <c r="X133" s="67" t="str">
        <f>IF(AND('Prioritized Approach Milestones'!C133="Yes",'Prioritized Approach Milestones'!F133=""),"CORRECT",IF('Prioritized Approach Milestones'!C133="No","CORRECT",IF('Prioritized Approach Milestones'!B133=3,"ERROR 1","N/A")))</f>
        <v>N/A</v>
      </c>
      <c r="Y133" s="67" t="str">
        <f>IF(AND('Prioritized Approach Milestones'!C133="Yes",'Prioritized Approach Milestones'!F133=""),"CORRECT",IF('Prioritized Approach Milestones'!C133="No","CORRECT",IF('Prioritized Approach Milestones'!B133=4,"ERROR 1","N/A")))</f>
        <v>N/A</v>
      </c>
      <c r="Z133" s="67" t="str">
        <f>IF(AND('Prioritized Approach Milestones'!C133="Yes",'Prioritized Approach Milestones'!F133=""),"CORRECT",IF('Prioritized Approach Milestones'!C133="No","CORRECT",IF('Prioritized Approach Milestones'!B133=5,"ERROR 1","N/A")))</f>
        <v>N/A</v>
      </c>
      <c r="AA133" s="67" t="str">
        <f>IF(AND('Prioritized Approach Milestones'!C133="Yes",'Prioritized Approach Milestones'!F133=""),"CORRECT",IF('Prioritized Approach Milestones'!C133="No","CORRECT",IF('Prioritized Approach Milestones'!B133=6,"ERROR 1","N/A")))</f>
        <v>N/A</v>
      </c>
      <c r="AB133" s="59" t="str">
        <f>IF(AND('Prioritized Approach Milestones'!C133="No",'Prioritized Approach Milestones'!F133=""),IF('Prioritized Approach Milestones'!B133=1,"ERROR 2","N/A"),"CORRECT")</f>
        <v>CORRECT</v>
      </c>
      <c r="AC133" s="59" t="str">
        <f>IF(AND('Prioritized Approach Milestones'!C133="No",'Prioritized Approach Milestones'!F133=""),IF('Prioritized Approach Milestones'!B133=2,"ERROR 2","N/A"),"CORRECT")</f>
        <v>CORRECT</v>
      </c>
      <c r="AD133" s="59" t="str">
        <f>IF(AND('Prioritized Approach Milestones'!C133="No",'Prioritized Approach Milestones'!F133=""),IF('Prioritized Approach Milestones'!B133=3,"ERROR 2","N/A"),"CORRECT")</f>
        <v>CORRECT</v>
      </c>
      <c r="AE133" s="59" t="str">
        <f>IF(AND('Prioritized Approach Milestones'!C133="No",'Prioritized Approach Milestones'!F133=""),IF('Prioritized Approach Milestones'!B133=4,"ERROR 2","N/A"),"CORRECT")</f>
        <v>CORRECT</v>
      </c>
      <c r="AF133" s="59" t="str">
        <f>IF(AND('Prioritized Approach Milestones'!C133="No",'Prioritized Approach Milestones'!F133=""),IF('Prioritized Approach Milestones'!B133=5,"ERROR 2","N/A"),"CORRECT")</f>
        <v>CORRECT</v>
      </c>
      <c r="AG133" s="68" t="str">
        <f>IF(AND('Prioritized Approach Milestones'!C133="No",'Prioritized Approach Milestones'!F133=""),IF('Prioritized Approach Milestones'!B133=6,"ERROR 2","N/A"),"CORRECT")</f>
        <v>CORRECT</v>
      </c>
    </row>
    <row r="134" spans="1:33">
      <c r="A134" s="74">
        <f>COUNTIFS('Prioritized Approach Milestones'!B134,"1",'Prioritized Approach Milestones'!C134,"yes")</f>
        <v>0</v>
      </c>
      <c r="B134" s="79">
        <f>COUNTIFS('Prioritized Approach Milestones'!B134,"2",'Prioritized Approach Milestones'!C134,"yes")</f>
        <v>0</v>
      </c>
      <c r="C134" s="75">
        <f>COUNTIFS('Prioritized Approach Milestones'!B134,"3",'Prioritized Approach Milestones'!C134,"yes")</f>
        <v>0</v>
      </c>
      <c r="D134" s="76">
        <f>COUNTIFS('Prioritized Approach Milestones'!B134,"4",'Prioritized Approach Milestones'!C134,"yes")</f>
        <v>0</v>
      </c>
      <c r="E134" s="77">
        <f>COUNTIFS('Prioritized Approach Milestones'!B134,"5",'Prioritized Approach Milestones'!C134,"yes")</f>
        <v>0</v>
      </c>
      <c r="F134" s="78">
        <f>COUNTIFS('Prioritized Approach Milestones'!B134,"6",'Prioritized Approach Milestones'!C134,"yes")</f>
        <v>0</v>
      </c>
      <c r="G134" s="234">
        <f t="shared" si="6"/>
        <v>0</v>
      </c>
      <c r="H134" s="145">
        <f>COUNTIFS('Prioritized Approach Milestones'!B134,"1",'Prioritized Approach Milestones'!C134,"N/A")</f>
        <v>0</v>
      </c>
      <c r="I134" s="145">
        <f>COUNTIFS('Prioritized Approach Milestones'!B134,"2",'Prioritized Approach Milestones'!C134,"N/A")</f>
        <v>0</v>
      </c>
      <c r="J134" s="145">
        <f>COUNTIFS('Prioritized Approach Milestones'!B134,"3",'Prioritized Approach Milestones'!C134,"N/A")</f>
        <v>0</v>
      </c>
      <c r="K134" s="145">
        <f>COUNTIFS('Prioritized Approach Milestones'!B134,"4",'Prioritized Approach Milestones'!C134,"N/A")</f>
        <v>0</v>
      </c>
      <c r="L134" s="145">
        <f>COUNTIFS('Prioritized Approach Milestones'!B134,"5",'Prioritized Approach Milestones'!C134,"N/A")</f>
        <v>0</v>
      </c>
      <c r="M134" s="145">
        <f>COUNTIFS('Prioritized Approach Milestones'!B134,"6",'Prioritized Approach Milestones'!C134,"N/A")</f>
        <v>0</v>
      </c>
      <c r="N134">
        <f t="shared" si="7"/>
        <v>0</v>
      </c>
      <c r="O134" s="238"/>
      <c r="P134" s="65" t="str">
        <f>IF('Prioritized Approach Milestones'!$B134=1,'Prioritized Approach Milestones'!$F134,"")</f>
        <v/>
      </c>
      <c r="Q134" s="65">
        <f>IF('Prioritized Approach Milestones'!$B134=2,'Prioritized Approach Milestones'!$F134,"")</f>
        <v>0</v>
      </c>
      <c r="R134" s="65" t="str">
        <f>IF('Prioritized Approach Milestones'!$B134=3,'Prioritized Approach Milestones'!$F134,"")</f>
        <v/>
      </c>
      <c r="S134" s="65" t="str">
        <f>IF('Prioritized Approach Milestones'!$B134=4,'Prioritized Approach Milestones'!$F134,"")</f>
        <v/>
      </c>
      <c r="T134" s="65" t="str">
        <f>IF('Prioritized Approach Milestones'!$B134=5,'Prioritized Approach Milestones'!$F134,"")</f>
        <v/>
      </c>
      <c r="U134" s="66" t="str">
        <f>IF('Prioritized Approach Milestones'!$B134=6,'Prioritized Approach Milestones'!$F134,"")</f>
        <v/>
      </c>
      <c r="V134" s="67" t="str">
        <f>IF(AND('Prioritized Approach Milestones'!C134="Yes",'Prioritized Approach Milestones'!F134=""),"CORRECT",IF('Prioritized Approach Milestones'!C134="No","CORRECT",IF('Prioritized Approach Milestones'!B134=1,"ERROR 1","N/A")))</f>
        <v>N/A</v>
      </c>
      <c r="W134" s="67" t="str">
        <f>IF(AND('Prioritized Approach Milestones'!C134="Yes",'Prioritized Approach Milestones'!F134=""),"CORRECT",IF('Prioritized Approach Milestones'!C134="No","CORRECT",IF('Prioritized Approach Milestones'!B134=2,"ERROR 1","N/A")))</f>
        <v>ERROR 1</v>
      </c>
      <c r="X134" s="67" t="str">
        <f>IF(AND('Prioritized Approach Milestones'!C134="Yes",'Prioritized Approach Milestones'!F134=""),"CORRECT",IF('Prioritized Approach Milestones'!C134="No","CORRECT",IF('Prioritized Approach Milestones'!B134=3,"ERROR 1","N/A")))</f>
        <v>N/A</v>
      </c>
      <c r="Y134" s="67" t="str">
        <f>IF(AND('Prioritized Approach Milestones'!C134="Yes",'Prioritized Approach Milestones'!F134=""),"CORRECT",IF('Prioritized Approach Milestones'!C134="No","CORRECT",IF('Prioritized Approach Milestones'!B134=4,"ERROR 1","N/A")))</f>
        <v>N/A</v>
      </c>
      <c r="Z134" s="67" t="str">
        <f>IF(AND('Prioritized Approach Milestones'!C134="Yes",'Prioritized Approach Milestones'!F134=""),"CORRECT",IF('Prioritized Approach Milestones'!C134="No","CORRECT",IF('Prioritized Approach Milestones'!B134=5,"ERROR 1","N/A")))</f>
        <v>N/A</v>
      </c>
      <c r="AA134" s="67" t="str">
        <f>IF(AND('Prioritized Approach Milestones'!C134="Yes",'Prioritized Approach Milestones'!F134=""),"CORRECT",IF('Prioritized Approach Milestones'!C134="No","CORRECT",IF('Prioritized Approach Milestones'!B134=6,"ERROR 1","N/A")))</f>
        <v>N/A</v>
      </c>
      <c r="AB134" s="59" t="str">
        <f>IF(AND('Prioritized Approach Milestones'!C134="No",'Prioritized Approach Milestones'!F134=""),IF('Prioritized Approach Milestones'!B134=1,"ERROR 2","N/A"),"CORRECT")</f>
        <v>CORRECT</v>
      </c>
      <c r="AC134" s="59" t="str">
        <f>IF(AND('Prioritized Approach Milestones'!C134="No",'Prioritized Approach Milestones'!F134=""),IF('Prioritized Approach Milestones'!B134=2,"ERROR 2","N/A"),"CORRECT")</f>
        <v>CORRECT</v>
      </c>
      <c r="AD134" s="59" t="str">
        <f>IF(AND('Prioritized Approach Milestones'!C134="No",'Prioritized Approach Milestones'!F134=""),IF('Prioritized Approach Milestones'!B134=3,"ERROR 2","N/A"),"CORRECT")</f>
        <v>CORRECT</v>
      </c>
      <c r="AE134" s="59" t="str">
        <f>IF(AND('Prioritized Approach Milestones'!C134="No",'Prioritized Approach Milestones'!F134=""),IF('Prioritized Approach Milestones'!B134=4,"ERROR 2","N/A"),"CORRECT")</f>
        <v>CORRECT</v>
      </c>
      <c r="AF134" s="59" t="str">
        <f>IF(AND('Prioritized Approach Milestones'!C134="No",'Prioritized Approach Milestones'!F134=""),IF('Prioritized Approach Milestones'!B134=5,"ERROR 2","N/A"),"CORRECT")</f>
        <v>CORRECT</v>
      </c>
      <c r="AG134" s="68" t="str">
        <f>IF(AND('Prioritized Approach Milestones'!C134="No",'Prioritized Approach Milestones'!F134=""),IF('Prioritized Approach Milestones'!B134=6,"ERROR 2","N/A"),"CORRECT")</f>
        <v>CORRECT</v>
      </c>
    </row>
    <row r="135" spans="1:33">
      <c r="A135" s="74">
        <f>COUNTIFS('Prioritized Approach Milestones'!B135,"1",'Prioritized Approach Milestones'!C135,"yes")</f>
        <v>0</v>
      </c>
      <c r="B135" s="79">
        <f>COUNTIFS('Prioritized Approach Milestones'!B135,"2",'Prioritized Approach Milestones'!C135,"yes")</f>
        <v>0</v>
      </c>
      <c r="C135" s="75">
        <f>COUNTIFS('Prioritized Approach Milestones'!B135,"3",'Prioritized Approach Milestones'!C135,"yes")</f>
        <v>0</v>
      </c>
      <c r="D135" s="76">
        <f>COUNTIFS('Prioritized Approach Milestones'!B135,"4",'Prioritized Approach Milestones'!C135,"yes")</f>
        <v>0</v>
      </c>
      <c r="E135" s="77">
        <f>COUNTIFS('Prioritized Approach Milestones'!B135,"5",'Prioritized Approach Milestones'!C135,"yes")</f>
        <v>0</v>
      </c>
      <c r="F135" s="78">
        <f>COUNTIFS('Prioritized Approach Milestones'!B135,"6",'Prioritized Approach Milestones'!C135,"yes")</f>
        <v>0</v>
      </c>
      <c r="G135" s="234">
        <f t="shared" si="6"/>
        <v>0</v>
      </c>
      <c r="H135" s="145">
        <f>COUNTIFS('Prioritized Approach Milestones'!B135,"1",'Prioritized Approach Milestones'!C135,"N/A")</f>
        <v>0</v>
      </c>
      <c r="I135" s="145">
        <f>COUNTIFS('Prioritized Approach Milestones'!B135,"2",'Prioritized Approach Milestones'!C135,"N/A")</f>
        <v>0</v>
      </c>
      <c r="J135" s="145">
        <f>COUNTIFS('Prioritized Approach Milestones'!B135,"3",'Prioritized Approach Milestones'!C135,"N/A")</f>
        <v>0</v>
      </c>
      <c r="K135" s="145">
        <f>COUNTIFS('Prioritized Approach Milestones'!B135,"4",'Prioritized Approach Milestones'!C135,"N/A")</f>
        <v>0</v>
      </c>
      <c r="L135" s="145">
        <f>COUNTIFS('Prioritized Approach Milestones'!B135,"5",'Prioritized Approach Milestones'!C135,"N/A")</f>
        <v>0</v>
      </c>
      <c r="M135" s="145">
        <f>COUNTIFS('Prioritized Approach Milestones'!B135,"6",'Prioritized Approach Milestones'!C135,"N/A")</f>
        <v>0</v>
      </c>
      <c r="N135">
        <f t="shared" si="7"/>
        <v>0</v>
      </c>
      <c r="O135" s="238"/>
      <c r="P135" s="65" t="str">
        <f>IF('Prioritized Approach Milestones'!$B135=1,'Prioritized Approach Milestones'!$F135,"")</f>
        <v/>
      </c>
      <c r="Q135" s="65" t="str">
        <f>IF('Prioritized Approach Milestones'!$B135=2,'Prioritized Approach Milestones'!$F135,"")</f>
        <v/>
      </c>
      <c r="R135" s="65" t="str">
        <f>IF('Prioritized Approach Milestones'!$B135=3,'Prioritized Approach Milestones'!$F135,"")</f>
        <v/>
      </c>
      <c r="S135" s="65" t="str">
        <f>IF('Prioritized Approach Milestones'!$B135=4,'Prioritized Approach Milestones'!$F135,"")</f>
        <v/>
      </c>
      <c r="T135" s="65" t="str">
        <f>IF('Prioritized Approach Milestones'!$B135=5,'Prioritized Approach Milestones'!$F135,"")</f>
        <v/>
      </c>
      <c r="U135" s="66" t="str">
        <f>IF('Prioritized Approach Milestones'!$B135=6,'Prioritized Approach Milestones'!$F135,"")</f>
        <v/>
      </c>
      <c r="V135" s="67" t="str">
        <f>IF(AND('Prioritized Approach Milestones'!C135="Yes",'Prioritized Approach Milestones'!F135=""),"CORRECT",IF('Prioritized Approach Milestones'!C135="No","CORRECT",IF('Prioritized Approach Milestones'!B135=1,"ERROR 1","N/A")))</f>
        <v>N/A</v>
      </c>
      <c r="W135" s="67" t="str">
        <f>IF(AND('Prioritized Approach Milestones'!C135="Yes",'Prioritized Approach Milestones'!F135=""),"CORRECT",IF('Prioritized Approach Milestones'!C135="No","CORRECT",IF('Prioritized Approach Milestones'!B135=2,"ERROR 1","N/A")))</f>
        <v>N/A</v>
      </c>
      <c r="X135" s="67" t="str">
        <f>IF(AND('Prioritized Approach Milestones'!C135="Yes",'Prioritized Approach Milestones'!F135=""),"CORRECT",IF('Prioritized Approach Milestones'!C135="No","CORRECT",IF('Prioritized Approach Milestones'!B135=3,"ERROR 1","N/A")))</f>
        <v>N/A</v>
      </c>
      <c r="Y135" s="67" t="str">
        <f>IF(AND('Prioritized Approach Milestones'!C135="Yes",'Prioritized Approach Milestones'!F135=""),"CORRECT",IF('Prioritized Approach Milestones'!C135="No","CORRECT",IF('Prioritized Approach Milestones'!B135=4,"ERROR 1","N/A")))</f>
        <v>N/A</v>
      </c>
      <c r="Z135" s="67" t="str">
        <f>IF(AND('Prioritized Approach Milestones'!C135="Yes",'Prioritized Approach Milestones'!F135=""),"CORRECT",IF('Prioritized Approach Milestones'!C135="No","CORRECT",IF('Prioritized Approach Milestones'!B135=5,"ERROR 1","N/A")))</f>
        <v>N/A</v>
      </c>
      <c r="AA135" s="67" t="str">
        <f>IF(AND('Prioritized Approach Milestones'!C135="Yes",'Prioritized Approach Milestones'!F135=""),"CORRECT",IF('Prioritized Approach Milestones'!C135="No","CORRECT",IF('Prioritized Approach Milestones'!B135=6,"ERROR 1","N/A")))</f>
        <v>N/A</v>
      </c>
      <c r="AB135" s="59" t="str">
        <f>IF(AND('Prioritized Approach Milestones'!C135="No",'Prioritized Approach Milestones'!F135=""),IF('Prioritized Approach Milestones'!B135=1,"ERROR 2","N/A"),"CORRECT")</f>
        <v>CORRECT</v>
      </c>
      <c r="AC135" s="59" t="str">
        <f>IF(AND('Prioritized Approach Milestones'!C135="No",'Prioritized Approach Milestones'!F135=""),IF('Prioritized Approach Milestones'!B135=2,"ERROR 2","N/A"),"CORRECT")</f>
        <v>CORRECT</v>
      </c>
      <c r="AD135" s="59" t="str">
        <f>IF(AND('Prioritized Approach Milestones'!C135="No",'Prioritized Approach Milestones'!F135=""),IF('Prioritized Approach Milestones'!B135=3,"ERROR 2","N/A"),"CORRECT")</f>
        <v>CORRECT</v>
      </c>
      <c r="AE135" s="59" t="str">
        <f>IF(AND('Prioritized Approach Milestones'!C135="No",'Prioritized Approach Milestones'!F135=""),IF('Prioritized Approach Milestones'!B135=4,"ERROR 2","N/A"),"CORRECT")</f>
        <v>CORRECT</v>
      </c>
      <c r="AF135" s="59" t="str">
        <f>IF(AND('Prioritized Approach Milestones'!C135="No",'Prioritized Approach Milestones'!F135=""),IF('Prioritized Approach Milestones'!B135=5,"ERROR 2","N/A"),"CORRECT")</f>
        <v>CORRECT</v>
      </c>
      <c r="AG135" s="68" t="str">
        <f>IF(AND('Prioritized Approach Milestones'!C135="No",'Prioritized Approach Milestones'!F135=""),IF('Prioritized Approach Milestones'!B135=6,"ERROR 2","N/A"),"CORRECT")</f>
        <v>CORRECT</v>
      </c>
    </row>
    <row r="136" spans="1:33">
      <c r="A136" s="74">
        <f>COUNTIFS('Prioritized Approach Milestones'!B136,"1",'Prioritized Approach Milestones'!C136,"yes")</f>
        <v>0</v>
      </c>
      <c r="B136" s="79">
        <f>COUNTIFS('Prioritized Approach Milestones'!B136,"2",'Prioritized Approach Milestones'!C136,"yes")</f>
        <v>0</v>
      </c>
      <c r="C136" s="75">
        <f>COUNTIFS('Prioritized Approach Milestones'!B136,"3",'Prioritized Approach Milestones'!C136,"yes")</f>
        <v>0</v>
      </c>
      <c r="D136" s="76">
        <f>COUNTIFS('Prioritized Approach Milestones'!B136,"4",'Prioritized Approach Milestones'!C136,"yes")</f>
        <v>0</v>
      </c>
      <c r="E136" s="77">
        <f>COUNTIFS('Prioritized Approach Milestones'!B136,"5",'Prioritized Approach Milestones'!C136,"yes")</f>
        <v>0</v>
      </c>
      <c r="F136" s="78">
        <f>COUNTIFS('Prioritized Approach Milestones'!B136,"6",'Prioritized Approach Milestones'!C136,"yes")</f>
        <v>0</v>
      </c>
      <c r="G136" s="234">
        <f t="shared" si="6"/>
        <v>0</v>
      </c>
      <c r="H136" s="145">
        <f>COUNTIFS('Prioritized Approach Milestones'!B136,"1",'Prioritized Approach Milestones'!C136,"N/A")</f>
        <v>0</v>
      </c>
      <c r="I136" s="145">
        <f>COUNTIFS('Prioritized Approach Milestones'!B136,"2",'Prioritized Approach Milestones'!C136,"N/A")</f>
        <v>0</v>
      </c>
      <c r="J136" s="145">
        <f>COUNTIFS('Prioritized Approach Milestones'!B136,"3",'Prioritized Approach Milestones'!C136,"N/A")</f>
        <v>0</v>
      </c>
      <c r="K136" s="145">
        <f>COUNTIFS('Prioritized Approach Milestones'!B136,"4",'Prioritized Approach Milestones'!C136,"N/A")</f>
        <v>0</v>
      </c>
      <c r="L136" s="145">
        <f>COUNTIFS('Prioritized Approach Milestones'!B136,"5",'Prioritized Approach Milestones'!C136,"N/A")</f>
        <v>0</v>
      </c>
      <c r="M136" s="145">
        <f>COUNTIFS('Prioritized Approach Milestones'!B136,"6",'Prioritized Approach Milestones'!C136,"N/A")</f>
        <v>0</v>
      </c>
      <c r="N136">
        <f t="shared" si="7"/>
        <v>0</v>
      </c>
      <c r="O136" s="238"/>
      <c r="P136" s="65" t="str">
        <f>IF('Prioritized Approach Milestones'!$B136=1,'Prioritized Approach Milestones'!$F136,"")</f>
        <v/>
      </c>
      <c r="Q136" s="65">
        <f>IF('Prioritized Approach Milestones'!$B136=2,'Prioritized Approach Milestones'!$F136,"")</f>
        <v>0</v>
      </c>
      <c r="R136" s="65" t="str">
        <f>IF('Prioritized Approach Milestones'!$B136=3,'Prioritized Approach Milestones'!$F136,"")</f>
        <v/>
      </c>
      <c r="S136" s="65" t="str">
        <f>IF('Prioritized Approach Milestones'!$B136=4,'Prioritized Approach Milestones'!$F136,"")</f>
        <v/>
      </c>
      <c r="T136" s="65" t="str">
        <f>IF('Prioritized Approach Milestones'!$B136=5,'Prioritized Approach Milestones'!$F136,"")</f>
        <v/>
      </c>
      <c r="U136" s="66" t="str">
        <f>IF('Prioritized Approach Milestones'!$B136=6,'Prioritized Approach Milestones'!$F136,"")</f>
        <v/>
      </c>
      <c r="V136" s="67" t="str">
        <f>IF(AND('Prioritized Approach Milestones'!C136="Yes",'Prioritized Approach Milestones'!F136=""),"CORRECT",IF('Prioritized Approach Milestones'!C136="No","CORRECT",IF('Prioritized Approach Milestones'!B136=1,"ERROR 1","N/A")))</f>
        <v>N/A</v>
      </c>
      <c r="W136" s="67" t="str">
        <f>IF(AND('Prioritized Approach Milestones'!C136="Yes",'Prioritized Approach Milestones'!F136=""),"CORRECT",IF('Prioritized Approach Milestones'!C136="No","CORRECT",IF('Prioritized Approach Milestones'!B136=2,"ERROR 1","N/A")))</f>
        <v>ERROR 1</v>
      </c>
      <c r="X136" s="67" t="str">
        <f>IF(AND('Prioritized Approach Milestones'!C136="Yes",'Prioritized Approach Milestones'!F136=""),"CORRECT",IF('Prioritized Approach Milestones'!C136="No","CORRECT",IF('Prioritized Approach Milestones'!B136=3,"ERROR 1","N/A")))</f>
        <v>N/A</v>
      </c>
      <c r="Y136" s="67" t="str">
        <f>IF(AND('Prioritized Approach Milestones'!C136="Yes",'Prioritized Approach Milestones'!F136=""),"CORRECT",IF('Prioritized Approach Milestones'!C136="No","CORRECT",IF('Prioritized Approach Milestones'!B136=4,"ERROR 1","N/A")))</f>
        <v>N/A</v>
      </c>
      <c r="Z136" s="67" t="str">
        <f>IF(AND('Prioritized Approach Milestones'!C136="Yes",'Prioritized Approach Milestones'!F136=""),"CORRECT",IF('Prioritized Approach Milestones'!C136="No","CORRECT",IF('Prioritized Approach Milestones'!B136=5,"ERROR 1","N/A")))</f>
        <v>N/A</v>
      </c>
      <c r="AA136" s="67" t="str">
        <f>IF(AND('Prioritized Approach Milestones'!C136="Yes",'Prioritized Approach Milestones'!F136=""),"CORRECT",IF('Prioritized Approach Milestones'!C136="No","CORRECT",IF('Prioritized Approach Milestones'!B136=6,"ERROR 1","N/A")))</f>
        <v>N/A</v>
      </c>
      <c r="AB136" s="59" t="str">
        <f>IF(AND('Prioritized Approach Milestones'!C136="No",'Prioritized Approach Milestones'!F136=""),IF('Prioritized Approach Milestones'!B136=1,"ERROR 2","N/A"),"CORRECT")</f>
        <v>CORRECT</v>
      </c>
      <c r="AC136" s="59" t="str">
        <f>IF(AND('Prioritized Approach Milestones'!C136="No",'Prioritized Approach Milestones'!F136=""),IF('Prioritized Approach Milestones'!B136=2,"ERROR 2","N/A"),"CORRECT")</f>
        <v>CORRECT</v>
      </c>
      <c r="AD136" s="59" t="str">
        <f>IF(AND('Prioritized Approach Milestones'!C136="No",'Prioritized Approach Milestones'!F136=""),IF('Prioritized Approach Milestones'!B136=3,"ERROR 2","N/A"),"CORRECT")</f>
        <v>CORRECT</v>
      </c>
      <c r="AE136" s="59" t="str">
        <f>IF(AND('Prioritized Approach Milestones'!C136="No",'Prioritized Approach Milestones'!F136=""),IF('Prioritized Approach Milestones'!B136=4,"ERROR 2","N/A"),"CORRECT")</f>
        <v>CORRECT</v>
      </c>
      <c r="AF136" s="59" t="str">
        <f>IF(AND('Prioritized Approach Milestones'!C136="No",'Prioritized Approach Milestones'!F136=""),IF('Prioritized Approach Milestones'!B136=5,"ERROR 2","N/A"),"CORRECT")</f>
        <v>CORRECT</v>
      </c>
      <c r="AG136" s="68" t="str">
        <f>IF(AND('Prioritized Approach Milestones'!C136="No",'Prioritized Approach Milestones'!F136=""),IF('Prioritized Approach Milestones'!B136=6,"ERROR 2","N/A"),"CORRECT")</f>
        <v>CORRECT</v>
      </c>
    </row>
    <row r="137" spans="1:33">
      <c r="A137" s="74">
        <f>COUNTIFS('Prioritized Approach Milestones'!B137,"1",'Prioritized Approach Milestones'!C137,"yes")</f>
        <v>0</v>
      </c>
      <c r="B137" s="79">
        <f>COUNTIFS('Prioritized Approach Milestones'!B137,"2",'Prioritized Approach Milestones'!C137,"yes")</f>
        <v>0</v>
      </c>
      <c r="C137" s="75">
        <f>COUNTIFS('Prioritized Approach Milestones'!B137,"3",'Prioritized Approach Milestones'!C137,"yes")</f>
        <v>0</v>
      </c>
      <c r="D137" s="76">
        <f>COUNTIFS('Prioritized Approach Milestones'!B137,"4",'Prioritized Approach Milestones'!C137,"yes")</f>
        <v>0</v>
      </c>
      <c r="E137" s="77">
        <f>COUNTIFS('Prioritized Approach Milestones'!B137,"5",'Prioritized Approach Milestones'!C137,"yes")</f>
        <v>0</v>
      </c>
      <c r="F137" s="78">
        <f>COUNTIFS('Prioritized Approach Milestones'!B137,"6",'Prioritized Approach Milestones'!C137,"yes")</f>
        <v>0</v>
      </c>
      <c r="G137" s="234">
        <f t="shared" si="6"/>
        <v>0</v>
      </c>
      <c r="H137" s="145">
        <f>COUNTIFS('Prioritized Approach Milestones'!B137,"1",'Prioritized Approach Milestones'!C137,"N/A")</f>
        <v>0</v>
      </c>
      <c r="I137" s="145">
        <f>COUNTIFS('Prioritized Approach Milestones'!B137,"2",'Prioritized Approach Milestones'!C137,"N/A")</f>
        <v>0</v>
      </c>
      <c r="J137" s="145">
        <f>COUNTIFS('Prioritized Approach Milestones'!B137,"3",'Prioritized Approach Milestones'!C137,"N/A")</f>
        <v>0</v>
      </c>
      <c r="K137" s="145">
        <f>COUNTIFS('Prioritized Approach Milestones'!B137,"4",'Prioritized Approach Milestones'!C137,"N/A")</f>
        <v>0</v>
      </c>
      <c r="L137" s="145">
        <f>COUNTIFS('Prioritized Approach Milestones'!B137,"5",'Prioritized Approach Milestones'!C137,"N/A")</f>
        <v>0</v>
      </c>
      <c r="M137" s="145">
        <f>COUNTIFS('Prioritized Approach Milestones'!B137,"6",'Prioritized Approach Milestones'!C137,"N/A")</f>
        <v>0</v>
      </c>
      <c r="N137">
        <f t="shared" si="7"/>
        <v>0</v>
      </c>
      <c r="O137" s="238"/>
      <c r="P137" s="65" t="str">
        <f>IF('Prioritized Approach Milestones'!$B137=1,'Prioritized Approach Milestones'!$F137,"")</f>
        <v/>
      </c>
      <c r="Q137" s="65">
        <f>IF('Prioritized Approach Milestones'!$B137=2,'Prioritized Approach Milestones'!$F137,"")</f>
        <v>0</v>
      </c>
      <c r="R137" s="65" t="str">
        <f>IF('Prioritized Approach Milestones'!$B137=3,'Prioritized Approach Milestones'!$F137,"")</f>
        <v/>
      </c>
      <c r="S137" s="65" t="str">
        <f>IF('Prioritized Approach Milestones'!$B137=4,'Prioritized Approach Milestones'!$F137,"")</f>
        <v/>
      </c>
      <c r="T137" s="65" t="str">
        <f>IF('Prioritized Approach Milestones'!$B137=5,'Prioritized Approach Milestones'!$F137,"")</f>
        <v/>
      </c>
      <c r="U137" s="66" t="str">
        <f>IF('Prioritized Approach Milestones'!$B137=6,'Prioritized Approach Milestones'!$F137,"")</f>
        <v/>
      </c>
      <c r="V137" s="67" t="str">
        <f>IF(AND('Prioritized Approach Milestones'!C137="Yes",'Prioritized Approach Milestones'!F137=""),"CORRECT",IF('Prioritized Approach Milestones'!C137="No","CORRECT",IF('Prioritized Approach Milestones'!B137=1,"ERROR 1","N/A")))</f>
        <v>N/A</v>
      </c>
      <c r="W137" s="67" t="str">
        <f>IF(AND('Prioritized Approach Milestones'!C137="Yes",'Prioritized Approach Milestones'!F137=""),"CORRECT",IF('Prioritized Approach Milestones'!C137="No","CORRECT",IF('Prioritized Approach Milestones'!B137=2,"ERROR 1","N/A")))</f>
        <v>ERROR 1</v>
      </c>
      <c r="X137" s="67" t="str">
        <f>IF(AND('Prioritized Approach Milestones'!C137="Yes",'Prioritized Approach Milestones'!F137=""),"CORRECT",IF('Prioritized Approach Milestones'!C137="No","CORRECT",IF('Prioritized Approach Milestones'!B137=3,"ERROR 1","N/A")))</f>
        <v>N/A</v>
      </c>
      <c r="Y137" s="67" t="str">
        <f>IF(AND('Prioritized Approach Milestones'!C137="Yes",'Prioritized Approach Milestones'!F137=""),"CORRECT",IF('Prioritized Approach Milestones'!C137="No","CORRECT",IF('Prioritized Approach Milestones'!B137=4,"ERROR 1","N/A")))</f>
        <v>N/A</v>
      </c>
      <c r="Z137" s="67" t="str">
        <f>IF(AND('Prioritized Approach Milestones'!C137="Yes",'Prioritized Approach Milestones'!F137=""),"CORRECT",IF('Prioritized Approach Milestones'!C137="No","CORRECT",IF('Prioritized Approach Milestones'!B137=5,"ERROR 1","N/A")))</f>
        <v>N/A</v>
      </c>
      <c r="AA137" s="67" t="str">
        <f>IF(AND('Prioritized Approach Milestones'!C137="Yes",'Prioritized Approach Milestones'!F137=""),"CORRECT",IF('Prioritized Approach Milestones'!C137="No","CORRECT",IF('Prioritized Approach Milestones'!B137=6,"ERROR 1","N/A")))</f>
        <v>N/A</v>
      </c>
      <c r="AB137" s="59" t="str">
        <f>IF(AND('Prioritized Approach Milestones'!C137="No",'Prioritized Approach Milestones'!F137=""),IF('Prioritized Approach Milestones'!B137=1,"ERROR 2","N/A"),"CORRECT")</f>
        <v>CORRECT</v>
      </c>
      <c r="AC137" s="59" t="str">
        <f>IF(AND('Prioritized Approach Milestones'!C137="No",'Prioritized Approach Milestones'!F137=""),IF('Prioritized Approach Milestones'!B137=2,"ERROR 2","N/A"),"CORRECT")</f>
        <v>CORRECT</v>
      </c>
      <c r="AD137" s="59" t="str">
        <f>IF(AND('Prioritized Approach Milestones'!C137="No",'Prioritized Approach Milestones'!F137=""),IF('Prioritized Approach Milestones'!B137=3,"ERROR 2","N/A"),"CORRECT")</f>
        <v>CORRECT</v>
      </c>
      <c r="AE137" s="59" t="str">
        <f>IF(AND('Prioritized Approach Milestones'!C137="No",'Prioritized Approach Milestones'!F137=""),IF('Prioritized Approach Milestones'!B137=4,"ERROR 2","N/A"),"CORRECT")</f>
        <v>CORRECT</v>
      </c>
      <c r="AF137" s="59" t="str">
        <f>IF(AND('Prioritized Approach Milestones'!C137="No",'Prioritized Approach Milestones'!F137=""),IF('Prioritized Approach Milestones'!B137=5,"ERROR 2","N/A"),"CORRECT")</f>
        <v>CORRECT</v>
      </c>
      <c r="AG137" s="68" t="str">
        <f>IF(AND('Prioritized Approach Milestones'!C137="No",'Prioritized Approach Milestones'!F137=""),IF('Prioritized Approach Milestones'!B137=6,"ERROR 2","N/A"),"CORRECT")</f>
        <v>CORRECT</v>
      </c>
    </row>
    <row r="138" spans="1:33">
      <c r="A138" s="74">
        <f>COUNTIFS('Prioritized Approach Milestones'!B138,"1",'Prioritized Approach Milestones'!C138,"yes")</f>
        <v>0</v>
      </c>
      <c r="B138" s="79">
        <f>COUNTIFS('Prioritized Approach Milestones'!B138,"2",'Prioritized Approach Milestones'!C138,"yes")</f>
        <v>0</v>
      </c>
      <c r="C138" s="75">
        <f>COUNTIFS('Prioritized Approach Milestones'!B138,"3",'Prioritized Approach Milestones'!C138,"yes")</f>
        <v>0</v>
      </c>
      <c r="D138" s="76">
        <f>COUNTIFS('Prioritized Approach Milestones'!B138,"4",'Prioritized Approach Milestones'!C138,"yes")</f>
        <v>0</v>
      </c>
      <c r="E138" s="77">
        <f>COUNTIFS('Prioritized Approach Milestones'!B138,"5",'Prioritized Approach Milestones'!C138,"yes")</f>
        <v>0</v>
      </c>
      <c r="F138" s="78">
        <f>COUNTIFS('Prioritized Approach Milestones'!B138,"6",'Prioritized Approach Milestones'!C138,"yes")</f>
        <v>0</v>
      </c>
      <c r="G138" s="234">
        <f t="shared" si="6"/>
        <v>0</v>
      </c>
      <c r="H138" s="145">
        <f>COUNTIFS('Prioritized Approach Milestones'!B138,"1",'Prioritized Approach Milestones'!C138,"N/A")</f>
        <v>0</v>
      </c>
      <c r="I138" s="145">
        <f>COUNTIFS('Prioritized Approach Milestones'!B138,"2",'Prioritized Approach Milestones'!C138,"N/A")</f>
        <v>0</v>
      </c>
      <c r="J138" s="145">
        <f>COUNTIFS('Prioritized Approach Milestones'!B138,"3",'Prioritized Approach Milestones'!C138,"N/A")</f>
        <v>0</v>
      </c>
      <c r="K138" s="145">
        <f>COUNTIFS('Prioritized Approach Milestones'!B138,"4",'Prioritized Approach Milestones'!C138,"N/A")</f>
        <v>0</v>
      </c>
      <c r="L138" s="145">
        <f>COUNTIFS('Prioritized Approach Milestones'!B138,"5",'Prioritized Approach Milestones'!C138,"N/A")</f>
        <v>0</v>
      </c>
      <c r="M138" s="145">
        <f>COUNTIFS('Prioritized Approach Milestones'!B138,"6",'Prioritized Approach Milestones'!C138,"N/A")</f>
        <v>0</v>
      </c>
      <c r="N138">
        <f t="shared" si="7"/>
        <v>0</v>
      </c>
      <c r="O138" s="238"/>
      <c r="P138" s="65" t="str">
        <f>IF('Prioritized Approach Milestones'!$B138=1,'Prioritized Approach Milestones'!$F138,"")</f>
        <v/>
      </c>
      <c r="Q138" s="65" t="str">
        <f>IF('Prioritized Approach Milestones'!$B138=2,'Prioritized Approach Milestones'!$F138,"")</f>
        <v/>
      </c>
      <c r="R138" s="65" t="str">
        <f>IF('Prioritized Approach Milestones'!$B138=3,'Prioritized Approach Milestones'!$F138,"")</f>
        <v/>
      </c>
      <c r="S138" s="65">
        <f>IF('Prioritized Approach Milestones'!$B138=4,'Prioritized Approach Milestones'!$F138,"")</f>
        <v>0</v>
      </c>
      <c r="T138" s="65" t="str">
        <f>IF('Prioritized Approach Milestones'!$B138=5,'Prioritized Approach Milestones'!$F138,"")</f>
        <v/>
      </c>
      <c r="U138" s="66" t="str">
        <f>IF('Prioritized Approach Milestones'!$B138=6,'Prioritized Approach Milestones'!$F138,"")</f>
        <v/>
      </c>
      <c r="V138" s="67" t="str">
        <f>IF(AND('Prioritized Approach Milestones'!C138="Yes",'Prioritized Approach Milestones'!F138=""),"CORRECT",IF('Prioritized Approach Milestones'!C138="No","CORRECT",IF('Prioritized Approach Milestones'!B138=1,"ERROR 1","N/A")))</f>
        <v>N/A</v>
      </c>
      <c r="W138" s="67" t="str">
        <f>IF(AND('Prioritized Approach Milestones'!C138="Yes",'Prioritized Approach Milestones'!F138=""),"CORRECT",IF('Prioritized Approach Milestones'!C138="No","CORRECT",IF('Prioritized Approach Milestones'!B138=2,"ERROR 1","N/A")))</f>
        <v>N/A</v>
      </c>
      <c r="X138" s="67" t="str">
        <f>IF(AND('Prioritized Approach Milestones'!C138="Yes",'Prioritized Approach Milestones'!F138=""),"CORRECT",IF('Prioritized Approach Milestones'!C138="No","CORRECT",IF('Prioritized Approach Milestones'!B138=3,"ERROR 1","N/A")))</f>
        <v>N/A</v>
      </c>
      <c r="Y138" s="67" t="str">
        <f>IF(AND('Prioritized Approach Milestones'!C138="Yes",'Prioritized Approach Milestones'!F138=""),"CORRECT",IF('Prioritized Approach Milestones'!C138="No","CORRECT",IF('Prioritized Approach Milestones'!B138=4,"ERROR 1","N/A")))</f>
        <v>ERROR 1</v>
      </c>
      <c r="Z138" s="67" t="str">
        <f>IF(AND('Prioritized Approach Milestones'!C138="Yes",'Prioritized Approach Milestones'!F138=""),"CORRECT",IF('Prioritized Approach Milestones'!C138="No","CORRECT",IF('Prioritized Approach Milestones'!B138=5,"ERROR 1","N/A")))</f>
        <v>N/A</v>
      </c>
      <c r="AA138" s="67" t="str">
        <f>IF(AND('Prioritized Approach Milestones'!C138="Yes",'Prioritized Approach Milestones'!F138=""),"CORRECT",IF('Prioritized Approach Milestones'!C138="No","CORRECT",IF('Prioritized Approach Milestones'!B138=6,"ERROR 1","N/A")))</f>
        <v>N/A</v>
      </c>
      <c r="AB138" s="59" t="str">
        <f>IF(AND('Prioritized Approach Milestones'!C138="No",'Prioritized Approach Milestones'!F138=""),IF('Prioritized Approach Milestones'!B138=1,"ERROR 2","N/A"),"CORRECT")</f>
        <v>CORRECT</v>
      </c>
      <c r="AC138" s="59" t="str">
        <f>IF(AND('Prioritized Approach Milestones'!C138="No",'Prioritized Approach Milestones'!F138=""),IF('Prioritized Approach Milestones'!B138=2,"ERROR 2","N/A"),"CORRECT")</f>
        <v>CORRECT</v>
      </c>
      <c r="AD138" s="59" t="str">
        <f>IF(AND('Prioritized Approach Milestones'!C138="No",'Prioritized Approach Milestones'!F138=""),IF('Prioritized Approach Milestones'!B138=3,"ERROR 2","N/A"),"CORRECT")</f>
        <v>CORRECT</v>
      </c>
      <c r="AE138" s="59" t="str">
        <f>IF(AND('Prioritized Approach Milestones'!C138="No",'Prioritized Approach Milestones'!F138=""),IF('Prioritized Approach Milestones'!B138=4,"ERROR 2","N/A"),"CORRECT")</f>
        <v>CORRECT</v>
      </c>
      <c r="AF138" s="59" t="str">
        <f>IF(AND('Prioritized Approach Milestones'!C138="No",'Prioritized Approach Milestones'!F138=""),IF('Prioritized Approach Milestones'!B138=5,"ERROR 2","N/A"),"CORRECT")</f>
        <v>CORRECT</v>
      </c>
      <c r="AG138" s="68" t="str">
        <f>IF(AND('Prioritized Approach Milestones'!C138="No",'Prioritized Approach Milestones'!F138=""),IF('Prioritized Approach Milestones'!B138=6,"ERROR 2","N/A"),"CORRECT")</f>
        <v>CORRECT</v>
      </c>
    </row>
    <row r="139" spans="1:33">
      <c r="A139" s="74">
        <f>COUNTIFS('Prioritized Approach Milestones'!B139,"1",'Prioritized Approach Milestones'!C139,"yes")</f>
        <v>0</v>
      </c>
      <c r="B139" s="79">
        <f>COUNTIFS('Prioritized Approach Milestones'!B139,"2",'Prioritized Approach Milestones'!C139,"yes")</f>
        <v>0</v>
      </c>
      <c r="C139" s="75">
        <f>COUNTIFS('Prioritized Approach Milestones'!B139,"3",'Prioritized Approach Milestones'!C139,"yes")</f>
        <v>0</v>
      </c>
      <c r="D139" s="76">
        <f>COUNTIFS('Prioritized Approach Milestones'!B139,"4",'Prioritized Approach Milestones'!C139,"yes")</f>
        <v>0</v>
      </c>
      <c r="E139" s="77">
        <f>COUNTIFS('Prioritized Approach Milestones'!B139,"5",'Prioritized Approach Milestones'!C139,"yes")</f>
        <v>0</v>
      </c>
      <c r="F139" s="78">
        <f>COUNTIFS('Prioritized Approach Milestones'!B139,"6",'Prioritized Approach Milestones'!C139,"yes")</f>
        <v>0</v>
      </c>
      <c r="G139" s="234">
        <f t="shared" si="6"/>
        <v>0</v>
      </c>
      <c r="H139" s="145">
        <f>COUNTIFS('Prioritized Approach Milestones'!B139,"1",'Prioritized Approach Milestones'!C139,"N/A")</f>
        <v>0</v>
      </c>
      <c r="I139" s="145">
        <f>COUNTIFS('Prioritized Approach Milestones'!B139,"2",'Prioritized Approach Milestones'!C139,"N/A")</f>
        <v>0</v>
      </c>
      <c r="J139" s="145">
        <f>COUNTIFS('Prioritized Approach Milestones'!B139,"3",'Prioritized Approach Milestones'!C139,"N/A")</f>
        <v>0</v>
      </c>
      <c r="K139" s="145">
        <f>COUNTIFS('Prioritized Approach Milestones'!B139,"4",'Prioritized Approach Milestones'!C139,"N/A")</f>
        <v>0</v>
      </c>
      <c r="L139" s="145">
        <f>COUNTIFS('Prioritized Approach Milestones'!B139,"5",'Prioritized Approach Milestones'!C139,"N/A")</f>
        <v>0</v>
      </c>
      <c r="M139" s="145">
        <f>COUNTIFS('Prioritized Approach Milestones'!B139,"6",'Prioritized Approach Milestones'!C139,"N/A")</f>
        <v>0</v>
      </c>
      <c r="N139">
        <f t="shared" si="7"/>
        <v>0</v>
      </c>
      <c r="O139" s="238"/>
      <c r="P139" s="65" t="str">
        <f>IF('Prioritized Approach Milestones'!$B139=1,'Prioritized Approach Milestones'!$F139,"")</f>
        <v/>
      </c>
      <c r="Q139" s="65" t="str">
        <f>IF('Prioritized Approach Milestones'!$B139=2,'Prioritized Approach Milestones'!$F139,"")</f>
        <v/>
      </c>
      <c r="R139" s="65" t="str">
        <f>IF('Prioritized Approach Milestones'!$B139=3,'Prioritized Approach Milestones'!$F139,"")</f>
        <v/>
      </c>
      <c r="S139" s="65">
        <f>IF('Prioritized Approach Milestones'!$B139=4,'Prioritized Approach Milestones'!$F139,"")</f>
        <v>0</v>
      </c>
      <c r="T139" s="65" t="str">
        <f>IF('Prioritized Approach Milestones'!$B139=5,'Prioritized Approach Milestones'!$F139,"")</f>
        <v/>
      </c>
      <c r="U139" s="66" t="str">
        <f>IF('Prioritized Approach Milestones'!$B139=6,'Prioritized Approach Milestones'!$F139,"")</f>
        <v/>
      </c>
      <c r="V139" s="67" t="str">
        <f>IF(AND('Prioritized Approach Milestones'!C139="Yes",'Prioritized Approach Milestones'!F139=""),"CORRECT",IF('Prioritized Approach Milestones'!C139="No","CORRECT",IF('Prioritized Approach Milestones'!B139=1,"ERROR 1","N/A")))</f>
        <v>N/A</v>
      </c>
      <c r="W139" s="67" t="str">
        <f>IF(AND('Prioritized Approach Milestones'!C139="Yes",'Prioritized Approach Milestones'!F139=""),"CORRECT",IF('Prioritized Approach Milestones'!C139="No","CORRECT",IF('Prioritized Approach Milestones'!B139=2,"ERROR 1","N/A")))</f>
        <v>N/A</v>
      </c>
      <c r="X139" s="67" t="str">
        <f>IF(AND('Prioritized Approach Milestones'!C139="Yes",'Prioritized Approach Milestones'!F139=""),"CORRECT",IF('Prioritized Approach Milestones'!C139="No","CORRECT",IF('Prioritized Approach Milestones'!B139=3,"ERROR 1","N/A")))</f>
        <v>N/A</v>
      </c>
      <c r="Y139" s="67" t="str">
        <f>IF(AND('Prioritized Approach Milestones'!C139="Yes",'Prioritized Approach Milestones'!F139=""),"CORRECT",IF('Prioritized Approach Milestones'!C139="No","CORRECT",IF('Prioritized Approach Milestones'!B139=4,"ERROR 1","N/A")))</f>
        <v>ERROR 1</v>
      </c>
      <c r="Z139" s="67" t="str">
        <f>IF(AND('Prioritized Approach Milestones'!C139="Yes",'Prioritized Approach Milestones'!F139=""),"CORRECT",IF('Prioritized Approach Milestones'!C139="No","CORRECT",IF('Prioritized Approach Milestones'!B139=5,"ERROR 1","N/A")))</f>
        <v>N/A</v>
      </c>
      <c r="AA139" s="67" t="str">
        <f>IF(AND('Prioritized Approach Milestones'!C139="Yes",'Prioritized Approach Milestones'!F139=""),"CORRECT",IF('Prioritized Approach Milestones'!C139="No","CORRECT",IF('Prioritized Approach Milestones'!B139=6,"ERROR 1","N/A")))</f>
        <v>N/A</v>
      </c>
      <c r="AB139" s="59" t="str">
        <f>IF(AND('Prioritized Approach Milestones'!C139="No",'Prioritized Approach Milestones'!F139=""),IF('Prioritized Approach Milestones'!B139=1,"ERROR 2","N/A"),"CORRECT")</f>
        <v>CORRECT</v>
      </c>
      <c r="AC139" s="59" t="str">
        <f>IF(AND('Prioritized Approach Milestones'!C139="No",'Prioritized Approach Milestones'!F139=""),IF('Prioritized Approach Milestones'!B139=2,"ERROR 2","N/A"),"CORRECT")</f>
        <v>CORRECT</v>
      </c>
      <c r="AD139" s="59" t="str">
        <f>IF(AND('Prioritized Approach Milestones'!C139="No",'Prioritized Approach Milestones'!F139=""),IF('Prioritized Approach Milestones'!B139=3,"ERROR 2","N/A"),"CORRECT")</f>
        <v>CORRECT</v>
      </c>
      <c r="AE139" s="59" t="str">
        <f>IF(AND('Prioritized Approach Milestones'!C139="No",'Prioritized Approach Milestones'!F139=""),IF('Prioritized Approach Milestones'!B139=4,"ERROR 2","N/A"),"CORRECT")</f>
        <v>CORRECT</v>
      </c>
      <c r="AF139" s="59" t="str">
        <f>IF(AND('Prioritized Approach Milestones'!C139="No",'Prioritized Approach Milestones'!F139=""),IF('Prioritized Approach Milestones'!B139=5,"ERROR 2","N/A"),"CORRECT")</f>
        <v>CORRECT</v>
      </c>
      <c r="AG139" s="68" t="str">
        <f>IF(AND('Prioritized Approach Milestones'!C139="No",'Prioritized Approach Milestones'!F139=""),IF('Prioritized Approach Milestones'!B139=6,"ERROR 2","N/A"),"CORRECT")</f>
        <v>CORRECT</v>
      </c>
    </row>
    <row r="140" spans="1:33">
      <c r="A140" s="74">
        <f>COUNTIFS('Prioritized Approach Milestones'!B140,"1",'Prioritized Approach Milestones'!C140,"yes")</f>
        <v>0</v>
      </c>
      <c r="B140" s="79">
        <f>COUNTIFS('Prioritized Approach Milestones'!B140,"2",'Prioritized Approach Milestones'!C140,"yes")</f>
        <v>0</v>
      </c>
      <c r="C140" s="75">
        <f>COUNTIFS('Prioritized Approach Milestones'!B140,"3",'Prioritized Approach Milestones'!C140,"yes")</f>
        <v>0</v>
      </c>
      <c r="D140" s="76">
        <f>COUNTIFS('Prioritized Approach Milestones'!B140,"4",'Prioritized Approach Milestones'!C140,"yes")</f>
        <v>0</v>
      </c>
      <c r="E140" s="77">
        <f>COUNTIFS('Prioritized Approach Milestones'!B140,"5",'Prioritized Approach Milestones'!C140,"yes")</f>
        <v>0</v>
      </c>
      <c r="F140" s="78">
        <f>COUNTIFS('Prioritized Approach Milestones'!B140,"6",'Prioritized Approach Milestones'!C140,"yes")</f>
        <v>0</v>
      </c>
      <c r="G140" s="234">
        <f t="shared" si="6"/>
        <v>0</v>
      </c>
      <c r="H140" s="145">
        <f>COUNTIFS('Prioritized Approach Milestones'!B140,"1",'Prioritized Approach Milestones'!C140,"N/A")</f>
        <v>0</v>
      </c>
      <c r="I140" s="145">
        <f>COUNTIFS('Prioritized Approach Milestones'!B140,"2",'Prioritized Approach Milestones'!C140,"N/A")</f>
        <v>0</v>
      </c>
      <c r="J140" s="145">
        <f>COUNTIFS('Prioritized Approach Milestones'!B140,"3",'Prioritized Approach Milestones'!C140,"N/A")</f>
        <v>0</v>
      </c>
      <c r="K140" s="145">
        <f>COUNTIFS('Prioritized Approach Milestones'!B140,"4",'Prioritized Approach Milestones'!C140,"N/A")</f>
        <v>0</v>
      </c>
      <c r="L140" s="145">
        <f>COUNTIFS('Prioritized Approach Milestones'!B140,"5",'Prioritized Approach Milestones'!C140,"N/A")</f>
        <v>0</v>
      </c>
      <c r="M140" s="145">
        <f>COUNTIFS('Prioritized Approach Milestones'!B140,"6",'Prioritized Approach Milestones'!C140,"N/A")</f>
        <v>0</v>
      </c>
      <c r="N140">
        <f t="shared" si="7"/>
        <v>0</v>
      </c>
      <c r="O140" s="238"/>
      <c r="P140" s="65" t="str">
        <f>IF('Prioritized Approach Milestones'!$B140=1,'Prioritized Approach Milestones'!$F140,"")</f>
        <v/>
      </c>
      <c r="Q140" s="65">
        <f>IF('Prioritized Approach Milestones'!$B140=2,'Prioritized Approach Milestones'!$F140,"")</f>
        <v>0</v>
      </c>
      <c r="R140" s="65" t="str">
        <f>IF('Prioritized Approach Milestones'!$B140=3,'Prioritized Approach Milestones'!$F140,"")</f>
        <v/>
      </c>
      <c r="S140" s="65" t="str">
        <f>IF('Prioritized Approach Milestones'!$B140=4,'Prioritized Approach Milestones'!$F140,"")</f>
        <v/>
      </c>
      <c r="T140" s="65" t="str">
        <f>IF('Prioritized Approach Milestones'!$B140=5,'Prioritized Approach Milestones'!$F140,"")</f>
        <v/>
      </c>
      <c r="U140" s="66" t="str">
        <f>IF('Prioritized Approach Milestones'!$B140=6,'Prioritized Approach Milestones'!$F140,"")</f>
        <v/>
      </c>
      <c r="V140" s="67" t="str">
        <f>IF(AND('Prioritized Approach Milestones'!C140="Yes",'Prioritized Approach Milestones'!F140=""),"CORRECT",IF('Prioritized Approach Milestones'!C140="No","CORRECT",IF('Prioritized Approach Milestones'!B140=1,"ERROR 1","N/A")))</f>
        <v>N/A</v>
      </c>
      <c r="W140" s="67" t="str">
        <f>IF(AND('Prioritized Approach Milestones'!C140="Yes",'Prioritized Approach Milestones'!F140=""),"CORRECT",IF('Prioritized Approach Milestones'!C140="No","CORRECT",IF('Prioritized Approach Milestones'!B140=2,"ERROR 1","N/A")))</f>
        <v>ERROR 1</v>
      </c>
      <c r="X140" s="67" t="str">
        <f>IF(AND('Prioritized Approach Milestones'!C140="Yes",'Prioritized Approach Milestones'!F140=""),"CORRECT",IF('Prioritized Approach Milestones'!C140="No","CORRECT",IF('Prioritized Approach Milestones'!B140=3,"ERROR 1","N/A")))</f>
        <v>N/A</v>
      </c>
      <c r="Y140" s="67" t="str">
        <f>IF(AND('Prioritized Approach Milestones'!C140="Yes",'Prioritized Approach Milestones'!F140=""),"CORRECT",IF('Prioritized Approach Milestones'!C140="No","CORRECT",IF('Prioritized Approach Milestones'!B140=4,"ERROR 1","N/A")))</f>
        <v>N/A</v>
      </c>
      <c r="Z140" s="67" t="str">
        <f>IF(AND('Prioritized Approach Milestones'!C140="Yes",'Prioritized Approach Milestones'!F140=""),"CORRECT",IF('Prioritized Approach Milestones'!C140="No","CORRECT",IF('Prioritized Approach Milestones'!B140=5,"ERROR 1","N/A")))</f>
        <v>N/A</v>
      </c>
      <c r="AA140" s="67" t="str">
        <f>IF(AND('Prioritized Approach Milestones'!C140="Yes",'Prioritized Approach Milestones'!F140=""),"CORRECT",IF('Prioritized Approach Milestones'!C140="No","CORRECT",IF('Prioritized Approach Milestones'!B140=6,"ERROR 1","N/A")))</f>
        <v>N/A</v>
      </c>
      <c r="AB140" s="59" t="str">
        <f>IF(AND('Prioritized Approach Milestones'!C140="No",'Prioritized Approach Milestones'!F140=""),IF('Prioritized Approach Milestones'!B140=1,"ERROR 2","N/A"),"CORRECT")</f>
        <v>CORRECT</v>
      </c>
      <c r="AC140" s="59" t="str">
        <f>IF(AND('Prioritized Approach Milestones'!C140="No",'Prioritized Approach Milestones'!F140=""),IF('Prioritized Approach Milestones'!B140=2,"ERROR 2","N/A"),"CORRECT")</f>
        <v>CORRECT</v>
      </c>
      <c r="AD140" s="59" t="str">
        <f>IF(AND('Prioritized Approach Milestones'!C140="No",'Prioritized Approach Milestones'!F140=""),IF('Prioritized Approach Milestones'!B140=3,"ERROR 2","N/A"),"CORRECT")</f>
        <v>CORRECT</v>
      </c>
      <c r="AE140" s="59" t="str">
        <f>IF(AND('Prioritized Approach Milestones'!C140="No",'Prioritized Approach Milestones'!F140=""),IF('Prioritized Approach Milestones'!B140=4,"ERROR 2","N/A"),"CORRECT")</f>
        <v>CORRECT</v>
      </c>
      <c r="AF140" s="59" t="str">
        <f>IF(AND('Prioritized Approach Milestones'!C140="No",'Prioritized Approach Milestones'!F140=""),IF('Prioritized Approach Milestones'!B140=5,"ERROR 2","N/A"),"CORRECT")</f>
        <v>CORRECT</v>
      </c>
      <c r="AG140" s="68" t="str">
        <f>IF(AND('Prioritized Approach Milestones'!C140="No",'Prioritized Approach Milestones'!F140=""),IF('Prioritized Approach Milestones'!B140=6,"ERROR 2","N/A"),"CORRECT")</f>
        <v>CORRECT</v>
      </c>
    </row>
    <row r="141" spans="1:33">
      <c r="A141" s="74">
        <f>COUNTIFS('Prioritized Approach Milestones'!B141,"1",'Prioritized Approach Milestones'!C141,"yes")</f>
        <v>0</v>
      </c>
      <c r="B141" s="79">
        <f>COUNTIFS('Prioritized Approach Milestones'!B141,"2",'Prioritized Approach Milestones'!C141,"yes")</f>
        <v>0</v>
      </c>
      <c r="C141" s="75">
        <f>COUNTIFS('Prioritized Approach Milestones'!B141,"3",'Prioritized Approach Milestones'!C141,"yes")</f>
        <v>0</v>
      </c>
      <c r="D141" s="76">
        <f>COUNTIFS('Prioritized Approach Milestones'!B141,"4",'Prioritized Approach Milestones'!C141,"yes")</f>
        <v>0</v>
      </c>
      <c r="E141" s="77">
        <f>COUNTIFS('Prioritized Approach Milestones'!B141,"5",'Prioritized Approach Milestones'!C141,"yes")</f>
        <v>0</v>
      </c>
      <c r="F141" s="78">
        <f>COUNTIFS('Prioritized Approach Milestones'!B141,"6",'Prioritized Approach Milestones'!C141,"yes")</f>
        <v>0</v>
      </c>
      <c r="G141" s="234">
        <f t="shared" si="6"/>
        <v>0</v>
      </c>
      <c r="H141" s="145">
        <f>COUNTIFS('Prioritized Approach Milestones'!B141,"1",'Prioritized Approach Milestones'!C141,"N/A")</f>
        <v>0</v>
      </c>
      <c r="I141" s="145">
        <f>COUNTIFS('Prioritized Approach Milestones'!B141,"2",'Prioritized Approach Milestones'!C141,"N/A")</f>
        <v>0</v>
      </c>
      <c r="J141" s="145">
        <f>COUNTIFS('Prioritized Approach Milestones'!B141,"3",'Prioritized Approach Milestones'!C141,"N/A")</f>
        <v>0</v>
      </c>
      <c r="K141" s="145">
        <f>COUNTIFS('Prioritized Approach Milestones'!B141,"4",'Prioritized Approach Milestones'!C141,"N/A")</f>
        <v>0</v>
      </c>
      <c r="L141" s="145">
        <f>COUNTIFS('Prioritized Approach Milestones'!B141,"5",'Prioritized Approach Milestones'!C141,"N/A")</f>
        <v>0</v>
      </c>
      <c r="M141" s="145">
        <f>COUNTIFS('Prioritized Approach Milestones'!B141,"6",'Prioritized Approach Milestones'!C141,"N/A")</f>
        <v>0</v>
      </c>
      <c r="N141">
        <f t="shared" si="7"/>
        <v>0</v>
      </c>
      <c r="O141" s="238"/>
      <c r="P141" s="65" t="str">
        <f>IF('Prioritized Approach Milestones'!$B141=1,'Prioritized Approach Milestones'!$F141,"")</f>
        <v/>
      </c>
      <c r="Q141" s="65" t="str">
        <f>IF('Prioritized Approach Milestones'!$B141=2,'Prioritized Approach Milestones'!$F141,"")</f>
        <v/>
      </c>
      <c r="R141" s="65" t="str">
        <f>IF('Prioritized Approach Milestones'!$B141=3,'Prioritized Approach Milestones'!$F141,"")</f>
        <v/>
      </c>
      <c r="S141" s="65">
        <f>IF('Prioritized Approach Milestones'!$B141=4,'Prioritized Approach Milestones'!$F141,"")</f>
        <v>0</v>
      </c>
      <c r="T141" s="65" t="str">
        <f>IF('Prioritized Approach Milestones'!$B141=5,'Prioritized Approach Milestones'!$F141,"")</f>
        <v/>
      </c>
      <c r="U141" s="66" t="str">
        <f>IF('Prioritized Approach Milestones'!$B141=6,'Prioritized Approach Milestones'!$F141,"")</f>
        <v/>
      </c>
      <c r="V141" s="67" t="str">
        <f>IF(AND('Prioritized Approach Milestones'!C141="Yes",'Prioritized Approach Milestones'!F141=""),"CORRECT",IF('Prioritized Approach Milestones'!C141="No","CORRECT",IF('Prioritized Approach Milestones'!B141=1,"ERROR 1","N/A")))</f>
        <v>N/A</v>
      </c>
      <c r="W141" s="67" t="str">
        <f>IF(AND('Prioritized Approach Milestones'!C141="Yes",'Prioritized Approach Milestones'!F141=""),"CORRECT",IF('Prioritized Approach Milestones'!C141="No","CORRECT",IF('Prioritized Approach Milestones'!B141=2,"ERROR 1","N/A")))</f>
        <v>N/A</v>
      </c>
      <c r="X141" s="67" t="str">
        <f>IF(AND('Prioritized Approach Milestones'!C141="Yes",'Prioritized Approach Milestones'!F141=""),"CORRECT",IF('Prioritized Approach Milestones'!C141="No","CORRECT",IF('Prioritized Approach Milestones'!B141=3,"ERROR 1","N/A")))</f>
        <v>N/A</v>
      </c>
      <c r="Y141" s="67" t="str">
        <f>IF(AND('Prioritized Approach Milestones'!C141="Yes",'Prioritized Approach Milestones'!F141=""),"CORRECT",IF('Prioritized Approach Milestones'!C141="No","CORRECT",IF('Prioritized Approach Milestones'!B141=4,"ERROR 1","N/A")))</f>
        <v>ERROR 1</v>
      </c>
      <c r="Z141" s="67" t="str">
        <f>IF(AND('Prioritized Approach Milestones'!C141="Yes",'Prioritized Approach Milestones'!F141=""),"CORRECT",IF('Prioritized Approach Milestones'!C141="No","CORRECT",IF('Prioritized Approach Milestones'!B141=5,"ERROR 1","N/A")))</f>
        <v>N/A</v>
      </c>
      <c r="AA141" s="67" t="str">
        <f>IF(AND('Prioritized Approach Milestones'!C141="Yes",'Prioritized Approach Milestones'!F141=""),"CORRECT",IF('Prioritized Approach Milestones'!C141="No","CORRECT",IF('Prioritized Approach Milestones'!B141=6,"ERROR 1","N/A")))</f>
        <v>N/A</v>
      </c>
      <c r="AB141" s="59" t="str">
        <f>IF(AND('Prioritized Approach Milestones'!C141="No",'Prioritized Approach Milestones'!F141=""),IF('Prioritized Approach Milestones'!B141=1,"ERROR 2","N/A"),"CORRECT")</f>
        <v>CORRECT</v>
      </c>
      <c r="AC141" s="59" t="str">
        <f>IF(AND('Prioritized Approach Milestones'!C141="No",'Prioritized Approach Milestones'!F141=""),IF('Prioritized Approach Milestones'!B141=2,"ERROR 2","N/A"),"CORRECT")</f>
        <v>CORRECT</v>
      </c>
      <c r="AD141" s="59" t="str">
        <f>IF(AND('Prioritized Approach Milestones'!C141="No",'Prioritized Approach Milestones'!F141=""),IF('Prioritized Approach Milestones'!B141=3,"ERROR 2","N/A"),"CORRECT")</f>
        <v>CORRECT</v>
      </c>
      <c r="AE141" s="59" t="str">
        <f>IF(AND('Prioritized Approach Milestones'!C141="No",'Prioritized Approach Milestones'!F141=""),IF('Prioritized Approach Milestones'!B141=4,"ERROR 2","N/A"),"CORRECT")</f>
        <v>CORRECT</v>
      </c>
      <c r="AF141" s="59" t="str">
        <f>IF(AND('Prioritized Approach Milestones'!C141="No",'Prioritized Approach Milestones'!F141=""),IF('Prioritized Approach Milestones'!B141=5,"ERROR 2","N/A"),"CORRECT")</f>
        <v>CORRECT</v>
      </c>
      <c r="AG141" s="68" t="str">
        <f>IF(AND('Prioritized Approach Milestones'!C141="No",'Prioritized Approach Milestones'!F141=""),IF('Prioritized Approach Milestones'!B141=6,"ERROR 2","N/A"),"CORRECT")</f>
        <v>CORRECT</v>
      </c>
    </row>
    <row r="142" spans="1:33">
      <c r="A142" s="74">
        <f>COUNTIFS('Prioritized Approach Milestones'!B142,"1",'Prioritized Approach Milestones'!C142,"yes")</f>
        <v>0</v>
      </c>
      <c r="B142" s="79">
        <f>COUNTIFS('Prioritized Approach Milestones'!B142,"2",'Prioritized Approach Milestones'!C142,"yes")</f>
        <v>0</v>
      </c>
      <c r="C142" s="75">
        <f>COUNTIFS('Prioritized Approach Milestones'!B142,"3",'Prioritized Approach Milestones'!C142,"yes")</f>
        <v>0</v>
      </c>
      <c r="D142" s="76">
        <f>COUNTIFS('Prioritized Approach Milestones'!B142,"4",'Prioritized Approach Milestones'!C142,"yes")</f>
        <v>0</v>
      </c>
      <c r="E142" s="77">
        <f>COUNTIFS('Prioritized Approach Milestones'!B142,"5",'Prioritized Approach Milestones'!C142,"yes")</f>
        <v>0</v>
      </c>
      <c r="F142" s="78">
        <f>COUNTIFS('Prioritized Approach Milestones'!B142,"6",'Prioritized Approach Milestones'!C142,"yes")</f>
        <v>0</v>
      </c>
      <c r="G142" s="234">
        <f t="shared" si="6"/>
        <v>0</v>
      </c>
      <c r="H142" s="145">
        <f>COUNTIFS('Prioritized Approach Milestones'!B142,"1",'Prioritized Approach Milestones'!C142,"N/A")</f>
        <v>0</v>
      </c>
      <c r="I142" s="145">
        <f>COUNTIFS('Prioritized Approach Milestones'!B142,"2",'Prioritized Approach Milestones'!C142,"N/A")</f>
        <v>0</v>
      </c>
      <c r="J142" s="145">
        <f>COUNTIFS('Prioritized Approach Milestones'!B142,"3",'Prioritized Approach Milestones'!C142,"N/A")</f>
        <v>0</v>
      </c>
      <c r="K142" s="145">
        <f>COUNTIFS('Prioritized Approach Milestones'!B142,"4",'Prioritized Approach Milestones'!C142,"N/A")</f>
        <v>0</v>
      </c>
      <c r="L142" s="145">
        <f>COUNTIFS('Prioritized Approach Milestones'!B142,"5",'Prioritized Approach Milestones'!C142,"N/A")</f>
        <v>0</v>
      </c>
      <c r="M142" s="145">
        <f>COUNTIFS('Prioritized Approach Milestones'!B142,"6",'Prioritized Approach Milestones'!C142,"N/A")</f>
        <v>0</v>
      </c>
      <c r="N142">
        <f t="shared" si="7"/>
        <v>0</v>
      </c>
      <c r="O142" s="238"/>
      <c r="P142" s="65" t="str">
        <f>IF('Prioritized Approach Milestones'!$B142=1,'Prioritized Approach Milestones'!$F142,"")</f>
        <v/>
      </c>
      <c r="Q142" s="65" t="str">
        <f>IF('Prioritized Approach Milestones'!$B142=2,'Prioritized Approach Milestones'!$F142,"")</f>
        <v/>
      </c>
      <c r="R142" s="65" t="str">
        <f>IF('Prioritized Approach Milestones'!$B142=3,'Prioritized Approach Milestones'!$F142,"")</f>
        <v/>
      </c>
      <c r="S142" s="65">
        <f>IF('Prioritized Approach Milestones'!$B142=4,'Prioritized Approach Milestones'!$F142,"")</f>
        <v>0</v>
      </c>
      <c r="T142" s="65" t="str">
        <f>IF('Prioritized Approach Milestones'!$B142=5,'Prioritized Approach Milestones'!$F142,"")</f>
        <v/>
      </c>
      <c r="U142" s="66" t="str">
        <f>IF('Prioritized Approach Milestones'!$B142=6,'Prioritized Approach Milestones'!$F142,"")</f>
        <v/>
      </c>
      <c r="V142" s="67" t="str">
        <f>IF(AND('Prioritized Approach Milestones'!C142="Yes",'Prioritized Approach Milestones'!F142=""),"CORRECT",IF('Prioritized Approach Milestones'!C142="No","CORRECT",IF('Prioritized Approach Milestones'!B142=1,"ERROR 1","N/A")))</f>
        <v>N/A</v>
      </c>
      <c r="W142" s="67" t="str">
        <f>IF(AND('Prioritized Approach Milestones'!C142="Yes",'Prioritized Approach Milestones'!F142=""),"CORRECT",IF('Prioritized Approach Milestones'!C142="No","CORRECT",IF('Prioritized Approach Milestones'!B142=2,"ERROR 1","N/A")))</f>
        <v>N/A</v>
      </c>
      <c r="X142" s="67" t="str">
        <f>IF(AND('Prioritized Approach Milestones'!C142="Yes",'Prioritized Approach Milestones'!F142=""),"CORRECT",IF('Prioritized Approach Milestones'!C142="No","CORRECT",IF('Prioritized Approach Milestones'!B142=3,"ERROR 1","N/A")))</f>
        <v>N/A</v>
      </c>
      <c r="Y142" s="67" t="str">
        <f>IF(AND('Prioritized Approach Milestones'!C142="Yes",'Prioritized Approach Milestones'!F142=""),"CORRECT",IF('Prioritized Approach Milestones'!C142="No","CORRECT",IF('Prioritized Approach Milestones'!B142=4,"ERROR 1","N/A")))</f>
        <v>ERROR 1</v>
      </c>
      <c r="Z142" s="67" t="str">
        <f>IF(AND('Prioritized Approach Milestones'!C142="Yes",'Prioritized Approach Milestones'!F142=""),"CORRECT",IF('Prioritized Approach Milestones'!C142="No","CORRECT",IF('Prioritized Approach Milestones'!B142=5,"ERROR 1","N/A")))</f>
        <v>N/A</v>
      </c>
      <c r="AA142" s="67" t="str">
        <f>IF(AND('Prioritized Approach Milestones'!C142="Yes",'Prioritized Approach Milestones'!F142=""),"CORRECT",IF('Prioritized Approach Milestones'!C142="No","CORRECT",IF('Prioritized Approach Milestones'!B142=6,"ERROR 1","N/A")))</f>
        <v>N/A</v>
      </c>
      <c r="AB142" s="59" t="str">
        <f>IF(AND('Prioritized Approach Milestones'!C142="No",'Prioritized Approach Milestones'!F142=""),IF('Prioritized Approach Milestones'!B142=1,"ERROR 2","N/A"),"CORRECT")</f>
        <v>CORRECT</v>
      </c>
      <c r="AC142" s="59" t="str">
        <f>IF(AND('Prioritized Approach Milestones'!C142="No",'Prioritized Approach Milestones'!F142=""),IF('Prioritized Approach Milestones'!B142=2,"ERROR 2","N/A"),"CORRECT")</f>
        <v>CORRECT</v>
      </c>
      <c r="AD142" s="59" t="str">
        <f>IF(AND('Prioritized Approach Milestones'!C142="No",'Prioritized Approach Milestones'!F142=""),IF('Prioritized Approach Milestones'!B142=3,"ERROR 2","N/A"),"CORRECT")</f>
        <v>CORRECT</v>
      </c>
      <c r="AE142" s="59" t="str">
        <f>IF(AND('Prioritized Approach Milestones'!C142="No",'Prioritized Approach Milestones'!F142=""),IF('Prioritized Approach Milestones'!B142=4,"ERROR 2","N/A"),"CORRECT")</f>
        <v>CORRECT</v>
      </c>
      <c r="AF142" s="59" t="str">
        <f>IF(AND('Prioritized Approach Milestones'!C142="No",'Prioritized Approach Milestones'!F142=""),IF('Prioritized Approach Milestones'!B142=5,"ERROR 2","N/A"),"CORRECT")</f>
        <v>CORRECT</v>
      </c>
      <c r="AG142" s="68" t="str">
        <f>IF(AND('Prioritized Approach Milestones'!C142="No",'Prioritized Approach Milestones'!F142=""),IF('Prioritized Approach Milestones'!B142=6,"ERROR 2","N/A"),"CORRECT")</f>
        <v>CORRECT</v>
      </c>
    </row>
    <row r="143" spans="1:33">
      <c r="A143" s="74">
        <f>COUNTIFS('Prioritized Approach Milestones'!B143,"1",'Prioritized Approach Milestones'!C143,"yes")</f>
        <v>0</v>
      </c>
      <c r="B143" s="79">
        <f>COUNTIFS('Prioritized Approach Milestones'!B143,"2",'Prioritized Approach Milestones'!C143,"yes")</f>
        <v>0</v>
      </c>
      <c r="C143" s="75">
        <f>COUNTIFS('Prioritized Approach Milestones'!B143,"3",'Prioritized Approach Milestones'!C143,"yes")</f>
        <v>0</v>
      </c>
      <c r="D143" s="76">
        <f>COUNTIFS('Prioritized Approach Milestones'!B143,"4",'Prioritized Approach Milestones'!C143,"yes")</f>
        <v>0</v>
      </c>
      <c r="E143" s="77">
        <f>COUNTIFS('Prioritized Approach Milestones'!B143,"5",'Prioritized Approach Milestones'!C143,"yes")</f>
        <v>0</v>
      </c>
      <c r="F143" s="78">
        <f>COUNTIFS('Prioritized Approach Milestones'!B143,"6",'Prioritized Approach Milestones'!C143,"yes")</f>
        <v>0</v>
      </c>
      <c r="G143" s="234">
        <f t="shared" si="6"/>
        <v>0</v>
      </c>
      <c r="H143" s="145">
        <f>COUNTIFS('Prioritized Approach Milestones'!B143,"1",'Prioritized Approach Milestones'!C143,"N/A")</f>
        <v>0</v>
      </c>
      <c r="I143" s="145">
        <f>COUNTIFS('Prioritized Approach Milestones'!B143,"2",'Prioritized Approach Milestones'!C143,"N/A")</f>
        <v>0</v>
      </c>
      <c r="J143" s="145">
        <f>COUNTIFS('Prioritized Approach Milestones'!B143,"3",'Prioritized Approach Milestones'!C143,"N/A")</f>
        <v>0</v>
      </c>
      <c r="K143" s="145">
        <f>COUNTIFS('Prioritized Approach Milestones'!B143,"4",'Prioritized Approach Milestones'!C143,"N/A")</f>
        <v>0</v>
      </c>
      <c r="L143" s="145">
        <f>COUNTIFS('Prioritized Approach Milestones'!B143,"5",'Prioritized Approach Milestones'!C143,"N/A")</f>
        <v>0</v>
      </c>
      <c r="M143" s="145">
        <f>COUNTIFS('Prioritized Approach Milestones'!B143,"6",'Prioritized Approach Milestones'!C143,"N/A")</f>
        <v>0</v>
      </c>
      <c r="N143">
        <f t="shared" si="7"/>
        <v>0</v>
      </c>
      <c r="O143" s="238"/>
      <c r="P143" s="65" t="str">
        <f>IF('Prioritized Approach Milestones'!$B143=1,'Prioritized Approach Milestones'!$F143,"")</f>
        <v/>
      </c>
      <c r="Q143" s="65" t="str">
        <f>IF('Prioritized Approach Milestones'!$B143=2,'Prioritized Approach Milestones'!$F143,"")</f>
        <v/>
      </c>
      <c r="R143" s="65" t="str">
        <f>IF('Prioritized Approach Milestones'!$B143=3,'Prioritized Approach Milestones'!$F143,"")</f>
        <v/>
      </c>
      <c r="S143" s="65">
        <f>IF('Prioritized Approach Milestones'!$B143=4,'Prioritized Approach Milestones'!$F143,"")</f>
        <v>0</v>
      </c>
      <c r="T143" s="65" t="str">
        <f>IF('Prioritized Approach Milestones'!$B143=5,'Prioritized Approach Milestones'!$F143,"")</f>
        <v/>
      </c>
      <c r="U143" s="66" t="str">
        <f>IF('Prioritized Approach Milestones'!$B143=6,'Prioritized Approach Milestones'!$F143,"")</f>
        <v/>
      </c>
      <c r="V143" s="67" t="str">
        <f>IF(AND('Prioritized Approach Milestones'!C143="Yes",'Prioritized Approach Milestones'!F143=""),"CORRECT",IF('Prioritized Approach Milestones'!C143="No","CORRECT",IF('Prioritized Approach Milestones'!B143=1,"ERROR 1","N/A")))</f>
        <v>N/A</v>
      </c>
      <c r="W143" s="67" t="str">
        <f>IF(AND('Prioritized Approach Milestones'!C143="Yes",'Prioritized Approach Milestones'!F143=""),"CORRECT",IF('Prioritized Approach Milestones'!C143="No","CORRECT",IF('Prioritized Approach Milestones'!B143=2,"ERROR 1","N/A")))</f>
        <v>N/A</v>
      </c>
      <c r="X143" s="67" t="str">
        <f>IF(AND('Prioritized Approach Milestones'!C143="Yes",'Prioritized Approach Milestones'!F143=""),"CORRECT",IF('Prioritized Approach Milestones'!C143="No","CORRECT",IF('Prioritized Approach Milestones'!B143=3,"ERROR 1","N/A")))</f>
        <v>N/A</v>
      </c>
      <c r="Y143" s="67" t="str">
        <f>IF(AND('Prioritized Approach Milestones'!C143="Yes",'Prioritized Approach Milestones'!F143=""),"CORRECT",IF('Prioritized Approach Milestones'!C143="No","CORRECT",IF('Prioritized Approach Milestones'!B143=4,"ERROR 1","N/A")))</f>
        <v>ERROR 1</v>
      </c>
      <c r="Z143" s="67" t="str">
        <f>IF(AND('Prioritized Approach Milestones'!C143="Yes",'Prioritized Approach Milestones'!F143=""),"CORRECT",IF('Prioritized Approach Milestones'!C143="No","CORRECT",IF('Prioritized Approach Milestones'!B143=5,"ERROR 1","N/A")))</f>
        <v>N/A</v>
      </c>
      <c r="AA143" s="67" t="str">
        <f>IF(AND('Prioritized Approach Milestones'!C143="Yes",'Prioritized Approach Milestones'!F143=""),"CORRECT",IF('Prioritized Approach Milestones'!C143="No","CORRECT",IF('Prioritized Approach Milestones'!B143=6,"ERROR 1","N/A")))</f>
        <v>N/A</v>
      </c>
      <c r="AB143" s="59" t="str">
        <f>IF(AND('Prioritized Approach Milestones'!C143="No",'Prioritized Approach Milestones'!F143=""),IF('Prioritized Approach Milestones'!B143=1,"ERROR 2","N/A"),"CORRECT")</f>
        <v>CORRECT</v>
      </c>
      <c r="AC143" s="59" t="str">
        <f>IF(AND('Prioritized Approach Milestones'!C143="No",'Prioritized Approach Milestones'!F143=""),IF('Prioritized Approach Milestones'!B143=2,"ERROR 2","N/A"),"CORRECT")</f>
        <v>CORRECT</v>
      </c>
      <c r="AD143" s="59" t="str">
        <f>IF(AND('Prioritized Approach Milestones'!C143="No",'Prioritized Approach Milestones'!F143=""),IF('Prioritized Approach Milestones'!B143=3,"ERROR 2","N/A"),"CORRECT")</f>
        <v>CORRECT</v>
      </c>
      <c r="AE143" s="59" t="str">
        <f>IF(AND('Prioritized Approach Milestones'!C143="No",'Prioritized Approach Milestones'!F143=""),IF('Prioritized Approach Milestones'!B143=4,"ERROR 2","N/A"),"CORRECT")</f>
        <v>CORRECT</v>
      </c>
      <c r="AF143" s="59" t="str">
        <f>IF(AND('Prioritized Approach Milestones'!C143="No",'Prioritized Approach Milestones'!F143=""),IF('Prioritized Approach Milestones'!B143=5,"ERROR 2","N/A"),"CORRECT")</f>
        <v>CORRECT</v>
      </c>
      <c r="AG143" s="68" t="str">
        <f>IF(AND('Prioritized Approach Milestones'!C143="No",'Prioritized Approach Milestones'!F143=""),IF('Prioritized Approach Milestones'!B143=6,"ERROR 2","N/A"),"CORRECT")</f>
        <v>CORRECT</v>
      </c>
    </row>
    <row r="144" spans="1:33">
      <c r="A144" s="74">
        <f>COUNTIFS('Prioritized Approach Milestones'!B144,"1",'Prioritized Approach Milestones'!C144,"yes")</f>
        <v>0</v>
      </c>
      <c r="B144" s="79">
        <f>COUNTIFS('Prioritized Approach Milestones'!B144,"2",'Prioritized Approach Milestones'!C144,"yes")</f>
        <v>0</v>
      </c>
      <c r="C144" s="75">
        <f>COUNTIFS('Prioritized Approach Milestones'!B144,"3",'Prioritized Approach Milestones'!C144,"yes")</f>
        <v>0</v>
      </c>
      <c r="D144" s="76">
        <f>COUNTIFS('Prioritized Approach Milestones'!B144,"4",'Prioritized Approach Milestones'!C144,"yes")</f>
        <v>0</v>
      </c>
      <c r="E144" s="77">
        <f>COUNTIFS('Prioritized Approach Milestones'!B144,"5",'Prioritized Approach Milestones'!C144,"yes")</f>
        <v>0</v>
      </c>
      <c r="F144" s="78">
        <f>COUNTIFS('Prioritized Approach Milestones'!B144,"6",'Prioritized Approach Milestones'!C144,"yes")</f>
        <v>0</v>
      </c>
      <c r="G144" s="234">
        <f t="shared" si="6"/>
        <v>0</v>
      </c>
      <c r="H144" s="145">
        <f>COUNTIFS('Prioritized Approach Milestones'!B144,"1",'Prioritized Approach Milestones'!C144,"N/A")</f>
        <v>0</v>
      </c>
      <c r="I144" s="145">
        <f>COUNTIFS('Prioritized Approach Milestones'!B144,"2",'Prioritized Approach Milestones'!C144,"N/A")</f>
        <v>0</v>
      </c>
      <c r="J144" s="145">
        <f>COUNTIFS('Prioritized Approach Milestones'!B144,"3",'Prioritized Approach Milestones'!C144,"N/A")</f>
        <v>0</v>
      </c>
      <c r="K144" s="145">
        <f>COUNTIFS('Prioritized Approach Milestones'!B144,"4",'Prioritized Approach Milestones'!C144,"N/A")</f>
        <v>0</v>
      </c>
      <c r="L144" s="145">
        <f>COUNTIFS('Prioritized Approach Milestones'!B144,"5",'Prioritized Approach Milestones'!C144,"N/A")</f>
        <v>0</v>
      </c>
      <c r="M144" s="145">
        <f>COUNTIFS('Prioritized Approach Milestones'!B144,"6",'Prioritized Approach Milestones'!C144,"N/A")</f>
        <v>0</v>
      </c>
      <c r="N144">
        <f t="shared" si="7"/>
        <v>0</v>
      </c>
      <c r="O144" s="238"/>
      <c r="P144" s="65" t="str">
        <f>IF('Prioritized Approach Milestones'!$B144=1,'Prioritized Approach Milestones'!$F144,"")</f>
        <v/>
      </c>
      <c r="Q144" s="65" t="str">
        <f>IF('Prioritized Approach Milestones'!$B144=2,'Prioritized Approach Milestones'!$F144,"")</f>
        <v/>
      </c>
      <c r="R144" s="65" t="str">
        <f>IF('Prioritized Approach Milestones'!$B144=3,'Prioritized Approach Milestones'!$F144,"")</f>
        <v/>
      </c>
      <c r="S144" s="65" t="str">
        <f>IF('Prioritized Approach Milestones'!$B144=4,'Prioritized Approach Milestones'!$F144,"")</f>
        <v/>
      </c>
      <c r="T144" s="65" t="str">
        <f>IF('Prioritized Approach Milestones'!$B144=5,'Prioritized Approach Milestones'!$F144,"")</f>
        <v/>
      </c>
      <c r="U144" s="66" t="str">
        <f>IF('Prioritized Approach Milestones'!$B144=6,'Prioritized Approach Milestones'!$F144,"")</f>
        <v/>
      </c>
      <c r="V144" s="67" t="str">
        <f>IF(AND('Prioritized Approach Milestones'!C144="Yes",'Prioritized Approach Milestones'!F144=""),"CORRECT",IF('Prioritized Approach Milestones'!C144="No","CORRECT",IF('Prioritized Approach Milestones'!B144=1,"ERROR 1","N/A")))</f>
        <v>N/A</v>
      </c>
      <c r="W144" s="67" t="str">
        <f>IF(AND('Prioritized Approach Milestones'!C144="Yes",'Prioritized Approach Milestones'!F144=""),"CORRECT",IF('Prioritized Approach Milestones'!C144="No","CORRECT",IF('Prioritized Approach Milestones'!B144=2,"ERROR 1","N/A")))</f>
        <v>N/A</v>
      </c>
      <c r="X144" s="67" t="str">
        <f>IF(AND('Prioritized Approach Milestones'!C144="Yes",'Prioritized Approach Milestones'!F144=""),"CORRECT",IF('Prioritized Approach Milestones'!C144="No","CORRECT",IF('Prioritized Approach Milestones'!B144=3,"ERROR 1","N/A")))</f>
        <v>N/A</v>
      </c>
      <c r="Y144" s="67" t="str">
        <f>IF(AND('Prioritized Approach Milestones'!C144="Yes",'Prioritized Approach Milestones'!F144=""),"CORRECT",IF('Prioritized Approach Milestones'!C144="No","CORRECT",IF('Prioritized Approach Milestones'!B144=4,"ERROR 1","N/A")))</f>
        <v>N/A</v>
      </c>
      <c r="Z144" s="67" t="str">
        <f>IF(AND('Prioritized Approach Milestones'!C144="Yes",'Prioritized Approach Milestones'!F144=""),"CORRECT",IF('Prioritized Approach Milestones'!C144="No","CORRECT",IF('Prioritized Approach Milestones'!B144=5,"ERROR 1","N/A")))</f>
        <v>N/A</v>
      </c>
      <c r="AA144" s="67" t="str">
        <f>IF(AND('Prioritized Approach Milestones'!C144="Yes",'Prioritized Approach Milestones'!F144=""),"CORRECT",IF('Prioritized Approach Milestones'!C144="No","CORRECT",IF('Prioritized Approach Milestones'!B144=6,"ERROR 1","N/A")))</f>
        <v>N/A</v>
      </c>
      <c r="AB144" s="59" t="str">
        <f>IF(AND('Prioritized Approach Milestones'!C144="No",'Prioritized Approach Milestones'!F144=""),IF('Prioritized Approach Milestones'!B144=1,"ERROR 2","N/A"),"CORRECT")</f>
        <v>CORRECT</v>
      </c>
      <c r="AC144" s="59" t="str">
        <f>IF(AND('Prioritized Approach Milestones'!C144="No",'Prioritized Approach Milestones'!F144=""),IF('Prioritized Approach Milestones'!B144=2,"ERROR 2","N/A"),"CORRECT")</f>
        <v>CORRECT</v>
      </c>
      <c r="AD144" s="59" t="str">
        <f>IF(AND('Prioritized Approach Milestones'!C144="No",'Prioritized Approach Milestones'!F144=""),IF('Prioritized Approach Milestones'!B144=3,"ERROR 2","N/A"),"CORRECT")</f>
        <v>CORRECT</v>
      </c>
      <c r="AE144" s="59" t="str">
        <f>IF(AND('Prioritized Approach Milestones'!C144="No",'Prioritized Approach Milestones'!F144=""),IF('Prioritized Approach Milestones'!B144=4,"ERROR 2","N/A"),"CORRECT")</f>
        <v>CORRECT</v>
      </c>
      <c r="AF144" s="59" t="str">
        <f>IF(AND('Prioritized Approach Milestones'!C144="No",'Prioritized Approach Milestones'!F144=""),IF('Prioritized Approach Milestones'!B144=5,"ERROR 2","N/A"),"CORRECT")</f>
        <v>CORRECT</v>
      </c>
      <c r="AG144" s="68" t="str">
        <f>IF(AND('Prioritized Approach Milestones'!C144="No",'Prioritized Approach Milestones'!F144=""),IF('Prioritized Approach Milestones'!B144=6,"ERROR 2","N/A"),"CORRECT")</f>
        <v>CORRECT</v>
      </c>
    </row>
    <row r="145" spans="1:33">
      <c r="A145" s="74">
        <f>COUNTIFS('Prioritized Approach Milestones'!B145,"1",'Prioritized Approach Milestones'!C145,"yes")</f>
        <v>0</v>
      </c>
      <c r="B145" s="79">
        <f>COUNTIFS('Prioritized Approach Milestones'!B145,"2",'Prioritized Approach Milestones'!C145,"yes")</f>
        <v>0</v>
      </c>
      <c r="C145" s="75">
        <f>COUNTIFS('Prioritized Approach Milestones'!B145,"3",'Prioritized Approach Milestones'!C145,"yes")</f>
        <v>0</v>
      </c>
      <c r="D145" s="76">
        <f>COUNTIFS('Prioritized Approach Milestones'!B145,"4",'Prioritized Approach Milestones'!C145,"yes")</f>
        <v>0</v>
      </c>
      <c r="E145" s="77">
        <f>COUNTIFS('Prioritized Approach Milestones'!B145,"5",'Prioritized Approach Milestones'!C145,"yes")</f>
        <v>0</v>
      </c>
      <c r="F145" s="78">
        <f>COUNTIFS('Prioritized Approach Milestones'!B145,"6",'Prioritized Approach Milestones'!C145,"yes")</f>
        <v>0</v>
      </c>
      <c r="G145" s="234">
        <f t="shared" si="6"/>
        <v>0</v>
      </c>
      <c r="H145" s="145">
        <f>COUNTIFS('Prioritized Approach Milestones'!B145,"1",'Prioritized Approach Milestones'!C145,"N/A")</f>
        <v>0</v>
      </c>
      <c r="I145" s="145">
        <f>COUNTIFS('Prioritized Approach Milestones'!B145,"2",'Prioritized Approach Milestones'!C145,"N/A")</f>
        <v>0</v>
      </c>
      <c r="J145" s="145">
        <f>COUNTIFS('Prioritized Approach Milestones'!B145,"3",'Prioritized Approach Milestones'!C145,"N/A")</f>
        <v>0</v>
      </c>
      <c r="K145" s="145">
        <f>COUNTIFS('Prioritized Approach Milestones'!B145,"4",'Prioritized Approach Milestones'!C145,"N/A")</f>
        <v>0</v>
      </c>
      <c r="L145" s="145">
        <f>COUNTIFS('Prioritized Approach Milestones'!B145,"5",'Prioritized Approach Milestones'!C145,"N/A")</f>
        <v>0</v>
      </c>
      <c r="M145" s="145">
        <f>COUNTIFS('Prioritized Approach Milestones'!B145,"6",'Prioritized Approach Milestones'!C145,"N/A")</f>
        <v>0</v>
      </c>
      <c r="N145">
        <f t="shared" si="7"/>
        <v>0</v>
      </c>
      <c r="O145" s="238"/>
      <c r="P145" s="65" t="str">
        <f>IF('Prioritized Approach Milestones'!$B145=1,'Prioritized Approach Milestones'!$F145,"")</f>
        <v/>
      </c>
      <c r="Q145" s="65">
        <f>IF('Prioritized Approach Milestones'!$B145=2,'Prioritized Approach Milestones'!$F145,"")</f>
        <v>0</v>
      </c>
      <c r="R145" s="65" t="str">
        <f>IF('Prioritized Approach Milestones'!$B145=3,'Prioritized Approach Milestones'!$F145,"")</f>
        <v/>
      </c>
      <c r="S145" s="65" t="str">
        <f>IF('Prioritized Approach Milestones'!$B145=4,'Prioritized Approach Milestones'!$F145,"")</f>
        <v/>
      </c>
      <c r="T145" s="65" t="str">
        <f>IF('Prioritized Approach Milestones'!$B145=5,'Prioritized Approach Milestones'!$F145,"")</f>
        <v/>
      </c>
      <c r="U145" s="66" t="str">
        <f>IF('Prioritized Approach Milestones'!$B145=6,'Prioritized Approach Milestones'!$F145,"")</f>
        <v/>
      </c>
      <c r="V145" s="67" t="str">
        <f>IF(AND('Prioritized Approach Milestones'!C145="Yes",'Prioritized Approach Milestones'!F145=""),"CORRECT",IF('Prioritized Approach Milestones'!C145="No","CORRECT",IF('Prioritized Approach Milestones'!B145=1,"ERROR 1","N/A")))</f>
        <v>N/A</v>
      </c>
      <c r="W145" s="67" t="str">
        <f>IF(AND('Prioritized Approach Milestones'!C145="Yes",'Prioritized Approach Milestones'!F145=""),"CORRECT",IF('Prioritized Approach Milestones'!C145="No","CORRECT",IF('Prioritized Approach Milestones'!B145=2,"ERROR 1","N/A")))</f>
        <v>ERROR 1</v>
      </c>
      <c r="X145" s="67" t="str">
        <f>IF(AND('Prioritized Approach Milestones'!C145="Yes",'Prioritized Approach Milestones'!F145=""),"CORRECT",IF('Prioritized Approach Milestones'!C145="No","CORRECT",IF('Prioritized Approach Milestones'!B145=3,"ERROR 1","N/A")))</f>
        <v>N/A</v>
      </c>
      <c r="Y145" s="67" t="str">
        <f>IF(AND('Prioritized Approach Milestones'!C145="Yes",'Prioritized Approach Milestones'!F145=""),"CORRECT",IF('Prioritized Approach Milestones'!C145="No","CORRECT",IF('Prioritized Approach Milestones'!B145=4,"ERROR 1","N/A")))</f>
        <v>N/A</v>
      </c>
      <c r="Z145" s="67" t="str">
        <f>IF(AND('Prioritized Approach Milestones'!C145="Yes",'Prioritized Approach Milestones'!F145=""),"CORRECT",IF('Prioritized Approach Milestones'!C145="No","CORRECT",IF('Prioritized Approach Milestones'!B145=5,"ERROR 1","N/A")))</f>
        <v>N/A</v>
      </c>
      <c r="AA145" s="67" t="str">
        <f>IF(AND('Prioritized Approach Milestones'!C145="Yes",'Prioritized Approach Milestones'!F145=""),"CORRECT",IF('Prioritized Approach Milestones'!C145="No","CORRECT",IF('Prioritized Approach Milestones'!B145=6,"ERROR 1","N/A")))</f>
        <v>N/A</v>
      </c>
      <c r="AB145" s="59" t="str">
        <f>IF(AND('Prioritized Approach Milestones'!C145="No",'Prioritized Approach Milestones'!F145=""),IF('Prioritized Approach Milestones'!B145=1,"ERROR 2","N/A"),"CORRECT")</f>
        <v>CORRECT</v>
      </c>
      <c r="AC145" s="59" t="str">
        <f>IF(AND('Prioritized Approach Milestones'!C145="No",'Prioritized Approach Milestones'!F145=""),IF('Prioritized Approach Milestones'!B145=2,"ERROR 2","N/A"),"CORRECT")</f>
        <v>CORRECT</v>
      </c>
      <c r="AD145" s="59" t="str">
        <f>IF(AND('Prioritized Approach Milestones'!C145="No",'Prioritized Approach Milestones'!F145=""),IF('Prioritized Approach Milestones'!B145=3,"ERROR 2","N/A"),"CORRECT")</f>
        <v>CORRECT</v>
      </c>
      <c r="AE145" s="59" t="str">
        <f>IF(AND('Prioritized Approach Milestones'!C145="No",'Prioritized Approach Milestones'!F145=""),IF('Prioritized Approach Milestones'!B145=4,"ERROR 2","N/A"),"CORRECT")</f>
        <v>CORRECT</v>
      </c>
      <c r="AF145" s="59" t="str">
        <f>IF(AND('Prioritized Approach Milestones'!C145="No",'Prioritized Approach Milestones'!F145=""),IF('Prioritized Approach Milestones'!B145=5,"ERROR 2","N/A"),"CORRECT")</f>
        <v>CORRECT</v>
      </c>
      <c r="AG145" s="68" t="str">
        <f>IF(AND('Prioritized Approach Milestones'!C145="No",'Prioritized Approach Milestones'!F145=""),IF('Prioritized Approach Milestones'!B145=6,"ERROR 2","N/A"),"CORRECT")</f>
        <v>CORRECT</v>
      </c>
    </row>
    <row r="146" spans="1:33">
      <c r="A146" s="74">
        <f>COUNTIFS('Prioritized Approach Milestones'!B146,"1",'Prioritized Approach Milestones'!C146,"yes")</f>
        <v>0</v>
      </c>
      <c r="B146" s="79">
        <f>COUNTIFS('Prioritized Approach Milestones'!B146,"2",'Prioritized Approach Milestones'!C146,"yes")</f>
        <v>0</v>
      </c>
      <c r="C146" s="75">
        <f>COUNTIFS('Prioritized Approach Milestones'!B146,"3",'Prioritized Approach Milestones'!C146,"yes")</f>
        <v>0</v>
      </c>
      <c r="D146" s="76">
        <f>COUNTIFS('Prioritized Approach Milestones'!B146,"4",'Prioritized Approach Milestones'!C146,"yes")</f>
        <v>0</v>
      </c>
      <c r="E146" s="77">
        <f>COUNTIFS('Prioritized Approach Milestones'!B146,"5",'Prioritized Approach Milestones'!C146,"yes")</f>
        <v>0</v>
      </c>
      <c r="F146" s="78">
        <f>COUNTIFS('Prioritized Approach Milestones'!B146,"6",'Prioritized Approach Milestones'!C146,"yes")</f>
        <v>0</v>
      </c>
      <c r="G146" s="234">
        <f t="shared" si="6"/>
        <v>0</v>
      </c>
      <c r="H146" s="145">
        <f>COUNTIFS('Prioritized Approach Milestones'!B146,"1",'Prioritized Approach Milestones'!C146,"N/A")</f>
        <v>0</v>
      </c>
      <c r="I146" s="145">
        <f>COUNTIFS('Prioritized Approach Milestones'!B146,"2",'Prioritized Approach Milestones'!C146,"N/A")</f>
        <v>0</v>
      </c>
      <c r="J146" s="145">
        <f>COUNTIFS('Prioritized Approach Milestones'!B146,"3",'Prioritized Approach Milestones'!C146,"N/A")</f>
        <v>0</v>
      </c>
      <c r="K146" s="145">
        <f>COUNTIFS('Prioritized Approach Milestones'!B146,"4",'Prioritized Approach Milestones'!C146,"N/A")</f>
        <v>0</v>
      </c>
      <c r="L146" s="145">
        <f>COUNTIFS('Prioritized Approach Milestones'!B146,"5",'Prioritized Approach Milestones'!C146,"N/A")</f>
        <v>0</v>
      </c>
      <c r="M146" s="145">
        <f>COUNTIFS('Prioritized Approach Milestones'!B146,"6",'Prioritized Approach Milestones'!C146,"N/A")</f>
        <v>0</v>
      </c>
      <c r="N146">
        <f t="shared" si="7"/>
        <v>0</v>
      </c>
      <c r="O146" s="238"/>
      <c r="P146" s="65" t="str">
        <f>IF('Prioritized Approach Milestones'!$B146=1,'Prioritized Approach Milestones'!$F146,"")</f>
        <v/>
      </c>
      <c r="Q146" s="65">
        <f>IF('Prioritized Approach Milestones'!$B146=2,'Prioritized Approach Milestones'!$F146,"")</f>
        <v>0</v>
      </c>
      <c r="R146" s="65" t="str">
        <f>IF('Prioritized Approach Milestones'!$B146=3,'Prioritized Approach Milestones'!$F146,"")</f>
        <v/>
      </c>
      <c r="S146" s="65" t="str">
        <f>IF('Prioritized Approach Milestones'!$B146=4,'Prioritized Approach Milestones'!$F146,"")</f>
        <v/>
      </c>
      <c r="T146" s="65" t="str">
        <f>IF('Prioritized Approach Milestones'!$B146=5,'Prioritized Approach Milestones'!$F146,"")</f>
        <v/>
      </c>
      <c r="U146" s="66" t="str">
        <f>IF('Prioritized Approach Milestones'!$B146=6,'Prioritized Approach Milestones'!$F146,"")</f>
        <v/>
      </c>
      <c r="V146" s="67" t="str">
        <f>IF(AND('Prioritized Approach Milestones'!C146="Yes",'Prioritized Approach Milestones'!F146=""),"CORRECT",IF('Prioritized Approach Milestones'!C146="No","CORRECT",IF('Prioritized Approach Milestones'!B146=1,"ERROR 1","N/A")))</f>
        <v>N/A</v>
      </c>
      <c r="W146" s="67" t="str">
        <f>IF(AND('Prioritized Approach Milestones'!C146="Yes",'Prioritized Approach Milestones'!F146=""),"CORRECT",IF('Prioritized Approach Milestones'!C146="No","CORRECT",IF('Prioritized Approach Milestones'!B146=2,"ERROR 1","N/A")))</f>
        <v>ERROR 1</v>
      </c>
      <c r="X146" s="67" t="str">
        <f>IF(AND('Prioritized Approach Milestones'!C146="Yes",'Prioritized Approach Milestones'!F146=""),"CORRECT",IF('Prioritized Approach Milestones'!C146="No","CORRECT",IF('Prioritized Approach Milestones'!B146=3,"ERROR 1","N/A")))</f>
        <v>N/A</v>
      </c>
      <c r="Y146" s="67" t="str">
        <f>IF(AND('Prioritized Approach Milestones'!C146="Yes",'Prioritized Approach Milestones'!F146=""),"CORRECT",IF('Prioritized Approach Milestones'!C146="No","CORRECT",IF('Prioritized Approach Milestones'!B146=4,"ERROR 1","N/A")))</f>
        <v>N/A</v>
      </c>
      <c r="Z146" s="67" t="str">
        <f>IF(AND('Prioritized Approach Milestones'!C146="Yes",'Prioritized Approach Milestones'!F146=""),"CORRECT",IF('Prioritized Approach Milestones'!C146="No","CORRECT",IF('Prioritized Approach Milestones'!B146=5,"ERROR 1","N/A")))</f>
        <v>N/A</v>
      </c>
      <c r="AA146" s="67" t="str">
        <f>IF(AND('Prioritized Approach Milestones'!C146="Yes",'Prioritized Approach Milestones'!F146=""),"CORRECT",IF('Prioritized Approach Milestones'!C146="No","CORRECT",IF('Prioritized Approach Milestones'!B146=6,"ERROR 1","N/A")))</f>
        <v>N/A</v>
      </c>
      <c r="AB146" s="59" t="str">
        <f>IF(AND('Prioritized Approach Milestones'!C146="No",'Prioritized Approach Milestones'!F146=""),IF('Prioritized Approach Milestones'!B146=1,"ERROR 2","N/A"),"CORRECT")</f>
        <v>CORRECT</v>
      </c>
      <c r="AC146" s="59" t="str">
        <f>IF(AND('Prioritized Approach Milestones'!C146="No",'Prioritized Approach Milestones'!F146=""),IF('Prioritized Approach Milestones'!B146=2,"ERROR 2","N/A"),"CORRECT")</f>
        <v>CORRECT</v>
      </c>
      <c r="AD146" s="59" t="str">
        <f>IF(AND('Prioritized Approach Milestones'!C146="No",'Prioritized Approach Milestones'!F146=""),IF('Prioritized Approach Milestones'!B146=3,"ERROR 2","N/A"),"CORRECT")</f>
        <v>CORRECT</v>
      </c>
      <c r="AE146" s="59" t="str">
        <f>IF(AND('Prioritized Approach Milestones'!C146="No",'Prioritized Approach Milestones'!F146=""),IF('Prioritized Approach Milestones'!B146=4,"ERROR 2","N/A"),"CORRECT")</f>
        <v>CORRECT</v>
      </c>
      <c r="AF146" s="59" t="str">
        <f>IF(AND('Prioritized Approach Milestones'!C146="No",'Prioritized Approach Milestones'!F146=""),IF('Prioritized Approach Milestones'!B146=5,"ERROR 2","N/A"),"CORRECT")</f>
        <v>CORRECT</v>
      </c>
      <c r="AG146" s="68" t="str">
        <f>IF(AND('Prioritized Approach Milestones'!C146="No",'Prioritized Approach Milestones'!F146=""),IF('Prioritized Approach Milestones'!B146=6,"ERROR 2","N/A"),"CORRECT")</f>
        <v>CORRECT</v>
      </c>
    </row>
    <row r="147" spans="1:33">
      <c r="A147" s="74">
        <f>COUNTIFS('Prioritized Approach Milestones'!B147,"1",'Prioritized Approach Milestones'!C147,"yes")</f>
        <v>0</v>
      </c>
      <c r="B147" s="79">
        <f>COUNTIFS('Prioritized Approach Milestones'!B147,"2",'Prioritized Approach Milestones'!C147,"yes")</f>
        <v>0</v>
      </c>
      <c r="C147" s="75">
        <f>COUNTIFS('Prioritized Approach Milestones'!B147,"3",'Prioritized Approach Milestones'!C147,"yes")</f>
        <v>0</v>
      </c>
      <c r="D147" s="76">
        <f>COUNTIFS('Prioritized Approach Milestones'!B147,"4",'Prioritized Approach Milestones'!C147,"yes")</f>
        <v>0</v>
      </c>
      <c r="E147" s="77">
        <f>COUNTIFS('Prioritized Approach Milestones'!B147,"5",'Prioritized Approach Milestones'!C147,"yes")</f>
        <v>0</v>
      </c>
      <c r="F147" s="78">
        <f>COUNTIFS('Prioritized Approach Milestones'!B147,"6",'Prioritized Approach Milestones'!C147,"yes")</f>
        <v>0</v>
      </c>
      <c r="G147" s="234">
        <f t="shared" si="6"/>
        <v>0</v>
      </c>
      <c r="H147" s="145">
        <f>COUNTIFS('Prioritized Approach Milestones'!B147,"1",'Prioritized Approach Milestones'!C147,"N/A")</f>
        <v>0</v>
      </c>
      <c r="I147" s="145">
        <f>COUNTIFS('Prioritized Approach Milestones'!B147,"2",'Prioritized Approach Milestones'!C147,"N/A")</f>
        <v>0</v>
      </c>
      <c r="J147" s="145">
        <f>COUNTIFS('Prioritized Approach Milestones'!B147,"3",'Prioritized Approach Milestones'!C147,"N/A")</f>
        <v>0</v>
      </c>
      <c r="K147" s="145">
        <f>COUNTIFS('Prioritized Approach Milestones'!B147,"4",'Prioritized Approach Milestones'!C147,"N/A")</f>
        <v>0</v>
      </c>
      <c r="L147" s="145">
        <f>COUNTIFS('Prioritized Approach Milestones'!B147,"5",'Prioritized Approach Milestones'!C147,"N/A")</f>
        <v>0</v>
      </c>
      <c r="M147" s="145">
        <f>COUNTIFS('Prioritized Approach Milestones'!B147,"6",'Prioritized Approach Milestones'!C147,"N/A")</f>
        <v>0</v>
      </c>
      <c r="N147">
        <f t="shared" si="7"/>
        <v>0</v>
      </c>
      <c r="O147" s="238"/>
      <c r="P147" s="65" t="str">
        <f>IF('Prioritized Approach Milestones'!$B147=1,'Prioritized Approach Milestones'!$F147,"")</f>
        <v/>
      </c>
      <c r="Q147" s="65">
        <f>IF('Prioritized Approach Milestones'!$B147=2,'Prioritized Approach Milestones'!$F147,"")</f>
        <v>0</v>
      </c>
      <c r="R147" s="65" t="str">
        <f>IF('Prioritized Approach Milestones'!$B147=3,'Prioritized Approach Milestones'!$F147,"")</f>
        <v/>
      </c>
      <c r="S147" s="65" t="str">
        <f>IF('Prioritized Approach Milestones'!$B147=4,'Prioritized Approach Milestones'!$F147,"")</f>
        <v/>
      </c>
      <c r="T147" s="65" t="str">
        <f>IF('Prioritized Approach Milestones'!$B147=5,'Prioritized Approach Milestones'!$F147,"")</f>
        <v/>
      </c>
      <c r="U147" s="66" t="str">
        <f>IF('Prioritized Approach Milestones'!$B147=6,'Prioritized Approach Milestones'!$F147,"")</f>
        <v/>
      </c>
      <c r="V147" s="67" t="str">
        <f>IF(AND('Prioritized Approach Milestones'!C147="Yes",'Prioritized Approach Milestones'!F147=""),"CORRECT",IF('Prioritized Approach Milestones'!C147="No","CORRECT",IF('Prioritized Approach Milestones'!B147=1,"ERROR 1","N/A")))</f>
        <v>N/A</v>
      </c>
      <c r="W147" s="67" t="str">
        <f>IF(AND('Prioritized Approach Milestones'!C147="Yes",'Prioritized Approach Milestones'!F147=""),"CORRECT",IF('Prioritized Approach Milestones'!C147="No","CORRECT",IF('Prioritized Approach Milestones'!B147=2,"ERROR 1","N/A")))</f>
        <v>ERROR 1</v>
      </c>
      <c r="X147" s="67" t="str">
        <f>IF(AND('Prioritized Approach Milestones'!C147="Yes",'Prioritized Approach Milestones'!F147=""),"CORRECT",IF('Prioritized Approach Milestones'!C147="No","CORRECT",IF('Prioritized Approach Milestones'!B147=3,"ERROR 1","N/A")))</f>
        <v>N/A</v>
      </c>
      <c r="Y147" s="67" t="str">
        <f>IF(AND('Prioritized Approach Milestones'!C147="Yes",'Prioritized Approach Milestones'!F147=""),"CORRECT",IF('Prioritized Approach Milestones'!C147="No","CORRECT",IF('Prioritized Approach Milestones'!B147=4,"ERROR 1","N/A")))</f>
        <v>N/A</v>
      </c>
      <c r="Z147" s="67" t="str">
        <f>IF(AND('Prioritized Approach Milestones'!C147="Yes",'Prioritized Approach Milestones'!F147=""),"CORRECT",IF('Prioritized Approach Milestones'!C147="No","CORRECT",IF('Prioritized Approach Milestones'!B147=5,"ERROR 1","N/A")))</f>
        <v>N/A</v>
      </c>
      <c r="AA147" s="67" t="str">
        <f>IF(AND('Prioritized Approach Milestones'!C147="Yes",'Prioritized Approach Milestones'!F147=""),"CORRECT",IF('Prioritized Approach Milestones'!C147="No","CORRECT",IF('Prioritized Approach Milestones'!B147=6,"ERROR 1","N/A")))</f>
        <v>N/A</v>
      </c>
      <c r="AB147" s="59" t="str">
        <f>IF(AND('Prioritized Approach Milestones'!C147="No",'Prioritized Approach Milestones'!F147=""),IF('Prioritized Approach Milestones'!B147=1,"ERROR 2","N/A"),"CORRECT")</f>
        <v>CORRECT</v>
      </c>
      <c r="AC147" s="59" t="str">
        <f>IF(AND('Prioritized Approach Milestones'!C147="No",'Prioritized Approach Milestones'!F147=""),IF('Prioritized Approach Milestones'!B147=2,"ERROR 2","N/A"),"CORRECT")</f>
        <v>CORRECT</v>
      </c>
      <c r="AD147" s="59" t="str">
        <f>IF(AND('Prioritized Approach Milestones'!C147="No",'Prioritized Approach Milestones'!F147=""),IF('Prioritized Approach Milestones'!B147=3,"ERROR 2","N/A"),"CORRECT")</f>
        <v>CORRECT</v>
      </c>
      <c r="AE147" s="59" t="str">
        <f>IF(AND('Prioritized Approach Milestones'!C147="No",'Prioritized Approach Milestones'!F147=""),IF('Prioritized Approach Milestones'!B147=4,"ERROR 2","N/A"),"CORRECT")</f>
        <v>CORRECT</v>
      </c>
      <c r="AF147" s="59" t="str">
        <f>IF(AND('Prioritized Approach Milestones'!C147="No",'Prioritized Approach Milestones'!F147=""),IF('Prioritized Approach Milestones'!B147=5,"ERROR 2","N/A"),"CORRECT")</f>
        <v>CORRECT</v>
      </c>
      <c r="AG147" s="68" t="str">
        <f>IF(AND('Prioritized Approach Milestones'!C147="No",'Prioritized Approach Milestones'!F147=""),IF('Prioritized Approach Milestones'!B147=6,"ERROR 2","N/A"),"CORRECT")</f>
        <v>CORRECT</v>
      </c>
    </row>
    <row r="148" spans="1:33">
      <c r="A148" s="74">
        <f>COUNTIFS('Prioritized Approach Milestones'!B148,"1",'Prioritized Approach Milestones'!C148,"yes")</f>
        <v>0</v>
      </c>
      <c r="B148" s="79">
        <f>COUNTIFS('Prioritized Approach Milestones'!B148,"2",'Prioritized Approach Milestones'!C148,"yes")</f>
        <v>0</v>
      </c>
      <c r="C148" s="75">
        <f>COUNTIFS('Prioritized Approach Milestones'!B148,"3",'Prioritized Approach Milestones'!C148,"yes")</f>
        <v>0</v>
      </c>
      <c r="D148" s="76">
        <f>COUNTIFS('Prioritized Approach Milestones'!B148,"4",'Prioritized Approach Milestones'!C148,"yes")</f>
        <v>0</v>
      </c>
      <c r="E148" s="77">
        <f>COUNTIFS('Prioritized Approach Milestones'!B148,"5",'Prioritized Approach Milestones'!C148,"yes")</f>
        <v>0</v>
      </c>
      <c r="F148" s="78">
        <f>COUNTIFS('Prioritized Approach Milestones'!B148,"6",'Prioritized Approach Milestones'!C148,"yes")</f>
        <v>0</v>
      </c>
      <c r="G148" s="234">
        <f t="shared" si="6"/>
        <v>0</v>
      </c>
      <c r="H148" s="145">
        <f>COUNTIFS('Prioritized Approach Milestones'!B148,"1",'Prioritized Approach Milestones'!C148,"N/A")</f>
        <v>0</v>
      </c>
      <c r="I148" s="145">
        <f>COUNTIFS('Prioritized Approach Milestones'!B148,"2",'Prioritized Approach Milestones'!C148,"N/A")</f>
        <v>0</v>
      </c>
      <c r="J148" s="145">
        <f>COUNTIFS('Prioritized Approach Milestones'!B148,"3",'Prioritized Approach Milestones'!C148,"N/A")</f>
        <v>0</v>
      </c>
      <c r="K148" s="145">
        <f>COUNTIFS('Prioritized Approach Milestones'!B148,"4",'Prioritized Approach Milestones'!C148,"N/A")</f>
        <v>0</v>
      </c>
      <c r="L148" s="145">
        <f>COUNTIFS('Prioritized Approach Milestones'!B148,"5",'Prioritized Approach Milestones'!C148,"N/A")</f>
        <v>0</v>
      </c>
      <c r="M148" s="145">
        <f>COUNTIFS('Prioritized Approach Milestones'!B148,"6",'Prioritized Approach Milestones'!C148,"N/A")</f>
        <v>0</v>
      </c>
      <c r="N148">
        <f t="shared" si="7"/>
        <v>0</v>
      </c>
      <c r="O148" s="238"/>
      <c r="P148" s="65" t="str">
        <f>IF('Prioritized Approach Milestones'!$B148=1,'Prioritized Approach Milestones'!$F148,"")</f>
        <v/>
      </c>
      <c r="Q148" s="65">
        <f>IF('Prioritized Approach Milestones'!$B148=2,'Prioritized Approach Milestones'!$F148,"")</f>
        <v>0</v>
      </c>
      <c r="R148" s="65" t="str">
        <f>IF('Prioritized Approach Milestones'!$B148=3,'Prioritized Approach Milestones'!$F148,"")</f>
        <v/>
      </c>
      <c r="S148" s="65" t="str">
        <f>IF('Prioritized Approach Milestones'!$B148=4,'Prioritized Approach Milestones'!$F148,"")</f>
        <v/>
      </c>
      <c r="T148" s="65" t="str">
        <f>IF('Prioritized Approach Milestones'!$B148=5,'Prioritized Approach Milestones'!$F148,"")</f>
        <v/>
      </c>
      <c r="U148" s="66" t="str">
        <f>IF('Prioritized Approach Milestones'!$B148=6,'Prioritized Approach Milestones'!$F148,"")</f>
        <v/>
      </c>
      <c r="V148" s="67" t="str">
        <f>IF(AND('Prioritized Approach Milestones'!C148="Yes",'Prioritized Approach Milestones'!F148=""),"CORRECT",IF('Prioritized Approach Milestones'!C148="No","CORRECT",IF('Prioritized Approach Milestones'!B148=1,"ERROR 1","N/A")))</f>
        <v>N/A</v>
      </c>
      <c r="W148" s="67" t="str">
        <f>IF(AND('Prioritized Approach Milestones'!C148="Yes",'Prioritized Approach Milestones'!F148=""),"CORRECT",IF('Prioritized Approach Milestones'!C148="No","CORRECT",IF('Prioritized Approach Milestones'!B148=2,"ERROR 1","N/A")))</f>
        <v>ERROR 1</v>
      </c>
      <c r="X148" s="67" t="str">
        <f>IF(AND('Prioritized Approach Milestones'!C148="Yes",'Prioritized Approach Milestones'!F148=""),"CORRECT",IF('Prioritized Approach Milestones'!C148="No","CORRECT",IF('Prioritized Approach Milestones'!B148=3,"ERROR 1","N/A")))</f>
        <v>N/A</v>
      </c>
      <c r="Y148" s="67" t="str">
        <f>IF(AND('Prioritized Approach Milestones'!C148="Yes",'Prioritized Approach Milestones'!F148=""),"CORRECT",IF('Prioritized Approach Milestones'!C148="No","CORRECT",IF('Prioritized Approach Milestones'!B148=4,"ERROR 1","N/A")))</f>
        <v>N/A</v>
      </c>
      <c r="Z148" s="67" t="str">
        <f>IF(AND('Prioritized Approach Milestones'!C148="Yes",'Prioritized Approach Milestones'!F148=""),"CORRECT",IF('Prioritized Approach Milestones'!C148="No","CORRECT",IF('Prioritized Approach Milestones'!B148=5,"ERROR 1","N/A")))</f>
        <v>N/A</v>
      </c>
      <c r="AA148" s="67" t="str">
        <f>IF(AND('Prioritized Approach Milestones'!C148="Yes",'Prioritized Approach Milestones'!F148=""),"CORRECT",IF('Prioritized Approach Milestones'!C148="No","CORRECT",IF('Prioritized Approach Milestones'!B148=6,"ERROR 1","N/A")))</f>
        <v>N/A</v>
      </c>
      <c r="AB148" s="59" t="str">
        <f>IF(AND('Prioritized Approach Milestones'!C148="No",'Prioritized Approach Milestones'!F148=""),IF('Prioritized Approach Milestones'!B148=1,"ERROR 2","N/A"),"CORRECT")</f>
        <v>CORRECT</v>
      </c>
      <c r="AC148" s="59" t="str">
        <f>IF(AND('Prioritized Approach Milestones'!C148="No",'Prioritized Approach Milestones'!F148=""),IF('Prioritized Approach Milestones'!B148=2,"ERROR 2","N/A"),"CORRECT")</f>
        <v>CORRECT</v>
      </c>
      <c r="AD148" s="59" t="str">
        <f>IF(AND('Prioritized Approach Milestones'!C148="No",'Prioritized Approach Milestones'!F148=""),IF('Prioritized Approach Milestones'!B148=3,"ERROR 2","N/A"),"CORRECT")</f>
        <v>CORRECT</v>
      </c>
      <c r="AE148" s="59" t="str">
        <f>IF(AND('Prioritized Approach Milestones'!C148="No",'Prioritized Approach Milestones'!F148=""),IF('Prioritized Approach Milestones'!B148=4,"ERROR 2","N/A"),"CORRECT")</f>
        <v>CORRECT</v>
      </c>
      <c r="AF148" s="59" t="str">
        <f>IF(AND('Prioritized Approach Milestones'!C148="No",'Prioritized Approach Milestones'!F148=""),IF('Prioritized Approach Milestones'!B148=5,"ERROR 2","N/A"),"CORRECT")</f>
        <v>CORRECT</v>
      </c>
      <c r="AG148" s="68" t="str">
        <f>IF(AND('Prioritized Approach Milestones'!C148="No",'Prioritized Approach Milestones'!F148=""),IF('Prioritized Approach Milestones'!B148=6,"ERROR 2","N/A"),"CORRECT")</f>
        <v>CORRECT</v>
      </c>
    </row>
    <row r="149" spans="1:33">
      <c r="A149" s="74">
        <f>COUNTIFS('Prioritized Approach Milestones'!B149,"1",'Prioritized Approach Milestones'!C149,"yes")</f>
        <v>0</v>
      </c>
      <c r="B149" s="79">
        <f>COUNTIFS('Prioritized Approach Milestones'!B149,"2",'Prioritized Approach Milestones'!C149,"yes")</f>
        <v>0</v>
      </c>
      <c r="C149" s="75">
        <f>COUNTIFS('Prioritized Approach Milestones'!B149,"3",'Prioritized Approach Milestones'!C149,"yes")</f>
        <v>0</v>
      </c>
      <c r="D149" s="76">
        <f>COUNTIFS('Prioritized Approach Milestones'!B149,"4",'Prioritized Approach Milestones'!C149,"yes")</f>
        <v>0</v>
      </c>
      <c r="E149" s="77">
        <f>COUNTIFS('Prioritized Approach Milestones'!B149,"5",'Prioritized Approach Milestones'!C149,"yes")</f>
        <v>0</v>
      </c>
      <c r="F149" s="78">
        <f>COUNTIFS('Prioritized Approach Milestones'!B149,"6",'Prioritized Approach Milestones'!C149,"yes")</f>
        <v>0</v>
      </c>
      <c r="G149" s="234">
        <f t="shared" si="6"/>
        <v>0</v>
      </c>
      <c r="H149" s="145">
        <f>COUNTIFS('Prioritized Approach Milestones'!B149,"1",'Prioritized Approach Milestones'!C149,"N/A")</f>
        <v>0</v>
      </c>
      <c r="I149" s="145">
        <f>COUNTIFS('Prioritized Approach Milestones'!B149,"2",'Prioritized Approach Milestones'!C149,"N/A")</f>
        <v>0</v>
      </c>
      <c r="J149" s="145">
        <f>COUNTIFS('Prioritized Approach Milestones'!B149,"3",'Prioritized Approach Milestones'!C149,"N/A")</f>
        <v>0</v>
      </c>
      <c r="K149" s="145">
        <f>COUNTIFS('Prioritized Approach Milestones'!B149,"4",'Prioritized Approach Milestones'!C149,"N/A")</f>
        <v>0</v>
      </c>
      <c r="L149" s="145">
        <f>COUNTIFS('Prioritized Approach Milestones'!B149,"5",'Prioritized Approach Milestones'!C149,"N/A")</f>
        <v>0</v>
      </c>
      <c r="M149" s="145">
        <f>COUNTIFS('Prioritized Approach Milestones'!B149,"6",'Prioritized Approach Milestones'!C149,"N/A")</f>
        <v>0</v>
      </c>
      <c r="N149">
        <f t="shared" si="7"/>
        <v>0</v>
      </c>
      <c r="O149" s="238"/>
      <c r="P149" s="65" t="str">
        <f>IF('Prioritized Approach Milestones'!$B149=1,'Prioritized Approach Milestones'!$F149,"")</f>
        <v/>
      </c>
      <c r="Q149" s="65" t="str">
        <f>IF('Prioritized Approach Milestones'!$B149=2,'Prioritized Approach Milestones'!$F149,"")</f>
        <v/>
      </c>
      <c r="R149" s="65" t="str">
        <f>IF('Prioritized Approach Milestones'!$B149=3,'Prioritized Approach Milestones'!$F149,"")</f>
        <v/>
      </c>
      <c r="S149" s="65" t="str">
        <f>IF('Prioritized Approach Milestones'!$B149=4,'Prioritized Approach Milestones'!$F149,"")</f>
        <v/>
      </c>
      <c r="T149" s="65">
        <f>IF('Prioritized Approach Milestones'!$B149=5,'Prioritized Approach Milestones'!$F149,"")</f>
        <v>0</v>
      </c>
      <c r="U149" s="66" t="str">
        <f>IF('Prioritized Approach Milestones'!$B149=6,'Prioritized Approach Milestones'!$F149,"")</f>
        <v/>
      </c>
      <c r="V149" s="67" t="str">
        <f>IF(AND('Prioritized Approach Milestones'!C149="Yes",'Prioritized Approach Milestones'!F149=""),"CORRECT",IF('Prioritized Approach Milestones'!C149="No","CORRECT",IF('Prioritized Approach Milestones'!B149=1,"ERROR 1","N/A")))</f>
        <v>N/A</v>
      </c>
      <c r="W149" s="67" t="str">
        <f>IF(AND('Prioritized Approach Milestones'!C149="Yes",'Prioritized Approach Milestones'!F149=""),"CORRECT",IF('Prioritized Approach Milestones'!C149="No","CORRECT",IF('Prioritized Approach Milestones'!B149=2,"ERROR 1","N/A")))</f>
        <v>N/A</v>
      </c>
      <c r="X149" s="67" t="str">
        <f>IF(AND('Prioritized Approach Milestones'!C149="Yes",'Prioritized Approach Milestones'!F149=""),"CORRECT",IF('Prioritized Approach Milestones'!C149="No","CORRECT",IF('Prioritized Approach Milestones'!B149=3,"ERROR 1","N/A")))</f>
        <v>N/A</v>
      </c>
      <c r="Y149" s="67" t="str">
        <f>IF(AND('Prioritized Approach Milestones'!C149="Yes",'Prioritized Approach Milestones'!F149=""),"CORRECT",IF('Prioritized Approach Milestones'!C149="No","CORRECT",IF('Prioritized Approach Milestones'!B149=4,"ERROR 1","N/A")))</f>
        <v>N/A</v>
      </c>
      <c r="Z149" s="67" t="str">
        <f>IF(AND('Prioritized Approach Milestones'!C149="Yes",'Prioritized Approach Milestones'!F149=""),"CORRECT",IF('Prioritized Approach Milestones'!C149="No","CORRECT",IF('Prioritized Approach Milestones'!B149=5,"ERROR 1","N/A")))</f>
        <v>ERROR 1</v>
      </c>
      <c r="AA149" s="67" t="str">
        <f>IF(AND('Prioritized Approach Milestones'!C149="Yes",'Prioritized Approach Milestones'!F149=""),"CORRECT",IF('Prioritized Approach Milestones'!C149="No","CORRECT",IF('Prioritized Approach Milestones'!B149=6,"ERROR 1","N/A")))</f>
        <v>N/A</v>
      </c>
      <c r="AB149" s="59" t="str">
        <f>IF(AND('Prioritized Approach Milestones'!C149="No",'Prioritized Approach Milestones'!F149=""),IF('Prioritized Approach Milestones'!B149=1,"ERROR 2","N/A"),"CORRECT")</f>
        <v>CORRECT</v>
      </c>
      <c r="AC149" s="59" t="str">
        <f>IF(AND('Prioritized Approach Milestones'!C149="No",'Prioritized Approach Milestones'!F149=""),IF('Prioritized Approach Milestones'!B149=2,"ERROR 2","N/A"),"CORRECT")</f>
        <v>CORRECT</v>
      </c>
      <c r="AD149" s="59" t="str">
        <f>IF(AND('Prioritized Approach Milestones'!C149="No",'Prioritized Approach Milestones'!F149=""),IF('Prioritized Approach Milestones'!B149=3,"ERROR 2","N/A"),"CORRECT")</f>
        <v>CORRECT</v>
      </c>
      <c r="AE149" s="59" t="str">
        <f>IF(AND('Prioritized Approach Milestones'!C149="No",'Prioritized Approach Milestones'!F149=""),IF('Prioritized Approach Milestones'!B149=4,"ERROR 2","N/A"),"CORRECT")</f>
        <v>CORRECT</v>
      </c>
      <c r="AF149" s="59" t="str">
        <f>IF(AND('Prioritized Approach Milestones'!C149="No",'Prioritized Approach Milestones'!F149=""),IF('Prioritized Approach Milestones'!B149=5,"ERROR 2","N/A"),"CORRECT")</f>
        <v>CORRECT</v>
      </c>
      <c r="AG149" s="68" t="str">
        <f>IF(AND('Prioritized Approach Milestones'!C149="No",'Prioritized Approach Milestones'!F149=""),IF('Prioritized Approach Milestones'!B149=6,"ERROR 2","N/A"),"CORRECT")</f>
        <v>CORRECT</v>
      </c>
    </row>
    <row r="150" spans="1:33">
      <c r="A150" s="74">
        <f>COUNTIFS('Prioritized Approach Milestones'!B150,"1",'Prioritized Approach Milestones'!C150,"yes")</f>
        <v>0</v>
      </c>
      <c r="B150" s="79">
        <f>COUNTIFS('Prioritized Approach Milestones'!B150,"2",'Prioritized Approach Milestones'!C150,"yes")</f>
        <v>0</v>
      </c>
      <c r="C150" s="75">
        <f>COUNTIFS('Prioritized Approach Milestones'!B150,"3",'Prioritized Approach Milestones'!C150,"yes")</f>
        <v>0</v>
      </c>
      <c r="D150" s="76">
        <f>COUNTIFS('Prioritized Approach Milestones'!B150,"4",'Prioritized Approach Milestones'!C150,"yes")</f>
        <v>0</v>
      </c>
      <c r="E150" s="77">
        <f>COUNTIFS('Prioritized Approach Milestones'!B150,"5",'Prioritized Approach Milestones'!C150,"yes")</f>
        <v>0</v>
      </c>
      <c r="F150" s="78">
        <f>COUNTIFS('Prioritized Approach Milestones'!B150,"6",'Prioritized Approach Milestones'!C150,"yes")</f>
        <v>0</v>
      </c>
      <c r="G150" s="234">
        <f t="shared" si="6"/>
        <v>0</v>
      </c>
      <c r="H150" s="145">
        <f>COUNTIFS('Prioritized Approach Milestones'!B150,"1",'Prioritized Approach Milestones'!C150,"N/A")</f>
        <v>0</v>
      </c>
      <c r="I150" s="145">
        <f>COUNTIFS('Prioritized Approach Milestones'!B150,"2",'Prioritized Approach Milestones'!C150,"N/A")</f>
        <v>0</v>
      </c>
      <c r="J150" s="145">
        <f>COUNTIFS('Prioritized Approach Milestones'!B150,"3",'Prioritized Approach Milestones'!C150,"N/A")</f>
        <v>0</v>
      </c>
      <c r="K150" s="145">
        <f>COUNTIFS('Prioritized Approach Milestones'!B150,"4",'Prioritized Approach Milestones'!C150,"N/A")</f>
        <v>0</v>
      </c>
      <c r="L150" s="145">
        <f>COUNTIFS('Prioritized Approach Milestones'!B150,"5",'Prioritized Approach Milestones'!C150,"N/A")</f>
        <v>0</v>
      </c>
      <c r="M150" s="145">
        <f>COUNTIFS('Prioritized Approach Milestones'!B150,"6",'Prioritized Approach Milestones'!C150,"N/A")</f>
        <v>0</v>
      </c>
      <c r="N150">
        <f t="shared" si="7"/>
        <v>0</v>
      </c>
      <c r="O150" s="238"/>
      <c r="P150" s="65" t="str">
        <f>IF('Prioritized Approach Milestones'!$B150=1,'Prioritized Approach Milestones'!$F150,"")</f>
        <v/>
      </c>
      <c r="Q150" s="65">
        <f>IF('Prioritized Approach Milestones'!$B150=2,'Prioritized Approach Milestones'!$F150,"")</f>
        <v>0</v>
      </c>
      <c r="R150" s="65" t="str">
        <f>IF('Prioritized Approach Milestones'!$B150=3,'Prioritized Approach Milestones'!$F150,"")</f>
        <v/>
      </c>
      <c r="S150" s="65" t="str">
        <f>IF('Prioritized Approach Milestones'!$B150=4,'Prioritized Approach Milestones'!$F150,"")</f>
        <v/>
      </c>
      <c r="T150" s="65" t="str">
        <f>IF('Prioritized Approach Milestones'!$B150=5,'Prioritized Approach Milestones'!$F150,"")</f>
        <v/>
      </c>
      <c r="U150" s="66" t="str">
        <f>IF('Prioritized Approach Milestones'!$B150=6,'Prioritized Approach Milestones'!$F150,"")</f>
        <v/>
      </c>
      <c r="V150" s="67" t="str">
        <f>IF(AND('Prioritized Approach Milestones'!C150="Yes",'Prioritized Approach Milestones'!F150=""),"CORRECT",IF('Prioritized Approach Milestones'!C150="No","CORRECT",IF('Prioritized Approach Milestones'!B150=1,"ERROR 1","N/A")))</f>
        <v>N/A</v>
      </c>
      <c r="W150" s="67" t="str">
        <f>IF(AND('Prioritized Approach Milestones'!C150="Yes",'Prioritized Approach Milestones'!F150=""),"CORRECT",IF('Prioritized Approach Milestones'!C150="No","CORRECT",IF('Prioritized Approach Milestones'!B150=2,"ERROR 1","N/A")))</f>
        <v>ERROR 1</v>
      </c>
      <c r="X150" s="67" t="str">
        <f>IF(AND('Prioritized Approach Milestones'!C150="Yes",'Prioritized Approach Milestones'!F150=""),"CORRECT",IF('Prioritized Approach Milestones'!C150="No","CORRECT",IF('Prioritized Approach Milestones'!B150=3,"ERROR 1","N/A")))</f>
        <v>N/A</v>
      </c>
      <c r="Y150" s="67" t="str">
        <f>IF(AND('Prioritized Approach Milestones'!C150="Yes",'Prioritized Approach Milestones'!F150=""),"CORRECT",IF('Prioritized Approach Milestones'!C150="No","CORRECT",IF('Prioritized Approach Milestones'!B150=4,"ERROR 1","N/A")))</f>
        <v>N/A</v>
      </c>
      <c r="Z150" s="67" t="str">
        <f>IF(AND('Prioritized Approach Milestones'!C150="Yes",'Prioritized Approach Milestones'!F150=""),"CORRECT",IF('Prioritized Approach Milestones'!C150="No","CORRECT",IF('Prioritized Approach Milestones'!B150=5,"ERROR 1","N/A")))</f>
        <v>N/A</v>
      </c>
      <c r="AA150" s="67" t="str">
        <f>IF(AND('Prioritized Approach Milestones'!C150="Yes",'Prioritized Approach Milestones'!F150=""),"CORRECT",IF('Prioritized Approach Milestones'!C150="No","CORRECT",IF('Prioritized Approach Milestones'!B150=6,"ERROR 1","N/A")))</f>
        <v>N/A</v>
      </c>
      <c r="AB150" s="59" t="str">
        <f>IF(AND('Prioritized Approach Milestones'!C150="No",'Prioritized Approach Milestones'!F150=""),IF('Prioritized Approach Milestones'!B150=1,"ERROR 2","N/A"),"CORRECT")</f>
        <v>CORRECT</v>
      </c>
      <c r="AC150" s="59" t="str">
        <f>IF(AND('Prioritized Approach Milestones'!C150="No",'Prioritized Approach Milestones'!F150=""),IF('Prioritized Approach Milestones'!B150=2,"ERROR 2","N/A"),"CORRECT")</f>
        <v>CORRECT</v>
      </c>
      <c r="AD150" s="59" t="str">
        <f>IF(AND('Prioritized Approach Milestones'!C150="No",'Prioritized Approach Milestones'!F150=""),IF('Prioritized Approach Milestones'!B150=3,"ERROR 2","N/A"),"CORRECT")</f>
        <v>CORRECT</v>
      </c>
      <c r="AE150" s="59" t="str">
        <f>IF(AND('Prioritized Approach Milestones'!C150="No",'Prioritized Approach Milestones'!F150=""),IF('Prioritized Approach Milestones'!B150=4,"ERROR 2","N/A"),"CORRECT")</f>
        <v>CORRECT</v>
      </c>
      <c r="AF150" s="59" t="str">
        <f>IF(AND('Prioritized Approach Milestones'!C150="No",'Prioritized Approach Milestones'!F150=""),IF('Prioritized Approach Milestones'!B150=5,"ERROR 2","N/A"),"CORRECT")</f>
        <v>CORRECT</v>
      </c>
      <c r="AG150" s="68" t="str">
        <f>IF(AND('Prioritized Approach Milestones'!C150="No",'Prioritized Approach Milestones'!F150=""),IF('Prioritized Approach Milestones'!B150=6,"ERROR 2","N/A"),"CORRECT")</f>
        <v>CORRECT</v>
      </c>
    </row>
    <row r="151" spans="1:33">
      <c r="A151" s="74">
        <f>COUNTIFS('Prioritized Approach Milestones'!B151,"1",'Prioritized Approach Milestones'!C151,"yes")</f>
        <v>0</v>
      </c>
      <c r="B151" s="79">
        <f>COUNTIFS('Prioritized Approach Milestones'!B151,"2",'Prioritized Approach Milestones'!C151,"yes")</f>
        <v>0</v>
      </c>
      <c r="C151" s="75">
        <f>COUNTIFS('Prioritized Approach Milestones'!B151,"3",'Prioritized Approach Milestones'!C151,"yes")</f>
        <v>0</v>
      </c>
      <c r="D151" s="76">
        <f>COUNTIFS('Prioritized Approach Milestones'!B151,"4",'Prioritized Approach Milestones'!C151,"yes")</f>
        <v>0</v>
      </c>
      <c r="E151" s="77">
        <f>COUNTIFS('Prioritized Approach Milestones'!B151,"5",'Prioritized Approach Milestones'!C151,"yes")</f>
        <v>0</v>
      </c>
      <c r="F151" s="78">
        <f>COUNTIFS('Prioritized Approach Milestones'!B151,"6",'Prioritized Approach Milestones'!C151,"yes")</f>
        <v>0</v>
      </c>
      <c r="G151" s="234">
        <f t="shared" si="6"/>
        <v>0</v>
      </c>
      <c r="H151" s="145">
        <f>COUNTIFS('Prioritized Approach Milestones'!B151,"1",'Prioritized Approach Milestones'!C151,"N/A")</f>
        <v>0</v>
      </c>
      <c r="I151" s="145">
        <f>COUNTIFS('Prioritized Approach Milestones'!B151,"2",'Prioritized Approach Milestones'!C151,"N/A")</f>
        <v>0</v>
      </c>
      <c r="J151" s="145">
        <f>COUNTIFS('Prioritized Approach Milestones'!B151,"3",'Prioritized Approach Milestones'!C151,"N/A")</f>
        <v>0</v>
      </c>
      <c r="K151" s="145">
        <f>COUNTIFS('Prioritized Approach Milestones'!B151,"4",'Prioritized Approach Milestones'!C151,"N/A")</f>
        <v>0</v>
      </c>
      <c r="L151" s="145">
        <f>COUNTIFS('Prioritized Approach Milestones'!B151,"5",'Prioritized Approach Milestones'!C151,"N/A")</f>
        <v>0</v>
      </c>
      <c r="M151" s="145">
        <f>COUNTIFS('Prioritized Approach Milestones'!B151,"6",'Prioritized Approach Milestones'!C151,"N/A")</f>
        <v>0</v>
      </c>
      <c r="N151">
        <f t="shared" si="7"/>
        <v>0</v>
      </c>
      <c r="O151" s="238"/>
      <c r="P151" s="65" t="str">
        <f>IF('Prioritized Approach Milestones'!$B151=1,'Prioritized Approach Milestones'!$F151,"")</f>
        <v/>
      </c>
      <c r="Q151" s="65" t="str">
        <f>IF('Prioritized Approach Milestones'!$B151=2,'Prioritized Approach Milestones'!$F151,"")</f>
        <v/>
      </c>
      <c r="R151" s="65" t="str">
        <f>IF('Prioritized Approach Milestones'!$B151=3,'Prioritized Approach Milestones'!$F151,"")</f>
        <v/>
      </c>
      <c r="S151" s="65" t="str">
        <f>IF('Prioritized Approach Milestones'!$B151=4,'Prioritized Approach Milestones'!$F151,"")</f>
        <v/>
      </c>
      <c r="T151" s="65" t="str">
        <f>IF('Prioritized Approach Milestones'!$B151=5,'Prioritized Approach Milestones'!$F151,"")</f>
        <v/>
      </c>
      <c r="U151" s="66" t="str">
        <f>IF('Prioritized Approach Milestones'!$B151=6,'Prioritized Approach Milestones'!$F151,"")</f>
        <v/>
      </c>
      <c r="V151" s="67" t="str">
        <f>IF(AND('Prioritized Approach Milestones'!C151="Yes",'Prioritized Approach Milestones'!F151=""),"CORRECT",IF('Prioritized Approach Milestones'!C151="No","CORRECT",IF('Prioritized Approach Milestones'!B151=1,"ERROR 1","N/A")))</f>
        <v>N/A</v>
      </c>
      <c r="W151" s="67" t="str">
        <f>IF(AND('Prioritized Approach Milestones'!C151="Yes",'Prioritized Approach Milestones'!F151=""),"CORRECT",IF('Prioritized Approach Milestones'!C151="No","CORRECT",IF('Prioritized Approach Milestones'!B151=2,"ERROR 1","N/A")))</f>
        <v>N/A</v>
      </c>
      <c r="X151" s="67" t="str">
        <f>IF(AND('Prioritized Approach Milestones'!C151="Yes",'Prioritized Approach Milestones'!F151=""),"CORRECT",IF('Prioritized Approach Milestones'!C151="No","CORRECT",IF('Prioritized Approach Milestones'!B151=3,"ERROR 1","N/A")))</f>
        <v>N/A</v>
      </c>
      <c r="Y151" s="67" t="str">
        <f>IF(AND('Prioritized Approach Milestones'!C151="Yes",'Prioritized Approach Milestones'!F151=""),"CORRECT",IF('Prioritized Approach Milestones'!C151="No","CORRECT",IF('Prioritized Approach Milestones'!B151=4,"ERROR 1","N/A")))</f>
        <v>N/A</v>
      </c>
      <c r="Z151" s="67" t="str">
        <f>IF(AND('Prioritized Approach Milestones'!C151="Yes",'Prioritized Approach Milestones'!F151=""),"CORRECT",IF('Prioritized Approach Milestones'!C151="No","CORRECT",IF('Prioritized Approach Milestones'!B151=5,"ERROR 1","N/A")))</f>
        <v>N/A</v>
      </c>
      <c r="AA151" s="67" t="str">
        <f>IF(AND('Prioritized Approach Milestones'!C151="Yes",'Prioritized Approach Milestones'!F151=""),"CORRECT",IF('Prioritized Approach Milestones'!C151="No","CORRECT",IF('Prioritized Approach Milestones'!B151=6,"ERROR 1","N/A")))</f>
        <v>N/A</v>
      </c>
      <c r="AB151" s="59" t="str">
        <f>IF(AND('Prioritized Approach Milestones'!C151="No",'Prioritized Approach Milestones'!F151=""),IF('Prioritized Approach Milestones'!B151=1,"ERROR 2","N/A"),"CORRECT")</f>
        <v>CORRECT</v>
      </c>
      <c r="AC151" s="59" t="str">
        <f>IF(AND('Prioritized Approach Milestones'!C151="No",'Prioritized Approach Milestones'!F151=""),IF('Prioritized Approach Milestones'!B151=2,"ERROR 2","N/A"),"CORRECT")</f>
        <v>CORRECT</v>
      </c>
      <c r="AD151" s="59" t="str">
        <f>IF(AND('Prioritized Approach Milestones'!C151="No",'Prioritized Approach Milestones'!F151=""),IF('Prioritized Approach Milestones'!B151=3,"ERROR 2","N/A"),"CORRECT")</f>
        <v>CORRECT</v>
      </c>
      <c r="AE151" s="59" t="str">
        <f>IF(AND('Prioritized Approach Milestones'!C151="No",'Prioritized Approach Milestones'!F151=""),IF('Prioritized Approach Milestones'!B151=4,"ERROR 2","N/A"),"CORRECT")</f>
        <v>CORRECT</v>
      </c>
      <c r="AF151" s="59" t="str">
        <f>IF(AND('Prioritized Approach Milestones'!C151="No",'Prioritized Approach Milestones'!F151=""),IF('Prioritized Approach Milestones'!B151=5,"ERROR 2","N/A"),"CORRECT")</f>
        <v>CORRECT</v>
      </c>
      <c r="AG151" s="68" t="str">
        <f>IF(AND('Prioritized Approach Milestones'!C151="No",'Prioritized Approach Milestones'!F151=""),IF('Prioritized Approach Milestones'!B151=6,"ERROR 2","N/A"),"CORRECT")</f>
        <v>CORRECT</v>
      </c>
    </row>
    <row r="152" spans="1:33">
      <c r="A152" s="74">
        <f>COUNTIFS('Prioritized Approach Milestones'!B152,"1",'Prioritized Approach Milestones'!C152,"yes")</f>
        <v>0</v>
      </c>
      <c r="B152" s="79">
        <f>COUNTIFS('Prioritized Approach Milestones'!B152,"2",'Prioritized Approach Milestones'!C152,"yes")</f>
        <v>0</v>
      </c>
      <c r="C152" s="75">
        <f>COUNTIFS('Prioritized Approach Milestones'!B152,"3",'Prioritized Approach Milestones'!C152,"yes")</f>
        <v>0</v>
      </c>
      <c r="D152" s="76">
        <f>COUNTIFS('Prioritized Approach Milestones'!B152,"4",'Prioritized Approach Milestones'!C152,"yes")</f>
        <v>0</v>
      </c>
      <c r="E152" s="77">
        <f>COUNTIFS('Prioritized Approach Milestones'!B152,"5",'Prioritized Approach Milestones'!C152,"yes")</f>
        <v>0</v>
      </c>
      <c r="F152" s="78">
        <f>COUNTIFS('Prioritized Approach Milestones'!B152,"6",'Prioritized Approach Milestones'!C152,"yes")</f>
        <v>0</v>
      </c>
      <c r="G152" s="234">
        <f t="shared" si="6"/>
        <v>0</v>
      </c>
      <c r="H152" s="145">
        <f>COUNTIFS('Prioritized Approach Milestones'!B152,"1",'Prioritized Approach Milestones'!C152,"N/A")</f>
        <v>0</v>
      </c>
      <c r="I152" s="145">
        <f>COUNTIFS('Prioritized Approach Milestones'!B152,"2",'Prioritized Approach Milestones'!C152,"N/A")</f>
        <v>0</v>
      </c>
      <c r="J152" s="145">
        <f>COUNTIFS('Prioritized Approach Milestones'!B152,"3",'Prioritized Approach Milestones'!C152,"N/A")</f>
        <v>0</v>
      </c>
      <c r="K152" s="145">
        <f>COUNTIFS('Prioritized Approach Milestones'!B152,"4",'Prioritized Approach Milestones'!C152,"N/A")</f>
        <v>0</v>
      </c>
      <c r="L152" s="145">
        <f>COUNTIFS('Prioritized Approach Milestones'!B152,"5",'Prioritized Approach Milestones'!C152,"N/A")</f>
        <v>0</v>
      </c>
      <c r="M152" s="145">
        <f>COUNTIFS('Prioritized Approach Milestones'!B152,"6",'Prioritized Approach Milestones'!C152,"N/A")</f>
        <v>0</v>
      </c>
      <c r="N152">
        <f t="shared" si="7"/>
        <v>0</v>
      </c>
      <c r="O152" s="238"/>
      <c r="P152" s="65" t="str">
        <f>IF('Prioritized Approach Milestones'!$B152=1,'Prioritized Approach Milestones'!$F152,"")</f>
        <v/>
      </c>
      <c r="Q152" s="65" t="str">
        <f>IF('Prioritized Approach Milestones'!$B152=2,'Prioritized Approach Milestones'!$F152,"")</f>
        <v/>
      </c>
      <c r="R152" s="65" t="str">
        <f>IF('Prioritized Approach Milestones'!$B152=3,'Prioritized Approach Milestones'!$F152,"")</f>
        <v/>
      </c>
      <c r="S152" s="65" t="str">
        <f>IF('Prioritized Approach Milestones'!$B152=4,'Prioritized Approach Milestones'!$F152,"")</f>
        <v/>
      </c>
      <c r="T152" s="65">
        <f>IF('Prioritized Approach Milestones'!$B152=5,'Prioritized Approach Milestones'!$F152,"")</f>
        <v>0</v>
      </c>
      <c r="U152" s="66" t="str">
        <f>IF('Prioritized Approach Milestones'!$B152=6,'Prioritized Approach Milestones'!$F152,"")</f>
        <v/>
      </c>
      <c r="V152" s="67" t="str">
        <f>IF(AND('Prioritized Approach Milestones'!C152="Yes",'Prioritized Approach Milestones'!F152=""),"CORRECT",IF('Prioritized Approach Milestones'!C152="No","CORRECT",IF('Prioritized Approach Milestones'!B152=1,"ERROR 1","N/A")))</f>
        <v>N/A</v>
      </c>
      <c r="W152" s="67" t="str">
        <f>IF(AND('Prioritized Approach Milestones'!C152="Yes",'Prioritized Approach Milestones'!F152=""),"CORRECT",IF('Prioritized Approach Milestones'!C152="No","CORRECT",IF('Prioritized Approach Milestones'!B152=2,"ERROR 1","N/A")))</f>
        <v>N/A</v>
      </c>
      <c r="X152" s="67" t="str">
        <f>IF(AND('Prioritized Approach Milestones'!C152="Yes",'Prioritized Approach Milestones'!F152=""),"CORRECT",IF('Prioritized Approach Milestones'!C152="No","CORRECT",IF('Prioritized Approach Milestones'!B152=3,"ERROR 1","N/A")))</f>
        <v>N/A</v>
      </c>
      <c r="Y152" s="67" t="str">
        <f>IF(AND('Prioritized Approach Milestones'!C152="Yes",'Prioritized Approach Milestones'!F152=""),"CORRECT",IF('Prioritized Approach Milestones'!C152="No","CORRECT",IF('Prioritized Approach Milestones'!B152=4,"ERROR 1","N/A")))</f>
        <v>N/A</v>
      </c>
      <c r="Z152" s="67" t="str">
        <f>IF(AND('Prioritized Approach Milestones'!C152="Yes",'Prioritized Approach Milestones'!F152=""),"CORRECT",IF('Prioritized Approach Milestones'!C152="No","CORRECT",IF('Prioritized Approach Milestones'!B152=5,"ERROR 1","N/A")))</f>
        <v>ERROR 1</v>
      </c>
      <c r="AA152" s="67" t="str">
        <f>IF(AND('Prioritized Approach Milestones'!C152="Yes",'Prioritized Approach Milestones'!F152=""),"CORRECT",IF('Prioritized Approach Milestones'!C152="No","CORRECT",IF('Prioritized Approach Milestones'!B152=6,"ERROR 1","N/A")))</f>
        <v>N/A</v>
      </c>
      <c r="AB152" s="59" t="str">
        <f>IF(AND('Prioritized Approach Milestones'!C152="No",'Prioritized Approach Milestones'!F152=""),IF('Prioritized Approach Milestones'!B152=1,"ERROR 2","N/A"),"CORRECT")</f>
        <v>CORRECT</v>
      </c>
      <c r="AC152" s="59" t="str">
        <f>IF(AND('Prioritized Approach Milestones'!C152="No",'Prioritized Approach Milestones'!F152=""),IF('Prioritized Approach Milestones'!B152=2,"ERROR 2","N/A"),"CORRECT")</f>
        <v>CORRECT</v>
      </c>
      <c r="AD152" s="59" t="str">
        <f>IF(AND('Prioritized Approach Milestones'!C152="No",'Prioritized Approach Milestones'!F152=""),IF('Prioritized Approach Milestones'!B152=3,"ERROR 2","N/A"),"CORRECT")</f>
        <v>CORRECT</v>
      </c>
      <c r="AE152" s="59" t="str">
        <f>IF(AND('Prioritized Approach Milestones'!C152="No",'Prioritized Approach Milestones'!F152=""),IF('Prioritized Approach Milestones'!B152=4,"ERROR 2","N/A"),"CORRECT")</f>
        <v>CORRECT</v>
      </c>
      <c r="AF152" s="59" t="str">
        <f>IF(AND('Prioritized Approach Milestones'!C152="No",'Prioritized Approach Milestones'!F152=""),IF('Prioritized Approach Milestones'!B152=5,"ERROR 2","N/A"),"CORRECT")</f>
        <v>CORRECT</v>
      </c>
      <c r="AG152" s="68" t="str">
        <f>IF(AND('Prioritized Approach Milestones'!C152="No",'Prioritized Approach Milestones'!F152=""),IF('Prioritized Approach Milestones'!B152=6,"ERROR 2","N/A"),"CORRECT")</f>
        <v>CORRECT</v>
      </c>
    </row>
    <row r="153" spans="1:33">
      <c r="A153" s="74">
        <f>COUNTIFS('Prioritized Approach Milestones'!B153,"1",'Prioritized Approach Milestones'!C153,"yes")</f>
        <v>0</v>
      </c>
      <c r="B153" s="79">
        <f>COUNTIFS('Prioritized Approach Milestones'!B153,"2",'Prioritized Approach Milestones'!C153,"yes")</f>
        <v>0</v>
      </c>
      <c r="C153" s="75">
        <f>COUNTIFS('Prioritized Approach Milestones'!B153,"3",'Prioritized Approach Milestones'!C153,"yes")</f>
        <v>0</v>
      </c>
      <c r="D153" s="76">
        <f>COUNTIFS('Prioritized Approach Milestones'!B153,"4",'Prioritized Approach Milestones'!C153,"yes")</f>
        <v>0</v>
      </c>
      <c r="E153" s="77">
        <f>COUNTIFS('Prioritized Approach Milestones'!B153,"5",'Prioritized Approach Milestones'!C153,"yes")</f>
        <v>0</v>
      </c>
      <c r="F153" s="78">
        <f>COUNTIFS('Prioritized Approach Milestones'!B153,"6",'Prioritized Approach Milestones'!C153,"yes")</f>
        <v>0</v>
      </c>
      <c r="G153" s="234">
        <f t="shared" si="6"/>
        <v>0</v>
      </c>
      <c r="H153" s="145">
        <f>COUNTIFS('Prioritized Approach Milestones'!B153,"1",'Prioritized Approach Milestones'!C153,"N/A")</f>
        <v>0</v>
      </c>
      <c r="I153" s="145">
        <f>COUNTIFS('Prioritized Approach Milestones'!B153,"2",'Prioritized Approach Milestones'!C153,"N/A")</f>
        <v>0</v>
      </c>
      <c r="J153" s="145">
        <f>COUNTIFS('Prioritized Approach Milestones'!B153,"3",'Prioritized Approach Milestones'!C153,"N/A")</f>
        <v>0</v>
      </c>
      <c r="K153" s="145">
        <f>COUNTIFS('Prioritized Approach Milestones'!B153,"4",'Prioritized Approach Milestones'!C153,"N/A")</f>
        <v>0</v>
      </c>
      <c r="L153" s="145">
        <f>COUNTIFS('Prioritized Approach Milestones'!B153,"5",'Prioritized Approach Milestones'!C153,"N/A")</f>
        <v>0</v>
      </c>
      <c r="M153" s="145">
        <f>COUNTIFS('Prioritized Approach Milestones'!B153,"6",'Prioritized Approach Milestones'!C153,"N/A")</f>
        <v>0</v>
      </c>
      <c r="N153">
        <f t="shared" si="7"/>
        <v>0</v>
      </c>
      <c r="O153" s="238"/>
      <c r="P153" s="65" t="str">
        <f>IF('Prioritized Approach Milestones'!$B153=1,'Prioritized Approach Milestones'!$F153,"")</f>
        <v/>
      </c>
      <c r="Q153" s="65" t="str">
        <f>IF('Prioritized Approach Milestones'!$B153=2,'Prioritized Approach Milestones'!$F153,"")</f>
        <v/>
      </c>
      <c r="R153" s="65" t="str">
        <f>IF('Prioritized Approach Milestones'!$B153=3,'Prioritized Approach Milestones'!$F153,"")</f>
        <v/>
      </c>
      <c r="S153" s="65" t="str">
        <f>IF('Prioritized Approach Milestones'!$B153=4,'Prioritized Approach Milestones'!$F153,"")</f>
        <v/>
      </c>
      <c r="T153" s="65">
        <f>IF('Prioritized Approach Milestones'!$B153=5,'Prioritized Approach Milestones'!$F153,"")</f>
        <v>0</v>
      </c>
      <c r="U153" s="66" t="str">
        <f>IF('Prioritized Approach Milestones'!$B153=6,'Prioritized Approach Milestones'!$F153,"")</f>
        <v/>
      </c>
      <c r="V153" s="67" t="str">
        <f>IF(AND('Prioritized Approach Milestones'!C153="Yes",'Prioritized Approach Milestones'!F153=""),"CORRECT",IF('Prioritized Approach Milestones'!C153="No","CORRECT",IF('Prioritized Approach Milestones'!B153=1,"ERROR 1","N/A")))</f>
        <v>N/A</v>
      </c>
      <c r="W153" s="67" t="str">
        <f>IF(AND('Prioritized Approach Milestones'!C153="Yes",'Prioritized Approach Milestones'!F153=""),"CORRECT",IF('Prioritized Approach Milestones'!C153="No","CORRECT",IF('Prioritized Approach Milestones'!B153=2,"ERROR 1","N/A")))</f>
        <v>N/A</v>
      </c>
      <c r="X153" s="67" t="str">
        <f>IF(AND('Prioritized Approach Milestones'!C153="Yes",'Prioritized Approach Milestones'!F153=""),"CORRECT",IF('Prioritized Approach Milestones'!C153="No","CORRECT",IF('Prioritized Approach Milestones'!B153=3,"ERROR 1","N/A")))</f>
        <v>N/A</v>
      </c>
      <c r="Y153" s="67" t="str">
        <f>IF(AND('Prioritized Approach Milestones'!C153="Yes",'Prioritized Approach Milestones'!F153=""),"CORRECT",IF('Prioritized Approach Milestones'!C153="No","CORRECT",IF('Prioritized Approach Milestones'!B153=4,"ERROR 1","N/A")))</f>
        <v>N/A</v>
      </c>
      <c r="Z153" s="67" t="str">
        <f>IF(AND('Prioritized Approach Milestones'!C153="Yes",'Prioritized Approach Milestones'!F153=""),"CORRECT",IF('Prioritized Approach Milestones'!C153="No","CORRECT",IF('Prioritized Approach Milestones'!B153=5,"ERROR 1","N/A")))</f>
        <v>ERROR 1</v>
      </c>
      <c r="AA153" s="67" t="str">
        <f>IF(AND('Prioritized Approach Milestones'!C153="Yes",'Prioritized Approach Milestones'!F153=""),"CORRECT",IF('Prioritized Approach Milestones'!C153="No","CORRECT",IF('Prioritized Approach Milestones'!B153=6,"ERROR 1","N/A")))</f>
        <v>N/A</v>
      </c>
      <c r="AB153" s="59" t="str">
        <f>IF(AND('Prioritized Approach Milestones'!C153="No",'Prioritized Approach Milestones'!F153=""),IF('Prioritized Approach Milestones'!B153=1,"ERROR 2","N/A"),"CORRECT")</f>
        <v>CORRECT</v>
      </c>
      <c r="AC153" s="59" t="str">
        <f>IF(AND('Prioritized Approach Milestones'!C153="No",'Prioritized Approach Milestones'!F153=""),IF('Prioritized Approach Milestones'!B153=2,"ERROR 2","N/A"),"CORRECT")</f>
        <v>CORRECT</v>
      </c>
      <c r="AD153" s="59" t="str">
        <f>IF(AND('Prioritized Approach Milestones'!C153="No",'Prioritized Approach Milestones'!F153=""),IF('Prioritized Approach Milestones'!B153=3,"ERROR 2","N/A"),"CORRECT")</f>
        <v>CORRECT</v>
      </c>
      <c r="AE153" s="59" t="str">
        <f>IF(AND('Prioritized Approach Milestones'!C153="No",'Prioritized Approach Milestones'!F153=""),IF('Prioritized Approach Milestones'!B153=4,"ERROR 2","N/A"),"CORRECT")</f>
        <v>CORRECT</v>
      </c>
      <c r="AF153" s="59" t="str">
        <f>IF(AND('Prioritized Approach Milestones'!C153="No",'Prioritized Approach Milestones'!F153=""),IF('Prioritized Approach Milestones'!B153=5,"ERROR 2","N/A"),"CORRECT")</f>
        <v>CORRECT</v>
      </c>
      <c r="AG153" s="68" t="str">
        <f>IF(AND('Prioritized Approach Milestones'!C153="No",'Prioritized Approach Milestones'!F153=""),IF('Prioritized Approach Milestones'!B153=6,"ERROR 2","N/A"),"CORRECT")</f>
        <v>CORRECT</v>
      </c>
    </row>
    <row r="154" spans="1:33">
      <c r="A154" s="74">
        <f>COUNTIFS('Prioritized Approach Milestones'!B154,"1",'Prioritized Approach Milestones'!C154,"yes")</f>
        <v>0</v>
      </c>
      <c r="B154" s="79">
        <f>COUNTIFS('Prioritized Approach Milestones'!B154,"2",'Prioritized Approach Milestones'!C154,"yes")</f>
        <v>0</v>
      </c>
      <c r="C154" s="75">
        <f>COUNTIFS('Prioritized Approach Milestones'!B154,"3",'Prioritized Approach Milestones'!C154,"yes")</f>
        <v>0</v>
      </c>
      <c r="D154" s="76">
        <f>COUNTIFS('Prioritized Approach Milestones'!B154,"4",'Prioritized Approach Milestones'!C154,"yes")</f>
        <v>0</v>
      </c>
      <c r="E154" s="77">
        <f>COUNTIFS('Prioritized Approach Milestones'!B154,"5",'Prioritized Approach Milestones'!C154,"yes")</f>
        <v>0</v>
      </c>
      <c r="F154" s="78">
        <f>COUNTIFS('Prioritized Approach Milestones'!B154,"6",'Prioritized Approach Milestones'!C154,"yes")</f>
        <v>0</v>
      </c>
      <c r="G154" s="234">
        <f t="shared" si="6"/>
        <v>0</v>
      </c>
      <c r="H154" s="145">
        <f>COUNTIFS('Prioritized Approach Milestones'!B154,"1",'Prioritized Approach Milestones'!C154,"N/A")</f>
        <v>0</v>
      </c>
      <c r="I154" s="145">
        <f>COUNTIFS('Prioritized Approach Milestones'!B154,"2",'Prioritized Approach Milestones'!C154,"N/A")</f>
        <v>0</v>
      </c>
      <c r="J154" s="145">
        <f>COUNTIFS('Prioritized Approach Milestones'!B154,"3",'Prioritized Approach Milestones'!C154,"N/A")</f>
        <v>0</v>
      </c>
      <c r="K154" s="145">
        <f>COUNTIFS('Prioritized Approach Milestones'!B154,"4",'Prioritized Approach Milestones'!C154,"N/A")</f>
        <v>0</v>
      </c>
      <c r="L154" s="145">
        <f>COUNTIFS('Prioritized Approach Milestones'!B154,"5",'Prioritized Approach Milestones'!C154,"N/A")</f>
        <v>0</v>
      </c>
      <c r="M154" s="145">
        <f>COUNTIFS('Prioritized Approach Milestones'!B154,"6",'Prioritized Approach Milestones'!C154,"N/A")</f>
        <v>0</v>
      </c>
      <c r="N154">
        <f t="shared" si="7"/>
        <v>0</v>
      </c>
      <c r="O154" s="238"/>
      <c r="P154" s="65" t="str">
        <f>IF('Prioritized Approach Milestones'!$B154=1,'Prioritized Approach Milestones'!$F154,"")</f>
        <v/>
      </c>
      <c r="Q154" s="65" t="str">
        <f>IF('Prioritized Approach Milestones'!$B154=2,'Prioritized Approach Milestones'!$F154,"")</f>
        <v/>
      </c>
      <c r="R154" s="65" t="str">
        <f>IF('Prioritized Approach Milestones'!$B154=3,'Prioritized Approach Milestones'!$F154,"")</f>
        <v/>
      </c>
      <c r="S154" s="65" t="str">
        <f>IF('Prioritized Approach Milestones'!$B154=4,'Prioritized Approach Milestones'!$F154,"")</f>
        <v/>
      </c>
      <c r="T154" s="65">
        <f>IF('Prioritized Approach Milestones'!$B154=5,'Prioritized Approach Milestones'!$F154,"")</f>
        <v>0</v>
      </c>
      <c r="U154" s="66" t="str">
        <f>IF('Prioritized Approach Milestones'!$B154=6,'Prioritized Approach Milestones'!$F154,"")</f>
        <v/>
      </c>
      <c r="V154" s="67" t="str">
        <f>IF(AND('Prioritized Approach Milestones'!C154="Yes",'Prioritized Approach Milestones'!F154=""),"CORRECT",IF('Prioritized Approach Milestones'!C154="No","CORRECT",IF('Prioritized Approach Milestones'!B154=1,"ERROR 1","N/A")))</f>
        <v>N/A</v>
      </c>
      <c r="W154" s="67" t="str">
        <f>IF(AND('Prioritized Approach Milestones'!C154="Yes",'Prioritized Approach Milestones'!F154=""),"CORRECT",IF('Prioritized Approach Milestones'!C154="No","CORRECT",IF('Prioritized Approach Milestones'!B154=2,"ERROR 1","N/A")))</f>
        <v>N/A</v>
      </c>
      <c r="X154" s="67" t="str">
        <f>IF(AND('Prioritized Approach Milestones'!C154="Yes",'Prioritized Approach Milestones'!F154=""),"CORRECT",IF('Prioritized Approach Milestones'!C154="No","CORRECT",IF('Prioritized Approach Milestones'!B154=3,"ERROR 1","N/A")))</f>
        <v>N/A</v>
      </c>
      <c r="Y154" s="67" t="str">
        <f>IF(AND('Prioritized Approach Milestones'!C154="Yes",'Prioritized Approach Milestones'!F154=""),"CORRECT",IF('Prioritized Approach Milestones'!C154="No","CORRECT",IF('Prioritized Approach Milestones'!B154=4,"ERROR 1","N/A")))</f>
        <v>N/A</v>
      </c>
      <c r="Z154" s="67" t="str">
        <f>IF(AND('Prioritized Approach Milestones'!C154="Yes",'Prioritized Approach Milestones'!F154=""),"CORRECT",IF('Prioritized Approach Milestones'!C154="No","CORRECT",IF('Prioritized Approach Milestones'!B154=5,"ERROR 1","N/A")))</f>
        <v>ERROR 1</v>
      </c>
      <c r="AA154" s="67" t="str">
        <f>IF(AND('Prioritized Approach Milestones'!C154="Yes",'Prioritized Approach Milestones'!F154=""),"CORRECT",IF('Prioritized Approach Milestones'!C154="No","CORRECT",IF('Prioritized Approach Milestones'!B154=6,"ERROR 1","N/A")))</f>
        <v>N/A</v>
      </c>
      <c r="AB154" s="59" t="str">
        <f>IF(AND('Prioritized Approach Milestones'!C154="No",'Prioritized Approach Milestones'!F154=""),IF('Prioritized Approach Milestones'!B154=1,"ERROR 2","N/A"),"CORRECT")</f>
        <v>CORRECT</v>
      </c>
      <c r="AC154" s="59" t="str">
        <f>IF(AND('Prioritized Approach Milestones'!C154="No",'Prioritized Approach Milestones'!F154=""),IF('Prioritized Approach Milestones'!B154=2,"ERROR 2","N/A"),"CORRECT")</f>
        <v>CORRECT</v>
      </c>
      <c r="AD154" s="59" t="str">
        <f>IF(AND('Prioritized Approach Milestones'!C154="No",'Prioritized Approach Milestones'!F154=""),IF('Prioritized Approach Milestones'!B154=3,"ERROR 2","N/A"),"CORRECT")</f>
        <v>CORRECT</v>
      </c>
      <c r="AE154" s="59" t="str">
        <f>IF(AND('Prioritized Approach Milestones'!C154="No",'Prioritized Approach Milestones'!F154=""),IF('Prioritized Approach Milestones'!B154=4,"ERROR 2","N/A"),"CORRECT")</f>
        <v>CORRECT</v>
      </c>
      <c r="AF154" s="59" t="str">
        <f>IF(AND('Prioritized Approach Milestones'!C154="No",'Prioritized Approach Milestones'!F154=""),IF('Prioritized Approach Milestones'!B154=5,"ERROR 2","N/A"),"CORRECT")</f>
        <v>CORRECT</v>
      </c>
      <c r="AG154" s="68" t="str">
        <f>IF(AND('Prioritized Approach Milestones'!C154="No",'Prioritized Approach Milestones'!F154=""),IF('Prioritized Approach Milestones'!B154=6,"ERROR 2","N/A"),"CORRECT")</f>
        <v>CORRECT</v>
      </c>
    </row>
    <row r="155" spans="1:33">
      <c r="A155" s="74">
        <f>COUNTIFS('Prioritized Approach Milestones'!B155,"1",'Prioritized Approach Milestones'!C155,"yes")</f>
        <v>0</v>
      </c>
      <c r="B155" s="79">
        <f>COUNTIFS('Prioritized Approach Milestones'!B155,"2",'Prioritized Approach Milestones'!C155,"yes")</f>
        <v>0</v>
      </c>
      <c r="C155" s="75">
        <f>COUNTIFS('Prioritized Approach Milestones'!B155,"3",'Prioritized Approach Milestones'!C155,"yes")</f>
        <v>0</v>
      </c>
      <c r="D155" s="76">
        <f>COUNTIFS('Prioritized Approach Milestones'!B155,"4",'Prioritized Approach Milestones'!C155,"yes")</f>
        <v>0</v>
      </c>
      <c r="E155" s="77">
        <f>COUNTIFS('Prioritized Approach Milestones'!B155,"5",'Prioritized Approach Milestones'!C155,"yes")</f>
        <v>0</v>
      </c>
      <c r="F155" s="78">
        <f>COUNTIFS('Prioritized Approach Milestones'!B155,"6",'Prioritized Approach Milestones'!C155,"yes")</f>
        <v>0</v>
      </c>
      <c r="G155" s="234">
        <f t="shared" si="6"/>
        <v>0</v>
      </c>
      <c r="H155" s="145">
        <f>COUNTIFS('Prioritized Approach Milestones'!B155,"1",'Prioritized Approach Milestones'!C155,"N/A")</f>
        <v>0</v>
      </c>
      <c r="I155" s="145">
        <f>COUNTIFS('Prioritized Approach Milestones'!B155,"2",'Prioritized Approach Milestones'!C155,"N/A")</f>
        <v>0</v>
      </c>
      <c r="J155" s="145">
        <f>COUNTIFS('Prioritized Approach Milestones'!B155,"3",'Prioritized Approach Milestones'!C155,"N/A")</f>
        <v>0</v>
      </c>
      <c r="K155" s="145">
        <f>COUNTIFS('Prioritized Approach Milestones'!B155,"4",'Prioritized Approach Milestones'!C155,"N/A")</f>
        <v>0</v>
      </c>
      <c r="L155" s="145">
        <f>COUNTIFS('Prioritized Approach Milestones'!B155,"5",'Prioritized Approach Milestones'!C155,"N/A")</f>
        <v>0</v>
      </c>
      <c r="M155" s="145">
        <f>COUNTIFS('Prioritized Approach Milestones'!B155,"6",'Prioritized Approach Milestones'!C155,"N/A")</f>
        <v>0</v>
      </c>
      <c r="N155">
        <f t="shared" si="7"/>
        <v>0</v>
      </c>
      <c r="O155" s="238"/>
      <c r="P155" s="65" t="str">
        <f>IF('Prioritized Approach Milestones'!$B155=1,'Prioritized Approach Milestones'!$F155,"")</f>
        <v/>
      </c>
      <c r="Q155" s="65" t="str">
        <f>IF('Prioritized Approach Milestones'!$B155=2,'Prioritized Approach Milestones'!$F155,"")</f>
        <v/>
      </c>
      <c r="R155" s="65" t="str">
        <f>IF('Prioritized Approach Milestones'!$B155=3,'Prioritized Approach Milestones'!$F155,"")</f>
        <v/>
      </c>
      <c r="S155" s="65" t="str">
        <f>IF('Prioritized Approach Milestones'!$B155=4,'Prioritized Approach Milestones'!$F155,"")</f>
        <v/>
      </c>
      <c r="T155" s="65">
        <f>IF('Prioritized Approach Milestones'!$B155=5,'Prioritized Approach Milestones'!$F155,"")</f>
        <v>0</v>
      </c>
      <c r="U155" s="66" t="str">
        <f>IF('Prioritized Approach Milestones'!$B155=6,'Prioritized Approach Milestones'!$F155,"")</f>
        <v/>
      </c>
      <c r="V155" s="67" t="str">
        <f>IF(AND('Prioritized Approach Milestones'!C155="Yes",'Prioritized Approach Milestones'!F155=""),"CORRECT",IF('Prioritized Approach Milestones'!C155="No","CORRECT",IF('Prioritized Approach Milestones'!B155=1,"ERROR 1","N/A")))</f>
        <v>N/A</v>
      </c>
      <c r="W155" s="67" t="str">
        <f>IF(AND('Prioritized Approach Milestones'!C155="Yes",'Prioritized Approach Milestones'!F155=""),"CORRECT",IF('Prioritized Approach Milestones'!C155="No","CORRECT",IF('Prioritized Approach Milestones'!B155=2,"ERROR 1","N/A")))</f>
        <v>N/A</v>
      </c>
      <c r="X155" s="67" t="str">
        <f>IF(AND('Prioritized Approach Milestones'!C155="Yes",'Prioritized Approach Milestones'!F155=""),"CORRECT",IF('Prioritized Approach Milestones'!C155="No","CORRECT",IF('Prioritized Approach Milestones'!B155=3,"ERROR 1","N/A")))</f>
        <v>N/A</v>
      </c>
      <c r="Y155" s="67" t="str">
        <f>IF(AND('Prioritized Approach Milestones'!C155="Yes",'Prioritized Approach Milestones'!F155=""),"CORRECT",IF('Prioritized Approach Milestones'!C155="No","CORRECT",IF('Prioritized Approach Milestones'!B155=4,"ERROR 1","N/A")))</f>
        <v>N/A</v>
      </c>
      <c r="Z155" s="67" t="str">
        <f>IF(AND('Prioritized Approach Milestones'!C155="Yes",'Prioritized Approach Milestones'!F155=""),"CORRECT",IF('Prioritized Approach Milestones'!C155="No","CORRECT",IF('Prioritized Approach Milestones'!B155=5,"ERROR 1","N/A")))</f>
        <v>ERROR 1</v>
      </c>
      <c r="AA155" s="67" t="str">
        <f>IF(AND('Prioritized Approach Milestones'!C155="Yes",'Prioritized Approach Milestones'!F155=""),"CORRECT",IF('Prioritized Approach Milestones'!C155="No","CORRECT",IF('Prioritized Approach Milestones'!B155=6,"ERROR 1","N/A")))</f>
        <v>N/A</v>
      </c>
      <c r="AB155" s="59" t="str">
        <f>IF(AND('Prioritized Approach Milestones'!C155="No",'Prioritized Approach Milestones'!F155=""),IF('Prioritized Approach Milestones'!B155=1,"ERROR 2","N/A"),"CORRECT")</f>
        <v>CORRECT</v>
      </c>
      <c r="AC155" s="59" t="str">
        <f>IF(AND('Prioritized Approach Milestones'!C155="No",'Prioritized Approach Milestones'!F155=""),IF('Prioritized Approach Milestones'!B155=2,"ERROR 2","N/A"),"CORRECT")</f>
        <v>CORRECT</v>
      </c>
      <c r="AD155" s="59" t="str">
        <f>IF(AND('Prioritized Approach Milestones'!C155="No",'Prioritized Approach Milestones'!F155=""),IF('Prioritized Approach Milestones'!B155=3,"ERROR 2","N/A"),"CORRECT")</f>
        <v>CORRECT</v>
      </c>
      <c r="AE155" s="59" t="str">
        <f>IF(AND('Prioritized Approach Milestones'!C155="No",'Prioritized Approach Milestones'!F155=""),IF('Prioritized Approach Milestones'!B155=4,"ERROR 2","N/A"),"CORRECT")</f>
        <v>CORRECT</v>
      </c>
      <c r="AF155" s="59" t="str">
        <f>IF(AND('Prioritized Approach Milestones'!C155="No",'Prioritized Approach Milestones'!F155=""),IF('Prioritized Approach Milestones'!B155=5,"ERROR 2","N/A"),"CORRECT")</f>
        <v>CORRECT</v>
      </c>
      <c r="AG155" s="68" t="str">
        <f>IF(AND('Prioritized Approach Milestones'!C155="No",'Prioritized Approach Milestones'!F155=""),IF('Prioritized Approach Milestones'!B155=6,"ERROR 2","N/A"),"CORRECT")</f>
        <v>CORRECT</v>
      </c>
    </row>
    <row r="156" spans="1:33">
      <c r="A156" s="74">
        <f>COUNTIFS('Prioritized Approach Milestones'!B156,"1",'Prioritized Approach Milestones'!C156,"yes")</f>
        <v>0</v>
      </c>
      <c r="B156" s="79">
        <f>COUNTIFS('Prioritized Approach Milestones'!B156,"2",'Prioritized Approach Milestones'!C156,"yes")</f>
        <v>0</v>
      </c>
      <c r="C156" s="75">
        <f>COUNTIFS('Prioritized Approach Milestones'!B156,"3",'Prioritized Approach Milestones'!C156,"yes")</f>
        <v>0</v>
      </c>
      <c r="D156" s="76">
        <f>COUNTIFS('Prioritized Approach Milestones'!B156,"4",'Prioritized Approach Milestones'!C156,"yes")</f>
        <v>0</v>
      </c>
      <c r="E156" s="77">
        <f>COUNTIFS('Prioritized Approach Milestones'!B156,"5",'Prioritized Approach Milestones'!C156,"yes")</f>
        <v>0</v>
      </c>
      <c r="F156" s="78">
        <f>COUNTIFS('Prioritized Approach Milestones'!B156,"6",'Prioritized Approach Milestones'!C156,"yes")</f>
        <v>0</v>
      </c>
      <c r="G156" s="234">
        <f t="shared" si="6"/>
        <v>0</v>
      </c>
      <c r="H156" s="145">
        <f>COUNTIFS('Prioritized Approach Milestones'!B156,"1",'Prioritized Approach Milestones'!C156,"N/A")</f>
        <v>0</v>
      </c>
      <c r="I156" s="145">
        <f>COUNTIFS('Prioritized Approach Milestones'!B156,"2",'Prioritized Approach Milestones'!C156,"N/A")</f>
        <v>0</v>
      </c>
      <c r="J156" s="145">
        <f>COUNTIFS('Prioritized Approach Milestones'!B156,"3",'Prioritized Approach Milestones'!C156,"N/A")</f>
        <v>0</v>
      </c>
      <c r="K156" s="145">
        <f>COUNTIFS('Prioritized Approach Milestones'!B156,"4",'Prioritized Approach Milestones'!C156,"N/A")</f>
        <v>0</v>
      </c>
      <c r="L156" s="145">
        <f>COUNTIFS('Prioritized Approach Milestones'!B156,"5",'Prioritized Approach Milestones'!C156,"N/A")</f>
        <v>0</v>
      </c>
      <c r="M156" s="145">
        <f>COUNTIFS('Prioritized Approach Milestones'!B156,"6",'Prioritized Approach Milestones'!C156,"N/A")</f>
        <v>0</v>
      </c>
      <c r="N156">
        <f t="shared" si="7"/>
        <v>0</v>
      </c>
      <c r="O156" s="238"/>
      <c r="P156" s="65" t="str">
        <f>IF('Prioritized Approach Milestones'!$B156=1,'Prioritized Approach Milestones'!$F156,"")</f>
        <v/>
      </c>
      <c r="Q156" s="65" t="str">
        <f>IF('Prioritized Approach Milestones'!$B156=2,'Prioritized Approach Milestones'!$F156,"")</f>
        <v/>
      </c>
      <c r="R156" s="65" t="str">
        <f>IF('Prioritized Approach Milestones'!$B156=3,'Prioritized Approach Milestones'!$F156,"")</f>
        <v/>
      </c>
      <c r="S156" s="65" t="str">
        <f>IF('Prioritized Approach Milestones'!$B156=4,'Prioritized Approach Milestones'!$F156,"")</f>
        <v/>
      </c>
      <c r="T156" s="65">
        <f>IF('Prioritized Approach Milestones'!$B156=5,'Prioritized Approach Milestones'!$F156,"")</f>
        <v>0</v>
      </c>
      <c r="U156" s="66" t="str">
        <f>IF('Prioritized Approach Milestones'!$B156=6,'Prioritized Approach Milestones'!$F156,"")</f>
        <v/>
      </c>
      <c r="V156" s="67" t="str">
        <f>IF(AND('Prioritized Approach Milestones'!C156="Yes",'Prioritized Approach Milestones'!F156=""),"CORRECT",IF('Prioritized Approach Milestones'!C156="No","CORRECT",IF('Prioritized Approach Milestones'!B156=1,"ERROR 1","N/A")))</f>
        <v>N/A</v>
      </c>
      <c r="W156" s="67" t="str">
        <f>IF(AND('Prioritized Approach Milestones'!C156="Yes",'Prioritized Approach Milestones'!F156=""),"CORRECT",IF('Prioritized Approach Milestones'!C156="No","CORRECT",IF('Prioritized Approach Milestones'!B156=2,"ERROR 1","N/A")))</f>
        <v>N/A</v>
      </c>
      <c r="X156" s="67" t="str">
        <f>IF(AND('Prioritized Approach Milestones'!C156="Yes",'Prioritized Approach Milestones'!F156=""),"CORRECT",IF('Prioritized Approach Milestones'!C156="No","CORRECT",IF('Prioritized Approach Milestones'!B156=3,"ERROR 1","N/A")))</f>
        <v>N/A</v>
      </c>
      <c r="Y156" s="67" t="str">
        <f>IF(AND('Prioritized Approach Milestones'!C156="Yes",'Prioritized Approach Milestones'!F156=""),"CORRECT",IF('Prioritized Approach Milestones'!C156="No","CORRECT",IF('Prioritized Approach Milestones'!B156=4,"ERROR 1","N/A")))</f>
        <v>N/A</v>
      </c>
      <c r="Z156" s="67" t="str">
        <f>IF(AND('Prioritized Approach Milestones'!C156="Yes",'Prioritized Approach Milestones'!F156=""),"CORRECT",IF('Prioritized Approach Milestones'!C156="No","CORRECT",IF('Prioritized Approach Milestones'!B156=5,"ERROR 1","N/A")))</f>
        <v>ERROR 1</v>
      </c>
      <c r="AA156" s="67" t="str">
        <f>IF(AND('Prioritized Approach Milestones'!C156="Yes",'Prioritized Approach Milestones'!F156=""),"CORRECT",IF('Prioritized Approach Milestones'!C156="No","CORRECT",IF('Prioritized Approach Milestones'!B156=6,"ERROR 1","N/A")))</f>
        <v>N/A</v>
      </c>
      <c r="AB156" s="59" t="str">
        <f>IF(AND('Prioritized Approach Milestones'!C156="No",'Prioritized Approach Milestones'!F156=""),IF('Prioritized Approach Milestones'!B156=1,"ERROR 2","N/A"),"CORRECT")</f>
        <v>CORRECT</v>
      </c>
      <c r="AC156" s="59" t="str">
        <f>IF(AND('Prioritized Approach Milestones'!C156="No",'Prioritized Approach Milestones'!F156=""),IF('Prioritized Approach Milestones'!B156=2,"ERROR 2","N/A"),"CORRECT")</f>
        <v>CORRECT</v>
      </c>
      <c r="AD156" s="59" t="str">
        <f>IF(AND('Prioritized Approach Milestones'!C156="No",'Prioritized Approach Milestones'!F156=""),IF('Prioritized Approach Milestones'!B156=3,"ERROR 2","N/A"),"CORRECT")</f>
        <v>CORRECT</v>
      </c>
      <c r="AE156" s="59" t="str">
        <f>IF(AND('Prioritized Approach Milestones'!C156="No",'Prioritized Approach Milestones'!F156=""),IF('Prioritized Approach Milestones'!B156=4,"ERROR 2","N/A"),"CORRECT")</f>
        <v>CORRECT</v>
      </c>
      <c r="AF156" s="59" t="str">
        <f>IF(AND('Prioritized Approach Milestones'!C156="No",'Prioritized Approach Milestones'!F156=""),IF('Prioritized Approach Milestones'!B156=5,"ERROR 2","N/A"),"CORRECT")</f>
        <v>CORRECT</v>
      </c>
      <c r="AG156" s="68" t="str">
        <f>IF(AND('Prioritized Approach Milestones'!C156="No",'Prioritized Approach Milestones'!F156=""),IF('Prioritized Approach Milestones'!B156=6,"ERROR 2","N/A"),"CORRECT")</f>
        <v>CORRECT</v>
      </c>
    </row>
    <row r="157" spans="1:33">
      <c r="A157" s="74">
        <f>COUNTIFS('Prioritized Approach Milestones'!B157,"1",'Prioritized Approach Milestones'!C157,"yes")</f>
        <v>0</v>
      </c>
      <c r="B157" s="79">
        <f>COUNTIFS('Prioritized Approach Milestones'!B157,"2",'Prioritized Approach Milestones'!C157,"yes")</f>
        <v>0</v>
      </c>
      <c r="C157" s="75">
        <f>COUNTIFS('Prioritized Approach Milestones'!B157,"3",'Prioritized Approach Milestones'!C157,"yes")</f>
        <v>0</v>
      </c>
      <c r="D157" s="76">
        <f>COUNTIFS('Prioritized Approach Milestones'!B157,"4",'Prioritized Approach Milestones'!C157,"yes")</f>
        <v>0</v>
      </c>
      <c r="E157" s="77">
        <f>COUNTIFS('Prioritized Approach Milestones'!B157,"5",'Prioritized Approach Milestones'!C157,"yes")</f>
        <v>0</v>
      </c>
      <c r="F157" s="78">
        <f>COUNTIFS('Prioritized Approach Milestones'!B157,"6",'Prioritized Approach Milestones'!C157,"yes")</f>
        <v>0</v>
      </c>
      <c r="G157" s="234">
        <f t="shared" si="6"/>
        <v>0</v>
      </c>
      <c r="H157" s="145">
        <f>COUNTIFS('Prioritized Approach Milestones'!B157,"1",'Prioritized Approach Milestones'!C157,"N/A")</f>
        <v>0</v>
      </c>
      <c r="I157" s="145">
        <f>COUNTIFS('Prioritized Approach Milestones'!B157,"2",'Prioritized Approach Milestones'!C157,"N/A")</f>
        <v>0</v>
      </c>
      <c r="J157" s="145">
        <f>COUNTIFS('Prioritized Approach Milestones'!B157,"3",'Prioritized Approach Milestones'!C157,"N/A")</f>
        <v>0</v>
      </c>
      <c r="K157" s="145">
        <f>COUNTIFS('Prioritized Approach Milestones'!B157,"4",'Prioritized Approach Milestones'!C157,"N/A")</f>
        <v>0</v>
      </c>
      <c r="L157" s="145">
        <f>COUNTIFS('Prioritized Approach Milestones'!B157,"5",'Prioritized Approach Milestones'!C157,"N/A")</f>
        <v>0</v>
      </c>
      <c r="M157" s="145">
        <f>COUNTIFS('Prioritized Approach Milestones'!B157,"6",'Prioritized Approach Milestones'!C157,"N/A")</f>
        <v>0</v>
      </c>
      <c r="N157">
        <f t="shared" si="7"/>
        <v>0</v>
      </c>
      <c r="O157" s="238"/>
      <c r="P157" s="65" t="str">
        <f>IF('Prioritized Approach Milestones'!$B157=1,'Prioritized Approach Milestones'!$F157,"")</f>
        <v/>
      </c>
      <c r="Q157" s="65" t="str">
        <f>IF('Prioritized Approach Milestones'!$B157=2,'Prioritized Approach Milestones'!$F157,"")</f>
        <v/>
      </c>
      <c r="R157" s="65" t="str">
        <f>IF('Prioritized Approach Milestones'!$B157=3,'Prioritized Approach Milestones'!$F157,"")</f>
        <v/>
      </c>
      <c r="S157" s="65" t="str">
        <f>IF('Prioritized Approach Milestones'!$B157=4,'Prioritized Approach Milestones'!$F157,"")</f>
        <v/>
      </c>
      <c r="T157" s="65">
        <f>IF('Prioritized Approach Milestones'!$B157=5,'Prioritized Approach Milestones'!$F157,"")</f>
        <v>0</v>
      </c>
      <c r="U157" s="66" t="str">
        <f>IF('Prioritized Approach Milestones'!$B157=6,'Prioritized Approach Milestones'!$F157,"")</f>
        <v/>
      </c>
      <c r="V157" s="67" t="str">
        <f>IF(AND('Prioritized Approach Milestones'!C157="Yes",'Prioritized Approach Milestones'!F157=""),"CORRECT",IF('Prioritized Approach Milestones'!C157="No","CORRECT",IF('Prioritized Approach Milestones'!B157=1,"ERROR 1","N/A")))</f>
        <v>N/A</v>
      </c>
      <c r="W157" s="67" t="str">
        <f>IF(AND('Prioritized Approach Milestones'!C157="Yes",'Prioritized Approach Milestones'!F157=""),"CORRECT",IF('Prioritized Approach Milestones'!C157="No","CORRECT",IF('Prioritized Approach Milestones'!B157=2,"ERROR 1","N/A")))</f>
        <v>N/A</v>
      </c>
      <c r="X157" s="67" t="str">
        <f>IF(AND('Prioritized Approach Milestones'!C157="Yes",'Prioritized Approach Milestones'!F157=""),"CORRECT",IF('Prioritized Approach Milestones'!C157="No","CORRECT",IF('Prioritized Approach Milestones'!B157=3,"ERROR 1","N/A")))</f>
        <v>N/A</v>
      </c>
      <c r="Y157" s="67" t="str">
        <f>IF(AND('Prioritized Approach Milestones'!C157="Yes",'Prioritized Approach Milestones'!F157=""),"CORRECT",IF('Prioritized Approach Milestones'!C157="No","CORRECT",IF('Prioritized Approach Milestones'!B157=4,"ERROR 1","N/A")))</f>
        <v>N/A</v>
      </c>
      <c r="Z157" s="67" t="str">
        <f>IF(AND('Prioritized Approach Milestones'!C157="Yes",'Prioritized Approach Milestones'!F157=""),"CORRECT",IF('Prioritized Approach Milestones'!C157="No","CORRECT",IF('Prioritized Approach Milestones'!B157=5,"ERROR 1","N/A")))</f>
        <v>ERROR 1</v>
      </c>
      <c r="AA157" s="67" t="str">
        <f>IF(AND('Prioritized Approach Milestones'!C157="Yes",'Prioritized Approach Milestones'!F157=""),"CORRECT",IF('Prioritized Approach Milestones'!C157="No","CORRECT",IF('Prioritized Approach Milestones'!B157=6,"ERROR 1","N/A")))</f>
        <v>N/A</v>
      </c>
      <c r="AB157" s="59" t="str">
        <f>IF(AND('Prioritized Approach Milestones'!C157="No",'Prioritized Approach Milestones'!F157=""),IF('Prioritized Approach Milestones'!B157=1,"ERROR 2","N/A"),"CORRECT")</f>
        <v>CORRECT</v>
      </c>
      <c r="AC157" s="59" t="str">
        <f>IF(AND('Prioritized Approach Milestones'!C157="No",'Prioritized Approach Milestones'!F157=""),IF('Prioritized Approach Milestones'!B157=2,"ERROR 2","N/A"),"CORRECT")</f>
        <v>CORRECT</v>
      </c>
      <c r="AD157" s="59" t="str">
        <f>IF(AND('Prioritized Approach Milestones'!C157="No",'Prioritized Approach Milestones'!F157=""),IF('Prioritized Approach Milestones'!B157=3,"ERROR 2","N/A"),"CORRECT")</f>
        <v>CORRECT</v>
      </c>
      <c r="AE157" s="59" t="str">
        <f>IF(AND('Prioritized Approach Milestones'!C157="No",'Prioritized Approach Milestones'!F157=""),IF('Prioritized Approach Milestones'!B157=4,"ERROR 2","N/A"),"CORRECT")</f>
        <v>CORRECT</v>
      </c>
      <c r="AF157" s="59" t="str">
        <f>IF(AND('Prioritized Approach Milestones'!C157="No",'Prioritized Approach Milestones'!F157=""),IF('Prioritized Approach Milestones'!B157=5,"ERROR 2","N/A"),"CORRECT")</f>
        <v>CORRECT</v>
      </c>
      <c r="AG157" s="68" t="str">
        <f>IF(AND('Prioritized Approach Milestones'!C157="No",'Prioritized Approach Milestones'!F157=""),IF('Prioritized Approach Milestones'!B157=6,"ERROR 2","N/A"),"CORRECT")</f>
        <v>CORRECT</v>
      </c>
    </row>
    <row r="158" spans="1:33">
      <c r="A158" s="74">
        <f>COUNTIFS('Prioritized Approach Milestones'!B158,"1",'Prioritized Approach Milestones'!C158,"yes")</f>
        <v>0</v>
      </c>
      <c r="B158" s="79">
        <f>COUNTIFS('Prioritized Approach Milestones'!B158,"2",'Prioritized Approach Milestones'!C158,"yes")</f>
        <v>0</v>
      </c>
      <c r="C158" s="75">
        <f>COUNTIFS('Prioritized Approach Milestones'!B158,"3",'Prioritized Approach Milestones'!C158,"yes")</f>
        <v>0</v>
      </c>
      <c r="D158" s="76">
        <f>COUNTIFS('Prioritized Approach Milestones'!B158,"4",'Prioritized Approach Milestones'!C158,"yes")</f>
        <v>0</v>
      </c>
      <c r="E158" s="77">
        <f>COUNTIFS('Prioritized Approach Milestones'!B158,"5",'Prioritized Approach Milestones'!C158,"yes")</f>
        <v>0</v>
      </c>
      <c r="F158" s="78">
        <f>COUNTIFS('Prioritized Approach Milestones'!B158,"6",'Prioritized Approach Milestones'!C158,"yes")</f>
        <v>0</v>
      </c>
      <c r="G158" s="234">
        <f t="shared" si="6"/>
        <v>0</v>
      </c>
      <c r="H158" s="145">
        <f>COUNTIFS('Prioritized Approach Milestones'!B158,"1",'Prioritized Approach Milestones'!C158,"N/A")</f>
        <v>0</v>
      </c>
      <c r="I158" s="145">
        <f>COUNTIFS('Prioritized Approach Milestones'!B158,"2",'Prioritized Approach Milestones'!C158,"N/A")</f>
        <v>0</v>
      </c>
      <c r="J158" s="145">
        <f>COUNTIFS('Prioritized Approach Milestones'!B158,"3",'Prioritized Approach Milestones'!C158,"N/A")</f>
        <v>0</v>
      </c>
      <c r="K158" s="145">
        <f>COUNTIFS('Prioritized Approach Milestones'!B158,"4",'Prioritized Approach Milestones'!C158,"N/A")</f>
        <v>0</v>
      </c>
      <c r="L158" s="145">
        <f>COUNTIFS('Prioritized Approach Milestones'!B158,"5",'Prioritized Approach Milestones'!C158,"N/A")</f>
        <v>0</v>
      </c>
      <c r="M158" s="145">
        <f>COUNTIFS('Prioritized Approach Milestones'!B158,"6",'Prioritized Approach Milestones'!C158,"N/A")</f>
        <v>0</v>
      </c>
      <c r="N158">
        <f t="shared" si="7"/>
        <v>0</v>
      </c>
      <c r="O158" s="238"/>
      <c r="P158" s="65" t="str">
        <f>IF('Prioritized Approach Milestones'!$B158=1,'Prioritized Approach Milestones'!$F158,"")</f>
        <v/>
      </c>
      <c r="Q158" s="65" t="str">
        <f>IF('Prioritized Approach Milestones'!$B158=2,'Prioritized Approach Milestones'!$F158,"")</f>
        <v/>
      </c>
      <c r="R158" s="65" t="str">
        <f>IF('Prioritized Approach Milestones'!$B158=3,'Prioritized Approach Milestones'!$F158,"")</f>
        <v/>
      </c>
      <c r="S158" s="65" t="str">
        <f>IF('Prioritized Approach Milestones'!$B158=4,'Prioritized Approach Milestones'!$F158,"")</f>
        <v/>
      </c>
      <c r="T158" s="65" t="str">
        <f>IF('Prioritized Approach Milestones'!$B158=5,'Prioritized Approach Milestones'!$F158,"")</f>
        <v/>
      </c>
      <c r="U158" s="66" t="str">
        <f>IF('Prioritized Approach Milestones'!$B158=6,'Prioritized Approach Milestones'!$F158,"")</f>
        <v/>
      </c>
      <c r="V158" s="67" t="str">
        <f>IF(AND('Prioritized Approach Milestones'!C158="Yes",'Prioritized Approach Milestones'!F158=""),"CORRECT",IF('Prioritized Approach Milestones'!C158="No","CORRECT",IF('Prioritized Approach Milestones'!B158=1,"ERROR 1","N/A")))</f>
        <v>N/A</v>
      </c>
      <c r="W158" s="67" t="str">
        <f>IF(AND('Prioritized Approach Milestones'!C158="Yes",'Prioritized Approach Milestones'!F158=""),"CORRECT",IF('Prioritized Approach Milestones'!C158="No","CORRECT",IF('Prioritized Approach Milestones'!B158=2,"ERROR 1","N/A")))</f>
        <v>N/A</v>
      </c>
      <c r="X158" s="67" t="str">
        <f>IF(AND('Prioritized Approach Milestones'!C158="Yes",'Prioritized Approach Milestones'!F158=""),"CORRECT",IF('Prioritized Approach Milestones'!C158="No","CORRECT",IF('Prioritized Approach Milestones'!B158=3,"ERROR 1","N/A")))</f>
        <v>N/A</v>
      </c>
      <c r="Y158" s="67" t="str">
        <f>IF(AND('Prioritized Approach Milestones'!C158="Yes",'Prioritized Approach Milestones'!F158=""),"CORRECT",IF('Prioritized Approach Milestones'!C158="No","CORRECT",IF('Prioritized Approach Milestones'!B158=4,"ERROR 1","N/A")))</f>
        <v>N/A</v>
      </c>
      <c r="Z158" s="67" t="str">
        <f>IF(AND('Prioritized Approach Milestones'!C158="Yes",'Prioritized Approach Milestones'!F158=""),"CORRECT",IF('Prioritized Approach Milestones'!C158="No","CORRECT",IF('Prioritized Approach Milestones'!B158=5,"ERROR 1","N/A")))</f>
        <v>N/A</v>
      </c>
      <c r="AA158" s="67" t="str">
        <f>IF(AND('Prioritized Approach Milestones'!C158="Yes",'Prioritized Approach Milestones'!F158=""),"CORRECT",IF('Prioritized Approach Milestones'!C158="No","CORRECT",IF('Prioritized Approach Milestones'!B158=6,"ERROR 1","N/A")))</f>
        <v>N/A</v>
      </c>
      <c r="AB158" s="59" t="str">
        <f>IF(AND('Prioritized Approach Milestones'!C158="No",'Prioritized Approach Milestones'!F158=""),IF('Prioritized Approach Milestones'!B158=1,"ERROR 2","N/A"),"CORRECT")</f>
        <v>CORRECT</v>
      </c>
      <c r="AC158" s="59" t="str">
        <f>IF(AND('Prioritized Approach Milestones'!C158="No",'Prioritized Approach Milestones'!F158=""),IF('Prioritized Approach Milestones'!B158=2,"ERROR 2","N/A"),"CORRECT")</f>
        <v>CORRECT</v>
      </c>
      <c r="AD158" s="59" t="str">
        <f>IF(AND('Prioritized Approach Milestones'!C158="No",'Prioritized Approach Milestones'!F158=""),IF('Prioritized Approach Milestones'!B158=3,"ERROR 2","N/A"),"CORRECT")</f>
        <v>CORRECT</v>
      </c>
      <c r="AE158" s="59" t="str">
        <f>IF(AND('Prioritized Approach Milestones'!C158="No",'Prioritized Approach Milestones'!F158=""),IF('Prioritized Approach Milestones'!B158=4,"ERROR 2","N/A"),"CORRECT")</f>
        <v>CORRECT</v>
      </c>
      <c r="AF158" s="59" t="str">
        <f>IF(AND('Prioritized Approach Milestones'!C158="No",'Prioritized Approach Milestones'!F158=""),IF('Prioritized Approach Milestones'!B158=5,"ERROR 2","N/A"),"CORRECT")</f>
        <v>CORRECT</v>
      </c>
      <c r="AG158" s="68" t="str">
        <f>IF(AND('Prioritized Approach Milestones'!C158="No",'Prioritized Approach Milestones'!F158=""),IF('Prioritized Approach Milestones'!B158=6,"ERROR 2","N/A"),"CORRECT")</f>
        <v>CORRECT</v>
      </c>
    </row>
    <row r="159" spans="1:33">
      <c r="A159" s="74">
        <f>COUNTIFS('Prioritized Approach Milestones'!B159,"1",'Prioritized Approach Milestones'!C159,"yes")</f>
        <v>0</v>
      </c>
      <c r="B159" s="79">
        <f>COUNTIFS('Prioritized Approach Milestones'!B159,"2",'Prioritized Approach Milestones'!C159,"yes")</f>
        <v>0</v>
      </c>
      <c r="C159" s="75">
        <f>COUNTIFS('Prioritized Approach Milestones'!B159,"3",'Prioritized Approach Milestones'!C159,"yes")</f>
        <v>0</v>
      </c>
      <c r="D159" s="76">
        <f>COUNTIFS('Prioritized Approach Milestones'!B159,"4",'Prioritized Approach Milestones'!C159,"yes")</f>
        <v>0</v>
      </c>
      <c r="E159" s="77">
        <f>COUNTIFS('Prioritized Approach Milestones'!B159,"5",'Prioritized Approach Milestones'!C159,"yes")</f>
        <v>0</v>
      </c>
      <c r="F159" s="78">
        <f>COUNTIFS('Prioritized Approach Milestones'!B159,"6",'Prioritized Approach Milestones'!C159,"yes")</f>
        <v>0</v>
      </c>
      <c r="G159" s="234">
        <f t="shared" si="6"/>
        <v>0</v>
      </c>
      <c r="H159" s="145">
        <f>COUNTIFS('Prioritized Approach Milestones'!B159,"1",'Prioritized Approach Milestones'!C159,"N/A")</f>
        <v>0</v>
      </c>
      <c r="I159" s="145">
        <f>COUNTIFS('Prioritized Approach Milestones'!B159,"2",'Prioritized Approach Milestones'!C159,"N/A")</f>
        <v>0</v>
      </c>
      <c r="J159" s="145">
        <f>COUNTIFS('Prioritized Approach Milestones'!B159,"3",'Prioritized Approach Milestones'!C159,"N/A")</f>
        <v>0</v>
      </c>
      <c r="K159" s="145">
        <f>COUNTIFS('Prioritized Approach Milestones'!B159,"4",'Prioritized Approach Milestones'!C159,"N/A")</f>
        <v>0</v>
      </c>
      <c r="L159" s="145">
        <f>COUNTIFS('Prioritized Approach Milestones'!B159,"5",'Prioritized Approach Milestones'!C159,"N/A")</f>
        <v>0</v>
      </c>
      <c r="M159" s="145">
        <f>COUNTIFS('Prioritized Approach Milestones'!B159,"6",'Prioritized Approach Milestones'!C159,"N/A")</f>
        <v>0</v>
      </c>
      <c r="N159">
        <f t="shared" si="7"/>
        <v>0</v>
      </c>
      <c r="O159" s="238"/>
      <c r="P159" s="65" t="str">
        <f>IF('Prioritized Approach Milestones'!$B159=1,'Prioritized Approach Milestones'!$F159,"")</f>
        <v/>
      </c>
      <c r="Q159" s="65" t="str">
        <f>IF('Prioritized Approach Milestones'!$B159=2,'Prioritized Approach Milestones'!$F159,"")</f>
        <v/>
      </c>
      <c r="R159" s="65" t="str">
        <f>IF('Prioritized Approach Milestones'!$B159=3,'Prioritized Approach Milestones'!$F159,"")</f>
        <v/>
      </c>
      <c r="S159" s="65" t="str">
        <f>IF('Prioritized Approach Milestones'!$B159=4,'Prioritized Approach Milestones'!$F159,"")</f>
        <v/>
      </c>
      <c r="T159" s="65">
        <f>IF('Prioritized Approach Milestones'!$B159=5,'Prioritized Approach Milestones'!$F159,"")</f>
        <v>0</v>
      </c>
      <c r="U159" s="66" t="str">
        <f>IF('Prioritized Approach Milestones'!$B159=6,'Prioritized Approach Milestones'!$F159,"")</f>
        <v/>
      </c>
      <c r="V159" s="67" t="str">
        <f>IF(AND('Prioritized Approach Milestones'!C159="Yes",'Prioritized Approach Milestones'!F159=""),"CORRECT",IF('Prioritized Approach Milestones'!C159="No","CORRECT",IF('Prioritized Approach Milestones'!B159=1,"ERROR 1","N/A")))</f>
        <v>N/A</v>
      </c>
      <c r="W159" s="67" t="str">
        <f>IF(AND('Prioritized Approach Milestones'!C159="Yes",'Prioritized Approach Milestones'!F159=""),"CORRECT",IF('Prioritized Approach Milestones'!C159="No","CORRECT",IF('Prioritized Approach Milestones'!B159=2,"ERROR 1","N/A")))</f>
        <v>N/A</v>
      </c>
      <c r="X159" s="67" t="str">
        <f>IF(AND('Prioritized Approach Milestones'!C159="Yes",'Prioritized Approach Milestones'!F159=""),"CORRECT",IF('Prioritized Approach Milestones'!C159="No","CORRECT",IF('Prioritized Approach Milestones'!B159=3,"ERROR 1","N/A")))</f>
        <v>N/A</v>
      </c>
      <c r="Y159" s="67" t="str">
        <f>IF(AND('Prioritized Approach Milestones'!C159="Yes",'Prioritized Approach Milestones'!F159=""),"CORRECT",IF('Prioritized Approach Milestones'!C159="No","CORRECT",IF('Prioritized Approach Milestones'!B159=4,"ERROR 1","N/A")))</f>
        <v>N/A</v>
      </c>
      <c r="Z159" s="67" t="str">
        <f>IF(AND('Prioritized Approach Milestones'!C159="Yes",'Prioritized Approach Milestones'!F159=""),"CORRECT",IF('Prioritized Approach Milestones'!C159="No","CORRECT",IF('Prioritized Approach Milestones'!B159=5,"ERROR 1","N/A")))</f>
        <v>ERROR 1</v>
      </c>
      <c r="AA159" s="67" t="str">
        <f>IF(AND('Prioritized Approach Milestones'!C159="Yes",'Prioritized Approach Milestones'!F159=""),"CORRECT",IF('Prioritized Approach Milestones'!C159="No","CORRECT",IF('Prioritized Approach Milestones'!B159=6,"ERROR 1","N/A")))</f>
        <v>N/A</v>
      </c>
      <c r="AB159" s="59" t="str">
        <f>IF(AND('Prioritized Approach Milestones'!C159="No",'Prioritized Approach Milestones'!F159=""),IF('Prioritized Approach Milestones'!B159=1,"ERROR 2","N/A"),"CORRECT")</f>
        <v>CORRECT</v>
      </c>
      <c r="AC159" s="59" t="str">
        <f>IF(AND('Prioritized Approach Milestones'!C159="No",'Prioritized Approach Milestones'!F159=""),IF('Prioritized Approach Milestones'!B159=2,"ERROR 2","N/A"),"CORRECT")</f>
        <v>CORRECT</v>
      </c>
      <c r="AD159" s="59" t="str">
        <f>IF(AND('Prioritized Approach Milestones'!C159="No",'Prioritized Approach Milestones'!F159=""),IF('Prioritized Approach Milestones'!B159=3,"ERROR 2","N/A"),"CORRECT")</f>
        <v>CORRECT</v>
      </c>
      <c r="AE159" s="59" t="str">
        <f>IF(AND('Prioritized Approach Milestones'!C159="No",'Prioritized Approach Milestones'!F159=""),IF('Prioritized Approach Milestones'!B159=4,"ERROR 2","N/A"),"CORRECT")</f>
        <v>CORRECT</v>
      </c>
      <c r="AF159" s="59" t="str">
        <f>IF(AND('Prioritized Approach Milestones'!C159="No",'Prioritized Approach Milestones'!F159=""),IF('Prioritized Approach Milestones'!B159=5,"ERROR 2","N/A"),"CORRECT")</f>
        <v>CORRECT</v>
      </c>
      <c r="AG159" s="68" t="str">
        <f>IF(AND('Prioritized Approach Milestones'!C159="No",'Prioritized Approach Milestones'!F159=""),IF('Prioritized Approach Milestones'!B159=6,"ERROR 2","N/A"),"CORRECT")</f>
        <v>CORRECT</v>
      </c>
    </row>
    <row r="160" spans="1:33">
      <c r="A160" s="74">
        <f>COUNTIFS('Prioritized Approach Milestones'!B160,"1",'Prioritized Approach Milestones'!C160,"yes")</f>
        <v>0</v>
      </c>
      <c r="B160" s="79">
        <f>COUNTIFS('Prioritized Approach Milestones'!B160,"2",'Prioritized Approach Milestones'!C160,"yes")</f>
        <v>0</v>
      </c>
      <c r="C160" s="75">
        <f>COUNTIFS('Prioritized Approach Milestones'!B160,"3",'Prioritized Approach Milestones'!C160,"yes")</f>
        <v>0</v>
      </c>
      <c r="D160" s="76">
        <f>COUNTIFS('Prioritized Approach Milestones'!B160,"4",'Prioritized Approach Milestones'!C160,"yes")</f>
        <v>0</v>
      </c>
      <c r="E160" s="77">
        <f>COUNTIFS('Prioritized Approach Milestones'!B160,"5",'Prioritized Approach Milestones'!C160,"yes")</f>
        <v>0</v>
      </c>
      <c r="F160" s="78">
        <f>COUNTIFS('Prioritized Approach Milestones'!B160,"6",'Prioritized Approach Milestones'!C160,"yes")</f>
        <v>0</v>
      </c>
      <c r="G160" s="234">
        <f t="shared" si="6"/>
        <v>0</v>
      </c>
      <c r="H160" s="145">
        <f>COUNTIFS('Prioritized Approach Milestones'!B160,"1",'Prioritized Approach Milestones'!C160,"N/A")</f>
        <v>0</v>
      </c>
      <c r="I160" s="145">
        <f>COUNTIFS('Prioritized Approach Milestones'!B160,"2",'Prioritized Approach Milestones'!C160,"N/A")</f>
        <v>0</v>
      </c>
      <c r="J160" s="145">
        <f>COUNTIFS('Prioritized Approach Milestones'!B160,"3",'Prioritized Approach Milestones'!C160,"N/A")</f>
        <v>0</v>
      </c>
      <c r="K160" s="145">
        <f>COUNTIFS('Prioritized Approach Milestones'!B160,"4",'Prioritized Approach Milestones'!C160,"N/A")</f>
        <v>0</v>
      </c>
      <c r="L160" s="145">
        <f>COUNTIFS('Prioritized Approach Milestones'!B160,"5",'Prioritized Approach Milestones'!C160,"N/A")</f>
        <v>0</v>
      </c>
      <c r="M160" s="145">
        <f>COUNTIFS('Prioritized Approach Milestones'!B160,"6",'Prioritized Approach Milestones'!C160,"N/A")</f>
        <v>0</v>
      </c>
      <c r="N160">
        <f t="shared" si="7"/>
        <v>0</v>
      </c>
      <c r="O160" s="238"/>
      <c r="P160" s="65" t="str">
        <f>IF('Prioritized Approach Milestones'!$B160=1,'Prioritized Approach Milestones'!$F160,"")</f>
        <v/>
      </c>
      <c r="Q160" s="65" t="str">
        <f>IF('Prioritized Approach Milestones'!$B160=2,'Prioritized Approach Milestones'!$F160,"")</f>
        <v/>
      </c>
      <c r="R160" s="65" t="str">
        <f>IF('Prioritized Approach Milestones'!$B160=3,'Prioritized Approach Milestones'!$F160,"")</f>
        <v/>
      </c>
      <c r="S160" s="65" t="str">
        <f>IF('Prioritized Approach Milestones'!$B160=4,'Prioritized Approach Milestones'!$F160,"")</f>
        <v/>
      </c>
      <c r="T160" s="65">
        <f>IF('Prioritized Approach Milestones'!$B160=5,'Prioritized Approach Milestones'!$F160,"")</f>
        <v>0</v>
      </c>
      <c r="U160" s="66" t="str">
        <f>IF('Prioritized Approach Milestones'!$B160=6,'Prioritized Approach Milestones'!$F160,"")</f>
        <v/>
      </c>
      <c r="V160" s="67" t="str">
        <f>IF(AND('Prioritized Approach Milestones'!C160="Yes",'Prioritized Approach Milestones'!F160=""),"CORRECT",IF('Prioritized Approach Milestones'!C160="No","CORRECT",IF('Prioritized Approach Milestones'!B160=1,"ERROR 1","N/A")))</f>
        <v>N/A</v>
      </c>
      <c r="W160" s="67" t="str">
        <f>IF(AND('Prioritized Approach Milestones'!C160="Yes",'Prioritized Approach Milestones'!F160=""),"CORRECT",IF('Prioritized Approach Milestones'!C160="No","CORRECT",IF('Prioritized Approach Milestones'!B160=2,"ERROR 1","N/A")))</f>
        <v>N/A</v>
      </c>
      <c r="X160" s="67" t="str">
        <f>IF(AND('Prioritized Approach Milestones'!C160="Yes",'Prioritized Approach Milestones'!F160=""),"CORRECT",IF('Prioritized Approach Milestones'!C160="No","CORRECT",IF('Prioritized Approach Milestones'!B160=3,"ERROR 1","N/A")))</f>
        <v>N/A</v>
      </c>
      <c r="Y160" s="67" t="str">
        <f>IF(AND('Prioritized Approach Milestones'!C160="Yes",'Prioritized Approach Milestones'!F160=""),"CORRECT",IF('Prioritized Approach Milestones'!C160="No","CORRECT",IF('Prioritized Approach Milestones'!B160=4,"ERROR 1","N/A")))</f>
        <v>N/A</v>
      </c>
      <c r="Z160" s="67" t="str">
        <f>IF(AND('Prioritized Approach Milestones'!C160="Yes",'Prioritized Approach Milestones'!F160=""),"CORRECT",IF('Prioritized Approach Milestones'!C160="No","CORRECT",IF('Prioritized Approach Milestones'!B160=5,"ERROR 1","N/A")))</f>
        <v>ERROR 1</v>
      </c>
      <c r="AA160" s="67" t="str">
        <f>IF(AND('Prioritized Approach Milestones'!C160="Yes",'Prioritized Approach Milestones'!F160=""),"CORRECT",IF('Prioritized Approach Milestones'!C160="No","CORRECT",IF('Prioritized Approach Milestones'!B160=6,"ERROR 1","N/A")))</f>
        <v>N/A</v>
      </c>
      <c r="AB160" s="59" t="str">
        <f>IF(AND('Prioritized Approach Milestones'!C160="No",'Prioritized Approach Milestones'!F160=""),IF('Prioritized Approach Milestones'!B160=1,"ERROR 2","N/A"),"CORRECT")</f>
        <v>CORRECT</v>
      </c>
      <c r="AC160" s="59" t="str">
        <f>IF(AND('Prioritized Approach Milestones'!C160="No",'Prioritized Approach Milestones'!F160=""),IF('Prioritized Approach Milestones'!B160=2,"ERROR 2","N/A"),"CORRECT")</f>
        <v>CORRECT</v>
      </c>
      <c r="AD160" s="59" t="str">
        <f>IF(AND('Prioritized Approach Milestones'!C160="No",'Prioritized Approach Milestones'!F160=""),IF('Prioritized Approach Milestones'!B160=3,"ERROR 2","N/A"),"CORRECT")</f>
        <v>CORRECT</v>
      </c>
      <c r="AE160" s="59" t="str">
        <f>IF(AND('Prioritized Approach Milestones'!C160="No",'Prioritized Approach Milestones'!F160=""),IF('Prioritized Approach Milestones'!B160=4,"ERROR 2","N/A"),"CORRECT")</f>
        <v>CORRECT</v>
      </c>
      <c r="AF160" s="59" t="str">
        <f>IF(AND('Prioritized Approach Milestones'!C160="No",'Prioritized Approach Milestones'!F160=""),IF('Prioritized Approach Milestones'!B160=5,"ERROR 2","N/A"),"CORRECT")</f>
        <v>CORRECT</v>
      </c>
      <c r="AG160" s="68" t="str">
        <f>IF(AND('Prioritized Approach Milestones'!C160="No",'Prioritized Approach Milestones'!F160=""),IF('Prioritized Approach Milestones'!B160=6,"ERROR 2","N/A"),"CORRECT")</f>
        <v>CORRECT</v>
      </c>
    </row>
    <row r="161" spans="1:33">
      <c r="A161" s="74">
        <f>COUNTIFS('Prioritized Approach Milestones'!B161,"1",'Prioritized Approach Milestones'!C161,"yes")</f>
        <v>0</v>
      </c>
      <c r="B161" s="79">
        <f>COUNTIFS('Prioritized Approach Milestones'!B161,"2",'Prioritized Approach Milestones'!C161,"yes")</f>
        <v>0</v>
      </c>
      <c r="C161" s="75">
        <f>COUNTIFS('Prioritized Approach Milestones'!B161,"3",'Prioritized Approach Milestones'!C161,"yes")</f>
        <v>0</v>
      </c>
      <c r="D161" s="76">
        <f>COUNTIFS('Prioritized Approach Milestones'!B161,"4",'Prioritized Approach Milestones'!C161,"yes")</f>
        <v>0</v>
      </c>
      <c r="E161" s="77">
        <f>COUNTIFS('Prioritized Approach Milestones'!B161,"5",'Prioritized Approach Milestones'!C161,"yes")</f>
        <v>0</v>
      </c>
      <c r="F161" s="78">
        <f>COUNTIFS('Prioritized Approach Milestones'!B161,"6",'Prioritized Approach Milestones'!C161,"yes")</f>
        <v>0</v>
      </c>
      <c r="G161" s="234">
        <f t="shared" si="6"/>
        <v>0</v>
      </c>
      <c r="H161" s="145">
        <f>COUNTIFS('Prioritized Approach Milestones'!B161,"1",'Prioritized Approach Milestones'!C161,"N/A")</f>
        <v>0</v>
      </c>
      <c r="I161" s="145">
        <f>COUNTIFS('Prioritized Approach Milestones'!B161,"2",'Prioritized Approach Milestones'!C161,"N/A")</f>
        <v>0</v>
      </c>
      <c r="J161" s="145">
        <f>COUNTIFS('Prioritized Approach Milestones'!B161,"3",'Prioritized Approach Milestones'!C161,"N/A")</f>
        <v>0</v>
      </c>
      <c r="K161" s="145">
        <f>COUNTIFS('Prioritized Approach Milestones'!B161,"4",'Prioritized Approach Milestones'!C161,"N/A")</f>
        <v>0</v>
      </c>
      <c r="L161" s="145">
        <f>COUNTIFS('Prioritized Approach Milestones'!B161,"5",'Prioritized Approach Milestones'!C161,"N/A")</f>
        <v>0</v>
      </c>
      <c r="M161" s="145">
        <f>COUNTIFS('Prioritized Approach Milestones'!B161,"6",'Prioritized Approach Milestones'!C161,"N/A")</f>
        <v>0</v>
      </c>
      <c r="N161">
        <f t="shared" si="7"/>
        <v>0</v>
      </c>
      <c r="O161" s="238"/>
      <c r="P161" s="65" t="str">
        <f>IF('Prioritized Approach Milestones'!$B161=1,'Prioritized Approach Milestones'!$F161,"")</f>
        <v/>
      </c>
      <c r="Q161" s="65" t="str">
        <f>IF('Prioritized Approach Milestones'!$B161=2,'Prioritized Approach Milestones'!$F161,"")</f>
        <v/>
      </c>
      <c r="R161" s="65" t="str">
        <f>IF('Prioritized Approach Milestones'!$B161=3,'Prioritized Approach Milestones'!$F161,"")</f>
        <v/>
      </c>
      <c r="S161" s="65" t="str">
        <f>IF('Prioritized Approach Milestones'!$B161=4,'Prioritized Approach Milestones'!$F161,"")</f>
        <v/>
      </c>
      <c r="T161" s="65">
        <f>IF('Prioritized Approach Milestones'!$B161=5,'Prioritized Approach Milestones'!$F161,"")</f>
        <v>0</v>
      </c>
      <c r="U161" s="66" t="str">
        <f>IF('Prioritized Approach Milestones'!$B161=6,'Prioritized Approach Milestones'!$F161,"")</f>
        <v/>
      </c>
      <c r="V161" s="67" t="str">
        <f>IF(AND('Prioritized Approach Milestones'!C161="Yes",'Prioritized Approach Milestones'!F161=""),"CORRECT",IF('Prioritized Approach Milestones'!C161="No","CORRECT",IF('Prioritized Approach Milestones'!B161=1,"ERROR 1","N/A")))</f>
        <v>N/A</v>
      </c>
      <c r="W161" s="67" t="str">
        <f>IF(AND('Prioritized Approach Milestones'!C161="Yes",'Prioritized Approach Milestones'!F161=""),"CORRECT",IF('Prioritized Approach Milestones'!C161="No","CORRECT",IF('Prioritized Approach Milestones'!B161=2,"ERROR 1","N/A")))</f>
        <v>N/A</v>
      </c>
      <c r="X161" s="67" t="str">
        <f>IF(AND('Prioritized Approach Milestones'!C161="Yes",'Prioritized Approach Milestones'!F161=""),"CORRECT",IF('Prioritized Approach Milestones'!C161="No","CORRECT",IF('Prioritized Approach Milestones'!B161=3,"ERROR 1","N/A")))</f>
        <v>N/A</v>
      </c>
      <c r="Y161" s="67" t="str">
        <f>IF(AND('Prioritized Approach Milestones'!C161="Yes",'Prioritized Approach Milestones'!F161=""),"CORRECT",IF('Prioritized Approach Milestones'!C161="No","CORRECT",IF('Prioritized Approach Milestones'!B161=4,"ERROR 1","N/A")))</f>
        <v>N/A</v>
      </c>
      <c r="Z161" s="67" t="str">
        <f>IF(AND('Prioritized Approach Milestones'!C161="Yes",'Prioritized Approach Milestones'!F161=""),"CORRECT",IF('Prioritized Approach Milestones'!C161="No","CORRECT",IF('Prioritized Approach Milestones'!B161=5,"ERROR 1","N/A")))</f>
        <v>ERROR 1</v>
      </c>
      <c r="AA161" s="67" t="str">
        <f>IF(AND('Prioritized Approach Milestones'!C161="Yes",'Prioritized Approach Milestones'!F161=""),"CORRECT",IF('Prioritized Approach Milestones'!C161="No","CORRECT",IF('Prioritized Approach Milestones'!B161=6,"ERROR 1","N/A")))</f>
        <v>N/A</v>
      </c>
      <c r="AB161" s="59" t="str">
        <f>IF(AND('Prioritized Approach Milestones'!C161="No",'Prioritized Approach Milestones'!F161=""),IF('Prioritized Approach Milestones'!B161=1,"ERROR 2","N/A"),"CORRECT")</f>
        <v>CORRECT</v>
      </c>
      <c r="AC161" s="59" t="str">
        <f>IF(AND('Prioritized Approach Milestones'!C161="No",'Prioritized Approach Milestones'!F161=""),IF('Prioritized Approach Milestones'!B161=2,"ERROR 2","N/A"),"CORRECT")</f>
        <v>CORRECT</v>
      </c>
      <c r="AD161" s="59" t="str">
        <f>IF(AND('Prioritized Approach Milestones'!C161="No",'Prioritized Approach Milestones'!F161=""),IF('Prioritized Approach Milestones'!B161=3,"ERROR 2","N/A"),"CORRECT")</f>
        <v>CORRECT</v>
      </c>
      <c r="AE161" s="59" t="str">
        <f>IF(AND('Prioritized Approach Milestones'!C161="No",'Prioritized Approach Milestones'!F161=""),IF('Prioritized Approach Milestones'!B161=4,"ERROR 2","N/A"),"CORRECT")</f>
        <v>CORRECT</v>
      </c>
      <c r="AF161" s="59" t="str">
        <f>IF(AND('Prioritized Approach Milestones'!C161="No",'Prioritized Approach Milestones'!F161=""),IF('Prioritized Approach Milestones'!B161=5,"ERROR 2","N/A"),"CORRECT")</f>
        <v>CORRECT</v>
      </c>
      <c r="AG161" s="68" t="str">
        <f>IF(AND('Prioritized Approach Milestones'!C161="No",'Prioritized Approach Milestones'!F161=""),IF('Prioritized Approach Milestones'!B161=6,"ERROR 2","N/A"),"CORRECT")</f>
        <v>CORRECT</v>
      </c>
    </row>
    <row r="162" spans="1:33">
      <c r="A162" s="74">
        <f>COUNTIFS('Prioritized Approach Milestones'!B162,"1",'Prioritized Approach Milestones'!C162,"yes")</f>
        <v>0</v>
      </c>
      <c r="B162" s="79">
        <f>COUNTIFS('Prioritized Approach Milestones'!B162,"2",'Prioritized Approach Milestones'!C162,"yes")</f>
        <v>0</v>
      </c>
      <c r="C162" s="75">
        <f>COUNTIFS('Prioritized Approach Milestones'!B162,"3",'Prioritized Approach Milestones'!C162,"yes")</f>
        <v>0</v>
      </c>
      <c r="D162" s="76">
        <f>COUNTIFS('Prioritized Approach Milestones'!B162,"4",'Prioritized Approach Milestones'!C162,"yes")</f>
        <v>0</v>
      </c>
      <c r="E162" s="77">
        <f>COUNTIFS('Prioritized Approach Milestones'!B162,"5",'Prioritized Approach Milestones'!C162,"yes")</f>
        <v>0</v>
      </c>
      <c r="F162" s="78">
        <f>COUNTIFS('Prioritized Approach Milestones'!B162,"6",'Prioritized Approach Milestones'!C162,"yes")</f>
        <v>0</v>
      </c>
      <c r="G162" s="234">
        <f t="shared" si="6"/>
        <v>0</v>
      </c>
      <c r="H162" s="145">
        <f>COUNTIFS('Prioritized Approach Milestones'!B162,"1",'Prioritized Approach Milestones'!C162,"N/A")</f>
        <v>0</v>
      </c>
      <c r="I162" s="145">
        <f>COUNTIFS('Prioritized Approach Milestones'!B162,"2",'Prioritized Approach Milestones'!C162,"N/A")</f>
        <v>0</v>
      </c>
      <c r="J162" s="145">
        <f>COUNTIFS('Prioritized Approach Milestones'!B162,"3",'Prioritized Approach Milestones'!C162,"N/A")</f>
        <v>0</v>
      </c>
      <c r="K162" s="145">
        <f>COUNTIFS('Prioritized Approach Milestones'!B162,"4",'Prioritized Approach Milestones'!C162,"N/A")</f>
        <v>0</v>
      </c>
      <c r="L162" s="145">
        <f>COUNTIFS('Prioritized Approach Milestones'!B162,"5",'Prioritized Approach Milestones'!C162,"N/A")</f>
        <v>0</v>
      </c>
      <c r="M162" s="145">
        <f>COUNTIFS('Prioritized Approach Milestones'!B162,"6",'Prioritized Approach Milestones'!C162,"N/A")</f>
        <v>0</v>
      </c>
      <c r="N162">
        <f t="shared" si="7"/>
        <v>0</v>
      </c>
      <c r="O162" s="238"/>
      <c r="P162" s="65" t="str">
        <f>IF('Prioritized Approach Milestones'!$B162=1,'Prioritized Approach Milestones'!$F162,"")</f>
        <v/>
      </c>
      <c r="Q162" s="65" t="str">
        <f>IF('Prioritized Approach Milestones'!$B162=2,'Prioritized Approach Milestones'!$F162,"")</f>
        <v/>
      </c>
      <c r="R162" s="65" t="str">
        <f>IF('Prioritized Approach Milestones'!$B162=3,'Prioritized Approach Milestones'!$F162,"")</f>
        <v/>
      </c>
      <c r="S162" s="65" t="str">
        <f>IF('Prioritized Approach Milestones'!$B162=4,'Prioritized Approach Milestones'!$F162,"")</f>
        <v/>
      </c>
      <c r="T162" s="65" t="str">
        <f>IF('Prioritized Approach Milestones'!$B162=5,'Prioritized Approach Milestones'!$F162,"")</f>
        <v/>
      </c>
      <c r="U162" s="66" t="str">
        <f>IF('Prioritized Approach Milestones'!$B162=6,'Prioritized Approach Milestones'!$F162,"")</f>
        <v/>
      </c>
      <c r="V162" s="67" t="str">
        <f>IF(AND('Prioritized Approach Milestones'!C162="Yes",'Prioritized Approach Milestones'!F162=""),"CORRECT",IF('Prioritized Approach Milestones'!C162="No","CORRECT",IF('Prioritized Approach Milestones'!B162=1,"ERROR 1","N/A")))</f>
        <v>N/A</v>
      </c>
      <c r="W162" s="67" t="str">
        <f>IF(AND('Prioritized Approach Milestones'!C162="Yes",'Prioritized Approach Milestones'!F162=""),"CORRECT",IF('Prioritized Approach Milestones'!C162="No","CORRECT",IF('Prioritized Approach Milestones'!B162=2,"ERROR 1","N/A")))</f>
        <v>N/A</v>
      </c>
      <c r="X162" s="67" t="str">
        <f>IF(AND('Prioritized Approach Milestones'!C162="Yes",'Prioritized Approach Milestones'!F162=""),"CORRECT",IF('Prioritized Approach Milestones'!C162="No","CORRECT",IF('Prioritized Approach Milestones'!B162=3,"ERROR 1","N/A")))</f>
        <v>N/A</v>
      </c>
      <c r="Y162" s="67" t="str">
        <f>IF(AND('Prioritized Approach Milestones'!C162="Yes",'Prioritized Approach Milestones'!F162=""),"CORRECT",IF('Prioritized Approach Milestones'!C162="No","CORRECT",IF('Prioritized Approach Milestones'!B162=4,"ERROR 1","N/A")))</f>
        <v>N/A</v>
      </c>
      <c r="Z162" s="67" t="str">
        <f>IF(AND('Prioritized Approach Milestones'!C162="Yes",'Prioritized Approach Milestones'!F162=""),"CORRECT",IF('Prioritized Approach Milestones'!C162="No","CORRECT",IF('Prioritized Approach Milestones'!B162=5,"ERROR 1","N/A")))</f>
        <v>N/A</v>
      </c>
      <c r="AA162" s="67" t="str">
        <f>IF(AND('Prioritized Approach Milestones'!C162="Yes",'Prioritized Approach Milestones'!F162=""),"CORRECT",IF('Prioritized Approach Milestones'!C162="No","CORRECT",IF('Prioritized Approach Milestones'!B162=6,"ERROR 1","N/A")))</f>
        <v>N/A</v>
      </c>
      <c r="AB162" s="59" t="str">
        <f>IF(AND('Prioritized Approach Milestones'!C162="No",'Prioritized Approach Milestones'!F162=""),IF('Prioritized Approach Milestones'!B162=1,"ERROR 2","N/A"),"CORRECT")</f>
        <v>CORRECT</v>
      </c>
      <c r="AC162" s="59" t="str">
        <f>IF(AND('Prioritized Approach Milestones'!C162="No",'Prioritized Approach Milestones'!F162=""),IF('Prioritized Approach Milestones'!B162=2,"ERROR 2","N/A"),"CORRECT")</f>
        <v>CORRECT</v>
      </c>
      <c r="AD162" s="59" t="str">
        <f>IF(AND('Prioritized Approach Milestones'!C162="No",'Prioritized Approach Milestones'!F162=""),IF('Prioritized Approach Milestones'!B162=3,"ERROR 2","N/A"),"CORRECT")</f>
        <v>CORRECT</v>
      </c>
      <c r="AE162" s="59" t="str">
        <f>IF(AND('Prioritized Approach Milestones'!C162="No",'Prioritized Approach Milestones'!F162=""),IF('Prioritized Approach Milestones'!B162=4,"ERROR 2","N/A"),"CORRECT")</f>
        <v>CORRECT</v>
      </c>
      <c r="AF162" s="59" t="str">
        <f>IF(AND('Prioritized Approach Milestones'!C162="No",'Prioritized Approach Milestones'!F162=""),IF('Prioritized Approach Milestones'!B162=5,"ERROR 2","N/A"),"CORRECT")</f>
        <v>CORRECT</v>
      </c>
      <c r="AG162" s="68" t="str">
        <f>IF(AND('Prioritized Approach Milestones'!C162="No",'Prioritized Approach Milestones'!F162=""),IF('Prioritized Approach Milestones'!B162=6,"ERROR 2","N/A"),"CORRECT")</f>
        <v>CORRECT</v>
      </c>
    </row>
    <row r="163" spans="1:33">
      <c r="A163" s="74">
        <f>COUNTIFS('Prioritized Approach Milestones'!B163,"1",'Prioritized Approach Milestones'!C163,"yes")</f>
        <v>0</v>
      </c>
      <c r="B163" s="79">
        <f>COUNTIFS('Prioritized Approach Milestones'!B163,"2",'Prioritized Approach Milestones'!C163,"yes")</f>
        <v>0</v>
      </c>
      <c r="C163" s="75">
        <f>COUNTIFS('Prioritized Approach Milestones'!B163,"3",'Prioritized Approach Milestones'!C163,"yes")</f>
        <v>0</v>
      </c>
      <c r="D163" s="76">
        <f>COUNTIFS('Prioritized Approach Milestones'!B163,"4",'Prioritized Approach Milestones'!C163,"yes")</f>
        <v>0</v>
      </c>
      <c r="E163" s="77">
        <f>COUNTIFS('Prioritized Approach Milestones'!B163,"5",'Prioritized Approach Milestones'!C163,"yes")</f>
        <v>0</v>
      </c>
      <c r="F163" s="78">
        <f>COUNTIFS('Prioritized Approach Milestones'!B163,"6",'Prioritized Approach Milestones'!C163,"yes")</f>
        <v>0</v>
      </c>
      <c r="G163" s="234">
        <f t="shared" si="6"/>
        <v>0</v>
      </c>
      <c r="H163" s="145">
        <f>COUNTIFS('Prioritized Approach Milestones'!B163,"1",'Prioritized Approach Milestones'!C163,"N/A")</f>
        <v>0</v>
      </c>
      <c r="I163" s="145">
        <f>COUNTIFS('Prioritized Approach Milestones'!B163,"2",'Prioritized Approach Milestones'!C163,"N/A")</f>
        <v>0</v>
      </c>
      <c r="J163" s="145">
        <f>COUNTIFS('Prioritized Approach Milestones'!B163,"3",'Prioritized Approach Milestones'!C163,"N/A")</f>
        <v>0</v>
      </c>
      <c r="K163" s="145">
        <f>COUNTIFS('Prioritized Approach Milestones'!B163,"4",'Prioritized Approach Milestones'!C163,"N/A")</f>
        <v>0</v>
      </c>
      <c r="L163" s="145">
        <f>COUNTIFS('Prioritized Approach Milestones'!B163,"5",'Prioritized Approach Milestones'!C163,"N/A")</f>
        <v>0</v>
      </c>
      <c r="M163" s="145">
        <f>COUNTIFS('Prioritized Approach Milestones'!B163,"6",'Prioritized Approach Milestones'!C163,"N/A")</f>
        <v>0</v>
      </c>
      <c r="N163">
        <f t="shared" si="7"/>
        <v>0</v>
      </c>
      <c r="O163" s="238"/>
      <c r="P163" s="65" t="str">
        <f>IF('Prioritized Approach Milestones'!$B163=1,'Prioritized Approach Milestones'!$F163,"")</f>
        <v/>
      </c>
      <c r="Q163" s="65" t="str">
        <f>IF('Prioritized Approach Milestones'!$B163=2,'Prioritized Approach Milestones'!$F163,"")</f>
        <v/>
      </c>
      <c r="R163" s="65" t="str">
        <f>IF('Prioritized Approach Milestones'!$B163=3,'Prioritized Approach Milestones'!$F163,"")</f>
        <v/>
      </c>
      <c r="S163" s="65" t="str">
        <f>IF('Prioritized Approach Milestones'!$B163=4,'Prioritized Approach Milestones'!$F163,"")</f>
        <v/>
      </c>
      <c r="T163" s="65">
        <f>IF('Prioritized Approach Milestones'!$B163=5,'Prioritized Approach Milestones'!$F163,"")</f>
        <v>0</v>
      </c>
      <c r="U163" s="66" t="str">
        <f>IF('Prioritized Approach Milestones'!$B163=6,'Prioritized Approach Milestones'!$F163,"")</f>
        <v/>
      </c>
      <c r="V163" s="67" t="str">
        <f>IF(AND('Prioritized Approach Milestones'!C163="Yes",'Prioritized Approach Milestones'!F163=""),"CORRECT",IF('Prioritized Approach Milestones'!C163="No","CORRECT",IF('Prioritized Approach Milestones'!B163=1,"ERROR 1","N/A")))</f>
        <v>N/A</v>
      </c>
      <c r="W163" s="67" t="str">
        <f>IF(AND('Prioritized Approach Milestones'!C163="Yes",'Prioritized Approach Milestones'!F163=""),"CORRECT",IF('Prioritized Approach Milestones'!C163="No","CORRECT",IF('Prioritized Approach Milestones'!B163=2,"ERROR 1","N/A")))</f>
        <v>N/A</v>
      </c>
      <c r="X163" s="67" t="str">
        <f>IF(AND('Prioritized Approach Milestones'!C163="Yes",'Prioritized Approach Milestones'!F163=""),"CORRECT",IF('Prioritized Approach Milestones'!C163="No","CORRECT",IF('Prioritized Approach Milestones'!B163=3,"ERROR 1","N/A")))</f>
        <v>N/A</v>
      </c>
      <c r="Y163" s="67" t="str">
        <f>IF(AND('Prioritized Approach Milestones'!C163="Yes",'Prioritized Approach Milestones'!F163=""),"CORRECT",IF('Prioritized Approach Milestones'!C163="No","CORRECT",IF('Prioritized Approach Milestones'!B163=4,"ERROR 1","N/A")))</f>
        <v>N/A</v>
      </c>
      <c r="Z163" s="67" t="str">
        <f>IF(AND('Prioritized Approach Milestones'!C163="Yes",'Prioritized Approach Milestones'!F163=""),"CORRECT",IF('Prioritized Approach Milestones'!C163="No","CORRECT",IF('Prioritized Approach Milestones'!B163=5,"ERROR 1","N/A")))</f>
        <v>ERROR 1</v>
      </c>
      <c r="AA163" s="67" t="str">
        <f>IF(AND('Prioritized Approach Milestones'!C163="Yes",'Prioritized Approach Milestones'!F163=""),"CORRECT",IF('Prioritized Approach Milestones'!C163="No","CORRECT",IF('Prioritized Approach Milestones'!B163=6,"ERROR 1","N/A")))</f>
        <v>N/A</v>
      </c>
      <c r="AB163" s="59" t="str">
        <f>IF(AND('Prioritized Approach Milestones'!C163="No",'Prioritized Approach Milestones'!F163=""),IF('Prioritized Approach Milestones'!B163=1,"ERROR 2","N/A"),"CORRECT")</f>
        <v>CORRECT</v>
      </c>
      <c r="AC163" s="59" t="str">
        <f>IF(AND('Prioritized Approach Milestones'!C163="No",'Prioritized Approach Milestones'!F163=""),IF('Prioritized Approach Milestones'!B163=2,"ERROR 2","N/A"),"CORRECT")</f>
        <v>CORRECT</v>
      </c>
      <c r="AD163" s="59" t="str">
        <f>IF(AND('Prioritized Approach Milestones'!C163="No",'Prioritized Approach Milestones'!F163=""),IF('Prioritized Approach Milestones'!B163=3,"ERROR 2","N/A"),"CORRECT")</f>
        <v>CORRECT</v>
      </c>
      <c r="AE163" s="59" t="str">
        <f>IF(AND('Prioritized Approach Milestones'!C163="No",'Prioritized Approach Milestones'!F163=""),IF('Prioritized Approach Milestones'!B163=4,"ERROR 2","N/A"),"CORRECT")</f>
        <v>CORRECT</v>
      </c>
      <c r="AF163" s="59" t="str">
        <f>IF(AND('Prioritized Approach Milestones'!C163="No",'Prioritized Approach Milestones'!F163=""),IF('Prioritized Approach Milestones'!B163=5,"ERROR 2","N/A"),"CORRECT")</f>
        <v>CORRECT</v>
      </c>
      <c r="AG163" s="68" t="str">
        <f>IF(AND('Prioritized Approach Milestones'!C163="No",'Prioritized Approach Milestones'!F163=""),IF('Prioritized Approach Milestones'!B163=6,"ERROR 2","N/A"),"CORRECT")</f>
        <v>CORRECT</v>
      </c>
    </row>
    <row r="164" spans="1:33">
      <c r="A164" s="74">
        <f>COUNTIFS('Prioritized Approach Milestones'!B164,"1",'Prioritized Approach Milestones'!C164,"yes")</f>
        <v>0</v>
      </c>
      <c r="B164" s="79">
        <f>COUNTIFS('Prioritized Approach Milestones'!B164,"2",'Prioritized Approach Milestones'!C164,"yes")</f>
        <v>0</v>
      </c>
      <c r="C164" s="75">
        <f>COUNTIFS('Prioritized Approach Milestones'!B164,"3",'Prioritized Approach Milestones'!C164,"yes")</f>
        <v>0</v>
      </c>
      <c r="D164" s="76">
        <f>COUNTIFS('Prioritized Approach Milestones'!B164,"4",'Prioritized Approach Milestones'!C164,"yes")</f>
        <v>0</v>
      </c>
      <c r="E164" s="77">
        <f>COUNTIFS('Prioritized Approach Milestones'!B164,"5",'Prioritized Approach Milestones'!C164,"yes")</f>
        <v>0</v>
      </c>
      <c r="F164" s="78">
        <f>COUNTIFS('Prioritized Approach Milestones'!B164,"6",'Prioritized Approach Milestones'!C164,"yes")</f>
        <v>0</v>
      </c>
      <c r="G164" s="234">
        <f t="shared" si="6"/>
        <v>0</v>
      </c>
      <c r="H164" s="145">
        <f>COUNTIFS('Prioritized Approach Milestones'!B164,"1",'Prioritized Approach Milestones'!C164,"N/A")</f>
        <v>0</v>
      </c>
      <c r="I164" s="145">
        <f>COUNTIFS('Prioritized Approach Milestones'!B164,"2",'Prioritized Approach Milestones'!C164,"N/A")</f>
        <v>0</v>
      </c>
      <c r="J164" s="145">
        <f>COUNTIFS('Prioritized Approach Milestones'!B164,"3",'Prioritized Approach Milestones'!C164,"N/A")</f>
        <v>0</v>
      </c>
      <c r="K164" s="145">
        <f>COUNTIFS('Prioritized Approach Milestones'!B164,"4",'Prioritized Approach Milestones'!C164,"N/A")</f>
        <v>0</v>
      </c>
      <c r="L164" s="145">
        <f>COUNTIFS('Prioritized Approach Milestones'!B164,"5",'Prioritized Approach Milestones'!C164,"N/A")</f>
        <v>0</v>
      </c>
      <c r="M164" s="145">
        <f>COUNTIFS('Prioritized Approach Milestones'!B164,"6",'Prioritized Approach Milestones'!C164,"N/A")</f>
        <v>0</v>
      </c>
      <c r="N164">
        <f t="shared" si="7"/>
        <v>0</v>
      </c>
      <c r="O164" s="238"/>
      <c r="P164" s="65" t="str">
        <f>IF('Prioritized Approach Milestones'!$B164=1,'Prioritized Approach Milestones'!$F164,"")</f>
        <v/>
      </c>
      <c r="Q164" s="65" t="str">
        <f>IF('Prioritized Approach Milestones'!$B164=2,'Prioritized Approach Milestones'!$F164,"")</f>
        <v/>
      </c>
      <c r="R164" s="65" t="str">
        <f>IF('Prioritized Approach Milestones'!$B164=3,'Prioritized Approach Milestones'!$F164,"")</f>
        <v/>
      </c>
      <c r="S164" s="65" t="str">
        <f>IF('Prioritized Approach Milestones'!$B164=4,'Prioritized Approach Milestones'!$F164,"")</f>
        <v/>
      </c>
      <c r="T164" s="65" t="str">
        <f>IF('Prioritized Approach Milestones'!$B164=5,'Prioritized Approach Milestones'!$F164,"")</f>
        <v/>
      </c>
      <c r="U164" s="66" t="str">
        <f>IF('Prioritized Approach Milestones'!$B164=6,'Prioritized Approach Milestones'!$F164,"")</f>
        <v/>
      </c>
      <c r="V164" s="67" t="str">
        <f>IF(AND('Prioritized Approach Milestones'!C164="Yes",'Prioritized Approach Milestones'!F164=""),"CORRECT",IF('Prioritized Approach Milestones'!C164="No","CORRECT",IF('Prioritized Approach Milestones'!B164=1,"ERROR 1","N/A")))</f>
        <v>N/A</v>
      </c>
      <c r="W164" s="67" t="str">
        <f>IF(AND('Prioritized Approach Milestones'!C164="Yes",'Prioritized Approach Milestones'!F164=""),"CORRECT",IF('Prioritized Approach Milestones'!C164="No","CORRECT",IF('Prioritized Approach Milestones'!B164=2,"ERROR 1","N/A")))</f>
        <v>N/A</v>
      </c>
      <c r="X164" s="67" t="str">
        <f>IF(AND('Prioritized Approach Milestones'!C164="Yes",'Prioritized Approach Milestones'!F164=""),"CORRECT",IF('Prioritized Approach Milestones'!C164="No","CORRECT",IF('Prioritized Approach Milestones'!B164=3,"ERROR 1","N/A")))</f>
        <v>N/A</v>
      </c>
      <c r="Y164" s="67" t="str">
        <f>IF(AND('Prioritized Approach Milestones'!C164="Yes",'Prioritized Approach Milestones'!F164=""),"CORRECT",IF('Prioritized Approach Milestones'!C164="No","CORRECT",IF('Prioritized Approach Milestones'!B164=4,"ERROR 1","N/A")))</f>
        <v>N/A</v>
      </c>
      <c r="Z164" s="67" t="str">
        <f>IF(AND('Prioritized Approach Milestones'!C164="Yes",'Prioritized Approach Milestones'!F164=""),"CORRECT",IF('Prioritized Approach Milestones'!C164="No","CORRECT",IF('Prioritized Approach Milestones'!B164=5,"ERROR 1","N/A")))</f>
        <v>N/A</v>
      </c>
      <c r="AA164" s="67" t="str">
        <f>IF(AND('Prioritized Approach Milestones'!C164="Yes",'Prioritized Approach Milestones'!F164=""),"CORRECT",IF('Prioritized Approach Milestones'!C164="No","CORRECT",IF('Prioritized Approach Milestones'!B164=6,"ERROR 1","N/A")))</f>
        <v>N/A</v>
      </c>
      <c r="AB164" s="59" t="str">
        <f>IF(AND('Prioritized Approach Milestones'!C164="No",'Prioritized Approach Milestones'!F164=""),IF('Prioritized Approach Milestones'!B164=1,"ERROR 2","N/A"),"CORRECT")</f>
        <v>CORRECT</v>
      </c>
      <c r="AC164" s="59" t="str">
        <f>IF(AND('Prioritized Approach Milestones'!C164="No",'Prioritized Approach Milestones'!F164=""),IF('Prioritized Approach Milestones'!B164=2,"ERROR 2","N/A"),"CORRECT")</f>
        <v>CORRECT</v>
      </c>
      <c r="AD164" s="59" t="str">
        <f>IF(AND('Prioritized Approach Milestones'!C164="No",'Prioritized Approach Milestones'!F164=""),IF('Prioritized Approach Milestones'!B164=3,"ERROR 2","N/A"),"CORRECT")</f>
        <v>CORRECT</v>
      </c>
      <c r="AE164" s="59" t="str">
        <f>IF(AND('Prioritized Approach Milestones'!C164="No",'Prioritized Approach Milestones'!F164=""),IF('Prioritized Approach Milestones'!B164=4,"ERROR 2","N/A"),"CORRECT")</f>
        <v>CORRECT</v>
      </c>
      <c r="AF164" s="59" t="str">
        <f>IF(AND('Prioritized Approach Milestones'!C164="No",'Prioritized Approach Milestones'!F164=""),IF('Prioritized Approach Milestones'!B164=5,"ERROR 2","N/A"),"CORRECT")</f>
        <v>CORRECT</v>
      </c>
      <c r="AG164" s="68" t="str">
        <f>IF(AND('Prioritized Approach Milestones'!C164="No",'Prioritized Approach Milestones'!F164=""),IF('Prioritized Approach Milestones'!B164=6,"ERROR 2","N/A"),"CORRECT")</f>
        <v>CORRECT</v>
      </c>
    </row>
    <row r="165" spans="1:33">
      <c r="A165" s="74">
        <f>COUNTIFS('Prioritized Approach Milestones'!B165,"1",'Prioritized Approach Milestones'!C165,"yes")</f>
        <v>0</v>
      </c>
      <c r="B165" s="79">
        <f>COUNTIFS('Prioritized Approach Milestones'!B165,"2",'Prioritized Approach Milestones'!C165,"yes")</f>
        <v>0</v>
      </c>
      <c r="C165" s="75">
        <f>COUNTIFS('Prioritized Approach Milestones'!B165,"3",'Prioritized Approach Milestones'!C165,"yes")</f>
        <v>0</v>
      </c>
      <c r="D165" s="76">
        <f>COUNTIFS('Prioritized Approach Milestones'!B165,"4",'Prioritized Approach Milestones'!C165,"yes")</f>
        <v>0</v>
      </c>
      <c r="E165" s="77">
        <f>COUNTIFS('Prioritized Approach Milestones'!B165,"5",'Prioritized Approach Milestones'!C165,"yes")</f>
        <v>0</v>
      </c>
      <c r="F165" s="78">
        <f>COUNTIFS('Prioritized Approach Milestones'!B165,"6",'Prioritized Approach Milestones'!C165,"yes")</f>
        <v>0</v>
      </c>
      <c r="G165" s="234">
        <f t="shared" ref="G165:G196" si="8">SUM(A165:F165)</f>
        <v>0</v>
      </c>
      <c r="H165" s="145">
        <f>COUNTIFS('Prioritized Approach Milestones'!B165,"1",'Prioritized Approach Milestones'!C165,"N/A")</f>
        <v>0</v>
      </c>
      <c r="I165" s="145">
        <f>COUNTIFS('Prioritized Approach Milestones'!B165,"2",'Prioritized Approach Milestones'!C165,"N/A")</f>
        <v>0</v>
      </c>
      <c r="J165" s="145">
        <f>COUNTIFS('Prioritized Approach Milestones'!B165,"3",'Prioritized Approach Milestones'!C165,"N/A")</f>
        <v>0</v>
      </c>
      <c r="K165" s="145">
        <f>COUNTIFS('Prioritized Approach Milestones'!B165,"4",'Prioritized Approach Milestones'!C165,"N/A")</f>
        <v>0</v>
      </c>
      <c r="L165" s="145">
        <f>COUNTIFS('Prioritized Approach Milestones'!B165,"5",'Prioritized Approach Milestones'!C165,"N/A")</f>
        <v>0</v>
      </c>
      <c r="M165" s="145">
        <f>COUNTIFS('Prioritized Approach Milestones'!B165,"6",'Prioritized Approach Milestones'!C165,"N/A")</f>
        <v>0</v>
      </c>
      <c r="N165">
        <f t="shared" si="7"/>
        <v>0</v>
      </c>
      <c r="O165" s="238"/>
      <c r="P165" s="65">
        <f>IF('Prioritized Approach Milestones'!$B165=1,'Prioritized Approach Milestones'!$F165,"")</f>
        <v>0</v>
      </c>
      <c r="Q165" s="65" t="str">
        <f>IF('Prioritized Approach Milestones'!$B165=2,'Prioritized Approach Milestones'!$F165,"")</f>
        <v/>
      </c>
      <c r="R165" s="65" t="str">
        <f>IF('Prioritized Approach Milestones'!$B165=3,'Prioritized Approach Milestones'!$F165,"")</f>
        <v/>
      </c>
      <c r="S165" s="65" t="str">
        <f>IF('Prioritized Approach Milestones'!$B165=4,'Prioritized Approach Milestones'!$F165,"")</f>
        <v/>
      </c>
      <c r="T165" s="65" t="str">
        <f>IF('Prioritized Approach Milestones'!$B165=5,'Prioritized Approach Milestones'!$F165,"")</f>
        <v/>
      </c>
      <c r="U165" s="66" t="str">
        <f>IF('Prioritized Approach Milestones'!$B165=6,'Prioritized Approach Milestones'!$F165,"")</f>
        <v/>
      </c>
      <c r="V165" s="67" t="str">
        <f>IF(AND('Prioritized Approach Milestones'!C165="Yes",'Prioritized Approach Milestones'!F165=""),"CORRECT",IF('Prioritized Approach Milestones'!C165="No","CORRECT",IF('Prioritized Approach Milestones'!B165=1,"ERROR 1","N/A")))</f>
        <v>ERROR 1</v>
      </c>
      <c r="W165" s="67" t="str">
        <f>IF(AND('Prioritized Approach Milestones'!C165="Yes",'Prioritized Approach Milestones'!F165=""),"CORRECT",IF('Prioritized Approach Milestones'!C165="No","CORRECT",IF('Prioritized Approach Milestones'!B165=2,"ERROR 1","N/A")))</f>
        <v>N/A</v>
      </c>
      <c r="X165" s="67" t="str">
        <f>IF(AND('Prioritized Approach Milestones'!C165="Yes",'Prioritized Approach Milestones'!F165=""),"CORRECT",IF('Prioritized Approach Milestones'!C165="No","CORRECT",IF('Prioritized Approach Milestones'!B165=3,"ERROR 1","N/A")))</f>
        <v>N/A</v>
      </c>
      <c r="Y165" s="67" t="str">
        <f>IF(AND('Prioritized Approach Milestones'!C165="Yes",'Prioritized Approach Milestones'!F165=""),"CORRECT",IF('Prioritized Approach Milestones'!C165="No","CORRECT",IF('Prioritized Approach Milestones'!B165=4,"ERROR 1","N/A")))</f>
        <v>N/A</v>
      </c>
      <c r="Z165" s="67" t="str">
        <f>IF(AND('Prioritized Approach Milestones'!C165="Yes",'Prioritized Approach Milestones'!F165=""),"CORRECT",IF('Prioritized Approach Milestones'!C165="No","CORRECT",IF('Prioritized Approach Milestones'!B165=5,"ERROR 1","N/A")))</f>
        <v>N/A</v>
      </c>
      <c r="AA165" s="67" t="str">
        <f>IF(AND('Prioritized Approach Milestones'!C165="Yes",'Prioritized Approach Milestones'!F165=""),"CORRECT",IF('Prioritized Approach Milestones'!C165="No","CORRECT",IF('Prioritized Approach Milestones'!B165=6,"ERROR 1","N/A")))</f>
        <v>N/A</v>
      </c>
      <c r="AB165" s="59" t="str">
        <f>IF(AND('Prioritized Approach Milestones'!C165="No",'Prioritized Approach Milestones'!F165=""),IF('Prioritized Approach Milestones'!B165=1,"ERROR 2","N/A"),"CORRECT")</f>
        <v>CORRECT</v>
      </c>
      <c r="AC165" s="59" t="str">
        <f>IF(AND('Prioritized Approach Milestones'!C165="No",'Prioritized Approach Milestones'!F165=""),IF('Prioritized Approach Milestones'!B165=2,"ERROR 2","N/A"),"CORRECT")</f>
        <v>CORRECT</v>
      </c>
      <c r="AD165" s="59" t="str">
        <f>IF(AND('Prioritized Approach Milestones'!C165="No",'Prioritized Approach Milestones'!F165=""),IF('Prioritized Approach Milestones'!B165=3,"ERROR 2","N/A"),"CORRECT")</f>
        <v>CORRECT</v>
      </c>
      <c r="AE165" s="59" t="str">
        <f>IF(AND('Prioritized Approach Milestones'!C165="No",'Prioritized Approach Milestones'!F165=""),IF('Prioritized Approach Milestones'!B165=4,"ERROR 2","N/A"),"CORRECT")</f>
        <v>CORRECT</v>
      </c>
      <c r="AF165" s="59" t="str">
        <f>IF(AND('Prioritized Approach Milestones'!C165="No",'Prioritized Approach Milestones'!F165=""),IF('Prioritized Approach Milestones'!B165=5,"ERROR 2","N/A"),"CORRECT")</f>
        <v>CORRECT</v>
      </c>
      <c r="AG165" s="68" t="str">
        <f>IF(AND('Prioritized Approach Milestones'!C165="No",'Prioritized Approach Milestones'!F165=""),IF('Prioritized Approach Milestones'!B165=6,"ERROR 2","N/A"),"CORRECT")</f>
        <v>CORRECT</v>
      </c>
    </row>
    <row r="166" spans="1:33">
      <c r="A166" s="74">
        <f>COUNTIFS('Prioritized Approach Milestones'!B166,"1",'Prioritized Approach Milestones'!C166,"yes")</f>
        <v>0</v>
      </c>
      <c r="B166" s="79">
        <f>COUNTIFS('Prioritized Approach Milestones'!B166,"2",'Prioritized Approach Milestones'!C166,"yes")</f>
        <v>0</v>
      </c>
      <c r="C166" s="75">
        <f>COUNTIFS('Prioritized Approach Milestones'!B166,"3",'Prioritized Approach Milestones'!C166,"yes")</f>
        <v>0</v>
      </c>
      <c r="D166" s="76">
        <f>COUNTIFS('Prioritized Approach Milestones'!B166,"4",'Prioritized Approach Milestones'!C166,"yes")</f>
        <v>0</v>
      </c>
      <c r="E166" s="77">
        <f>COUNTIFS('Prioritized Approach Milestones'!B166,"5",'Prioritized Approach Milestones'!C166,"yes")</f>
        <v>0</v>
      </c>
      <c r="F166" s="78">
        <f>COUNTIFS('Prioritized Approach Milestones'!B166,"6",'Prioritized Approach Milestones'!C166,"yes")</f>
        <v>0</v>
      </c>
      <c r="G166" s="234">
        <f t="shared" si="8"/>
        <v>0</v>
      </c>
      <c r="H166" s="145">
        <f>COUNTIFS('Prioritized Approach Milestones'!B166,"1",'Prioritized Approach Milestones'!C166,"N/A")</f>
        <v>0</v>
      </c>
      <c r="I166" s="145">
        <f>COUNTIFS('Prioritized Approach Milestones'!B166,"2",'Prioritized Approach Milestones'!C166,"N/A")</f>
        <v>0</v>
      </c>
      <c r="J166" s="145">
        <f>COUNTIFS('Prioritized Approach Milestones'!B166,"3",'Prioritized Approach Milestones'!C166,"N/A")</f>
        <v>0</v>
      </c>
      <c r="K166" s="145">
        <f>COUNTIFS('Prioritized Approach Milestones'!B166,"4",'Prioritized Approach Milestones'!C166,"N/A")</f>
        <v>0</v>
      </c>
      <c r="L166" s="145">
        <f>COUNTIFS('Prioritized Approach Milestones'!B166,"5",'Prioritized Approach Milestones'!C166,"N/A")</f>
        <v>0</v>
      </c>
      <c r="M166" s="145">
        <f>COUNTIFS('Prioritized Approach Milestones'!B166,"6",'Prioritized Approach Milestones'!C166,"N/A")</f>
        <v>0</v>
      </c>
      <c r="N166">
        <f t="shared" si="7"/>
        <v>0</v>
      </c>
      <c r="O166" s="238"/>
      <c r="P166" s="65">
        <f>IF('Prioritized Approach Milestones'!$B166=1,'Prioritized Approach Milestones'!$F166,"")</f>
        <v>0</v>
      </c>
      <c r="Q166" s="65" t="str">
        <f>IF('Prioritized Approach Milestones'!$B166=2,'Prioritized Approach Milestones'!$F166,"")</f>
        <v/>
      </c>
      <c r="R166" s="65" t="str">
        <f>IF('Prioritized Approach Milestones'!$B166=3,'Prioritized Approach Milestones'!$F166,"")</f>
        <v/>
      </c>
      <c r="S166" s="65" t="str">
        <f>IF('Prioritized Approach Milestones'!$B166=4,'Prioritized Approach Milestones'!$F166,"")</f>
        <v/>
      </c>
      <c r="T166" s="65" t="str">
        <f>IF('Prioritized Approach Milestones'!$B166=5,'Prioritized Approach Milestones'!$F166,"")</f>
        <v/>
      </c>
      <c r="U166" s="66" t="str">
        <f>IF('Prioritized Approach Milestones'!$B166=6,'Prioritized Approach Milestones'!$F166,"")</f>
        <v/>
      </c>
      <c r="V166" s="67" t="str">
        <f>IF(AND('Prioritized Approach Milestones'!C166="Yes",'Prioritized Approach Milestones'!F166=""),"CORRECT",IF('Prioritized Approach Milestones'!C166="No","CORRECT",IF('Prioritized Approach Milestones'!B166=1,"ERROR 1","N/A")))</f>
        <v>ERROR 1</v>
      </c>
      <c r="W166" s="67" t="str">
        <f>IF(AND('Prioritized Approach Milestones'!C166="Yes",'Prioritized Approach Milestones'!F166=""),"CORRECT",IF('Prioritized Approach Milestones'!C166="No","CORRECT",IF('Prioritized Approach Milestones'!B166=2,"ERROR 1","N/A")))</f>
        <v>N/A</v>
      </c>
      <c r="X166" s="67" t="str">
        <f>IF(AND('Prioritized Approach Milestones'!C166="Yes",'Prioritized Approach Milestones'!F166=""),"CORRECT",IF('Prioritized Approach Milestones'!C166="No","CORRECT",IF('Prioritized Approach Milestones'!B166=3,"ERROR 1","N/A")))</f>
        <v>N/A</v>
      </c>
      <c r="Y166" s="67" t="str">
        <f>IF(AND('Prioritized Approach Milestones'!C166="Yes",'Prioritized Approach Milestones'!F166=""),"CORRECT",IF('Prioritized Approach Milestones'!C166="No","CORRECT",IF('Prioritized Approach Milestones'!B166=4,"ERROR 1","N/A")))</f>
        <v>N/A</v>
      </c>
      <c r="Z166" s="67" t="str">
        <f>IF(AND('Prioritized Approach Milestones'!C166="Yes",'Prioritized Approach Milestones'!F166=""),"CORRECT",IF('Prioritized Approach Milestones'!C166="No","CORRECT",IF('Prioritized Approach Milestones'!B166=5,"ERROR 1","N/A")))</f>
        <v>N/A</v>
      </c>
      <c r="AA166" s="67" t="str">
        <f>IF(AND('Prioritized Approach Milestones'!C166="Yes",'Prioritized Approach Milestones'!F166=""),"CORRECT",IF('Prioritized Approach Milestones'!C166="No","CORRECT",IF('Prioritized Approach Milestones'!B166=6,"ERROR 1","N/A")))</f>
        <v>N/A</v>
      </c>
      <c r="AB166" s="59" t="str">
        <f>IF(AND('Prioritized Approach Milestones'!C166="No",'Prioritized Approach Milestones'!F166=""),IF('Prioritized Approach Milestones'!B166=1,"ERROR 2","N/A"),"CORRECT")</f>
        <v>CORRECT</v>
      </c>
      <c r="AC166" s="59" t="str">
        <f>IF(AND('Prioritized Approach Milestones'!C166="No",'Prioritized Approach Milestones'!F166=""),IF('Prioritized Approach Milestones'!B166=2,"ERROR 2","N/A"),"CORRECT")</f>
        <v>CORRECT</v>
      </c>
      <c r="AD166" s="59" t="str">
        <f>IF(AND('Prioritized Approach Milestones'!C166="No",'Prioritized Approach Milestones'!F166=""),IF('Prioritized Approach Milestones'!B166=3,"ERROR 2","N/A"),"CORRECT")</f>
        <v>CORRECT</v>
      </c>
      <c r="AE166" s="59" t="str">
        <f>IF(AND('Prioritized Approach Milestones'!C166="No",'Prioritized Approach Milestones'!F166=""),IF('Prioritized Approach Milestones'!B166=4,"ERROR 2","N/A"),"CORRECT")</f>
        <v>CORRECT</v>
      </c>
      <c r="AF166" s="59" t="str">
        <f>IF(AND('Prioritized Approach Milestones'!C166="No",'Prioritized Approach Milestones'!F166=""),IF('Prioritized Approach Milestones'!B166=5,"ERROR 2","N/A"),"CORRECT")</f>
        <v>CORRECT</v>
      </c>
      <c r="AG166" s="68" t="str">
        <f>IF(AND('Prioritized Approach Milestones'!C166="No",'Prioritized Approach Milestones'!F166=""),IF('Prioritized Approach Milestones'!B166=6,"ERROR 2","N/A"),"CORRECT")</f>
        <v>CORRECT</v>
      </c>
    </row>
    <row r="167" spans="1:33">
      <c r="A167" s="74">
        <f>COUNTIFS('Prioritized Approach Milestones'!B167,"1",'Prioritized Approach Milestones'!C167,"yes")</f>
        <v>0</v>
      </c>
      <c r="B167" s="79">
        <f>COUNTIFS('Prioritized Approach Milestones'!B167,"2",'Prioritized Approach Milestones'!C167,"yes")</f>
        <v>0</v>
      </c>
      <c r="C167" s="75">
        <f>COUNTIFS('Prioritized Approach Milestones'!B167,"3",'Prioritized Approach Milestones'!C167,"yes")</f>
        <v>0</v>
      </c>
      <c r="D167" s="76">
        <f>COUNTIFS('Prioritized Approach Milestones'!B167,"4",'Prioritized Approach Milestones'!C167,"yes")</f>
        <v>0</v>
      </c>
      <c r="E167" s="77">
        <f>COUNTIFS('Prioritized Approach Milestones'!B167,"5",'Prioritized Approach Milestones'!C167,"yes")</f>
        <v>0</v>
      </c>
      <c r="F167" s="78">
        <f>COUNTIFS('Prioritized Approach Milestones'!B167,"6",'Prioritized Approach Milestones'!C167,"yes")</f>
        <v>0</v>
      </c>
      <c r="G167" s="234">
        <f t="shared" si="8"/>
        <v>0</v>
      </c>
      <c r="H167" s="145">
        <f>COUNTIFS('Prioritized Approach Milestones'!B167,"1",'Prioritized Approach Milestones'!C167,"N/A")</f>
        <v>0</v>
      </c>
      <c r="I167" s="145">
        <f>COUNTIFS('Prioritized Approach Milestones'!B167,"2",'Prioritized Approach Milestones'!C167,"N/A")</f>
        <v>0</v>
      </c>
      <c r="J167" s="145">
        <f>COUNTIFS('Prioritized Approach Milestones'!B167,"3",'Prioritized Approach Milestones'!C167,"N/A")</f>
        <v>0</v>
      </c>
      <c r="K167" s="145">
        <f>COUNTIFS('Prioritized Approach Milestones'!B167,"4",'Prioritized Approach Milestones'!C167,"N/A")</f>
        <v>0</v>
      </c>
      <c r="L167" s="145">
        <f>COUNTIFS('Prioritized Approach Milestones'!B167,"5",'Prioritized Approach Milestones'!C167,"N/A")</f>
        <v>0</v>
      </c>
      <c r="M167" s="145">
        <f>COUNTIFS('Prioritized Approach Milestones'!B167,"6",'Prioritized Approach Milestones'!C167,"N/A")</f>
        <v>0</v>
      </c>
      <c r="N167">
        <f t="shared" si="7"/>
        <v>0</v>
      </c>
      <c r="O167" s="238"/>
      <c r="P167" s="65" t="str">
        <f>IF('Prioritized Approach Milestones'!$B167=1,'Prioritized Approach Milestones'!$F167,"")</f>
        <v/>
      </c>
      <c r="Q167" s="65" t="str">
        <f>IF('Prioritized Approach Milestones'!$B167=2,'Prioritized Approach Milestones'!$F167,"")</f>
        <v/>
      </c>
      <c r="R167" s="65" t="str">
        <f>IF('Prioritized Approach Milestones'!$B167=3,'Prioritized Approach Milestones'!$F167,"")</f>
        <v/>
      </c>
      <c r="S167" s="65" t="str">
        <f>IF('Prioritized Approach Milestones'!$B167=4,'Prioritized Approach Milestones'!$F167,"")</f>
        <v/>
      </c>
      <c r="T167" s="65" t="str">
        <f>IF('Prioritized Approach Milestones'!$B167=5,'Prioritized Approach Milestones'!$F167,"")</f>
        <v/>
      </c>
      <c r="U167" s="66" t="str">
        <f>IF('Prioritized Approach Milestones'!$B167=6,'Prioritized Approach Milestones'!$F167,"")</f>
        <v/>
      </c>
      <c r="V167" s="67" t="str">
        <f>IF(AND('Prioritized Approach Milestones'!C167="Yes",'Prioritized Approach Milestones'!F167=""),"CORRECT",IF('Prioritized Approach Milestones'!C167="No","CORRECT",IF('Prioritized Approach Milestones'!B167=1,"ERROR 1","N/A")))</f>
        <v>N/A</v>
      </c>
      <c r="W167" s="67" t="str">
        <f>IF(AND('Prioritized Approach Milestones'!C167="Yes",'Prioritized Approach Milestones'!F167=""),"CORRECT",IF('Prioritized Approach Milestones'!C167="No","CORRECT",IF('Prioritized Approach Milestones'!B167=2,"ERROR 1","N/A")))</f>
        <v>N/A</v>
      </c>
      <c r="X167" s="67" t="str">
        <f>IF(AND('Prioritized Approach Milestones'!C167="Yes",'Prioritized Approach Milestones'!F167=""),"CORRECT",IF('Prioritized Approach Milestones'!C167="No","CORRECT",IF('Prioritized Approach Milestones'!B167=3,"ERROR 1","N/A")))</f>
        <v>N/A</v>
      </c>
      <c r="Y167" s="67" t="str">
        <f>IF(AND('Prioritized Approach Milestones'!C167="Yes",'Prioritized Approach Milestones'!F167=""),"CORRECT",IF('Prioritized Approach Milestones'!C167="No","CORRECT",IF('Prioritized Approach Milestones'!B167=4,"ERROR 1","N/A")))</f>
        <v>N/A</v>
      </c>
      <c r="Z167" s="67" t="str">
        <f>IF(AND('Prioritized Approach Milestones'!C167="Yes",'Prioritized Approach Milestones'!F167=""),"CORRECT",IF('Prioritized Approach Milestones'!C167="No","CORRECT",IF('Prioritized Approach Milestones'!B167=5,"ERROR 1","N/A")))</f>
        <v>N/A</v>
      </c>
      <c r="AA167" s="67" t="str">
        <f>IF(AND('Prioritized Approach Milestones'!C167="Yes",'Prioritized Approach Milestones'!F167=""),"CORRECT",IF('Prioritized Approach Milestones'!C167="No","CORRECT",IF('Prioritized Approach Milestones'!B167=6,"ERROR 1","N/A")))</f>
        <v>N/A</v>
      </c>
      <c r="AB167" s="59" t="str">
        <f>IF(AND('Prioritized Approach Milestones'!C167="No",'Prioritized Approach Milestones'!F167=""),IF('Prioritized Approach Milestones'!B167=1,"ERROR 2","N/A"),"CORRECT")</f>
        <v>CORRECT</v>
      </c>
      <c r="AC167" s="59" t="str">
        <f>IF(AND('Prioritized Approach Milestones'!C167="No",'Prioritized Approach Milestones'!F167=""),IF('Prioritized Approach Milestones'!B167=2,"ERROR 2","N/A"),"CORRECT")</f>
        <v>CORRECT</v>
      </c>
      <c r="AD167" s="59" t="str">
        <f>IF(AND('Prioritized Approach Milestones'!C167="No",'Prioritized Approach Milestones'!F167=""),IF('Prioritized Approach Milestones'!B167=3,"ERROR 2","N/A"),"CORRECT")</f>
        <v>CORRECT</v>
      </c>
      <c r="AE167" s="59" t="str">
        <f>IF(AND('Prioritized Approach Milestones'!C167="No",'Prioritized Approach Milestones'!F167=""),IF('Prioritized Approach Milestones'!B167=4,"ERROR 2","N/A"),"CORRECT")</f>
        <v>CORRECT</v>
      </c>
      <c r="AF167" s="59" t="str">
        <f>IF(AND('Prioritized Approach Milestones'!C167="No",'Prioritized Approach Milestones'!F167=""),IF('Prioritized Approach Milestones'!B167=5,"ERROR 2","N/A"),"CORRECT")</f>
        <v>CORRECT</v>
      </c>
      <c r="AG167" s="68" t="str">
        <f>IF(AND('Prioritized Approach Milestones'!C167="No",'Prioritized Approach Milestones'!F167=""),IF('Prioritized Approach Milestones'!B167=6,"ERROR 2","N/A"),"CORRECT")</f>
        <v>CORRECT</v>
      </c>
    </row>
    <row r="168" spans="1:33">
      <c r="A168" s="74">
        <f>COUNTIFS('Prioritized Approach Milestones'!B168,"1",'Prioritized Approach Milestones'!C168,"yes")</f>
        <v>0</v>
      </c>
      <c r="B168" s="79">
        <f>COUNTIFS('Prioritized Approach Milestones'!B168,"2",'Prioritized Approach Milestones'!C168,"yes")</f>
        <v>0</v>
      </c>
      <c r="C168" s="75">
        <f>COUNTIFS('Prioritized Approach Milestones'!B168,"3",'Prioritized Approach Milestones'!C168,"yes")</f>
        <v>0</v>
      </c>
      <c r="D168" s="76">
        <f>COUNTIFS('Prioritized Approach Milestones'!B168,"4",'Prioritized Approach Milestones'!C168,"yes")</f>
        <v>0</v>
      </c>
      <c r="E168" s="77">
        <f>COUNTIFS('Prioritized Approach Milestones'!B168,"5",'Prioritized Approach Milestones'!C168,"yes")</f>
        <v>0</v>
      </c>
      <c r="F168" s="78">
        <f>COUNTIFS('Prioritized Approach Milestones'!B168,"6",'Prioritized Approach Milestones'!C168,"yes")</f>
        <v>0</v>
      </c>
      <c r="G168" s="234">
        <f t="shared" si="8"/>
        <v>0</v>
      </c>
      <c r="H168" s="145">
        <f>COUNTIFS('Prioritized Approach Milestones'!B168,"1",'Prioritized Approach Milestones'!C168,"N/A")</f>
        <v>0</v>
      </c>
      <c r="I168" s="145">
        <f>COUNTIFS('Prioritized Approach Milestones'!B168,"2",'Prioritized Approach Milestones'!C168,"N/A")</f>
        <v>0</v>
      </c>
      <c r="J168" s="145">
        <f>COUNTIFS('Prioritized Approach Milestones'!B168,"3",'Prioritized Approach Milestones'!C168,"N/A")</f>
        <v>0</v>
      </c>
      <c r="K168" s="145">
        <f>COUNTIFS('Prioritized Approach Milestones'!B168,"4",'Prioritized Approach Milestones'!C168,"N/A")</f>
        <v>0</v>
      </c>
      <c r="L168" s="145">
        <f>COUNTIFS('Prioritized Approach Milestones'!B168,"5",'Prioritized Approach Milestones'!C168,"N/A")</f>
        <v>0</v>
      </c>
      <c r="M168" s="145">
        <f>COUNTIFS('Prioritized Approach Milestones'!B168,"6",'Prioritized Approach Milestones'!C168,"N/A")</f>
        <v>0</v>
      </c>
      <c r="N168">
        <f t="shared" si="7"/>
        <v>0</v>
      </c>
      <c r="O168" s="238"/>
      <c r="P168" s="65" t="str">
        <f>IF('Prioritized Approach Milestones'!$B168=1,'Prioritized Approach Milestones'!$F168,"")</f>
        <v/>
      </c>
      <c r="Q168" s="65">
        <f>IF('Prioritized Approach Milestones'!$B168=2,'Prioritized Approach Milestones'!$F168,"")</f>
        <v>0</v>
      </c>
      <c r="R168" s="65" t="str">
        <f>IF('Prioritized Approach Milestones'!$B168=3,'Prioritized Approach Milestones'!$F168,"")</f>
        <v/>
      </c>
      <c r="S168" s="65" t="str">
        <f>IF('Prioritized Approach Milestones'!$B168=4,'Prioritized Approach Milestones'!$F168,"")</f>
        <v/>
      </c>
      <c r="T168" s="65" t="str">
        <f>IF('Prioritized Approach Milestones'!$B168=5,'Prioritized Approach Milestones'!$F168,"")</f>
        <v/>
      </c>
      <c r="U168" s="66" t="str">
        <f>IF('Prioritized Approach Milestones'!$B168=6,'Prioritized Approach Milestones'!$F168,"")</f>
        <v/>
      </c>
      <c r="V168" s="67" t="str">
        <f>IF(AND('Prioritized Approach Milestones'!C168="Yes",'Prioritized Approach Milestones'!F168=""),"CORRECT",IF('Prioritized Approach Milestones'!C168="No","CORRECT",IF('Prioritized Approach Milestones'!B168=1,"ERROR 1","N/A")))</f>
        <v>N/A</v>
      </c>
      <c r="W168" s="67" t="str">
        <f>IF(AND('Prioritized Approach Milestones'!C168="Yes",'Prioritized Approach Milestones'!F168=""),"CORRECT",IF('Prioritized Approach Milestones'!C168="No","CORRECT",IF('Prioritized Approach Milestones'!B168=2,"ERROR 1","N/A")))</f>
        <v>ERROR 1</v>
      </c>
      <c r="X168" s="67" t="str">
        <f>IF(AND('Prioritized Approach Milestones'!C168="Yes",'Prioritized Approach Milestones'!F168=""),"CORRECT",IF('Prioritized Approach Milestones'!C168="No","CORRECT",IF('Prioritized Approach Milestones'!B168=3,"ERROR 1","N/A")))</f>
        <v>N/A</v>
      </c>
      <c r="Y168" s="67" t="str">
        <f>IF(AND('Prioritized Approach Milestones'!C168="Yes",'Prioritized Approach Milestones'!F168=""),"CORRECT",IF('Prioritized Approach Milestones'!C168="No","CORRECT",IF('Prioritized Approach Milestones'!B168=4,"ERROR 1","N/A")))</f>
        <v>N/A</v>
      </c>
      <c r="Z168" s="67" t="str">
        <f>IF(AND('Prioritized Approach Milestones'!C168="Yes",'Prioritized Approach Milestones'!F168=""),"CORRECT",IF('Prioritized Approach Milestones'!C168="No","CORRECT",IF('Prioritized Approach Milestones'!B168=5,"ERROR 1","N/A")))</f>
        <v>N/A</v>
      </c>
      <c r="AA168" s="67" t="str">
        <f>IF(AND('Prioritized Approach Milestones'!C168="Yes",'Prioritized Approach Milestones'!F168=""),"CORRECT",IF('Prioritized Approach Milestones'!C168="No","CORRECT",IF('Prioritized Approach Milestones'!B168=6,"ERROR 1","N/A")))</f>
        <v>N/A</v>
      </c>
      <c r="AB168" s="59" t="str">
        <f>IF(AND('Prioritized Approach Milestones'!C168="No",'Prioritized Approach Milestones'!F168=""),IF('Prioritized Approach Milestones'!B168=1,"ERROR 2","N/A"),"CORRECT")</f>
        <v>CORRECT</v>
      </c>
      <c r="AC168" s="59" t="str">
        <f>IF(AND('Prioritized Approach Milestones'!C168="No",'Prioritized Approach Milestones'!F168=""),IF('Prioritized Approach Milestones'!B168=2,"ERROR 2","N/A"),"CORRECT")</f>
        <v>CORRECT</v>
      </c>
      <c r="AD168" s="59" t="str">
        <f>IF(AND('Prioritized Approach Milestones'!C168="No",'Prioritized Approach Milestones'!F168=""),IF('Prioritized Approach Milestones'!B168=3,"ERROR 2","N/A"),"CORRECT")</f>
        <v>CORRECT</v>
      </c>
      <c r="AE168" s="59" t="str">
        <f>IF(AND('Prioritized Approach Milestones'!C168="No",'Prioritized Approach Milestones'!F168=""),IF('Prioritized Approach Milestones'!B168=4,"ERROR 2","N/A"),"CORRECT")</f>
        <v>CORRECT</v>
      </c>
      <c r="AF168" s="59" t="str">
        <f>IF(AND('Prioritized Approach Milestones'!C168="No",'Prioritized Approach Milestones'!F168=""),IF('Prioritized Approach Milestones'!B168=5,"ERROR 2","N/A"),"CORRECT")</f>
        <v>CORRECT</v>
      </c>
      <c r="AG168" s="68" t="str">
        <f>IF(AND('Prioritized Approach Milestones'!C168="No",'Prioritized Approach Milestones'!F168=""),IF('Prioritized Approach Milestones'!B168=6,"ERROR 2","N/A"),"CORRECT")</f>
        <v>CORRECT</v>
      </c>
    </row>
    <row r="169" spans="1:33">
      <c r="A169" s="74">
        <f>COUNTIFS('Prioritized Approach Milestones'!B169,"1",'Prioritized Approach Milestones'!C169,"yes")</f>
        <v>0</v>
      </c>
      <c r="B169" s="79">
        <f>COUNTIFS('Prioritized Approach Milestones'!B169,"2",'Prioritized Approach Milestones'!C169,"yes")</f>
        <v>0</v>
      </c>
      <c r="C169" s="75">
        <f>COUNTIFS('Prioritized Approach Milestones'!B169,"3",'Prioritized Approach Milestones'!C169,"yes")</f>
        <v>0</v>
      </c>
      <c r="D169" s="76">
        <f>COUNTIFS('Prioritized Approach Milestones'!B169,"4",'Prioritized Approach Milestones'!C169,"yes")</f>
        <v>0</v>
      </c>
      <c r="E169" s="77">
        <f>COUNTIFS('Prioritized Approach Milestones'!B169,"5",'Prioritized Approach Milestones'!C169,"yes")</f>
        <v>0</v>
      </c>
      <c r="F169" s="78">
        <f>COUNTIFS('Prioritized Approach Milestones'!B169,"6",'Prioritized Approach Milestones'!C169,"yes")</f>
        <v>0</v>
      </c>
      <c r="G169" s="234">
        <f t="shared" si="8"/>
        <v>0</v>
      </c>
      <c r="H169" s="145">
        <f>COUNTIFS('Prioritized Approach Milestones'!B169,"1",'Prioritized Approach Milestones'!C169,"N/A")</f>
        <v>0</v>
      </c>
      <c r="I169" s="145">
        <f>COUNTIFS('Prioritized Approach Milestones'!B169,"2",'Prioritized Approach Milestones'!C169,"N/A")</f>
        <v>0</v>
      </c>
      <c r="J169" s="145">
        <f>COUNTIFS('Prioritized Approach Milestones'!B169,"3",'Prioritized Approach Milestones'!C169,"N/A")</f>
        <v>0</v>
      </c>
      <c r="K169" s="145">
        <f>COUNTIFS('Prioritized Approach Milestones'!B169,"4",'Prioritized Approach Milestones'!C169,"N/A")</f>
        <v>0</v>
      </c>
      <c r="L169" s="145">
        <f>COUNTIFS('Prioritized Approach Milestones'!B169,"5",'Prioritized Approach Milestones'!C169,"N/A")</f>
        <v>0</v>
      </c>
      <c r="M169" s="145">
        <f>COUNTIFS('Prioritized Approach Milestones'!B169,"6",'Prioritized Approach Milestones'!C169,"N/A")</f>
        <v>0</v>
      </c>
      <c r="N169">
        <f t="shared" si="7"/>
        <v>0</v>
      </c>
      <c r="O169" s="238"/>
      <c r="P169" s="65" t="str">
        <f>IF('Prioritized Approach Milestones'!$B169=1,'Prioritized Approach Milestones'!$F169,"")</f>
        <v/>
      </c>
      <c r="Q169" s="65">
        <f>IF('Prioritized Approach Milestones'!$B169=2,'Prioritized Approach Milestones'!$F169,"")</f>
        <v>0</v>
      </c>
      <c r="R169" s="65" t="str">
        <f>IF('Prioritized Approach Milestones'!$B169=3,'Prioritized Approach Milestones'!$F169,"")</f>
        <v/>
      </c>
      <c r="S169" s="65" t="str">
        <f>IF('Prioritized Approach Milestones'!$B169=4,'Prioritized Approach Milestones'!$F169,"")</f>
        <v/>
      </c>
      <c r="T169" s="65" t="str">
        <f>IF('Prioritized Approach Milestones'!$B169=5,'Prioritized Approach Milestones'!$F169,"")</f>
        <v/>
      </c>
      <c r="U169" s="66" t="str">
        <f>IF('Prioritized Approach Milestones'!$B169=6,'Prioritized Approach Milestones'!$F169,"")</f>
        <v/>
      </c>
      <c r="V169" s="67" t="str">
        <f>IF(AND('Prioritized Approach Milestones'!C169="Yes",'Prioritized Approach Milestones'!F169=""),"CORRECT",IF('Prioritized Approach Milestones'!C169="No","CORRECT",IF('Prioritized Approach Milestones'!B169=1,"ERROR 1","N/A")))</f>
        <v>N/A</v>
      </c>
      <c r="W169" s="67" t="str">
        <f>IF(AND('Prioritized Approach Milestones'!C169="Yes",'Prioritized Approach Milestones'!F169=""),"CORRECT",IF('Prioritized Approach Milestones'!C169="No","CORRECT",IF('Prioritized Approach Milestones'!B169=2,"ERROR 1","N/A")))</f>
        <v>ERROR 1</v>
      </c>
      <c r="X169" s="67" t="str">
        <f>IF(AND('Prioritized Approach Milestones'!C169="Yes",'Prioritized Approach Milestones'!F169=""),"CORRECT",IF('Prioritized Approach Milestones'!C169="No","CORRECT",IF('Prioritized Approach Milestones'!B169=3,"ERROR 1","N/A")))</f>
        <v>N/A</v>
      </c>
      <c r="Y169" s="67" t="str">
        <f>IF(AND('Prioritized Approach Milestones'!C169="Yes",'Prioritized Approach Milestones'!F169=""),"CORRECT",IF('Prioritized Approach Milestones'!C169="No","CORRECT",IF('Prioritized Approach Milestones'!B169=4,"ERROR 1","N/A")))</f>
        <v>N/A</v>
      </c>
      <c r="Z169" s="67" t="str">
        <f>IF(AND('Prioritized Approach Milestones'!C169="Yes",'Prioritized Approach Milestones'!F169=""),"CORRECT",IF('Prioritized Approach Milestones'!C169="No","CORRECT",IF('Prioritized Approach Milestones'!B169=5,"ERROR 1","N/A")))</f>
        <v>N/A</v>
      </c>
      <c r="AA169" s="67" t="str">
        <f>IF(AND('Prioritized Approach Milestones'!C169="Yes",'Prioritized Approach Milestones'!F169=""),"CORRECT",IF('Prioritized Approach Milestones'!C169="No","CORRECT",IF('Prioritized Approach Milestones'!B169=6,"ERROR 1","N/A")))</f>
        <v>N/A</v>
      </c>
      <c r="AB169" s="59" t="str">
        <f>IF(AND('Prioritized Approach Milestones'!C169="No",'Prioritized Approach Milestones'!F169=""),IF('Prioritized Approach Milestones'!B169=1,"ERROR 2","N/A"),"CORRECT")</f>
        <v>CORRECT</v>
      </c>
      <c r="AC169" s="59" t="str">
        <f>IF(AND('Prioritized Approach Milestones'!C169="No",'Prioritized Approach Milestones'!F169=""),IF('Prioritized Approach Milestones'!B169=2,"ERROR 2","N/A"),"CORRECT")</f>
        <v>CORRECT</v>
      </c>
      <c r="AD169" s="59" t="str">
        <f>IF(AND('Prioritized Approach Milestones'!C169="No",'Prioritized Approach Milestones'!F169=""),IF('Prioritized Approach Milestones'!B169=3,"ERROR 2","N/A"),"CORRECT")</f>
        <v>CORRECT</v>
      </c>
      <c r="AE169" s="59" t="str">
        <f>IF(AND('Prioritized Approach Milestones'!C169="No",'Prioritized Approach Milestones'!F169=""),IF('Prioritized Approach Milestones'!B169=4,"ERROR 2","N/A"),"CORRECT")</f>
        <v>CORRECT</v>
      </c>
      <c r="AF169" s="59" t="str">
        <f>IF(AND('Prioritized Approach Milestones'!C169="No",'Prioritized Approach Milestones'!F169=""),IF('Prioritized Approach Milestones'!B169=5,"ERROR 2","N/A"),"CORRECT")</f>
        <v>CORRECT</v>
      </c>
      <c r="AG169" s="68" t="str">
        <f>IF(AND('Prioritized Approach Milestones'!C169="No",'Prioritized Approach Milestones'!F169=""),IF('Prioritized Approach Milestones'!B169=6,"ERROR 2","N/A"),"CORRECT")</f>
        <v>CORRECT</v>
      </c>
    </row>
    <row r="170" spans="1:33">
      <c r="A170" s="74">
        <f>COUNTIFS('Prioritized Approach Milestones'!B170,"1",'Prioritized Approach Milestones'!C170,"yes")</f>
        <v>0</v>
      </c>
      <c r="B170" s="79">
        <f>COUNTIFS('Prioritized Approach Milestones'!B170,"2",'Prioritized Approach Milestones'!C170,"yes")</f>
        <v>0</v>
      </c>
      <c r="C170" s="75">
        <f>COUNTIFS('Prioritized Approach Milestones'!B170,"3",'Prioritized Approach Milestones'!C170,"yes")</f>
        <v>0</v>
      </c>
      <c r="D170" s="76">
        <f>COUNTIFS('Prioritized Approach Milestones'!B170,"4",'Prioritized Approach Milestones'!C170,"yes")</f>
        <v>0</v>
      </c>
      <c r="E170" s="77">
        <f>COUNTIFS('Prioritized Approach Milestones'!B170,"5",'Prioritized Approach Milestones'!C170,"yes")</f>
        <v>0</v>
      </c>
      <c r="F170" s="78">
        <f>COUNTIFS('Prioritized Approach Milestones'!B170,"6",'Prioritized Approach Milestones'!C170,"yes")</f>
        <v>0</v>
      </c>
      <c r="G170" s="234">
        <f t="shared" si="8"/>
        <v>0</v>
      </c>
      <c r="H170" s="145">
        <f>COUNTIFS('Prioritized Approach Milestones'!B170,"1",'Prioritized Approach Milestones'!C170,"N/A")</f>
        <v>0</v>
      </c>
      <c r="I170" s="145">
        <f>COUNTIFS('Prioritized Approach Milestones'!B170,"2",'Prioritized Approach Milestones'!C170,"N/A")</f>
        <v>0</v>
      </c>
      <c r="J170" s="145">
        <f>COUNTIFS('Prioritized Approach Milestones'!B170,"3",'Prioritized Approach Milestones'!C170,"N/A")</f>
        <v>0</v>
      </c>
      <c r="K170" s="145">
        <f>COUNTIFS('Prioritized Approach Milestones'!B170,"4",'Prioritized Approach Milestones'!C170,"N/A")</f>
        <v>0</v>
      </c>
      <c r="L170" s="145">
        <f>COUNTIFS('Prioritized Approach Milestones'!B170,"5",'Prioritized Approach Milestones'!C170,"N/A")</f>
        <v>0</v>
      </c>
      <c r="M170" s="145">
        <f>COUNTIFS('Prioritized Approach Milestones'!B170,"6",'Prioritized Approach Milestones'!C170,"N/A")</f>
        <v>0</v>
      </c>
      <c r="N170">
        <f t="shared" si="7"/>
        <v>0</v>
      </c>
      <c r="O170" s="238"/>
      <c r="P170" s="65" t="str">
        <f>IF('Prioritized Approach Milestones'!$B170=1,'Prioritized Approach Milestones'!$F170,"")</f>
        <v/>
      </c>
      <c r="Q170" s="65">
        <f>IF('Prioritized Approach Milestones'!$B170=2,'Prioritized Approach Milestones'!$F170,"")</f>
        <v>0</v>
      </c>
      <c r="R170" s="65" t="str">
        <f>IF('Prioritized Approach Milestones'!$B170=3,'Prioritized Approach Milestones'!$F170,"")</f>
        <v/>
      </c>
      <c r="S170" s="65" t="str">
        <f>IF('Prioritized Approach Milestones'!$B170=4,'Prioritized Approach Milestones'!$F170,"")</f>
        <v/>
      </c>
      <c r="T170" s="65" t="str">
        <f>IF('Prioritized Approach Milestones'!$B170=5,'Prioritized Approach Milestones'!$F170,"")</f>
        <v/>
      </c>
      <c r="U170" s="66" t="str">
        <f>IF('Prioritized Approach Milestones'!$B170=6,'Prioritized Approach Milestones'!$F170,"")</f>
        <v/>
      </c>
      <c r="V170" s="67" t="str">
        <f>IF(AND('Prioritized Approach Milestones'!C170="Yes",'Prioritized Approach Milestones'!F170=""),"CORRECT",IF('Prioritized Approach Milestones'!C170="No","CORRECT",IF('Prioritized Approach Milestones'!B170=1,"ERROR 1","N/A")))</f>
        <v>N/A</v>
      </c>
      <c r="W170" s="67" t="str">
        <f>IF(AND('Prioritized Approach Milestones'!C170="Yes",'Prioritized Approach Milestones'!F170=""),"CORRECT",IF('Prioritized Approach Milestones'!C170="No","CORRECT",IF('Prioritized Approach Milestones'!B170=2,"ERROR 1","N/A")))</f>
        <v>ERROR 1</v>
      </c>
      <c r="X170" s="67" t="str">
        <f>IF(AND('Prioritized Approach Milestones'!C170="Yes",'Prioritized Approach Milestones'!F170=""),"CORRECT",IF('Prioritized Approach Milestones'!C170="No","CORRECT",IF('Prioritized Approach Milestones'!B170=3,"ERROR 1","N/A")))</f>
        <v>N/A</v>
      </c>
      <c r="Y170" s="67" t="str">
        <f>IF(AND('Prioritized Approach Milestones'!C170="Yes",'Prioritized Approach Milestones'!F170=""),"CORRECT",IF('Prioritized Approach Milestones'!C170="No","CORRECT",IF('Prioritized Approach Milestones'!B170=4,"ERROR 1","N/A")))</f>
        <v>N/A</v>
      </c>
      <c r="Z170" s="67" t="str">
        <f>IF(AND('Prioritized Approach Milestones'!C170="Yes",'Prioritized Approach Milestones'!F170=""),"CORRECT",IF('Prioritized Approach Milestones'!C170="No","CORRECT",IF('Prioritized Approach Milestones'!B170=5,"ERROR 1","N/A")))</f>
        <v>N/A</v>
      </c>
      <c r="AA170" s="67" t="str">
        <f>IF(AND('Prioritized Approach Milestones'!C170="Yes",'Prioritized Approach Milestones'!F170=""),"CORRECT",IF('Prioritized Approach Milestones'!C170="No","CORRECT",IF('Prioritized Approach Milestones'!B170=6,"ERROR 1","N/A")))</f>
        <v>N/A</v>
      </c>
      <c r="AB170" s="59" t="str">
        <f>IF(AND('Prioritized Approach Milestones'!C170="No",'Prioritized Approach Milestones'!F170=""),IF('Prioritized Approach Milestones'!B170=1,"ERROR 2","N/A"),"CORRECT")</f>
        <v>CORRECT</v>
      </c>
      <c r="AC170" s="59" t="str">
        <f>IF(AND('Prioritized Approach Milestones'!C170="No",'Prioritized Approach Milestones'!F170=""),IF('Prioritized Approach Milestones'!B170=2,"ERROR 2","N/A"),"CORRECT")</f>
        <v>CORRECT</v>
      </c>
      <c r="AD170" s="59" t="str">
        <f>IF(AND('Prioritized Approach Milestones'!C170="No",'Prioritized Approach Milestones'!F170=""),IF('Prioritized Approach Milestones'!B170=3,"ERROR 2","N/A"),"CORRECT")</f>
        <v>CORRECT</v>
      </c>
      <c r="AE170" s="59" t="str">
        <f>IF(AND('Prioritized Approach Milestones'!C170="No",'Prioritized Approach Milestones'!F170=""),IF('Prioritized Approach Milestones'!B170=4,"ERROR 2","N/A"),"CORRECT")</f>
        <v>CORRECT</v>
      </c>
      <c r="AF170" s="59" t="str">
        <f>IF(AND('Prioritized Approach Milestones'!C170="No",'Prioritized Approach Milestones'!F170=""),IF('Prioritized Approach Milestones'!B170=5,"ERROR 2","N/A"),"CORRECT")</f>
        <v>CORRECT</v>
      </c>
      <c r="AG170" s="68" t="str">
        <f>IF(AND('Prioritized Approach Milestones'!C170="No",'Prioritized Approach Milestones'!F170=""),IF('Prioritized Approach Milestones'!B170=6,"ERROR 2","N/A"),"CORRECT")</f>
        <v>CORRECT</v>
      </c>
    </row>
    <row r="171" spans="1:33">
      <c r="A171" s="74">
        <f>COUNTIFS('Prioritized Approach Milestones'!B171,"1",'Prioritized Approach Milestones'!C171,"yes")</f>
        <v>0</v>
      </c>
      <c r="B171" s="79">
        <f>COUNTIFS('Prioritized Approach Milestones'!B171,"2",'Prioritized Approach Milestones'!C171,"yes")</f>
        <v>0</v>
      </c>
      <c r="C171" s="75">
        <f>COUNTIFS('Prioritized Approach Milestones'!B171,"3",'Prioritized Approach Milestones'!C171,"yes")</f>
        <v>0</v>
      </c>
      <c r="D171" s="76">
        <f>COUNTIFS('Prioritized Approach Milestones'!B171,"4",'Prioritized Approach Milestones'!C171,"yes")</f>
        <v>0</v>
      </c>
      <c r="E171" s="77">
        <f>COUNTIFS('Prioritized Approach Milestones'!B171,"5",'Prioritized Approach Milestones'!C171,"yes")</f>
        <v>0</v>
      </c>
      <c r="F171" s="78">
        <f>COUNTIFS('Prioritized Approach Milestones'!B171,"6",'Prioritized Approach Milestones'!C171,"yes")</f>
        <v>0</v>
      </c>
      <c r="G171" s="234">
        <f t="shared" si="8"/>
        <v>0</v>
      </c>
      <c r="H171" s="145">
        <f>COUNTIFS('Prioritized Approach Milestones'!B171,"1",'Prioritized Approach Milestones'!C171,"N/A")</f>
        <v>0</v>
      </c>
      <c r="I171" s="145">
        <f>COUNTIFS('Prioritized Approach Milestones'!B171,"2",'Prioritized Approach Milestones'!C171,"N/A")</f>
        <v>0</v>
      </c>
      <c r="J171" s="145">
        <f>COUNTIFS('Prioritized Approach Milestones'!B171,"3",'Prioritized Approach Milestones'!C171,"N/A")</f>
        <v>0</v>
      </c>
      <c r="K171" s="145">
        <f>COUNTIFS('Prioritized Approach Milestones'!B171,"4",'Prioritized Approach Milestones'!C171,"N/A")</f>
        <v>0</v>
      </c>
      <c r="L171" s="145">
        <f>COUNTIFS('Prioritized Approach Milestones'!B171,"5",'Prioritized Approach Milestones'!C171,"N/A")</f>
        <v>0</v>
      </c>
      <c r="M171" s="145">
        <f>COUNTIFS('Prioritized Approach Milestones'!B171,"6",'Prioritized Approach Milestones'!C171,"N/A")</f>
        <v>0</v>
      </c>
      <c r="N171">
        <f t="shared" si="7"/>
        <v>0</v>
      </c>
      <c r="O171" s="238"/>
      <c r="P171" s="65" t="str">
        <f>IF('Prioritized Approach Milestones'!$B171=1,'Prioritized Approach Milestones'!$F171,"")</f>
        <v/>
      </c>
      <c r="Q171" s="65" t="str">
        <f>IF('Prioritized Approach Milestones'!$B171=2,'Prioritized Approach Milestones'!$F171,"")</f>
        <v/>
      </c>
      <c r="R171" s="65" t="str">
        <f>IF('Prioritized Approach Milestones'!$B171=3,'Prioritized Approach Milestones'!$F171,"")</f>
        <v/>
      </c>
      <c r="S171" s="65" t="str">
        <f>IF('Prioritized Approach Milestones'!$B171=4,'Prioritized Approach Milestones'!$F171,"")</f>
        <v/>
      </c>
      <c r="T171" s="65">
        <f>IF('Prioritized Approach Milestones'!$B171=5,'Prioritized Approach Milestones'!$F171,"")</f>
        <v>0</v>
      </c>
      <c r="U171" s="66" t="str">
        <f>IF('Prioritized Approach Milestones'!$B171=6,'Prioritized Approach Milestones'!$F171,"")</f>
        <v/>
      </c>
      <c r="V171" s="67" t="str">
        <f>IF(AND('Prioritized Approach Milestones'!C171="Yes",'Prioritized Approach Milestones'!F171=""),"CORRECT",IF('Prioritized Approach Milestones'!C171="No","CORRECT",IF('Prioritized Approach Milestones'!B171=1,"ERROR 1","N/A")))</f>
        <v>N/A</v>
      </c>
      <c r="W171" s="67" t="str">
        <f>IF(AND('Prioritized Approach Milestones'!C171="Yes",'Prioritized Approach Milestones'!F171=""),"CORRECT",IF('Prioritized Approach Milestones'!C171="No","CORRECT",IF('Prioritized Approach Milestones'!B171=2,"ERROR 1","N/A")))</f>
        <v>N/A</v>
      </c>
      <c r="X171" s="67" t="str">
        <f>IF(AND('Prioritized Approach Milestones'!C171="Yes",'Prioritized Approach Milestones'!F171=""),"CORRECT",IF('Prioritized Approach Milestones'!C171="No","CORRECT",IF('Prioritized Approach Milestones'!B171=3,"ERROR 1","N/A")))</f>
        <v>N/A</v>
      </c>
      <c r="Y171" s="67" t="str">
        <f>IF(AND('Prioritized Approach Milestones'!C171="Yes",'Prioritized Approach Milestones'!F171=""),"CORRECT",IF('Prioritized Approach Milestones'!C171="No","CORRECT",IF('Prioritized Approach Milestones'!B171=4,"ERROR 1","N/A")))</f>
        <v>N/A</v>
      </c>
      <c r="Z171" s="67" t="str">
        <f>IF(AND('Prioritized Approach Milestones'!C171="Yes",'Prioritized Approach Milestones'!F171=""),"CORRECT",IF('Prioritized Approach Milestones'!C171="No","CORRECT",IF('Prioritized Approach Milestones'!B171=5,"ERROR 1","N/A")))</f>
        <v>ERROR 1</v>
      </c>
      <c r="AA171" s="67" t="str">
        <f>IF(AND('Prioritized Approach Milestones'!C171="Yes",'Prioritized Approach Milestones'!F171=""),"CORRECT",IF('Prioritized Approach Milestones'!C171="No","CORRECT",IF('Prioritized Approach Milestones'!B171=6,"ERROR 1","N/A")))</f>
        <v>N/A</v>
      </c>
      <c r="AB171" s="59" t="str">
        <f>IF(AND('Prioritized Approach Milestones'!C171="No",'Prioritized Approach Milestones'!F171=""),IF('Prioritized Approach Milestones'!B171=1,"ERROR 2","N/A"),"CORRECT")</f>
        <v>CORRECT</v>
      </c>
      <c r="AC171" s="59" t="str">
        <f>IF(AND('Prioritized Approach Milestones'!C171="No",'Prioritized Approach Milestones'!F171=""),IF('Prioritized Approach Milestones'!B171=2,"ERROR 2","N/A"),"CORRECT")</f>
        <v>CORRECT</v>
      </c>
      <c r="AD171" s="59" t="str">
        <f>IF(AND('Prioritized Approach Milestones'!C171="No",'Prioritized Approach Milestones'!F171=""),IF('Prioritized Approach Milestones'!B171=3,"ERROR 2","N/A"),"CORRECT")</f>
        <v>CORRECT</v>
      </c>
      <c r="AE171" s="59" t="str">
        <f>IF(AND('Prioritized Approach Milestones'!C171="No",'Prioritized Approach Milestones'!F171=""),IF('Prioritized Approach Milestones'!B171=4,"ERROR 2","N/A"),"CORRECT")</f>
        <v>CORRECT</v>
      </c>
      <c r="AF171" s="59" t="str">
        <f>IF(AND('Prioritized Approach Milestones'!C171="No",'Prioritized Approach Milestones'!F171=""),IF('Prioritized Approach Milestones'!B171=5,"ERROR 2","N/A"),"CORRECT")</f>
        <v>CORRECT</v>
      </c>
      <c r="AG171" s="68" t="str">
        <f>IF(AND('Prioritized Approach Milestones'!C171="No",'Prioritized Approach Milestones'!F171=""),IF('Prioritized Approach Milestones'!B171=6,"ERROR 2","N/A"),"CORRECT")</f>
        <v>CORRECT</v>
      </c>
    </row>
    <row r="172" spans="1:33">
      <c r="A172" s="74">
        <f>COUNTIFS('Prioritized Approach Milestones'!B172,"1",'Prioritized Approach Milestones'!C172,"yes")</f>
        <v>0</v>
      </c>
      <c r="B172" s="79">
        <f>COUNTIFS('Prioritized Approach Milestones'!B172,"2",'Prioritized Approach Milestones'!C172,"yes")</f>
        <v>0</v>
      </c>
      <c r="C172" s="75">
        <f>COUNTIFS('Prioritized Approach Milestones'!B172,"3",'Prioritized Approach Milestones'!C172,"yes")</f>
        <v>0</v>
      </c>
      <c r="D172" s="76">
        <f>COUNTIFS('Prioritized Approach Milestones'!B172,"4",'Prioritized Approach Milestones'!C172,"yes")</f>
        <v>0</v>
      </c>
      <c r="E172" s="77">
        <f>COUNTIFS('Prioritized Approach Milestones'!B172,"5",'Prioritized Approach Milestones'!C172,"yes")</f>
        <v>0</v>
      </c>
      <c r="F172" s="78">
        <f>COUNTIFS('Prioritized Approach Milestones'!B172,"6",'Prioritized Approach Milestones'!C172,"yes")</f>
        <v>0</v>
      </c>
      <c r="G172" s="234">
        <f t="shared" si="8"/>
        <v>0</v>
      </c>
      <c r="H172" s="145">
        <f>COUNTIFS('Prioritized Approach Milestones'!B172,"1",'Prioritized Approach Milestones'!C172,"N/A")</f>
        <v>0</v>
      </c>
      <c r="I172" s="145">
        <f>COUNTIFS('Prioritized Approach Milestones'!B172,"2",'Prioritized Approach Milestones'!C172,"N/A")</f>
        <v>0</v>
      </c>
      <c r="J172" s="145">
        <f>COUNTIFS('Prioritized Approach Milestones'!B172,"3",'Prioritized Approach Milestones'!C172,"N/A")</f>
        <v>0</v>
      </c>
      <c r="K172" s="145">
        <f>COUNTIFS('Prioritized Approach Milestones'!B172,"4",'Prioritized Approach Milestones'!C172,"N/A")</f>
        <v>0</v>
      </c>
      <c r="L172" s="145">
        <f>COUNTIFS('Prioritized Approach Milestones'!B172,"5",'Prioritized Approach Milestones'!C172,"N/A")</f>
        <v>0</v>
      </c>
      <c r="M172" s="145">
        <f>COUNTIFS('Prioritized Approach Milestones'!B172,"6",'Prioritized Approach Milestones'!C172,"N/A")</f>
        <v>0</v>
      </c>
      <c r="N172">
        <f t="shared" si="7"/>
        <v>0</v>
      </c>
      <c r="O172" s="238"/>
      <c r="P172" s="65" t="str">
        <f>IF('Prioritized Approach Milestones'!$B172=1,'Prioritized Approach Milestones'!$F172,"")</f>
        <v/>
      </c>
      <c r="Q172" s="65" t="str">
        <f>IF('Prioritized Approach Milestones'!$B172=2,'Prioritized Approach Milestones'!$F172,"")</f>
        <v/>
      </c>
      <c r="R172" s="65" t="str">
        <f>IF('Prioritized Approach Milestones'!$B172=3,'Prioritized Approach Milestones'!$F172,"")</f>
        <v/>
      </c>
      <c r="S172" s="65" t="str">
        <f>IF('Prioritized Approach Milestones'!$B172=4,'Prioritized Approach Milestones'!$F172,"")</f>
        <v/>
      </c>
      <c r="T172" s="65" t="str">
        <f>IF('Prioritized Approach Milestones'!$B172=5,'Prioritized Approach Milestones'!$F172,"")</f>
        <v/>
      </c>
      <c r="U172" s="66" t="str">
        <f>IF('Prioritized Approach Milestones'!$B172=6,'Prioritized Approach Milestones'!$F172,"")</f>
        <v/>
      </c>
      <c r="V172" s="67" t="str">
        <f>IF(AND('Prioritized Approach Milestones'!C172="Yes",'Prioritized Approach Milestones'!F172=""),"CORRECT",IF('Prioritized Approach Milestones'!C172="No","CORRECT",IF('Prioritized Approach Milestones'!B172=1,"ERROR 1","N/A")))</f>
        <v>N/A</v>
      </c>
      <c r="W172" s="67" t="str">
        <f>IF(AND('Prioritized Approach Milestones'!C172="Yes",'Prioritized Approach Milestones'!F172=""),"CORRECT",IF('Prioritized Approach Milestones'!C172="No","CORRECT",IF('Prioritized Approach Milestones'!B172=2,"ERROR 1","N/A")))</f>
        <v>N/A</v>
      </c>
      <c r="X172" s="67" t="str">
        <f>IF(AND('Prioritized Approach Milestones'!C172="Yes",'Prioritized Approach Milestones'!F172=""),"CORRECT",IF('Prioritized Approach Milestones'!C172="No","CORRECT",IF('Prioritized Approach Milestones'!B172=3,"ERROR 1","N/A")))</f>
        <v>N/A</v>
      </c>
      <c r="Y172" s="67" t="str">
        <f>IF(AND('Prioritized Approach Milestones'!C172="Yes",'Prioritized Approach Milestones'!F172=""),"CORRECT",IF('Prioritized Approach Milestones'!C172="No","CORRECT",IF('Prioritized Approach Milestones'!B172=4,"ERROR 1","N/A")))</f>
        <v>N/A</v>
      </c>
      <c r="Z172" s="67" t="str">
        <f>IF(AND('Prioritized Approach Milestones'!C172="Yes",'Prioritized Approach Milestones'!F172=""),"CORRECT",IF('Prioritized Approach Milestones'!C172="No","CORRECT",IF('Prioritized Approach Milestones'!B172=5,"ERROR 1","N/A")))</f>
        <v>N/A</v>
      </c>
      <c r="AA172" s="67" t="str">
        <f>IF(AND('Prioritized Approach Milestones'!C172="Yes",'Prioritized Approach Milestones'!F172=""),"CORRECT",IF('Prioritized Approach Milestones'!C172="No","CORRECT",IF('Prioritized Approach Milestones'!B172=6,"ERROR 1","N/A")))</f>
        <v>N/A</v>
      </c>
      <c r="AB172" s="59" t="str">
        <f>IF(AND('Prioritized Approach Milestones'!C172="No",'Prioritized Approach Milestones'!F172=""),IF('Prioritized Approach Milestones'!B172=1,"ERROR 2","N/A"),"CORRECT")</f>
        <v>CORRECT</v>
      </c>
      <c r="AC172" s="59" t="str">
        <f>IF(AND('Prioritized Approach Milestones'!C172="No",'Prioritized Approach Milestones'!F172=""),IF('Prioritized Approach Milestones'!B172=2,"ERROR 2","N/A"),"CORRECT")</f>
        <v>CORRECT</v>
      </c>
      <c r="AD172" s="59" t="str">
        <f>IF(AND('Prioritized Approach Milestones'!C172="No",'Prioritized Approach Milestones'!F172=""),IF('Prioritized Approach Milestones'!B172=3,"ERROR 2","N/A"),"CORRECT")</f>
        <v>CORRECT</v>
      </c>
      <c r="AE172" s="59" t="str">
        <f>IF(AND('Prioritized Approach Milestones'!C172="No",'Prioritized Approach Milestones'!F172=""),IF('Prioritized Approach Milestones'!B172=4,"ERROR 2","N/A"),"CORRECT")</f>
        <v>CORRECT</v>
      </c>
      <c r="AF172" s="59" t="str">
        <f>IF(AND('Prioritized Approach Milestones'!C172="No",'Prioritized Approach Milestones'!F172=""),IF('Prioritized Approach Milestones'!B172=5,"ERROR 2","N/A"),"CORRECT")</f>
        <v>CORRECT</v>
      </c>
      <c r="AG172" s="68" t="str">
        <f>IF(AND('Prioritized Approach Milestones'!C172="No",'Prioritized Approach Milestones'!F172=""),IF('Prioritized Approach Milestones'!B172=6,"ERROR 2","N/A"),"CORRECT")</f>
        <v>CORRECT</v>
      </c>
    </row>
    <row r="173" spans="1:33">
      <c r="A173" s="74">
        <f>COUNTIFS('Prioritized Approach Milestones'!B173,"1",'Prioritized Approach Milestones'!C173,"yes")</f>
        <v>0</v>
      </c>
      <c r="B173" s="79">
        <f>COUNTIFS('Prioritized Approach Milestones'!B173,"2",'Prioritized Approach Milestones'!C173,"yes")</f>
        <v>0</v>
      </c>
      <c r="C173" s="75">
        <f>COUNTIFS('Prioritized Approach Milestones'!B173,"3",'Prioritized Approach Milestones'!C173,"yes")</f>
        <v>0</v>
      </c>
      <c r="D173" s="76">
        <f>COUNTIFS('Prioritized Approach Milestones'!B173,"4",'Prioritized Approach Milestones'!C173,"yes")</f>
        <v>0</v>
      </c>
      <c r="E173" s="77">
        <f>COUNTIFS('Prioritized Approach Milestones'!B173,"5",'Prioritized Approach Milestones'!C173,"yes")</f>
        <v>0</v>
      </c>
      <c r="F173" s="78">
        <f>COUNTIFS('Prioritized Approach Milestones'!B173,"6",'Prioritized Approach Milestones'!C173,"yes")</f>
        <v>0</v>
      </c>
      <c r="G173" s="234">
        <f t="shared" si="8"/>
        <v>0</v>
      </c>
      <c r="H173" s="145">
        <f>COUNTIFS('Prioritized Approach Milestones'!B173,"1",'Prioritized Approach Milestones'!C173,"N/A")</f>
        <v>0</v>
      </c>
      <c r="I173" s="145">
        <f>COUNTIFS('Prioritized Approach Milestones'!B173,"2",'Prioritized Approach Milestones'!C173,"N/A")</f>
        <v>0</v>
      </c>
      <c r="J173" s="145">
        <f>COUNTIFS('Prioritized Approach Milestones'!B173,"3",'Prioritized Approach Milestones'!C173,"N/A")</f>
        <v>0</v>
      </c>
      <c r="K173" s="145">
        <f>COUNTIFS('Prioritized Approach Milestones'!B173,"4",'Prioritized Approach Milestones'!C173,"N/A")</f>
        <v>0</v>
      </c>
      <c r="L173" s="145">
        <f>COUNTIFS('Prioritized Approach Milestones'!B173,"5",'Prioritized Approach Milestones'!C173,"N/A")</f>
        <v>0</v>
      </c>
      <c r="M173" s="145">
        <f>COUNTIFS('Prioritized Approach Milestones'!B173,"6",'Prioritized Approach Milestones'!C173,"N/A")</f>
        <v>0</v>
      </c>
      <c r="N173">
        <f t="shared" si="7"/>
        <v>0</v>
      </c>
      <c r="O173" s="238"/>
      <c r="P173" s="65" t="str">
        <f>IF('Prioritized Approach Milestones'!$B173=1,'Prioritized Approach Milestones'!$F173,"")</f>
        <v/>
      </c>
      <c r="Q173" s="65" t="str">
        <f>IF('Prioritized Approach Milestones'!$B173=2,'Prioritized Approach Milestones'!$F173,"")</f>
        <v/>
      </c>
      <c r="R173" s="65" t="str">
        <f>IF('Prioritized Approach Milestones'!$B173=3,'Prioritized Approach Milestones'!$F173,"")</f>
        <v/>
      </c>
      <c r="S173" s="65">
        <f>IF('Prioritized Approach Milestones'!$B173=4,'Prioritized Approach Milestones'!$F173,"")</f>
        <v>0</v>
      </c>
      <c r="T173" s="65" t="str">
        <f>IF('Prioritized Approach Milestones'!$B173=5,'Prioritized Approach Milestones'!$F173,"")</f>
        <v/>
      </c>
      <c r="U173" s="66" t="str">
        <f>IF('Prioritized Approach Milestones'!$B173=6,'Prioritized Approach Milestones'!$F173,"")</f>
        <v/>
      </c>
      <c r="V173" s="67" t="str">
        <f>IF(AND('Prioritized Approach Milestones'!C173="Yes",'Prioritized Approach Milestones'!F173=""),"CORRECT",IF('Prioritized Approach Milestones'!C173="No","CORRECT",IF('Prioritized Approach Milestones'!B173=1,"ERROR 1","N/A")))</f>
        <v>N/A</v>
      </c>
      <c r="W173" s="67" t="str">
        <f>IF(AND('Prioritized Approach Milestones'!C173="Yes",'Prioritized Approach Milestones'!F173=""),"CORRECT",IF('Prioritized Approach Milestones'!C173="No","CORRECT",IF('Prioritized Approach Milestones'!B173=2,"ERROR 1","N/A")))</f>
        <v>N/A</v>
      </c>
      <c r="X173" s="67" t="str">
        <f>IF(AND('Prioritized Approach Milestones'!C173="Yes",'Prioritized Approach Milestones'!F173=""),"CORRECT",IF('Prioritized Approach Milestones'!C173="No","CORRECT",IF('Prioritized Approach Milestones'!B173=3,"ERROR 1","N/A")))</f>
        <v>N/A</v>
      </c>
      <c r="Y173" s="67" t="str">
        <f>IF(AND('Prioritized Approach Milestones'!C173="Yes",'Prioritized Approach Milestones'!F173=""),"CORRECT",IF('Prioritized Approach Milestones'!C173="No","CORRECT",IF('Prioritized Approach Milestones'!B173=4,"ERROR 1","N/A")))</f>
        <v>ERROR 1</v>
      </c>
      <c r="Z173" s="67" t="str">
        <f>IF(AND('Prioritized Approach Milestones'!C173="Yes",'Prioritized Approach Milestones'!F173=""),"CORRECT",IF('Prioritized Approach Milestones'!C173="No","CORRECT",IF('Prioritized Approach Milestones'!B173=5,"ERROR 1","N/A")))</f>
        <v>N/A</v>
      </c>
      <c r="AA173" s="67" t="str">
        <f>IF(AND('Prioritized Approach Milestones'!C173="Yes",'Prioritized Approach Milestones'!F173=""),"CORRECT",IF('Prioritized Approach Milestones'!C173="No","CORRECT",IF('Prioritized Approach Milestones'!B173=6,"ERROR 1","N/A")))</f>
        <v>N/A</v>
      </c>
      <c r="AB173" s="59" t="str">
        <f>IF(AND('Prioritized Approach Milestones'!C173="No",'Prioritized Approach Milestones'!F173=""),IF('Prioritized Approach Milestones'!B173=1,"ERROR 2","N/A"),"CORRECT")</f>
        <v>CORRECT</v>
      </c>
      <c r="AC173" s="59" t="str">
        <f>IF(AND('Prioritized Approach Milestones'!C173="No",'Prioritized Approach Milestones'!F173=""),IF('Prioritized Approach Milestones'!B173=2,"ERROR 2","N/A"),"CORRECT")</f>
        <v>CORRECT</v>
      </c>
      <c r="AD173" s="59" t="str">
        <f>IF(AND('Prioritized Approach Milestones'!C173="No",'Prioritized Approach Milestones'!F173=""),IF('Prioritized Approach Milestones'!B173=3,"ERROR 2","N/A"),"CORRECT")</f>
        <v>CORRECT</v>
      </c>
      <c r="AE173" s="59" t="str">
        <f>IF(AND('Prioritized Approach Milestones'!C173="No",'Prioritized Approach Milestones'!F173=""),IF('Prioritized Approach Milestones'!B173=4,"ERROR 2","N/A"),"CORRECT")</f>
        <v>CORRECT</v>
      </c>
      <c r="AF173" s="59" t="str">
        <f>IF(AND('Prioritized Approach Milestones'!C173="No",'Prioritized Approach Milestones'!F173=""),IF('Prioritized Approach Milestones'!B173=5,"ERROR 2","N/A"),"CORRECT")</f>
        <v>CORRECT</v>
      </c>
      <c r="AG173" s="68" t="str">
        <f>IF(AND('Prioritized Approach Milestones'!C173="No",'Prioritized Approach Milestones'!F173=""),IF('Prioritized Approach Milestones'!B173=6,"ERROR 2","N/A"),"CORRECT")</f>
        <v>CORRECT</v>
      </c>
    </row>
    <row r="174" spans="1:33">
      <c r="A174" s="74">
        <f>COUNTIFS('Prioritized Approach Milestones'!B174,"1",'Prioritized Approach Milestones'!C174,"yes")</f>
        <v>0</v>
      </c>
      <c r="B174" s="79">
        <f>COUNTIFS('Prioritized Approach Milestones'!B174,"2",'Prioritized Approach Milestones'!C174,"yes")</f>
        <v>0</v>
      </c>
      <c r="C174" s="75">
        <f>COUNTIFS('Prioritized Approach Milestones'!B174,"3",'Prioritized Approach Milestones'!C174,"yes")</f>
        <v>0</v>
      </c>
      <c r="D174" s="76">
        <f>COUNTIFS('Prioritized Approach Milestones'!B174,"4",'Prioritized Approach Milestones'!C174,"yes")</f>
        <v>0</v>
      </c>
      <c r="E174" s="77">
        <f>COUNTIFS('Prioritized Approach Milestones'!B174,"5",'Prioritized Approach Milestones'!C174,"yes")</f>
        <v>0</v>
      </c>
      <c r="F174" s="78">
        <f>COUNTIFS('Prioritized Approach Milestones'!B174,"6",'Prioritized Approach Milestones'!C174,"yes")</f>
        <v>0</v>
      </c>
      <c r="G174" s="234">
        <f t="shared" si="8"/>
        <v>0</v>
      </c>
      <c r="H174" s="145">
        <f>COUNTIFS('Prioritized Approach Milestones'!B174,"1",'Prioritized Approach Milestones'!C174,"N/A")</f>
        <v>0</v>
      </c>
      <c r="I174" s="145">
        <f>COUNTIFS('Prioritized Approach Milestones'!B174,"2",'Prioritized Approach Milestones'!C174,"N/A")</f>
        <v>0</v>
      </c>
      <c r="J174" s="145">
        <f>COUNTIFS('Prioritized Approach Milestones'!B174,"3",'Prioritized Approach Milestones'!C174,"N/A")</f>
        <v>0</v>
      </c>
      <c r="K174" s="145">
        <f>COUNTIFS('Prioritized Approach Milestones'!B174,"4",'Prioritized Approach Milestones'!C174,"N/A")</f>
        <v>0</v>
      </c>
      <c r="L174" s="145">
        <f>COUNTIFS('Prioritized Approach Milestones'!B174,"5",'Prioritized Approach Milestones'!C174,"N/A")</f>
        <v>0</v>
      </c>
      <c r="M174" s="145">
        <f>COUNTIFS('Prioritized Approach Milestones'!B174,"6",'Prioritized Approach Milestones'!C174,"N/A")</f>
        <v>0</v>
      </c>
      <c r="N174">
        <f t="shared" si="7"/>
        <v>0</v>
      </c>
      <c r="O174" s="238"/>
      <c r="P174" s="65" t="str">
        <f>IF('Prioritized Approach Milestones'!$B174=1,'Prioritized Approach Milestones'!$F174,"")</f>
        <v/>
      </c>
      <c r="Q174" s="65" t="str">
        <f>IF('Prioritized Approach Milestones'!$B174=2,'Prioritized Approach Milestones'!$F174,"")</f>
        <v/>
      </c>
      <c r="R174" s="65" t="str">
        <f>IF('Prioritized Approach Milestones'!$B174=3,'Prioritized Approach Milestones'!$F174,"")</f>
        <v/>
      </c>
      <c r="S174" s="65" t="str">
        <f>IF('Prioritized Approach Milestones'!$B174=4,'Prioritized Approach Milestones'!$F174,"")</f>
        <v/>
      </c>
      <c r="T174" s="65" t="str">
        <f>IF('Prioritized Approach Milestones'!$B174=5,'Prioritized Approach Milestones'!$F174,"")</f>
        <v/>
      </c>
      <c r="U174" s="66" t="str">
        <f>IF('Prioritized Approach Milestones'!$B174=6,'Prioritized Approach Milestones'!$F174,"")</f>
        <v/>
      </c>
      <c r="V174" s="67" t="str">
        <f>IF(AND('Prioritized Approach Milestones'!C174="Yes",'Prioritized Approach Milestones'!F174=""),"CORRECT",IF('Prioritized Approach Milestones'!C174="No","CORRECT",IF('Prioritized Approach Milestones'!B174=1,"ERROR 1","N/A")))</f>
        <v>N/A</v>
      </c>
      <c r="W174" s="67" t="str">
        <f>IF(AND('Prioritized Approach Milestones'!C174="Yes",'Prioritized Approach Milestones'!F174=""),"CORRECT",IF('Prioritized Approach Milestones'!C174="No","CORRECT",IF('Prioritized Approach Milestones'!B174=2,"ERROR 1","N/A")))</f>
        <v>N/A</v>
      </c>
      <c r="X174" s="67" t="str">
        <f>IF(AND('Prioritized Approach Milestones'!C174="Yes",'Prioritized Approach Milestones'!F174=""),"CORRECT",IF('Prioritized Approach Milestones'!C174="No","CORRECT",IF('Prioritized Approach Milestones'!B174=3,"ERROR 1","N/A")))</f>
        <v>N/A</v>
      </c>
      <c r="Y174" s="67" t="str">
        <f>IF(AND('Prioritized Approach Milestones'!C174="Yes",'Prioritized Approach Milestones'!F174=""),"CORRECT",IF('Prioritized Approach Milestones'!C174="No","CORRECT",IF('Prioritized Approach Milestones'!B174=4,"ERROR 1","N/A")))</f>
        <v>N/A</v>
      </c>
      <c r="Z174" s="67" t="str">
        <f>IF(AND('Prioritized Approach Milestones'!C174="Yes",'Prioritized Approach Milestones'!F174=""),"CORRECT",IF('Prioritized Approach Milestones'!C174="No","CORRECT",IF('Prioritized Approach Milestones'!B174=5,"ERROR 1","N/A")))</f>
        <v>N/A</v>
      </c>
      <c r="AA174" s="67" t="str">
        <f>IF(AND('Prioritized Approach Milestones'!C174="Yes",'Prioritized Approach Milestones'!F174=""),"CORRECT",IF('Prioritized Approach Milestones'!C174="No","CORRECT",IF('Prioritized Approach Milestones'!B174=6,"ERROR 1","N/A")))</f>
        <v>N/A</v>
      </c>
      <c r="AB174" s="59" t="str">
        <f>IF(AND('Prioritized Approach Milestones'!C174="No",'Prioritized Approach Milestones'!F174=""),IF('Prioritized Approach Milestones'!B174=1,"ERROR 2","N/A"),"CORRECT")</f>
        <v>CORRECT</v>
      </c>
      <c r="AC174" s="59" t="str">
        <f>IF(AND('Prioritized Approach Milestones'!C174="No",'Prioritized Approach Milestones'!F174=""),IF('Prioritized Approach Milestones'!B174=2,"ERROR 2","N/A"),"CORRECT")</f>
        <v>CORRECT</v>
      </c>
      <c r="AD174" s="59" t="str">
        <f>IF(AND('Prioritized Approach Milestones'!C174="No",'Prioritized Approach Milestones'!F174=""),IF('Prioritized Approach Milestones'!B174=3,"ERROR 2","N/A"),"CORRECT")</f>
        <v>CORRECT</v>
      </c>
      <c r="AE174" s="59" t="str">
        <f>IF(AND('Prioritized Approach Milestones'!C174="No",'Prioritized Approach Milestones'!F174=""),IF('Prioritized Approach Milestones'!B174=4,"ERROR 2","N/A"),"CORRECT")</f>
        <v>CORRECT</v>
      </c>
      <c r="AF174" s="59" t="str">
        <f>IF(AND('Prioritized Approach Milestones'!C174="No",'Prioritized Approach Milestones'!F174=""),IF('Prioritized Approach Milestones'!B174=5,"ERROR 2","N/A"),"CORRECT")</f>
        <v>CORRECT</v>
      </c>
      <c r="AG174" s="68" t="str">
        <f>IF(AND('Prioritized Approach Milestones'!C174="No",'Prioritized Approach Milestones'!F174=""),IF('Prioritized Approach Milestones'!B174=6,"ERROR 2","N/A"),"CORRECT")</f>
        <v>CORRECT</v>
      </c>
    </row>
    <row r="175" spans="1:33">
      <c r="A175" s="74">
        <f>COUNTIFS('Prioritized Approach Milestones'!B175,"1",'Prioritized Approach Milestones'!C175,"yes")</f>
        <v>0</v>
      </c>
      <c r="B175" s="79">
        <f>COUNTIFS('Prioritized Approach Milestones'!B175,"2",'Prioritized Approach Milestones'!C175,"yes")</f>
        <v>0</v>
      </c>
      <c r="C175" s="75">
        <f>COUNTIFS('Prioritized Approach Milestones'!B175,"3",'Prioritized Approach Milestones'!C175,"yes")</f>
        <v>0</v>
      </c>
      <c r="D175" s="76">
        <f>COUNTIFS('Prioritized Approach Milestones'!B175,"4",'Prioritized Approach Milestones'!C175,"yes")</f>
        <v>0</v>
      </c>
      <c r="E175" s="77">
        <f>COUNTIFS('Prioritized Approach Milestones'!B175,"5",'Prioritized Approach Milestones'!C175,"yes")</f>
        <v>0</v>
      </c>
      <c r="F175" s="78">
        <f>COUNTIFS('Prioritized Approach Milestones'!B175,"6",'Prioritized Approach Milestones'!C175,"yes")</f>
        <v>0</v>
      </c>
      <c r="G175" s="234">
        <f t="shared" si="8"/>
        <v>0</v>
      </c>
      <c r="H175" s="145">
        <f>COUNTIFS('Prioritized Approach Milestones'!B175,"1",'Prioritized Approach Milestones'!C175,"N/A")</f>
        <v>0</v>
      </c>
      <c r="I175" s="145">
        <f>COUNTIFS('Prioritized Approach Milestones'!B175,"2",'Prioritized Approach Milestones'!C175,"N/A")</f>
        <v>0</v>
      </c>
      <c r="J175" s="145">
        <f>COUNTIFS('Prioritized Approach Milestones'!B175,"3",'Prioritized Approach Milestones'!C175,"N/A")</f>
        <v>0</v>
      </c>
      <c r="K175" s="145">
        <f>COUNTIFS('Prioritized Approach Milestones'!B175,"4",'Prioritized Approach Milestones'!C175,"N/A")</f>
        <v>0</v>
      </c>
      <c r="L175" s="145">
        <f>COUNTIFS('Prioritized Approach Milestones'!B175,"5",'Prioritized Approach Milestones'!C175,"N/A")</f>
        <v>0</v>
      </c>
      <c r="M175" s="145">
        <f>COUNTIFS('Prioritized Approach Milestones'!B175,"6",'Prioritized Approach Milestones'!C175,"N/A")</f>
        <v>0</v>
      </c>
      <c r="N175">
        <f t="shared" si="7"/>
        <v>0</v>
      </c>
      <c r="O175" s="238"/>
      <c r="P175" s="65" t="str">
        <f>IF('Prioritized Approach Milestones'!$B175=1,'Prioritized Approach Milestones'!$F175,"")</f>
        <v/>
      </c>
      <c r="Q175" s="65" t="str">
        <f>IF('Prioritized Approach Milestones'!$B175=2,'Prioritized Approach Milestones'!$F175,"")</f>
        <v/>
      </c>
      <c r="R175" s="65" t="str">
        <f>IF('Prioritized Approach Milestones'!$B175=3,'Prioritized Approach Milestones'!$F175,"")</f>
        <v/>
      </c>
      <c r="S175" s="65">
        <f>IF('Prioritized Approach Milestones'!$B175=4,'Prioritized Approach Milestones'!$F175,"")</f>
        <v>0</v>
      </c>
      <c r="T175" s="65" t="str">
        <f>IF('Prioritized Approach Milestones'!$B175=5,'Prioritized Approach Milestones'!$F175,"")</f>
        <v/>
      </c>
      <c r="U175" s="66" t="str">
        <f>IF('Prioritized Approach Milestones'!$B175=6,'Prioritized Approach Milestones'!$F175,"")</f>
        <v/>
      </c>
      <c r="V175" s="67" t="str">
        <f>IF(AND('Prioritized Approach Milestones'!C175="Yes",'Prioritized Approach Milestones'!F175=""),"CORRECT",IF('Prioritized Approach Milestones'!C175="No","CORRECT",IF('Prioritized Approach Milestones'!B175=1,"ERROR 1","N/A")))</f>
        <v>N/A</v>
      </c>
      <c r="W175" s="67" t="str">
        <f>IF(AND('Prioritized Approach Milestones'!C175="Yes",'Prioritized Approach Milestones'!F175=""),"CORRECT",IF('Prioritized Approach Milestones'!C175="No","CORRECT",IF('Prioritized Approach Milestones'!B175=2,"ERROR 1","N/A")))</f>
        <v>N/A</v>
      </c>
      <c r="X175" s="67" t="str">
        <f>IF(AND('Prioritized Approach Milestones'!C175="Yes",'Prioritized Approach Milestones'!F175=""),"CORRECT",IF('Prioritized Approach Milestones'!C175="No","CORRECT",IF('Prioritized Approach Milestones'!B175=3,"ERROR 1","N/A")))</f>
        <v>N/A</v>
      </c>
      <c r="Y175" s="67" t="str">
        <f>IF(AND('Prioritized Approach Milestones'!C175="Yes",'Prioritized Approach Milestones'!F175=""),"CORRECT",IF('Prioritized Approach Milestones'!C175="No","CORRECT",IF('Prioritized Approach Milestones'!B175=4,"ERROR 1","N/A")))</f>
        <v>ERROR 1</v>
      </c>
      <c r="Z175" s="67" t="str">
        <f>IF(AND('Prioritized Approach Milestones'!C175="Yes",'Prioritized Approach Milestones'!F175=""),"CORRECT",IF('Prioritized Approach Milestones'!C175="No","CORRECT",IF('Prioritized Approach Milestones'!B175=5,"ERROR 1","N/A")))</f>
        <v>N/A</v>
      </c>
      <c r="AA175" s="67" t="str">
        <f>IF(AND('Prioritized Approach Milestones'!C175="Yes",'Prioritized Approach Milestones'!F175=""),"CORRECT",IF('Prioritized Approach Milestones'!C175="No","CORRECT",IF('Prioritized Approach Milestones'!B175=6,"ERROR 1","N/A")))</f>
        <v>N/A</v>
      </c>
      <c r="AB175" s="59" t="str">
        <f>IF(AND('Prioritized Approach Milestones'!C175="No",'Prioritized Approach Milestones'!F175=""),IF('Prioritized Approach Milestones'!B175=1,"ERROR 2","N/A"),"CORRECT")</f>
        <v>CORRECT</v>
      </c>
      <c r="AC175" s="59" t="str">
        <f>IF(AND('Prioritized Approach Milestones'!C175="No",'Prioritized Approach Milestones'!F175=""),IF('Prioritized Approach Milestones'!B175=2,"ERROR 2","N/A"),"CORRECT")</f>
        <v>CORRECT</v>
      </c>
      <c r="AD175" s="59" t="str">
        <f>IF(AND('Prioritized Approach Milestones'!C175="No",'Prioritized Approach Milestones'!F175=""),IF('Prioritized Approach Milestones'!B175=3,"ERROR 2","N/A"),"CORRECT")</f>
        <v>CORRECT</v>
      </c>
      <c r="AE175" s="59" t="str">
        <f>IF(AND('Prioritized Approach Milestones'!C175="No",'Prioritized Approach Milestones'!F175=""),IF('Prioritized Approach Milestones'!B175=4,"ERROR 2","N/A"),"CORRECT")</f>
        <v>CORRECT</v>
      </c>
      <c r="AF175" s="59" t="str">
        <f>IF(AND('Prioritized Approach Milestones'!C175="No",'Prioritized Approach Milestones'!F175=""),IF('Prioritized Approach Milestones'!B175=5,"ERROR 2","N/A"),"CORRECT")</f>
        <v>CORRECT</v>
      </c>
      <c r="AG175" s="68" t="str">
        <f>IF(AND('Prioritized Approach Milestones'!C175="No",'Prioritized Approach Milestones'!F175=""),IF('Prioritized Approach Milestones'!B175=6,"ERROR 2","N/A"),"CORRECT")</f>
        <v>CORRECT</v>
      </c>
    </row>
    <row r="176" spans="1:33">
      <c r="A176" s="74">
        <f>COUNTIFS('Prioritized Approach Milestones'!B176,"1",'Prioritized Approach Milestones'!C176,"yes")</f>
        <v>0</v>
      </c>
      <c r="B176" s="79">
        <f>COUNTIFS('Prioritized Approach Milestones'!B176,"2",'Prioritized Approach Milestones'!C176,"yes")</f>
        <v>0</v>
      </c>
      <c r="C176" s="75">
        <f>COUNTIFS('Prioritized Approach Milestones'!B176,"3",'Prioritized Approach Milestones'!C176,"yes")</f>
        <v>0</v>
      </c>
      <c r="D176" s="76">
        <f>COUNTIFS('Prioritized Approach Milestones'!B176,"4",'Prioritized Approach Milestones'!C176,"yes")</f>
        <v>0</v>
      </c>
      <c r="E176" s="77">
        <f>COUNTIFS('Prioritized Approach Milestones'!B176,"5",'Prioritized Approach Milestones'!C176,"yes")</f>
        <v>0</v>
      </c>
      <c r="F176" s="78">
        <f>COUNTIFS('Prioritized Approach Milestones'!B176,"6",'Prioritized Approach Milestones'!C176,"yes")</f>
        <v>0</v>
      </c>
      <c r="G176" s="234">
        <f t="shared" si="8"/>
        <v>0</v>
      </c>
      <c r="H176" s="145">
        <f>COUNTIFS('Prioritized Approach Milestones'!B176,"1",'Prioritized Approach Milestones'!C176,"N/A")</f>
        <v>0</v>
      </c>
      <c r="I176" s="145">
        <f>COUNTIFS('Prioritized Approach Milestones'!B176,"2",'Prioritized Approach Milestones'!C176,"N/A")</f>
        <v>0</v>
      </c>
      <c r="J176" s="145">
        <f>COUNTIFS('Prioritized Approach Milestones'!B176,"3",'Prioritized Approach Milestones'!C176,"N/A")</f>
        <v>0</v>
      </c>
      <c r="K176" s="145">
        <f>COUNTIFS('Prioritized Approach Milestones'!B176,"4",'Prioritized Approach Milestones'!C176,"N/A")</f>
        <v>0</v>
      </c>
      <c r="L176" s="145">
        <f>COUNTIFS('Prioritized Approach Milestones'!B176,"5",'Prioritized Approach Milestones'!C176,"N/A")</f>
        <v>0</v>
      </c>
      <c r="M176" s="145">
        <f>COUNTIFS('Prioritized Approach Milestones'!B176,"6",'Prioritized Approach Milestones'!C176,"N/A")</f>
        <v>0</v>
      </c>
      <c r="N176">
        <f t="shared" si="7"/>
        <v>0</v>
      </c>
      <c r="O176" s="238"/>
      <c r="P176" s="65" t="str">
        <f>IF('Prioritized Approach Milestones'!$B176=1,'Prioritized Approach Milestones'!$F176,"")</f>
        <v/>
      </c>
      <c r="Q176" s="65" t="str">
        <f>IF('Prioritized Approach Milestones'!$B176=2,'Prioritized Approach Milestones'!$F176,"")</f>
        <v/>
      </c>
      <c r="R176" s="65" t="str">
        <f>IF('Prioritized Approach Milestones'!$B176=3,'Prioritized Approach Milestones'!$F176,"")</f>
        <v/>
      </c>
      <c r="S176" s="65">
        <f>IF('Prioritized Approach Milestones'!$B176=4,'Prioritized Approach Milestones'!$F176,"")</f>
        <v>0</v>
      </c>
      <c r="T176" s="65" t="str">
        <f>IF('Prioritized Approach Milestones'!$B176=5,'Prioritized Approach Milestones'!$F176,"")</f>
        <v/>
      </c>
      <c r="U176" s="66" t="str">
        <f>IF('Prioritized Approach Milestones'!$B176=6,'Prioritized Approach Milestones'!$F176,"")</f>
        <v/>
      </c>
      <c r="V176" s="67" t="str">
        <f>IF(AND('Prioritized Approach Milestones'!C176="Yes",'Prioritized Approach Milestones'!F176=""),"CORRECT",IF('Prioritized Approach Milestones'!C176="No","CORRECT",IF('Prioritized Approach Milestones'!B176=1,"ERROR 1","N/A")))</f>
        <v>N/A</v>
      </c>
      <c r="W176" s="67" t="str">
        <f>IF(AND('Prioritized Approach Milestones'!C176="Yes",'Prioritized Approach Milestones'!F176=""),"CORRECT",IF('Prioritized Approach Milestones'!C176="No","CORRECT",IF('Prioritized Approach Milestones'!B176=2,"ERROR 1","N/A")))</f>
        <v>N/A</v>
      </c>
      <c r="X176" s="67" t="str">
        <f>IF(AND('Prioritized Approach Milestones'!C176="Yes",'Prioritized Approach Milestones'!F176=""),"CORRECT",IF('Prioritized Approach Milestones'!C176="No","CORRECT",IF('Prioritized Approach Milestones'!B176=3,"ERROR 1","N/A")))</f>
        <v>N/A</v>
      </c>
      <c r="Y176" s="67" t="str">
        <f>IF(AND('Prioritized Approach Milestones'!C176="Yes",'Prioritized Approach Milestones'!F176=""),"CORRECT",IF('Prioritized Approach Milestones'!C176="No","CORRECT",IF('Prioritized Approach Milestones'!B176=4,"ERROR 1","N/A")))</f>
        <v>ERROR 1</v>
      </c>
      <c r="Z176" s="67" t="str">
        <f>IF(AND('Prioritized Approach Milestones'!C176="Yes",'Prioritized Approach Milestones'!F176=""),"CORRECT",IF('Prioritized Approach Milestones'!C176="No","CORRECT",IF('Prioritized Approach Milestones'!B176=5,"ERROR 1","N/A")))</f>
        <v>N/A</v>
      </c>
      <c r="AA176" s="67" t="str">
        <f>IF(AND('Prioritized Approach Milestones'!C176="Yes",'Prioritized Approach Milestones'!F176=""),"CORRECT",IF('Prioritized Approach Milestones'!C176="No","CORRECT",IF('Prioritized Approach Milestones'!B176=6,"ERROR 1","N/A")))</f>
        <v>N/A</v>
      </c>
      <c r="AB176" s="59" t="str">
        <f>IF(AND('Prioritized Approach Milestones'!C176="No",'Prioritized Approach Milestones'!F176=""),IF('Prioritized Approach Milestones'!B176=1,"ERROR 2","N/A"),"CORRECT")</f>
        <v>CORRECT</v>
      </c>
      <c r="AC176" s="59" t="str">
        <f>IF(AND('Prioritized Approach Milestones'!C176="No",'Prioritized Approach Milestones'!F176=""),IF('Prioritized Approach Milestones'!B176=2,"ERROR 2","N/A"),"CORRECT")</f>
        <v>CORRECT</v>
      </c>
      <c r="AD176" s="59" t="str">
        <f>IF(AND('Prioritized Approach Milestones'!C176="No",'Prioritized Approach Milestones'!F176=""),IF('Prioritized Approach Milestones'!B176=3,"ERROR 2","N/A"),"CORRECT")</f>
        <v>CORRECT</v>
      </c>
      <c r="AE176" s="59" t="str">
        <f>IF(AND('Prioritized Approach Milestones'!C176="No",'Prioritized Approach Milestones'!F176=""),IF('Prioritized Approach Milestones'!B176=4,"ERROR 2","N/A"),"CORRECT")</f>
        <v>CORRECT</v>
      </c>
      <c r="AF176" s="59" t="str">
        <f>IF(AND('Prioritized Approach Milestones'!C176="No",'Prioritized Approach Milestones'!F176=""),IF('Prioritized Approach Milestones'!B176=5,"ERROR 2","N/A"),"CORRECT")</f>
        <v>CORRECT</v>
      </c>
      <c r="AG176" s="68" t="str">
        <f>IF(AND('Prioritized Approach Milestones'!C176="No",'Prioritized Approach Milestones'!F176=""),IF('Prioritized Approach Milestones'!B176=6,"ERROR 2","N/A"),"CORRECT")</f>
        <v>CORRECT</v>
      </c>
    </row>
    <row r="177" spans="1:33">
      <c r="A177" s="74">
        <f>COUNTIFS('Prioritized Approach Milestones'!B177,"1",'Prioritized Approach Milestones'!C177,"yes")</f>
        <v>0</v>
      </c>
      <c r="B177" s="79">
        <f>COUNTIFS('Prioritized Approach Milestones'!B177,"2",'Prioritized Approach Milestones'!C177,"yes")</f>
        <v>0</v>
      </c>
      <c r="C177" s="75">
        <f>COUNTIFS('Prioritized Approach Milestones'!B177,"3",'Prioritized Approach Milestones'!C177,"yes")</f>
        <v>0</v>
      </c>
      <c r="D177" s="76">
        <f>COUNTIFS('Prioritized Approach Milestones'!B177,"4",'Prioritized Approach Milestones'!C177,"yes")</f>
        <v>0</v>
      </c>
      <c r="E177" s="77">
        <f>COUNTIFS('Prioritized Approach Milestones'!B177,"5",'Prioritized Approach Milestones'!C177,"yes")</f>
        <v>0</v>
      </c>
      <c r="F177" s="78">
        <f>COUNTIFS('Prioritized Approach Milestones'!B177,"6",'Prioritized Approach Milestones'!C177,"yes")</f>
        <v>0</v>
      </c>
      <c r="G177" s="234">
        <f t="shared" si="8"/>
        <v>0</v>
      </c>
      <c r="H177" s="145">
        <f>COUNTIFS('Prioritized Approach Milestones'!B177,"1",'Prioritized Approach Milestones'!C177,"N/A")</f>
        <v>0</v>
      </c>
      <c r="I177" s="145">
        <f>COUNTIFS('Prioritized Approach Milestones'!B177,"2",'Prioritized Approach Milestones'!C177,"N/A")</f>
        <v>0</v>
      </c>
      <c r="J177" s="145">
        <f>COUNTIFS('Prioritized Approach Milestones'!B177,"3",'Prioritized Approach Milestones'!C177,"N/A")</f>
        <v>0</v>
      </c>
      <c r="K177" s="145">
        <f>COUNTIFS('Prioritized Approach Milestones'!B177,"4",'Prioritized Approach Milestones'!C177,"N/A")</f>
        <v>0</v>
      </c>
      <c r="L177" s="145">
        <f>COUNTIFS('Prioritized Approach Milestones'!B177,"5",'Prioritized Approach Milestones'!C177,"N/A")</f>
        <v>0</v>
      </c>
      <c r="M177" s="145">
        <f>COUNTIFS('Prioritized Approach Milestones'!B177,"6",'Prioritized Approach Milestones'!C177,"N/A")</f>
        <v>0</v>
      </c>
      <c r="N177">
        <f t="shared" si="7"/>
        <v>0</v>
      </c>
      <c r="O177" s="238"/>
      <c r="P177" s="65" t="str">
        <f>IF('Prioritized Approach Milestones'!$B177=1,'Prioritized Approach Milestones'!$F177,"")</f>
        <v/>
      </c>
      <c r="Q177" s="65" t="str">
        <f>IF('Prioritized Approach Milestones'!$B177=2,'Prioritized Approach Milestones'!$F177,"")</f>
        <v/>
      </c>
      <c r="R177" s="65" t="str">
        <f>IF('Prioritized Approach Milestones'!$B177=3,'Prioritized Approach Milestones'!$F177,"")</f>
        <v/>
      </c>
      <c r="S177" s="65">
        <f>IF('Prioritized Approach Milestones'!$B177=4,'Prioritized Approach Milestones'!$F177,"")</f>
        <v>0</v>
      </c>
      <c r="T177" s="65" t="str">
        <f>IF('Prioritized Approach Milestones'!$B177=5,'Prioritized Approach Milestones'!$F177,"")</f>
        <v/>
      </c>
      <c r="U177" s="66" t="str">
        <f>IF('Prioritized Approach Milestones'!$B177=6,'Prioritized Approach Milestones'!$F177,"")</f>
        <v/>
      </c>
      <c r="V177" s="67" t="str">
        <f>IF(AND('Prioritized Approach Milestones'!C177="Yes",'Prioritized Approach Milestones'!F177=""),"CORRECT",IF('Prioritized Approach Milestones'!C177="No","CORRECT",IF('Prioritized Approach Milestones'!B177=1,"ERROR 1","N/A")))</f>
        <v>N/A</v>
      </c>
      <c r="W177" s="67" t="str">
        <f>IF(AND('Prioritized Approach Milestones'!C177="Yes",'Prioritized Approach Milestones'!F177=""),"CORRECT",IF('Prioritized Approach Milestones'!C177="No","CORRECT",IF('Prioritized Approach Milestones'!B177=2,"ERROR 1","N/A")))</f>
        <v>N/A</v>
      </c>
      <c r="X177" s="67" t="str">
        <f>IF(AND('Prioritized Approach Milestones'!C177="Yes",'Prioritized Approach Milestones'!F177=""),"CORRECT",IF('Prioritized Approach Milestones'!C177="No","CORRECT",IF('Prioritized Approach Milestones'!B177=3,"ERROR 1","N/A")))</f>
        <v>N/A</v>
      </c>
      <c r="Y177" s="67" t="str">
        <f>IF(AND('Prioritized Approach Milestones'!C177="Yes",'Prioritized Approach Milestones'!F177=""),"CORRECT",IF('Prioritized Approach Milestones'!C177="No","CORRECT",IF('Prioritized Approach Milestones'!B177=4,"ERROR 1","N/A")))</f>
        <v>ERROR 1</v>
      </c>
      <c r="Z177" s="67" t="str">
        <f>IF(AND('Prioritized Approach Milestones'!C177="Yes",'Prioritized Approach Milestones'!F177=""),"CORRECT",IF('Prioritized Approach Milestones'!C177="No","CORRECT",IF('Prioritized Approach Milestones'!B177=5,"ERROR 1","N/A")))</f>
        <v>N/A</v>
      </c>
      <c r="AA177" s="67" t="str">
        <f>IF(AND('Prioritized Approach Milestones'!C177="Yes",'Prioritized Approach Milestones'!F177=""),"CORRECT",IF('Prioritized Approach Milestones'!C177="No","CORRECT",IF('Prioritized Approach Milestones'!B177=6,"ERROR 1","N/A")))</f>
        <v>N/A</v>
      </c>
      <c r="AB177" s="59" t="str">
        <f>IF(AND('Prioritized Approach Milestones'!C177="No",'Prioritized Approach Milestones'!F177=""),IF('Prioritized Approach Milestones'!B177=1,"ERROR 2","N/A"),"CORRECT")</f>
        <v>CORRECT</v>
      </c>
      <c r="AC177" s="59" t="str">
        <f>IF(AND('Prioritized Approach Milestones'!C177="No",'Prioritized Approach Milestones'!F177=""),IF('Prioritized Approach Milestones'!B177=2,"ERROR 2","N/A"),"CORRECT")</f>
        <v>CORRECT</v>
      </c>
      <c r="AD177" s="59" t="str">
        <f>IF(AND('Prioritized Approach Milestones'!C177="No",'Prioritized Approach Milestones'!F177=""),IF('Prioritized Approach Milestones'!B177=3,"ERROR 2","N/A"),"CORRECT")</f>
        <v>CORRECT</v>
      </c>
      <c r="AE177" s="59" t="str">
        <f>IF(AND('Prioritized Approach Milestones'!C177="No",'Prioritized Approach Milestones'!F177=""),IF('Prioritized Approach Milestones'!B177=4,"ERROR 2","N/A"),"CORRECT")</f>
        <v>CORRECT</v>
      </c>
      <c r="AF177" s="59" t="str">
        <f>IF(AND('Prioritized Approach Milestones'!C177="No",'Prioritized Approach Milestones'!F177=""),IF('Prioritized Approach Milestones'!B177=5,"ERROR 2","N/A"),"CORRECT")</f>
        <v>CORRECT</v>
      </c>
      <c r="AG177" s="68" t="str">
        <f>IF(AND('Prioritized Approach Milestones'!C177="No",'Prioritized Approach Milestones'!F177=""),IF('Prioritized Approach Milestones'!B177=6,"ERROR 2","N/A"),"CORRECT")</f>
        <v>CORRECT</v>
      </c>
    </row>
    <row r="178" spans="1:33">
      <c r="A178" s="74">
        <f>COUNTIFS('Prioritized Approach Milestones'!B178,"1",'Prioritized Approach Milestones'!C178,"yes")</f>
        <v>0</v>
      </c>
      <c r="B178" s="79">
        <f>COUNTIFS('Prioritized Approach Milestones'!B178,"2",'Prioritized Approach Milestones'!C178,"yes")</f>
        <v>0</v>
      </c>
      <c r="C178" s="75">
        <f>COUNTIFS('Prioritized Approach Milestones'!B178,"3",'Prioritized Approach Milestones'!C178,"yes")</f>
        <v>0</v>
      </c>
      <c r="D178" s="76">
        <f>COUNTIFS('Prioritized Approach Milestones'!B178,"4",'Prioritized Approach Milestones'!C178,"yes")</f>
        <v>0</v>
      </c>
      <c r="E178" s="77">
        <f>COUNTIFS('Prioritized Approach Milestones'!B178,"5",'Prioritized Approach Milestones'!C178,"yes")</f>
        <v>0</v>
      </c>
      <c r="F178" s="78">
        <f>COUNTIFS('Prioritized Approach Milestones'!B178,"6",'Prioritized Approach Milestones'!C178,"yes")</f>
        <v>0</v>
      </c>
      <c r="G178" s="234">
        <f t="shared" si="8"/>
        <v>0</v>
      </c>
      <c r="H178" s="145">
        <f>COUNTIFS('Prioritized Approach Milestones'!B178,"1",'Prioritized Approach Milestones'!C178,"N/A")</f>
        <v>0</v>
      </c>
      <c r="I178" s="145">
        <f>COUNTIFS('Prioritized Approach Milestones'!B178,"2",'Prioritized Approach Milestones'!C178,"N/A")</f>
        <v>0</v>
      </c>
      <c r="J178" s="145">
        <f>COUNTIFS('Prioritized Approach Milestones'!B178,"3",'Prioritized Approach Milestones'!C178,"N/A")</f>
        <v>0</v>
      </c>
      <c r="K178" s="145">
        <f>COUNTIFS('Prioritized Approach Milestones'!B178,"4",'Prioritized Approach Milestones'!C178,"N/A")</f>
        <v>0</v>
      </c>
      <c r="L178" s="145">
        <f>COUNTIFS('Prioritized Approach Milestones'!B178,"5",'Prioritized Approach Milestones'!C178,"N/A")</f>
        <v>0</v>
      </c>
      <c r="M178" s="145">
        <f>COUNTIFS('Prioritized Approach Milestones'!B178,"6",'Prioritized Approach Milestones'!C178,"N/A")</f>
        <v>0</v>
      </c>
      <c r="N178">
        <f t="shared" si="7"/>
        <v>0</v>
      </c>
      <c r="O178" s="238"/>
      <c r="P178" s="65" t="str">
        <f>IF('Prioritized Approach Milestones'!$B178=1,'Prioritized Approach Milestones'!$F178,"")</f>
        <v/>
      </c>
      <c r="Q178" s="65" t="str">
        <f>IF('Prioritized Approach Milestones'!$B178=2,'Prioritized Approach Milestones'!$F178,"")</f>
        <v/>
      </c>
      <c r="R178" s="65" t="str">
        <f>IF('Prioritized Approach Milestones'!$B178=3,'Prioritized Approach Milestones'!$F178,"")</f>
        <v/>
      </c>
      <c r="S178" s="65">
        <f>IF('Prioritized Approach Milestones'!$B178=4,'Prioritized Approach Milestones'!$F178,"")</f>
        <v>0</v>
      </c>
      <c r="T178" s="65" t="str">
        <f>IF('Prioritized Approach Milestones'!$B178=5,'Prioritized Approach Milestones'!$F178,"")</f>
        <v/>
      </c>
      <c r="U178" s="66" t="str">
        <f>IF('Prioritized Approach Milestones'!$B178=6,'Prioritized Approach Milestones'!$F178,"")</f>
        <v/>
      </c>
      <c r="V178" s="67" t="str">
        <f>IF(AND('Prioritized Approach Milestones'!C178="Yes",'Prioritized Approach Milestones'!F178=""),"CORRECT",IF('Prioritized Approach Milestones'!C178="No","CORRECT",IF('Prioritized Approach Milestones'!B178=1,"ERROR 1","N/A")))</f>
        <v>N/A</v>
      </c>
      <c r="W178" s="67" t="str">
        <f>IF(AND('Prioritized Approach Milestones'!C178="Yes",'Prioritized Approach Milestones'!F178=""),"CORRECT",IF('Prioritized Approach Milestones'!C178="No","CORRECT",IF('Prioritized Approach Milestones'!B178=2,"ERROR 1","N/A")))</f>
        <v>N/A</v>
      </c>
      <c r="X178" s="67" t="str">
        <f>IF(AND('Prioritized Approach Milestones'!C178="Yes",'Prioritized Approach Milestones'!F178=""),"CORRECT",IF('Prioritized Approach Milestones'!C178="No","CORRECT",IF('Prioritized Approach Milestones'!B178=3,"ERROR 1","N/A")))</f>
        <v>N/A</v>
      </c>
      <c r="Y178" s="67" t="str">
        <f>IF(AND('Prioritized Approach Milestones'!C178="Yes",'Prioritized Approach Milestones'!F178=""),"CORRECT",IF('Prioritized Approach Milestones'!C178="No","CORRECT",IF('Prioritized Approach Milestones'!B178=4,"ERROR 1","N/A")))</f>
        <v>ERROR 1</v>
      </c>
      <c r="Z178" s="67" t="str">
        <f>IF(AND('Prioritized Approach Milestones'!C178="Yes",'Prioritized Approach Milestones'!F178=""),"CORRECT",IF('Prioritized Approach Milestones'!C178="No","CORRECT",IF('Prioritized Approach Milestones'!B178=5,"ERROR 1","N/A")))</f>
        <v>N/A</v>
      </c>
      <c r="AA178" s="67" t="str">
        <f>IF(AND('Prioritized Approach Milestones'!C178="Yes",'Prioritized Approach Milestones'!F178=""),"CORRECT",IF('Prioritized Approach Milestones'!C178="No","CORRECT",IF('Prioritized Approach Milestones'!B178=6,"ERROR 1","N/A")))</f>
        <v>N/A</v>
      </c>
      <c r="AB178" s="59" t="str">
        <f>IF(AND('Prioritized Approach Milestones'!C178="No",'Prioritized Approach Milestones'!F178=""),IF('Prioritized Approach Milestones'!B178=1,"ERROR 2","N/A"),"CORRECT")</f>
        <v>CORRECT</v>
      </c>
      <c r="AC178" s="59" t="str">
        <f>IF(AND('Prioritized Approach Milestones'!C178="No",'Prioritized Approach Milestones'!F178=""),IF('Prioritized Approach Milestones'!B178=2,"ERROR 2","N/A"),"CORRECT")</f>
        <v>CORRECT</v>
      </c>
      <c r="AD178" s="59" t="str">
        <f>IF(AND('Prioritized Approach Milestones'!C178="No",'Prioritized Approach Milestones'!F178=""),IF('Prioritized Approach Milestones'!B178=3,"ERROR 2","N/A"),"CORRECT")</f>
        <v>CORRECT</v>
      </c>
      <c r="AE178" s="59" t="str">
        <f>IF(AND('Prioritized Approach Milestones'!C178="No",'Prioritized Approach Milestones'!F178=""),IF('Prioritized Approach Milestones'!B178=4,"ERROR 2","N/A"),"CORRECT")</f>
        <v>CORRECT</v>
      </c>
      <c r="AF178" s="59" t="str">
        <f>IF(AND('Prioritized Approach Milestones'!C178="No",'Prioritized Approach Milestones'!F178=""),IF('Prioritized Approach Milestones'!B178=5,"ERROR 2","N/A"),"CORRECT")</f>
        <v>CORRECT</v>
      </c>
      <c r="AG178" s="68" t="str">
        <f>IF(AND('Prioritized Approach Milestones'!C178="No",'Prioritized Approach Milestones'!F178=""),IF('Prioritized Approach Milestones'!B178=6,"ERROR 2","N/A"),"CORRECT")</f>
        <v>CORRECT</v>
      </c>
    </row>
    <row r="179" spans="1:33">
      <c r="A179" s="74">
        <f>COUNTIFS('Prioritized Approach Milestones'!B179,"1",'Prioritized Approach Milestones'!C179,"yes")</f>
        <v>0</v>
      </c>
      <c r="B179" s="79">
        <f>COUNTIFS('Prioritized Approach Milestones'!B179,"2",'Prioritized Approach Milestones'!C179,"yes")</f>
        <v>0</v>
      </c>
      <c r="C179" s="75">
        <f>COUNTIFS('Prioritized Approach Milestones'!B179,"3",'Prioritized Approach Milestones'!C179,"yes")</f>
        <v>0</v>
      </c>
      <c r="D179" s="76">
        <f>COUNTIFS('Prioritized Approach Milestones'!B179,"4",'Prioritized Approach Milestones'!C179,"yes")</f>
        <v>0</v>
      </c>
      <c r="E179" s="77">
        <f>COUNTIFS('Prioritized Approach Milestones'!B179,"5",'Prioritized Approach Milestones'!C179,"yes")</f>
        <v>0</v>
      </c>
      <c r="F179" s="78">
        <f>COUNTIFS('Prioritized Approach Milestones'!B179,"6",'Prioritized Approach Milestones'!C179,"yes")</f>
        <v>0</v>
      </c>
      <c r="G179" s="234">
        <f t="shared" si="8"/>
        <v>0</v>
      </c>
      <c r="H179" s="145">
        <f>COUNTIFS('Prioritized Approach Milestones'!B179,"1",'Prioritized Approach Milestones'!C179,"N/A")</f>
        <v>0</v>
      </c>
      <c r="I179" s="145">
        <f>COUNTIFS('Prioritized Approach Milestones'!B179,"2",'Prioritized Approach Milestones'!C179,"N/A")</f>
        <v>0</v>
      </c>
      <c r="J179" s="145">
        <f>COUNTIFS('Prioritized Approach Milestones'!B179,"3",'Prioritized Approach Milestones'!C179,"N/A")</f>
        <v>0</v>
      </c>
      <c r="K179" s="145">
        <f>COUNTIFS('Prioritized Approach Milestones'!B179,"4",'Prioritized Approach Milestones'!C179,"N/A")</f>
        <v>0</v>
      </c>
      <c r="L179" s="145">
        <f>COUNTIFS('Prioritized Approach Milestones'!B179,"5",'Prioritized Approach Milestones'!C179,"N/A")</f>
        <v>0</v>
      </c>
      <c r="M179" s="145">
        <f>COUNTIFS('Prioritized Approach Milestones'!B179,"6",'Prioritized Approach Milestones'!C179,"N/A")</f>
        <v>0</v>
      </c>
      <c r="N179">
        <f t="shared" si="7"/>
        <v>0</v>
      </c>
      <c r="O179" s="238"/>
      <c r="P179" s="65" t="str">
        <f>IF('Prioritized Approach Milestones'!$B179=1,'Prioritized Approach Milestones'!$F179,"")</f>
        <v/>
      </c>
      <c r="Q179" s="65" t="str">
        <f>IF('Prioritized Approach Milestones'!$B179=2,'Prioritized Approach Milestones'!$F179,"")</f>
        <v/>
      </c>
      <c r="R179" s="65" t="str">
        <f>IF('Prioritized Approach Milestones'!$B179=3,'Prioritized Approach Milestones'!$F179,"")</f>
        <v/>
      </c>
      <c r="S179" s="65">
        <f>IF('Prioritized Approach Milestones'!$B179=4,'Prioritized Approach Milestones'!$F179,"")</f>
        <v>0</v>
      </c>
      <c r="T179" s="65" t="str">
        <f>IF('Prioritized Approach Milestones'!$B179=5,'Prioritized Approach Milestones'!$F179,"")</f>
        <v/>
      </c>
      <c r="U179" s="66" t="str">
        <f>IF('Prioritized Approach Milestones'!$B179=6,'Prioritized Approach Milestones'!$F179,"")</f>
        <v/>
      </c>
      <c r="V179" s="67" t="str">
        <f>IF(AND('Prioritized Approach Milestones'!C179="Yes",'Prioritized Approach Milestones'!F179=""),"CORRECT",IF('Prioritized Approach Milestones'!C179="No","CORRECT",IF('Prioritized Approach Milestones'!B179=1,"ERROR 1","N/A")))</f>
        <v>N/A</v>
      </c>
      <c r="W179" s="67" t="str">
        <f>IF(AND('Prioritized Approach Milestones'!C179="Yes",'Prioritized Approach Milestones'!F179=""),"CORRECT",IF('Prioritized Approach Milestones'!C179="No","CORRECT",IF('Prioritized Approach Milestones'!B179=2,"ERROR 1","N/A")))</f>
        <v>N/A</v>
      </c>
      <c r="X179" s="67" t="str">
        <f>IF(AND('Prioritized Approach Milestones'!C179="Yes",'Prioritized Approach Milestones'!F179=""),"CORRECT",IF('Prioritized Approach Milestones'!C179="No","CORRECT",IF('Prioritized Approach Milestones'!B179=3,"ERROR 1","N/A")))</f>
        <v>N/A</v>
      </c>
      <c r="Y179" s="67" t="str">
        <f>IF(AND('Prioritized Approach Milestones'!C179="Yes",'Prioritized Approach Milestones'!F179=""),"CORRECT",IF('Prioritized Approach Milestones'!C179="No","CORRECT",IF('Prioritized Approach Milestones'!B179=4,"ERROR 1","N/A")))</f>
        <v>ERROR 1</v>
      </c>
      <c r="Z179" s="67" t="str">
        <f>IF(AND('Prioritized Approach Milestones'!C179="Yes",'Prioritized Approach Milestones'!F179=""),"CORRECT",IF('Prioritized Approach Milestones'!C179="No","CORRECT",IF('Prioritized Approach Milestones'!B179=5,"ERROR 1","N/A")))</f>
        <v>N/A</v>
      </c>
      <c r="AA179" s="67" t="str">
        <f>IF(AND('Prioritized Approach Milestones'!C179="Yes",'Prioritized Approach Milestones'!F179=""),"CORRECT",IF('Prioritized Approach Milestones'!C179="No","CORRECT",IF('Prioritized Approach Milestones'!B179=6,"ERROR 1","N/A")))</f>
        <v>N/A</v>
      </c>
      <c r="AB179" s="59" t="str">
        <f>IF(AND('Prioritized Approach Milestones'!C179="No",'Prioritized Approach Milestones'!F179=""),IF('Prioritized Approach Milestones'!B179=1,"ERROR 2","N/A"),"CORRECT")</f>
        <v>CORRECT</v>
      </c>
      <c r="AC179" s="59" t="str">
        <f>IF(AND('Prioritized Approach Milestones'!C179="No",'Prioritized Approach Milestones'!F179=""),IF('Prioritized Approach Milestones'!B179=2,"ERROR 2","N/A"),"CORRECT")</f>
        <v>CORRECT</v>
      </c>
      <c r="AD179" s="59" t="str">
        <f>IF(AND('Prioritized Approach Milestones'!C179="No",'Prioritized Approach Milestones'!F179=""),IF('Prioritized Approach Milestones'!B179=3,"ERROR 2","N/A"),"CORRECT")</f>
        <v>CORRECT</v>
      </c>
      <c r="AE179" s="59" t="str">
        <f>IF(AND('Prioritized Approach Milestones'!C179="No",'Prioritized Approach Milestones'!F179=""),IF('Prioritized Approach Milestones'!B179=4,"ERROR 2","N/A"),"CORRECT")</f>
        <v>CORRECT</v>
      </c>
      <c r="AF179" s="59" t="str">
        <f>IF(AND('Prioritized Approach Milestones'!C179="No",'Prioritized Approach Milestones'!F179=""),IF('Prioritized Approach Milestones'!B179=5,"ERROR 2","N/A"),"CORRECT")</f>
        <v>CORRECT</v>
      </c>
      <c r="AG179" s="68" t="str">
        <f>IF(AND('Prioritized Approach Milestones'!C179="No",'Prioritized Approach Milestones'!F179=""),IF('Prioritized Approach Milestones'!B179=6,"ERROR 2","N/A"),"CORRECT")</f>
        <v>CORRECT</v>
      </c>
    </row>
    <row r="180" spans="1:33">
      <c r="A180" s="74">
        <f>COUNTIFS('Prioritized Approach Milestones'!B180,"1",'Prioritized Approach Milestones'!C180,"yes")</f>
        <v>0</v>
      </c>
      <c r="B180" s="79">
        <f>COUNTIFS('Prioritized Approach Milestones'!B180,"2",'Prioritized Approach Milestones'!C180,"yes")</f>
        <v>0</v>
      </c>
      <c r="C180" s="75">
        <f>COUNTIFS('Prioritized Approach Milestones'!B180,"3",'Prioritized Approach Milestones'!C180,"yes")</f>
        <v>0</v>
      </c>
      <c r="D180" s="76">
        <f>COUNTIFS('Prioritized Approach Milestones'!B180,"4",'Prioritized Approach Milestones'!C180,"yes")</f>
        <v>0</v>
      </c>
      <c r="E180" s="77">
        <f>COUNTIFS('Prioritized Approach Milestones'!B180,"5",'Prioritized Approach Milestones'!C180,"yes")</f>
        <v>0</v>
      </c>
      <c r="F180" s="78">
        <f>COUNTIFS('Prioritized Approach Milestones'!B180,"6",'Prioritized Approach Milestones'!C180,"yes")</f>
        <v>0</v>
      </c>
      <c r="G180" s="234">
        <f t="shared" si="8"/>
        <v>0</v>
      </c>
      <c r="H180" s="145">
        <f>COUNTIFS('Prioritized Approach Milestones'!B180,"1",'Prioritized Approach Milestones'!C180,"N/A")</f>
        <v>0</v>
      </c>
      <c r="I180" s="145">
        <f>COUNTIFS('Prioritized Approach Milestones'!B180,"2",'Prioritized Approach Milestones'!C180,"N/A")</f>
        <v>0</v>
      </c>
      <c r="J180" s="145">
        <f>COUNTIFS('Prioritized Approach Milestones'!B180,"3",'Prioritized Approach Milestones'!C180,"N/A")</f>
        <v>0</v>
      </c>
      <c r="K180" s="145">
        <f>COUNTIFS('Prioritized Approach Milestones'!B180,"4",'Prioritized Approach Milestones'!C180,"N/A")</f>
        <v>0</v>
      </c>
      <c r="L180" s="145">
        <f>COUNTIFS('Prioritized Approach Milestones'!B180,"5",'Prioritized Approach Milestones'!C180,"N/A")</f>
        <v>0</v>
      </c>
      <c r="M180" s="145">
        <f>COUNTIFS('Prioritized Approach Milestones'!B180,"6",'Prioritized Approach Milestones'!C180,"N/A")</f>
        <v>0</v>
      </c>
      <c r="N180">
        <f t="shared" si="7"/>
        <v>0</v>
      </c>
      <c r="O180" s="238"/>
      <c r="P180" s="65" t="str">
        <f>IF('Prioritized Approach Milestones'!$B180=1,'Prioritized Approach Milestones'!$F180,"")</f>
        <v/>
      </c>
      <c r="Q180" s="65" t="str">
        <f>IF('Prioritized Approach Milestones'!$B180=2,'Prioritized Approach Milestones'!$F180,"")</f>
        <v/>
      </c>
      <c r="R180" s="65" t="str">
        <f>IF('Prioritized Approach Milestones'!$B180=3,'Prioritized Approach Milestones'!$F180,"")</f>
        <v/>
      </c>
      <c r="S180" s="65">
        <f>IF('Prioritized Approach Milestones'!$B180=4,'Prioritized Approach Milestones'!$F180,"")</f>
        <v>0</v>
      </c>
      <c r="T180" s="65" t="str">
        <f>IF('Prioritized Approach Milestones'!$B180=5,'Prioritized Approach Milestones'!$F180,"")</f>
        <v/>
      </c>
      <c r="U180" s="66" t="str">
        <f>IF('Prioritized Approach Milestones'!$B180=6,'Prioritized Approach Milestones'!$F180,"")</f>
        <v/>
      </c>
      <c r="V180" s="67" t="str">
        <f>IF(AND('Prioritized Approach Milestones'!C180="Yes",'Prioritized Approach Milestones'!F180=""),"CORRECT",IF('Prioritized Approach Milestones'!C180="No","CORRECT",IF('Prioritized Approach Milestones'!B180=1,"ERROR 1","N/A")))</f>
        <v>N/A</v>
      </c>
      <c r="W180" s="67" t="str">
        <f>IF(AND('Prioritized Approach Milestones'!C180="Yes",'Prioritized Approach Milestones'!F180=""),"CORRECT",IF('Prioritized Approach Milestones'!C180="No","CORRECT",IF('Prioritized Approach Milestones'!B180=2,"ERROR 1","N/A")))</f>
        <v>N/A</v>
      </c>
      <c r="X180" s="67" t="str">
        <f>IF(AND('Prioritized Approach Milestones'!C180="Yes",'Prioritized Approach Milestones'!F180=""),"CORRECT",IF('Prioritized Approach Milestones'!C180="No","CORRECT",IF('Prioritized Approach Milestones'!B180=3,"ERROR 1","N/A")))</f>
        <v>N/A</v>
      </c>
      <c r="Y180" s="67" t="str">
        <f>IF(AND('Prioritized Approach Milestones'!C180="Yes",'Prioritized Approach Milestones'!F180=""),"CORRECT",IF('Prioritized Approach Milestones'!C180="No","CORRECT",IF('Prioritized Approach Milestones'!B180=4,"ERROR 1","N/A")))</f>
        <v>ERROR 1</v>
      </c>
      <c r="Z180" s="67" t="str">
        <f>IF(AND('Prioritized Approach Milestones'!C180="Yes",'Prioritized Approach Milestones'!F180=""),"CORRECT",IF('Prioritized Approach Milestones'!C180="No","CORRECT",IF('Prioritized Approach Milestones'!B180=5,"ERROR 1","N/A")))</f>
        <v>N/A</v>
      </c>
      <c r="AA180" s="67" t="str">
        <f>IF(AND('Prioritized Approach Milestones'!C180="Yes",'Prioritized Approach Milestones'!F180=""),"CORRECT",IF('Prioritized Approach Milestones'!C180="No","CORRECT",IF('Prioritized Approach Milestones'!B180=6,"ERROR 1","N/A")))</f>
        <v>N/A</v>
      </c>
      <c r="AB180" s="59" t="str">
        <f>IF(AND('Prioritized Approach Milestones'!C180="No",'Prioritized Approach Milestones'!F180=""),IF('Prioritized Approach Milestones'!B180=1,"ERROR 2","N/A"),"CORRECT")</f>
        <v>CORRECT</v>
      </c>
      <c r="AC180" s="59" t="str">
        <f>IF(AND('Prioritized Approach Milestones'!C180="No",'Prioritized Approach Milestones'!F180=""),IF('Prioritized Approach Milestones'!B180=2,"ERROR 2","N/A"),"CORRECT")</f>
        <v>CORRECT</v>
      </c>
      <c r="AD180" s="59" t="str">
        <f>IF(AND('Prioritized Approach Milestones'!C180="No",'Prioritized Approach Milestones'!F180=""),IF('Prioritized Approach Milestones'!B180=3,"ERROR 2","N/A"),"CORRECT")</f>
        <v>CORRECT</v>
      </c>
      <c r="AE180" s="59" t="str">
        <f>IF(AND('Prioritized Approach Milestones'!C180="No",'Prioritized Approach Milestones'!F180=""),IF('Prioritized Approach Milestones'!B180=4,"ERROR 2","N/A"),"CORRECT")</f>
        <v>CORRECT</v>
      </c>
      <c r="AF180" s="59" t="str">
        <f>IF(AND('Prioritized Approach Milestones'!C180="No",'Prioritized Approach Milestones'!F180=""),IF('Prioritized Approach Milestones'!B180=5,"ERROR 2","N/A"),"CORRECT")</f>
        <v>CORRECT</v>
      </c>
      <c r="AG180" s="68" t="str">
        <f>IF(AND('Prioritized Approach Milestones'!C180="No",'Prioritized Approach Milestones'!F180=""),IF('Prioritized Approach Milestones'!B180=6,"ERROR 2","N/A"),"CORRECT")</f>
        <v>CORRECT</v>
      </c>
    </row>
    <row r="181" spans="1:33">
      <c r="A181" s="74">
        <f>COUNTIFS('Prioritized Approach Milestones'!B181,"1",'Prioritized Approach Milestones'!C181,"yes")</f>
        <v>0</v>
      </c>
      <c r="B181" s="79">
        <f>COUNTIFS('Prioritized Approach Milestones'!B181,"2",'Prioritized Approach Milestones'!C181,"yes")</f>
        <v>0</v>
      </c>
      <c r="C181" s="75">
        <f>COUNTIFS('Prioritized Approach Milestones'!B181,"3",'Prioritized Approach Milestones'!C181,"yes")</f>
        <v>0</v>
      </c>
      <c r="D181" s="76">
        <f>COUNTIFS('Prioritized Approach Milestones'!B181,"4",'Prioritized Approach Milestones'!C181,"yes")</f>
        <v>0</v>
      </c>
      <c r="E181" s="77">
        <f>COUNTIFS('Prioritized Approach Milestones'!B181,"5",'Prioritized Approach Milestones'!C181,"yes")</f>
        <v>0</v>
      </c>
      <c r="F181" s="78">
        <f>COUNTIFS('Prioritized Approach Milestones'!B181,"6",'Prioritized Approach Milestones'!C181,"yes")</f>
        <v>0</v>
      </c>
      <c r="G181" s="234">
        <f t="shared" si="8"/>
        <v>0</v>
      </c>
      <c r="H181" s="145">
        <f>COUNTIFS('Prioritized Approach Milestones'!B181,"1",'Prioritized Approach Milestones'!C181,"N/A")</f>
        <v>0</v>
      </c>
      <c r="I181" s="145">
        <f>COUNTIFS('Prioritized Approach Milestones'!B181,"2",'Prioritized Approach Milestones'!C181,"N/A")</f>
        <v>0</v>
      </c>
      <c r="J181" s="145">
        <f>COUNTIFS('Prioritized Approach Milestones'!B181,"3",'Prioritized Approach Milestones'!C181,"N/A")</f>
        <v>0</v>
      </c>
      <c r="K181" s="145">
        <f>COUNTIFS('Prioritized Approach Milestones'!B181,"4",'Prioritized Approach Milestones'!C181,"N/A")</f>
        <v>0</v>
      </c>
      <c r="L181" s="145">
        <f>COUNTIFS('Prioritized Approach Milestones'!B181,"5",'Prioritized Approach Milestones'!C181,"N/A")</f>
        <v>0</v>
      </c>
      <c r="M181" s="145">
        <f>COUNTIFS('Prioritized Approach Milestones'!B181,"6",'Prioritized Approach Milestones'!C181,"N/A")</f>
        <v>0</v>
      </c>
      <c r="N181">
        <f t="shared" si="7"/>
        <v>0</v>
      </c>
      <c r="O181" s="238"/>
      <c r="P181" s="65" t="str">
        <f>IF('Prioritized Approach Milestones'!$B181=1,'Prioritized Approach Milestones'!$F181,"")</f>
        <v/>
      </c>
      <c r="Q181" s="65" t="str">
        <f>IF('Prioritized Approach Milestones'!$B181=2,'Prioritized Approach Milestones'!$F181,"")</f>
        <v/>
      </c>
      <c r="R181" s="65" t="str">
        <f>IF('Prioritized Approach Milestones'!$B181=3,'Prioritized Approach Milestones'!$F181,"")</f>
        <v/>
      </c>
      <c r="S181" s="65">
        <f>IF('Prioritized Approach Milestones'!$B181=4,'Prioritized Approach Milestones'!$F181,"")</f>
        <v>0</v>
      </c>
      <c r="T181" s="65" t="str">
        <f>IF('Prioritized Approach Milestones'!$B181=5,'Prioritized Approach Milestones'!$F181,"")</f>
        <v/>
      </c>
      <c r="U181" s="66" t="str">
        <f>IF('Prioritized Approach Milestones'!$B181=6,'Prioritized Approach Milestones'!$F181,"")</f>
        <v/>
      </c>
      <c r="V181" s="67" t="str">
        <f>IF(AND('Prioritized Approach Milestones'!C181="Yes",'Prioritized Approach Milestones'!F181=""),"CORRECT",IF('Prioritized Approach Milestones'!C181="No","CORRECT",IF('Prioritized Approach Milestones'!B181=1,"ERROR 1","N/A")))</f>
        <v>N/A</v>
      </c>
      <c r="W181" s="67" t="str">
        <f>IF(AND('Prioritized Approach Milestones'!C181="Yes",'Prioritized Approach Milestones'!F181=""),"CORRECT",IF('Prioritized Approach Milestones'!C181="No","CORRECT",IF('Prioritized Approach Milestones'!B181=2,"ERROR 1","N/A")))</f>
        <v>N/A</v>
      </c>
      <c r="X181" s="67" t="str">
        <f>IF(AND('Prioritized Approach Milestones'!C181="Yes",'Prioritized Approach Milestones'!F181=""),"CORRECT",IF('Prioritized Approach Milestones'!C181="No","CORRECT",IF('Prioritized Approach Milestones'!B181=3,"ERROR 1","N/A")))</f>
        <v>N/A</v>
      </c>
      <c r="Y181" s="67" t="str">
        <f>IF(AND('Prioritized Approach Milestones'!C181="Yes",'Prioritized Approach Milestones'!F181=""),"CORRECT",IF('Prioritized Approach Milestones'!C181="No","CORRECT",IF('Prioritized Approach Milestones'!B181=4,"ERROR 1","N/A")))</f>
        <v>ERROR 1</v>
      </c>
      <c r="Z181" s="67" t="str">
        <f>IF(AND('Prioritized Approach Milestones'!C181="Yes",'Prioritized Approach Milestones'!F181=""),"CORRECT",IF('Prioritized Approach Milestones'!C181="No","CORRECT",IF('Prioritized Approach Milestones'!B181=5,"ERROR 1","N/A")))</f>
        <v>N/A</v>
      </c>
      <c r="AA181" s="67" t="str">
        <f>IF(AND('Prioritized Approach Milestones'!C181="Yes",'Prioritized Approach Milestones'!F181=""),"CORRECT",IF('Prioritized Approach Milestones'!C181="No","CORRECT",IF('Prioritized Approach Milestones'!B181=6,"ERROR 1","N/A")))</f>
        <v>N/A</v>
      </c>
      <c r="AB181" s="59" t="str">
        <f>IF(AND('Prioritized Approach Milestones'!C181="No",'Prioritized Approach Milestones'!F181=""),IF('Prioritized Approach Milestones'!B181=1,"ERROR 2","N/A"),"CORRECT")</f>
        <v>CORRECT</v>
      </c>
      <c r="AC181" s="59" t="str">
        <f>IF(AND('Prioritized Approach Milestones'!C181="No",'Prioritized Approach Milestones'!F181=""),IF('Prioritized Approach Milestones'!B181=2,"ERROR 2","N/A"),"CORRECT")</f>
        <v>CORRECT</v>
      </c>
      <c r="AD181" s="59" t="str">
        <f>IF(AND('Prioritized Approach Milestones'!C181="No",'Prioritized Approach Milestones'!F181=""),IF('Prioritized Approach Milestones'!B181=3,"ERROR 2","N/A"),"CORRECT")</f>
        <v>CORRECT</v>
      </c>
      <c r="AE181" s="59" t="str">
        <f>IF(AND('Prioritized Approach Milestones'!C181="No",'Prioritized Approach Milestones'!F181=""),IF('Prioritized Approach Milestones'!B181=4,"ERROR 2","N/A"),"CORRECT")</f>
        <v>CORRECT</v>
      </c>
      <c r="AF181" s="59" t="str">
        <f>IF(AND('Prioritized Approach Milestones'!C181="No",'Prioritized Approach Milestones'!F181=""),IF('Prioritized Approach Milestones'!B181=5,"ERROR 2","N/A"),"CORRECT")</f>
        <v>CORRECT</v>
      </c>
      <c r="AG181" s="68" t="str">
        <f>IF(AND('Prioritized Approach Milestones'!C181="No",'Prioritized Approach Milestones'!F181=""),IF('Prioritized Approach Milestones'!B181=6,"ERROR 2","N/A"),"CORRECT")</f>
        <v>CORRECT</v>
      </c>
    </row>
    <row r="182" spans="1:33">
      <c r="A182" s="74">
        <f>COUNTIFS('Prioritized Approach Milestones'!B182,"1",'Prioritized Approach Milestones'!C182,"yes")</f>
        <v>0</v>
      </c>
      <c r="B182" s="79">
        <f>COUNTIFS('Prioritized Approach Milestones'!B182,"2",'Prioritized Approach Milestones'!C182,"yes")</f>
        <v>0</v>
      </c>
      <c r="C182" s="75">
        <f>COUNTIFS('Prioritized Approach Milestones'!B182,"3",'Prioritized Approach Milestones'!C182,"yes")</f>
        <v>0</v>
      </c>
      <c r="D182" s="76">
        <f>COUNTIFS('Prioritized Approach Milestones'!B182,"4",'Prioritized Approach Milestones'!C182,"yes")</f>
        <v>0</v>
      </c>
      <c r="E182" s="77">
        <f>COUNTIFS('Prioritized Approach Milestones'!B182,"5",'Prioritized Approach Milestones'!C182,"yes")</f>
        <v>0</v>
      </c>
      <c r="F182" s="78">
        <f>COUNTIFS('Prioritized Approach Milestones'!B182,"6",'Prioritized Approach Milestones'!C182,"yes")</f>
        <v>0</v>
      </c>
      <c r="G182" s="234">
        <f t="shared" si="8"/>
        <v>0</v>
      </c>
      <c r="H182" s="145">
        <f>COUNTIFS('Prioritized Approach Milestones'!B182,"1",'Prioritized Approach Milestones'!C182,"N/A")</f>
        <v>0</v>
      </c>
      <c r="I182" s="145">
        <f>COUNTIFS('Prioritized Approach Milestones'!B182,"2",'Prioritized Approach Milestones'!C182,"N/A")</f>
        <v>0</v>
      </c>
      <c r="J182" s="145">
        <f>COUNTIFS('Prioritized Approach Milestones'!B182,"3",'Prioritized Approach Milestones'!C182,"N/A")</f>
        <v>0</v>
      </c>
      <c r="K182" s="145">
        <f>COUNTIFS('Prioritized Approach Milestones'!B182,"4",'Prioritized Approach Milestones'!C182,"N/A")</f>
        <v>0</v>
      </c>
      <c r="L182" s="145">
        <f>COUNTIFS('Prioritized Approach Milestones'!B182,"5",'Prioritized Approach Milestones'!C182,"N/A")</f>
        <v>0</v>
      </c>
      <c r="M182" s="145">
        <f>COUNTIFS('Prioritized Approach Milestones'!B182,"6",'Prioritized Approach Milestones'!C182,"N/A")</f>
        <v>0</v>
      </c>
      <c r="N182">
        <f t="shared" si="7"/>
        <v>0</v>
      </c>
      <c r="O182" s="238"/>
      <c r="P182" s="65" t="str">
        <f>IF('Prioritized Approach Milestones'!$B182=1,'Prioritized Approach Milestones'!$F182,"")</f>
        <v/>
      </c>
      <c r="Q182" s="65" t="str">
        <f>IF('Prioritized Approach Milestones'!$B182=2,'Prioritized Approach Milestones'!$F182,"")</f>
        <v/>
      </c>
      <c r="R182" s="65" t="str">
        <f>IF('Prioritized Approach Milestones'!$B182=3,'Prioritized Approach Milestones'!$F182,"")</f>
        <v/>
      </c>
      <c r="S182" s="65" t="str">
        <f>IF('Prioritized Approach Milestones'!$B182=4,'Prioritized Approach Milestones'!$F182,"")</f>
        <v/>
      </c>
      <c r="T182" s="65" t="str">
        <f>IF('Prioritized Approach Milestones'!$B182=5,'Prioritized Approach Milestones'!$F182,"")</f>
        <v/>
      </c>
      <c r="U182" s="66" t="str">
        <f>IF('Prioritized Approach Milestones'!$B182=6,'Prioritized Approach Milestones'!$F182,"")</f>
        <v/>
      </c>
      <c r="V182" s="67" t="str">
        <f>IF(AND('Prioritized Approach Milestones'!C182="Yes",'Prioritized Approach Milestones'!F182=""),"CORRECT",IF('Prioritized Approach Milestones'!C182="No","CORRECT",IF('Prioritized Approach Milestones'!B182=1,"ERROR 1","N/A")))</f>
        <v>N/A</v>
      </c>
      <c r="W182" s="67" t="str">
        <f>IF(AND('Prioritized Approach Milestones'!C182="Yes",'Prioritized Approach Milestones'!F182=""),"CORRECT",IF('Prioritized Approach Milestones'!C182="No","CORRECT",IF('Prioritized Approach Milestones'!B182=2,"ERROR 1","N/A")))</f>
        <v>N/A</v>
      </c>
      <c r="X182" s="67" t="str">
        <f>IF(AND('Prioritized Approach Milestones'!C182="Yes",'Prioritized Approach Milestones'!F182=""),"CORRECT",IF('Prioritized Approach Milestones'!C182="No","CORRECT",IF('Prioritized Approach Milestones'!B182=3,"ERROR 1","N/A")))</f>
        <v>N/A</v>
      </c>
      <c r="Y182" s="67" t="str">
        <f>IF(AND('Prioritized Approach Milestones'!C182="Yes",'Prioritized Approach Milestones'!F182=""),"CORRECT",IF('Prioritized Approach Milestones'!C182="No","CORRECT",IF('Prioritized Approach Milestones'!B182=4,"ERROR 1","N/A")))</f>
        <v>N/A</v>
      </c>
      <c r="Z182" s="67" t="str">
        <f>IF(AND('Prioritized Approach Milestones'!C182="Yes",'Prioritized Approach Milestones'!F182=""),"CORRECT",IF('Prioritized Approach Milestones'!C182="No","CORRECT",IF('Prioritized Approach Milestones'!B182=5,"ERROR 1","N/A")))</f>
        <v>N/A</v>
      </c>
      <c r="AA182" s="67" t="str">
        <f>IF(AND('Prioritized Approach Milestones'!C182="Yes",'Prioritized Approach Milestones'!F182=""),"CORRECT",IF('Prioritized Approach Milestones'!C182="No","CORRECT",IF('Prioritized Approach Milestones'!B182=6,"ERROR 1","N/A")))</f>
        <v>N/A</v>
      </c>
      <c r="AB182" s="59" t="str">
        <f>IF(AND('Prioritized Approach Milestones'!C182="No",'Prioritized Approach Milestones'!F182=""),IF('Prioritized Approach Milestones'!B182=1,"ERROR 2","N/A"),"CORRECT")</f>
        <v>CORRECT</v>
      </c>
      <c r="AC182" s="59" t="str">
        <f>IF(AND('Prioritized Approach Milestones'!C182="No",'Prioritized Approach Milestones'!F182=""),IF('Prioritized Approach Milestones'!B182=2,"ERROR 2","N/A"),"CORRECT")</f>
        <v>CORRECT</v>
      </c>
      <c r="AD182" s="59" t="str">
        <f>IF(AND('Prioritized Approach Milestones'!C182="No",'Prioritized Approach Milestones'!F182=""),IF('Prioritized Approach Milestones'!B182=3,"ERROR 2","N/A"),"CORRECT")</f>
        <v>CORRECT</v>
      </c>
      <c r="AE182" s="59" t="str">
        <f>IF(AND('Prioritized Approach Milestones'!C182="No",'Prioritized Approach Milestones'!F182=""),IF('Prioritized Approach Milestones'!B182=4,"ERROR 2","N/A"),"CORRECT")</f>
        <v>CORRECT</v>
      </c>
      <c r="AF182" s="59" t="str">
        <f>IF(AND('Prioritized Approach Milestones'!C182="No",'Prioritized Approach Milestones'!F182=""),IF('Prioritized Approach Milestones'!B182=5,"ERROR 2","N/A"),"CORRECT")</f>
        <v>CORRECT</v>
      </c>
      <c r="AG182" s="68" t="str">
        <f>IF(AND('Prioritized Approach Milestones'!C182="No",'Prioritized Approach Milestones'!F182=""),IF('Prioritized Approach Milestones'!B182=6,"ERROR 2","N/A"),"CORRECT")</f>
        <v>CORRECT</v>
      </c>
    </row>
    <row r="183" spans="1:33">
      <c r="A183" s="74">
        <f>COUNTIFS('Prioritized Approach Milestones'!B183,"1",'Prioritized Approach Milestones'!C183,"yes")</f>
        <v>0</v>
      </c>
      <c r="B183" s="79">
        <f>COUNTIFS('Prioritized Approach Milestones'!B183,"2",'Prioritized Approach Milestones'!C183,"yes")</f>
        <v>0</v>
      </c>
      <c r="C183" s="75">
        <f>COUNTIFS('Prioritized Approach Milestones'!B183,"3",'Prioritized Approach Milestones'!C183,"yes")</f>
        <v>0</v>
      </c>
      <c r="D183" s="76">
        <f>COUNTIFS('Prioritized Approach Milestones'!B183,"4",'Prioritized Approach Milestones'!C183,"yes")</f>
        <v>0</v>
      </c>
      <c r="E183" s="77">
        <f>COUNTIFS('Prioritized Approach Milestones'!B183,"5",'Prioritized Approach Milestones'!C183,"yes")</f>
        <v>0</v>
      </c>
      <c r="F183" s="78">
        <f>COUNTIFS('Prioritized Approach Milestones'!B183,"6",'Prioritized Approach Milestones'!C183,"yes")</f>
        <v>0</v>
      </c>
      <c r="G183" s="234">
        <f t="shared" si="8"/>
        <v>0</v>
      </c>
      <c r="H183" s="145">
        <f>COUNTIFS('Prioritized Approach Milestones'!B183,"1",'Prioritized Approach Milestones'!C183,"N/A")</f>
        <v>0</v>
      </c>
      <c r="I183" s="145">
        <f>COUNTIFS('Prioritized Approach Milestones'!B183,"2",'Prioritized Approach Milestones'!C183,"N/A")</f>
        <v>0</v>
      </c>
      <c r="J183" s="145">
        <f>COUNTIFS('Prioritized Approach Milestones'!B183,"3",'Prioritized Approach Milestones'!C183,"N/A")</f>
        <v>0</v>
      </c>
      <c r="K183" s="145">
        <f>COUNTIFS('Prioritized Approach Milestones'!B183,"4",'Prioritized Approach Milestones'!C183,"N/A")</f>
        <v>0</v>
      </c>
      <c r="L183" s="145">
        <f>COUNTIFS('Prioritized Approach Milestones'!B183,"5",'Prioritized Approach Milestones'!C183,"N/A")</f>
        <v>0</v>
      </c>
      <c r="M183" s="145">
        <f>COUNTIFS('Prioritized Approach Milestones'!B183,"6",'Prioritized Approach Milestones'!C183,"N/A")</f>
        <v>0</v>
      </c>
      <c r="N183">
        <f t="shared" si="7"/>
        <v>0</v>
      </c>
      <c r="O183" s="238"/>
      <c r="P183" s="65" t="str">
        <f>IF('Prioritized Approach Milestones'!$B183=1,'Prioritized Approach Milestones'!$F183,"")</f>
        <v/>
      </c>
      <c r="Q183" s="65" t="str">
        <f>IF('Prioritized Approach Milestones'!$B183=2,'Prioritized Approach Milestones'!$F183,"")</f>
        <v/>
      </c>
      <c r="R183" s="65" t="str">
        <f>IF('Prioritized Approach Milestones'!$B183=3,'Prioritized Approach Milestones'!$F183,"")</f>
        <v/>
      </c>
      <c r="S183" s="65">
        <f>IF('Prioritized Approach Milestones'!$B183=4,'Prioritized Approach Milestones'!$F183,"")</f>
        <v>0</v>
      </c>
      <c r="T183" s="65" t="str">
        <f>IF('Prioritized Approach Milestones'!$B183=5,'Prioritized Approach Milestones'!$F183,"")</f>
        <v/>
      </c>
      <c r="U183" s="66" t="str">
        <f>IF('Prioritized Approach Milestones'!$B183=6,'Prioritized Approach Milestones'!$F183,"")</f>
        <v/>
      </c>
      <c r="V183" s="67" t="str">
        <f>IF(AND('Prioritized Approach Milestones'!C183="Yes",'Prioritized Approach Milestones'!F183=""),"CORRECT",IF('Prioritized Approach Milestones'!C183="No","CORRECT",IF('Prioritized Approach Milestones'!B183=1,"ERROR 1","N/A")))</f>
        <v>N/A</v>
      </c>
      <c r="W183" s="67" t="str">
        <f>IF(AND('Prioritized Approach Milestones'!C183="Yes",'Prioritized Approach Milestones'!F183=""),"CORRECT",IF('Prioritized Approach Milestones'!C183="No","CORRECT",IF('Prioritized Approach Milestones'!B183=2,"ERROR 1","N/A")))</f>
        <v>N/A</v>
      </c>
      <c r="X183" s="67" t="str">
        <f>IF(AND('Prioritized Approach Milestones'!C183="Yes",'Prioritized Approach Milestones'!F183=""),"CORRECT",IF('Prioritized Approach Milestones'!C183="No","CORRECT",IF('Prioritized Approach Milestones'!B183=3,"ERROR 1","N/A")))</f>
        <v>N/A</v>
      </c>
      <c r="Y183" s="67" t="str">
        <f>IF(AND('Prioritized Approach Milestones'!C183="Yes",'Prioritized Approach Milestones'!F183=""),"CORRECT",IF('Prioritized Approach Milestones'!C183="No","CORRECT",IF('Prioritized Approach Milestones'!B183=4,"ERROR 1","N/A")))</f>
        <v>ERROR 1</v>
      </c>
      <c r="Z183" s="67" t="str">
        <f>IF(AND('Prioritized Approach Milestones'!C183="Yes",'Prioritized Approach Milestones'!F183=""),"CORRECT",IF('Prioritized Approach Milestones'!C183="No","CORRECT",IF('Prioritized Approach Milestones'!B183=5,"ERROR 1","N/A")))</f>
        <v>N/A</v>
      </c>
      <c r="AA183" s="67" t="str">
        <f>IF(AND('Prioritized Approach Milestones'!C183="Yes",'Prioritized Approach Milestones'!F183=""),"CORRECT",IF('Prioritized Approach Milestones'!C183="No","CORRECT",IF('Prioritized Approach Milestones'!B183=6,"ERROR 1","N/A")))</f>
        <v>N/A</v>
      </c>
      <c r="AB183" s="59" t="str">
        <f>IF(AND('Prioritized Approach Milestones'!C183="No",'Prioritized Approach Milestones'!F183=""),IF('Prioritized Approach Milestones'!B183=1,"ERROR 2","N/A"),"CORRECT")</f>
        <v>CORRECT</v>
      </c>
      <c r="AC183" s="59" t="str">
        <f>IF(AND('Prioritized Approach Milestones'!C183="No",'Prioritized Approach Milestones'!F183=""),IF('Prioritized Approach Milestones'!B183=2,"ERROR 2","N/A"),"CORRECT")</f>
        <v>CORRECT</v>
      </c>
      <c r="AD183" s="59" t="str">
        <f>IF(AND('Prioritized Approach Milestones'!C183="No",'Prioritized Approach Milestones'!F183=""),IF('Prioritized Approach Milestones'!B183=3,"ERROR 2","N/A"),"CORRECT")</f>
        <v>CORRECT</v>
      </c>
      <c r="AE183" s="59" t="str">
        <f>IF(AND('Prioritized Approach Milestones'!C183="No",'Prioritized Approach Milestones'!F183=""),IF('Prioritized Approach Milestones'!B183=4,"ERROR 2","N/A"),"CORRECT")</f>
        <v>CORRECT</v>
      </c>
      <c r="AF183" s="59" t="str">
        <f>IF(AND('Prioritized Approach Milestones'!C183="No",'Prioritized Approach Milestones'!F183=""),IF('Prioritized Approach Milestones'!B183=5,"ERROR 2","N/A"),"CORRECT")</f>
        <v>CORRECT</v>
      </c>
      <c r="AG183" s="68" t="str">
        <f>IF(AND('Prioritized Approach Milestones'!C183="No",'Prioritized Approach Milestones'!F183=""),IF('Prioritized Approach Milestones'!B183=6,"ERROR 2","N/A"),"CORRECT")</f>
        <v>CORRECT</v>
      </c>
    </row>
    <row r="184" spans="1:33">
      <c r="A184" s="74">
        <f>COUNTIFS('Prioritized Approach Milestones'!B184,"1",'Prioritized Approach Milestones'!C184,"yes")</f>
        <v>0</v>
      </c>
      <c r="B184" s="79">
        <f>COUNTIFS('Prioritized Approach Milestones'!B184,"2",'Prioritized Approach Milestones'!C184,"yes")</f>
        <v>0</v>
      </c>
      <c r="C184" s="75">
        <f>COUNTIFS('Prioritized Approach Milestones'!B184,"3",'Prioritized Approach Milestones'!C184,"yes")</f>
        <v>0</v>
      </c>
      <c r="D184" s="76">
        <f>COUNTIFS('Prioritized Approach Milestones'!B184,"4",'Prioritized Approach Milestones'!C184,"yes")</f>
        <v>0</v>
      </c>
      <c r="E184" s="77">
        <f>COUNTIFS('Prioritized Approach Milestones'!B184,"5",'Prioritized Approach Milestones'!C184,"yes")</f>
        <v>0</v>
      </c>
      <c r="F184" s="78">
        <f>COUNTIFS('Prioritized Approach Milestones'!B184,"6",'Prioritized Approach Milestones'!C184,"yes")</f>
        <v>0</v>
      </c>
      <c r="G184" s="234">
        <f t="shared" si="8"/>
        <v>0</v>
      </c>
      <c r="H184" s="145">
        <f>COUNTIFS('Prioritized Approach Milestones'!B184,"1",'Prioritized Approach Milestones'!C184,"N/A")</f>
        <v>0</v>
      </c>
      <c r="I184" s="145">
        <f>COUNTIFS('Prioritized Approach Milestones'!B184,"2",'Prioritized Approach Milestones'!C184,"N/A")</f>
        <v>0</v>
      </c>
      <c r="J184" s="145">
        <f>COUNTIFS('Prioritized Approach Milestones'!B184,"3",'Prioritized Approach Milestones'!C184,"N/A")</f>
        <v>0</v>
      </c>
      <c r="K184" s="145">
        <f>COUNTIFS('Prioritized Approach Milestones'!B184,"4",'Prioritized Approach Milestones'!C184,"N/A")</f>
        <v>0</v>
      </c>
      <c r="L184" s="145">
        <f>COUNTIFS('Prioritized Approach Milestones'!B184,"5",'Prioritized Approach Milestones'!C184,"N/A")</f>
        <v>0</v>
      </c>
      <c r="M184" s="145">
        <f>COUNTIFS('Prioritized Approach Milestones'!B184,"6",'Prioritized Approach Milestones'!C184,"N/A")</f>
        <v>0</v>
      </c>
      <c r="N184">
        <f t="shared" si="7"/>
        <v>0</v>
      </c>
      <c r="O184" s="238"/>
      <c r="P184" s="65" t="str">
        <f>IF('Prioritized Approach Milestones'!$B184=1,'Prioritized Approach Milestones'!$F184,"")</f>
        <v/>
      </c>
      <c r="Q184" s="65" t="str">
        <f>IF('Prioritized Approach Milestones'!$B184=2,'Prioritized Approach Milestones'!$F184,"")</f>
        <v/>
      </c>
      <c r="R184" s="65" t="str">
        <f>IF('Prioritized Approach Milestones'!$B184=3,'Prioritized Approach Milestones'!$F184,"")</f>
        <v/>
      </c>
      <c r="S184" s="65">
        <f>IF('Prioritized Approach Milestones'!$B184=4,'Prioritized Approach Milestones'!$F184,"")</f>
        <v>0</v>
      </c>
      <c r="T184" s="65" t="str">
        <f>IF('Prioritized Approach Milestones'!$B184=5,'Prioritized Approach Milestones'!$F184,"")</f>
        <v/>
      </c>
      <c r="U184" s="66" t="str">
        <f>IF('Prioritized Approach Milestones'!$B184=6,'Prioritized Approach Milestones'!$F184,"")</f>
        <v/>
      </c>
      <c r="V184" s="67" t="str">
        <f>IF(AND('Prioritized Approach Milestones'!C184="Yes",'Prioritized Approach Milestones'!F184=""),"CORRECT",IF('Prioritized Approach Milestones'!C184="No","CORRECT",IF('Prioritized Approach Milestones'!B184=1,"ERROR 1","N/A")))</f>
        <v>N/A</v>
      </c>
      <c r="W184" s="67" t="str">
        <f>IF(AND('Prioritized Approach Milestones'!C184="Yes",'Prioritized Approach Milestones'!F184=""),"CORRECT",IF('Prioritized Approach Milestones'!C184="No","CORRECT",IF('Prioritized Approach Milestones'!B184=2,"ERROR 1","N/A")))</f>
        <v>N/A</v>
      </c>
      <c r="X184" s="67" t="str">
        <f>IF(AND('Prioritized Approach Milestones'!C184="Yes",'Prioritized Approach Milestones'!F184=""),"CORRECT",IF('Prioritized Approach Milestones'!C184="No","CORRECT",IF('Prioritized Approach Milestones'!B184=3,"ERROR 1","N/A")))</f>
        <v>N/A</v>
      </c>
      <c r="Y184" s="67" t="str">
        <f>IF(AND('Prioritized Approach Milestones'!C184="Yes",'Prioritized Approach Milestones'!F184=""),"CORRECT",IF('Prioritized Approach Milestones'!C184="No","CORRECT",IF('Prioritized Approach Milestones'!B184=4,"ERROR 1","N/A")))</f>
        <v>ERROR 1</v>
      </c>
      <c r="Z184" s="67" t="str">
        <f>IF(AND('Prioritized Approach Milestones'!C184="Yes",'Prioritized Approach Milestones'!F184=""),"CORRECT",IF('Prioritized Approach Milestones'!C184="No","CORRECT",IF('Prioritized Approach Milestones'!B184=5,"ERROR 1","N/A")))</f>
        <v>N/A</v>
      </c>
      <c r="AA184" s="67" t="str">
        <f>IF(AND('Prioritized Approach Milestones'!C184="Yes",'Prioritized Approach Milestones'!F184=""),"CORRECT",IF('Prioritized Approach Milestones'!C184="No","CORRECT",IF('Prioritized Approach Milestones'!B184=6,"ERROR 1","N/A")))</f>
        <v>N/A</v>
      </c>
      <c r="AB184" s="59" t="str">
        <f>IF(AND('Prioritized Approach Milestones'!C184="No",'Prioritized Approach Milestones'!F184=""),IF('Prioritized Approach Milestones'!B184=1,"ERROR 2","N/A"),"CORRECT")</f>
        <v>CORRECT</v>
      </c>
      <c r="AC184" s="59" t="str">
        <f>IF(AND('Prioritized Approach Milestones'!C184="No",'Prioritized Approach Milestones'!F184=""),IF('Prioritized Approach Milestones'!B184=2,"ERROR 2","N/A"),"CORRECT")</f>
        <v>CORRECT</v>
      </c>
      <c r="AD184" s="59" t="str">
        <f>IF(AND('Prioritized Approach Milestones'!C184="No",'Prioritized Approach Milestones'!F184=""),IF('Prioritized Approach Milestones'!B184=3,"ERROR 2","N/A"),"CORRECT")</f>
        <v>CORRECT</v>
      </c>
      <c r="AE184" s="59" t="str">
        <f>IF(AND('Prioritized Approach Milestones'!C184="No",'Prioritized Approach Milestones'!F184=""),IF('Prioritized Approach Milestones'!B184=4,"ERROR 2","N/A"),"CORRECT")</f>
        <v>CORRECT</v>
      </c>
      <c r="AF184" s="59" t="str">
        <f>IF(AND('Prioritized Approach Milestones'!C184="No",'Prioritized Approach Milestones'!F184=""),IF('Prioritized Approach Milestones'!B184=5,"ERROR 2","N/A"),"CORRECT")</f>
        <v>CORRECT</v>
      </c>
      <c r="AG184" s="68" t="str">
        <f>IF(AND('Prioritized Approach Milestones'!C184="No",'Prioritized Approach Milestones'!F184=""),IF('Prioritized Approach Milestones'!B184=6,"ERROR 2","N/A"),"CORRECT")</f>
        <v>CORRECT</v>
      </c>
    </row>
    <row r="185" spans="1:33">
      <c r="A185" s="74">
        <f>COUNTIFS('Prioritized Approach Milestones'!B185,"1",'Prioritized Approach Milestones'!C185,"yes")</f>
        <v>0</v>
      </c>
      <c r="B185" s="79">
        <f>COUNTIFS('Prioritized Approach Milestones'!B185,"2",'Prioritized Approach Milestones'!C185,"yes")</f>
        <v>0</v>
      </c>
      <c r="C185" s="75">
        <f>COUNTIFS('Prioritized Approach Milestones'!B185,"3",'Prioritized Approach Milestones'!C185,"yes")</f>
        <v>0</v>
      </c>
      <c r="D185" s="76">
        <f>COUNTIFS('Prioritized Approach Milestones'!B185,"4",'Prioritized Approach Milestones'!C185,"yes")</f>
        <v>0</v>
      </c>
      <c r="E185" s="77">
        <f>COUNTIFS('Prioritized Approach Milestones'!B185,"5",'Prioritized Approach Milestones'!C185,"yes")</f>
        <v>0</v>
      </c>
      <c r="F185" s="78">
        <f>COUNTIFS('Prioritized Approach Milestones'!B185,"6",'Prioritized Approach Milestones'!C185,"yes")</f>
        <v>0</v>
      </c>
      <c r="G185" s="234">
        <f t="shared" si="8"/>
        <v>0</v>
      </c>
      <c r="H185" s="145">
        <f>COUNTIFS('Prioritized Approach Milestones'!B185,"1",'Prioritized Approach Milestones'!C185,"N/A")</f>
        <v>0</v>
      </c>
      <c r="I185" s="145">
        <f>COUNTIFS('Prioritized Approach Milestones'!B185,"2",'Prioritized Approach Milestones'!C185,"N/A")</f>
        <v>0</v>
      </c>
      <c r="J185" s="145">
        <f>COUNTIFS('Prioritized Approach Milestones'!B185,"3",'Prioritized Approach Milestones'!C185,"N/A")</f>
        <v>0</v>
      </c>
      <c r="K185" s="145">
        <f>COUNTIFS('Prioritized Approach Milestones'!B185,"4",'Prioritized Approach Milestones'!C185,"N/A")</f>
        <v>0</v>
      </c>
      <c r="L185" s="145">
        <f>COUNTIFS('Prioritized Approach Milestones'!B185,"5",'Prioritized Approach Milestones'!C185,"N/A")</f>
        <v>0</v>
      </c>
      <c r="M185" s="145">
        <f>COUNTIFS('Prioritized Approach Milestones'!B185,"6",'Prioritized Approach Milestones'!C185,"N/A")</f>
        <v>0</v>
      </c>
      <c r="N185">
        <f t="shared" si="7"/>
        <v>0</v>
      </c>
      <c r="O185" s="239"/>
      <c r="P185" s="65" t="str">
        <f>IF('Prioritized Approach Milestones'!$B185=1,'Prioritized Approach Milestones'!$F185,"")</f>
        <v/>
      </c>
      <c r="Q185" s="65" t="str">
        <f>IF('Prioritized Approach Milestones'!$B185=2,'Prioritized Approach Milestones'!$F185,"")</f>
        <v/>
      </c>
      <c r="R185" s="65" t="str">
        <f>IF('Prioritized Approach Milestones'!$B185=3,'Prioritized Approach Milestones'!$F185,"")</f>
        <v/>
      </c>
      <c r="S185" s="65">
        <f>IF('Prioritized Approach Milestones'!$B185=4,'Prioritized Approach Milestones'!$F185,"")</f>
        <v>0</v>
      </c>
      <c r="T185" s="65" t="str">
        <f>IF('Prioritized Approach Milestones'!$B185=5,'Prioritized Approach Milestones'!$F185,"")</f>
        <v/>
      </c>
      <c r="U185" s="66" t="str">
        <f>IF('Prioritized Approach Milestones'!$B185=6,'Prioritized Approach Milestones'!$F185,"")</f>
        <v/>
      </c>
      <c r="V185" s="67" t="str">
        <f>IF(AND('Prioritized Approach Milestones'!C185="Yes",'Prioritized Approach Milestones'!F185=""),"CORRECT",IF('Prioritized Approach Milestones'!C185="No","CORRECT",IF('Prioritized Approach Milestones'!B185=1,"ERROR 1","N/A")))</f>
        <v>N/A</v>
      </c>
      <c r="W185" s="67" t="str">
        <f>IF(AND('Prioritized Approach Milestones'!C185="Yes",'Prioritized Approach Milestones'!F185=""),"CORRECT",IF('Prioritized Approach Milestones'!C185="No","CORRECT",IF('Prioritized Approach Milestones'!B185=2,"ERROR 1","N/A")))</f>
        <v>N/A</v>
      </c>
      <c r="X185" s="67" t="str">
        <f>IF(AND('Prioritized Approach Milestones'!C185="Yes",'Prioritized Approach Milestones'!F185=""),"CORRECT",IF('Prioritized Approach Milestones'!C185="No","CORRECT",IF('Prioritized Approach Milestones'!B185=3,"ERROR 1","N/A")))</f>
        <v>N/A</v>
      </c>
      <c r="Y185" s="67" t="str">
        <f>IF(AND('Prioritized Approach Milestones'!C185="Yes",'Prioritized Approach Milestones'!F185=""),"CORRECT",IF('Prioritized Approach Milestones'!C185="No","CORRECT",IF('Prioritized Approach Milestones'!B185=4,"ERROR 1","N/A")))</f>
        <v>ERROR 1</v>
      </c>
      <c r="Z185" s="67" t="str">
        <f>IF(AND('Prioritized Approach Milestones'!C185="Yes",'Prioritized Approach Milestones'!F185=""),"CORRECT",IF('Prioritized Approach Milestones'!C185="No","CORRECT",IF('Prioritized Approach Milestones'!B185=5,"ERROR 1","N/A")))</f>
        <v>N/A</v>
      </c>
      <c r="AA185" s="67" t="str">
        <f>IF(AND('Prioritized Approach Milestones'!C185="Yes",'Prioritized Approach Milestones'!F185=""),"CORRECT",IF('Prioritized Approach Milestones'!C185="No","CORRECT",IF('Prioritized Approach Milestones'!B185=6,"ERROR 1","N/A")))</f>
        <v>N/A</v>
      </c>
      <c r="AB185" s="59" t="str">
        <f>IF(AND('Prioritized Approach Milestones'!C185="No",'Prioritized Approach Milestones'!F185=""),IF('Prioritized Approach Milestones'!B185=1,"ERROR 2","N/A"),"CORRECT")</f>
        <v>CORRECT</v>
      </c>
      <c r="AC185" s="59" t="str">
        <f>IF(AND('Prioritized Approach Milestones'!C185="No",'Prioritized Approach Milestones'!F185=""),IF('Prioritized Approach Milestones'!B185=2,"ERROR 2","N/A"),"CORRECT")</f>
        <v>CORRECT</v>
      </c>
      <c r="AD185" s="59" t="str">
        <f>IF(AND('Prioritized Approach Milestones'!C185="No",'Prioritized Approach Milestones'!F185=""),IF('Prioritized Approach Milestones'!B185=3,"ERROR 2","N/A"),"CORRECT")</f>
        <v>CORRECT</v>
      </c>
      <c r="AE185" s="59" t="str">
        <f>IF(AND('Prioritized Approach Milestones'!C185="No",'Prioritized Approach Milestones'!F185=""),IF('Prioritized Approach Milestones'!B185=4,"ERROR 2","N/A"),"CORRECT")</f>
        <v>CORRECT</v>
      </c>
      <c r="AF185" s="59" t="str">
        <f>IF(AND('Prioritized Approach Milestones'!C185="No",'Prioritized Approach Milestones'!F185=""),IF('Prioritized Approach Milestones'!B185=5,"ERROR 2","N/A"),"CORRECT")</f>
        <v>CORRECT</v>
      </c>
      <c r="AG185" s="68" t="str">
        <f>IF(AND('Prioritized Approach Milestones'!C185="No",'Prioritized Approach Milestones'!F185=""),IF('Prioritized Approach Milestones'!B185=6,"ERROR 2","N/A"),"CORRECT")</f>
        <v>CORRECT</v>
      </c>
    </row>
    <row r="186" spans="1:33">
      <c r="A186" s="74">
        <f>COUNTIFS('Prioritized Approach Milestones'!B186,"1",'Prioritized Approach Milestones'!C186,"yes")</f>
        <v>0</v>
      </c>
      <c r="B186" s="79">
        <f>COUNTIFS('Prioritized Approach Milestones'!B186,"2",'Prioritized Approach Milestones'!C186,"yes")</f>
        <v>0</v>
      </c>
      <c r="C186" s="75">
        <f>COUNTIFS('Prioritized Approach Milestones'!B186,"3",'Prioritized Approach Milestones'!C186,"yes")</f>
        <v>0</v>
      </c>
      <c r="D186" s="76">
        <f>COUNTIFS('Prioritized Approach Milestones'!B186,"4",'Prioritized Approach Milestones'!C186,"yes")</f>
        <v>0</v>
      </c>
      <c r="E186" s="77">
        <f>COUNTIFS('Prioritized Approach Milestones'!B186,"5",'Prioritized Approach Milestones'!C186,"yes")</f>
        <v>0</v>
      </c>
      <c r="F186" s="78">
        <f>COUNTIFS('Prioritized Approach Milestones'!B186,"6",'Prioritized Approach Milestones'!C186,"yes")</f>
        <v>0</v>
      </c>
      <c r="G186" s="234">
        <f t="shared" si="8"/>
        <v>0</v>
      </c>
      <c r="H186" s="145">
        <f>COUNTIFS('Prioritized Approach Milestones'!B186,"1",'Prioritized Approach Milestones'!C186,"N/A")</f>
        <v>0</v>
      </c>
      <c r="I186" s="145">
        <f>COUNTIFS('Prioritized Approach Milestones'!B186,"2",'Prioritized Approach Milestones'!C186,"N/A")</f>
        <v>0</v>
      </c>
      <c r="J186" s="145">
        <f>COUNTIFS('Prioritized Approach Milestones'!B186,"3",'Prioritized Approach Milestones'!C186,"N/A")</f>
        <v>0</v>
      </c>
      <c r="K186" s="145">
        <f>COUNTIFS('Prioritized Approach Milestones'!B186,"4",'Prioritized Approach Milestones'!C186,"N/A")</f>
        <v>0</v>
      </c>
      <c r="L186" s="145">
        <f>COUNTIFS('Prioritized Approach Milestones'!B186,"5",'Prioritized Approach Milestones'!C186,"N/A")</f>
        <v>0</v>
      </c>
      <c r="M186" s="145">
        <f>COUNTIFS('Prioritized Approach Milestones'!B186,"6",'Prioritized Approach Milestones'!C186,"N/A")</f>
        <v>0</v>
      </c>
      <c r="N186">
        <f t="shared" si="7"/>
        <v>0</v>
      </c>
      <c r="O186" s="239"/>
      <c r="P186" s="65" t="str">
        <f>IF('Prioritized Approach Milestones'!$B186=1,'Prioritized Approach Milestones'!$F186,"")</f>
        <v/>
      </c>
      <c r="Q186" s="65" t="str">
        <f>IF('Prioritized Approach Milestones'!$B186=2,'Prioritized Approach Milestones'!$F186,"")</f>
        <v/>
      </c>
      <c r="R186" s="65" t="str">
        <f>IF('Prioritized Approach Milestones'!$B186=3,'Prioritized Approach Milestones'!$F186,"")</f>
        <v/>
      </c>
      <c r="S186" s="65">
        <f>IF('Prioritized Approach Milestones'!$B186=4,'Prioritized Approach Milestones'!$F186,"")</f>
        <v>0</v>
      </c>
      <c r="T186" s="65" t="str">
        <f>IF('Prioritized Approach Milestones'!$B186=5,'Prioritized Approach Milestones'!$F186,"")</f>
        <v/>
      </c>
      <c r="U186" s="66" t="str">
        <f>IF('Prioritized Approach Milestones'!$B186=6,'Prioritized Approach Milestones'!$F186,"")</f>
        <v/>
      </c>
      <c r="V186" s="67" t="str">
        <f>IF(AND('Prioritized Approach Milestones'!C186="Yes",'Prioritized Approach Milestones'!F186=""),"CORRECT",IF('Prioritized Approach Milestones'!C186="No","CORRECT",IF('Prioritized Approach Milestones'!B186=1,"ERROR 1","N/A")))</f>
        <v>N/A</v>
      </c>
      <c r="W186" s="67" t="str">
        <f>IF(AND('Prioritized Approach Milestones'!C186="Yes",'Prioritized Approach Milestones'!F186=""),"CORRECT",IF('Prioritized Approach Milestones'!C186="No","CORRECT",IF('Prioritized Approach Milestones'!B186=2,"ERROR 1","N/A")))</f>
        <v>N/A</v>
      </c>
      <c r="X186" s="67" t="str">
        <f>IF(AND('Prioritized Approach Milestones'!C186="Yes",'Prioritized Approach Milestones'!F186=""),"CORRECT",IF('Prioritized Approach Milestones'!C186="No","CORRECT",IF('Prioritized Approach Milestones'!B186=3,"ERROR 1","N/A")))</f>
        <v>N/A</v>
      </c>
      <c r="Y186" s="67" t="str">
        <f>IF(AND('Prioritized Approach Milestones'!C186="Yes",'Prioritized Approach Milestones'!F186=""),"CORRECT",IF('Prioritized Approach Milestones'!C186="No","CORRECT",IF('Prioritized Approach Milestones'!B186=4,"ERROR 1","N/A")))</f>
        <v>ERROR 1</v>
      </c>
      <c r="Z186" s="67" t="str">
        <f>IF(AND('Prioritized Approach Milestones'!C186="Yes",'Prioritized Approach Milestones'!F186=""),"CORRECT",IF('Prioritized Approach Milestones'!C186="No","CORRECT",IF('Prioritized Approach Milestones'!B186=5,"ERROR 1","N/A")))</f>
        <v>N/A</v>
      </c>
      <c r="AA186" s="67" t="str">
        <f>IF(AND('Prioritized Approach Milestones'!C186="Yes",'Prioritized Approach Milestones'!F186=""),"CORRECT",IF('Prioritized Approach Milestones'!C186="No","CORRECT",IF('Prioritized Approach Milestones'!B186=6,"ERROR 1","N/A")))</f>
        <v>N/A</v>
      </c>
      <c r="AB186" s="59" t="str">
        <f>IF(AND('Prioritized Approach Milestones'!C186="No",'Prioritized Approach Milestones'!F186=""),IF('Prioritized Approach Milestones'!B186=1,"ERROR 2","N/A"),"CORRECT")</f>
        <v>CORRECT</v>
      </c>
      <c r="AC186" s="59" t="str">
        <f>IF(AND('Prioritized Approach Milestones'!C186="No",'Prioritized Approach Milestones'!F186=""),IF('Prioritized Approach Milestones'!B186=2,"ERROR 2","N/A"),"CORRECT")</f>
        <v>CORRECT</v>
      </c>
      <c r="AD186" s="59" t="str">
        <f>IF(AND('Prioritized Approach Milestones'!C186="No",'Prioritized Approach Milestones'!F186=""),IF('Prioritized Approach Milestones'!B186=3,"ERROR 2","N/A"),"CORRECT")</f>
        <v>CORRECT</v>
      </c>
      <c r="AE186" s="59" t="str">
        <f>IF(AND('Prioritized Approach Milestones'!C186="No",'Prioritized Approach Milestones'!F186=""),IF('Prioritized Approach Milestones'!B186=4,"ERROR 2","N/A"),"CORRECT")</f>
        <v>CORRECT</v>
      </c>
      <c r="AF186" s="59" t="str">
        <f>IF(AND('Prioritized Approach Milestones'!C186="No",'Prioritized Approach Milestones'!F186=""),IF('Prioritized Approach Milestones'!B186=5,"ERROR 2","N/A"),"CORRECT")</f>
        <v>CORRECT</v>
      </c>
      <c r="AG186" s="68" t="str">
        <f>IF(AND('Prioritized Approach Milestones'!C186="No",'Prioritized Approach Milestones'!F186=""),IF('Prioritized Approach Milestones'!B186=6,"ERROR 2","N/A"),"CORRECT")</f>
        <v>CORRECT</v>
      </c>
    </row>
    <row r="187" spans="1:33">
      <c r="A187" s="74">
        <f>COUNTIFS('Prioritized Approach Milestones'!B187,"1",'Prioritized Approach Milestones'!C187,"yes")</f>
        <v>0</v>
      </c>
      <c r="B187" s="79">
        <f>COUNTIFS('Prioritized Approach Milestones'!B187,"2",'Prioritized Approach Milestones'!C187,"yes")</f>
        <v>0</v>
      </c>
      <c r="C187" s="75">
        <f>COUNTIFS('Prioritized Approach Milestones'!B187,"3",'Prioritized Approach Milestones'!C187,"yes")</f>
        <v>0</v>
      </c>
      <c r="D187" s="76">
        <f>COUNTIFS('Prioritized Approach Milestones'!B187,"4",'Prioritized Approach Milestones'!C187,"yes")</f>
        <v>0</v>
      </c>
      <c r="E187" s="77">
        <f>COUNTIFS('Prioritized Approach Milestones'!B187,"5",'Prioritized Approach Milestones'!C187,"yes")</f>
        <v>0</v>
      </c>
      <c r="F187" s="78">
        <f>COUNTIFS('Prioritized Approach Milestones'!B187,"6",'Prioritized Approach Milestones'!C187,"yes")</f>
        <v>0</v>
      </c>
      <c r="G187" s="234">
        <f t="shared" si="8"/>
        <v>0</v>
      </c>
      <c r="H187" s="145">
        <f>COUNTIFS('Prioritized Approach Milestones'!B187,"1",'Prioritized Approach Milestones'!C187,"N/A")</f>
        <v>0</v>
      </c>
      <c r="I187" s="145">
        <f>COUNTIFS('Prioritized Approach Milestones'!B187,"2",'Prioritized Approach Milestones'!C187,"N/A")</f>
        <v>0</v>
      </c>
      <c r="J187" s="145">
        <f>COUNTIFS('Prioritized Approach Milestones'!B187,"3",'Prioritized Approach Milestones'!C187,"N/A")</f>
        <v>0</v>
      </c>
      <c r="K187" s="145">
        <f>COUNTIFS('Prioritized Approach Milestones'!B187,"4",'Prioritized Approach Milestones'!C187,"N/A")</f>
        <v>0</v>
      </c>
      <c r="L187" s="145">
        <f>COUNTIFS('Prioritized Approach Milestones'!B187,"5",'Prioritized Approach Milestones'!C187,"N/A")</f>
        <v>0</v>
      </c>
      <c r="M187" s="145">
        <f>COUNTIFS('Prioritized Approach Milestones'!B187,"6",'Prioritized Approach Milestones'!C187,"N/A")</f>
        <v>0</v>
      </c>
      <c r="N187">
        <f t="shared" si="7"/>
        <v>0</v>
      </c>
      <c r="O187" s="239"/>
      <c r="P187" s="65" t="str">
        <f>IF('Prioritized Approach Milestones'!$B187=1,'Prioritized Approach Milestones'!$F187,"")</f>
        <v/>
      </c>
      <c r="Q187" s="65" t="str">
        <f>IF('Prioritized Approach Milestones'!$B187=2,'Prioritized Approach Milestones'!$F187,"")</f>
        <v/>
      </c>
      <c r="R187" s="65" t="str">
        <f>IF('Prioritized Approach Milestones'!$B187=3,'Prioritized Approach Milestones'!$F187,"")</f>
        <v/>
      </c>
      <c r="S187" s="65">
        <f>IF('Prioritized Approach Milestones'!$B187=4,'Prioritized Approach Milestones'!$F187,"")</f>
        <v>0</v>
      </c>
      <c r="T187" s="65" t="str">
        <f>IF('Prioritized Approach Milestones'!$B187=5,'Prioritized Approach Milestones'!$F187,"")</f>
        <v/>
      </c>
      <c r="U187" s="66" t="str">
        <f>IF('Prioritized Approach Milestones'!$B187=6,'Prioritized Approach Milestones'!$F187,"")</f>
        <v/>
      </c>
      <c r="V187" s="67" t="str">
        <f>IF(AND('Prioritized Approach Milestones'!C187="Yes",'Prioritized Approach Milestones'!F187=""),"CORRECT",IF('Prioritized Approach Milestones'!C187="No","CORRECT",IF('Prioritized Approach Milestones'!B187=1,"ERROR 1","N/A")))</f>
        <v>N/A</v>
      </c>
      <c r="W187" s="67" t="str">
        <f>IF(AND('Prioritized Approach Milestones'!C187="Yes",'Prioritized Approach Milestones'!F187=""),"CORRECT",IF('Prioritized Approach Milestones'!C187="No","CORRECT",IF('Prioritized Approach Milestones'!B187=2,"ERROR 1","N/A")))</f>
        <v>N/A</v>
      </c>
      <c r="X187" s="67" t="str">
        <f>IF(AND('Prioritized Approach Milestones'!C187="Yes",'Prioritized Approach Milestones'!F187=""),"CORRECT",IF('Prioritized Approach Milestones'!C187="No","CORRECT",IF('Prioritized Approach Milestones'!B187=3,"ERROR 1","N/A")))</f>
        <v>N/A</v>
      </c>
      <c r="Y187" s="67" t="str">
        <f>IF(AND('Prioritized Approach Milestones'!C187="Yes",'Prioritized Approach Milestones'!F187=""),"CORRECT",IF('Prioritized Approach Milestones'!C187="No","CORRECT",IF('Prioritized Approach Milestones'!B187=4,"ERROR 1","N/A")))</f>
        <v>ERROR 1</v>
      </c>
      <c r="Z187" s="67" t="str">
        <f>IF(AND('Prioritized Approach Milestones'!C187="Yes",'Prioritized Approach Milestones'!F187=""),"CORRECT",IF('Prioritized Approach Milestones'!C187="No","CORRECT",IF('Prioritized Approach Milestones'!B187=5,"ERROR 1","N/A")))</f>
        <v>N/A</v>
      </c>
      <c r="AA187" s="67" t="str">
        <f>IF(AND('Prioritized Approach Milestones'!C187="Yes",'Prioritized Approach Milestones'!F187=""),"CORRECT",IF('Prioritized Approach Milestones'!C187="No","CORRECT",IF('Prioritized Approach Milestones'!B187=6,"ERROR 1","N/A")))</f>
        <v>N/A</v>
      </c>
      <c r="AB187" s="59" t="str">
        <f>IF(AND('Prioritized Approach Milestones'!C187="No",'Prioritized Approach Milestones'!F187=""),IF('Prioritized Approach Milestones'!B187=1,"ERROR 2","N/A"),"CORRECT")</f>
        <v>CORRECT</v>
      </c>
      <c r="AC187" s="59" t="str">
        <f>IF(AND('Prioritized Approach Milestones'!C187="No",'Prioritized Approach Milestones'!F187=""),IF('Prioritized Approach Milestones'!B187=2,"ERROR 2","N/A"),"CORRECT")</f>
        <v>CORRECT</v>
      </c>
      <c r="AD187" s="59" t="str">
        <f>IF(AND('Prioritized Approach Milestones'!C187="No",'Prioritized Approach Milestones'!F187=""),IF('Prioritized Approach Milestones'!B187=3,"ERROR 2","N/A"),"CORRECT")</f>
        <v>CORRECT</v>
      </c>
      <c r="AE187" s="59" t="str">
        <f>IF(AND('Prioritized Approach Milestones'!C187="No",'Prioritized Approach Milestones'!F187=""),IF('Prioritized Approach Milestones'!B187=4,"ERROR 2","N/A"),"CORRECT")</f>
        <v>CORRECT</v>
      </c>
      <c r="AF187" s="59" t="str">
        <f>IF(AND('Prioritized Approach Milestones'!C187="No",'Prioritized Approach Milestones'!F187=""),IF('Prioritized Approach Milestones'!B187=5,"ERROR 2","N/A"),"CORRECT")</f>
        <v>CORRECT</v>
      </c>
      <c r="AG187" s="68" t="str">
        <f>IF(AND('Prioritized Approach Milestones'!C187="No",'Prioritized Approach Milestones'!F187=""),IF('Prioritized Approach Milestones'!B187=6,"ERROR 2","N/A"),"CORRECT")</f>
        <v>CORRECT</v>
      </c>
    </row>
    <row r="188" spans="1:33">
      <c r="A188" s="74">
        <f>COUNTIFS('Prioritized Approach Milestones'!B188,"1",'Prioritized Approach Milestones'!C188,"yes")</f>
        <v>0</v>
      </c>
      <c r="B188" s="79">
        <f>COUNTIFS('Prioritized Approach Milestones'!B188,"2",'Prioritized Approach Milestones'!C188,"yes")</f>
        <v>0</v>
      </c>
      <c r="C188" s="75">
        <f>COUNTIFS('Prioritized Approach Milestones'!B188,"3",'Prioritized Approach Milestones'!C188,"yes")</f>
        <v>0</v>
      </c>
      <c r="D188" s="76">
        <f>COUNTIFS('Prioritized Approach Milestones'!B188,"4",'Prioritized Approach Milestones'!C188,"yes")</f>
        <v>0</v>
      </c>
      <c r="E188" s="77">
        <f>COUNTIFS('Prioritized Approach Milestones'!B188,"5",'Prioritized Approach Milestones'!C188,"yes")</f>
        <v>0</v>
      </c>
      <c r="F188" s="78">
        <f>COUNTIFS('Prioritized Approach Milestones'!B188,"6",'Prioritized Approach Milestones'!C188,"yes")</f>
        <v>0</v>
      </c>
      <c r="G188" s="234">
        <f t="shared" si="8"/>
        <v>0</v>
      </c>
      <c r="H188" s="145">
        <f>COUNTIFS('Prioritized Approach Milestones'!B188,"1",'Prioritized Approach Milestones'!C188,"N/A")</f>
        <v>0</v>
      </c>
      <c r="I188" s="145">
        <f>COUNTIFS('Prioritized Approach Milestones'!B188,"2",'Prioritized Approach Milestones'!C188,"N/A")</f>
        <v>0</v>
      </c>
      <c r="J188" s="145">
        <f>COUNTIFS('Prioritized Approach Milestones'!B188,"3",'Prioritized Approach Milestones'!C188,"N/A")</f>
        <v>0</v>
      </c>
      <c r="K188" s="145">
        <f>COUNTIFS('Prioritized Approach Milestones'!B188,"4",'Prioritized Approach Milestones'!C188,"N/A")</f>
        <v>0</v>
      </c>
      <c r="L188" s="145">
        <f>COUNTIFS('Prioritized Approach Milestones'!B188,"5",'Prioritized Approach Milestones'!C188,"N/A")</f>
        <v>0</v>
      </c>
      <c r="M188" s="145">
        <f>COUNTIFS('Prioritized Approach Milestones'!B188,"6",'Prioritized Approach Milestones'!C188,"N/A")</f>
        <v>0</v>
      </c>
      <c r="N188">
        <f t="shared" si="7"/>
        <v>0</v>
      </c>
      <c r="O188" s="239"/>
      <c r="P188" s="65" t="str">
        <f>IF('Prioritized Approach Milestones'!$B188=1,'Prioritized Approach Milestones'!$F188,"")</f>
        <v/>
      </c>
      <c r="Q188" s="65" t="str">
        <f>IF('Prioritized Approach Milestones'!$B188=2,'Prioritized Approach Milestones'!$F188,"")</f>
        <v/>
      </c>
      <c r="R188" s="65" t="str">
        <f>IF('Prioritized Approach Milestones'!$B188=3,'Prioritized Approach Milestones'!$F188,"")</f>
        <v/>
      </c>
      <c r="S188" s="65">
        <f>IF('Prioritized Approach Milestones'!$B188=4,'Prioritized Approach Milestones'!$F188,"")</f>
        <v>0</v>
      </c>
      <c r="T188" s="65" t="str">
        <f>IF('Prioritized Approach Milestones'!$B188=5,'Prioritized Approach Milestones'!$F188,"")</f>
        <v/>
      </c>
      <c r="U188" s="66" t="str">
        <f>IF('Prioritized Approach Milestones'!$B188=6,'Prioritized Approach Milestones'!$F188,"")</f>
        <v/>
      </c>
      <c r="V188" s="67" t="str">
        <f>IF(AND('Prioritized Approach Milestones'!C188="Yes",'Prioritized Approach Milestones'!F188=""),"CORRECT",IF('Prioritized Approach Milestones'!C188="No","CORRECT",IF('Prioritized Approach Milestones'!B188=1,"ERROR 1","N/A")))</f>
        <v>N/A</v>
      </c>
      <c r="W188" s="67" t="str">
        <f>IF(AND('Prioritized Approach Milestones'!C188="Yes",'Prioritized Approach Milestones'!F188=""),"CORRECT",IF('Prioritized Approach Milestones'!C188="No","CORRECT",IF('Prioritized Approach Milestones'!B188=2,"ERROR 1","N/A")))</f>
        <v>N/A</v>
      </c>
      <c r="X188" s="67" t="str">
        <f>IF(AND('Prioritized Approach Milestones'!C188="Yes",'Prioritized Approach Milestones'!F188=""),"CORRECT",IF('Prioritized Approach Milestones'!C188="No","CORRECT",IF('Prioritized Approach Milestones'!B188=3,"ERROR 1","N/A")))</f>
        <v>N/A</v>
      </c>
      <c r="Y188" s="67" t="str">
        <f>IF(AND('Prioritized Approach Milestones'!C188="Yes",'Prioritized Approach Milestones'!F188=""),"CORRECT",IF('Prioritized Approach Milestones'!C188="No","CORRECT",IF('Prioritized Approach Milestones'!B188=4,"ERROR 1","N/A")))</f>
        <v>ERROR 1</v>
      </c>
      <c r="Z188" s="67" t="str">
        <f>IF(AND('Prioritized Approach Milestones'!C188="Yes",'Prioritized Approach Milestones'!F188=""),"CORRECT",IF('Prioritized Approach Milestones'!C188="No","CORRECT",IF('Prioritized Approach Milestones'!B188=5,"ERROR 1","N/A")))</f>
        <v>N/A</v>
      </c>
      <c r="AA188" s="67" t="str">
        <f>IF(AND('Prioritized Approach Milestones'!C188="Yes",'Prioritized Approach Milestones'!F188=""),"CORRECT",IF('Prioritized Approach Milestones'!C188="No","CORRECT",IF('Prioritized Approach Milestones'!B188=6,"ERROR 1","N/A")))</f>
        <v>N/A</v>
      </c>
      <c r="AB188" s="59" t="str">
        <f>IF(AND('Prioritized Approach Milestones'!C188="No",'Prioritized Approach Milestones'!F188=""),IF('Prioritized Approach Milestones'!B188=1,"ERROR 2","N/A"),"CORRECT")</f>
        <v>CORRECT</v>
      </c>
      <c r="AC188" s="59" t="str">
        <f>IF(AND('Prioritized Approach Milestones'!C188="No",'Prioritized Approach Milestones'!F188=""),IF('Prioritized Approach Milestones'!B188=2,"ERROR 2","N/A"),"CORRECT")</f>
        <v>CORRECT</v>
      </c>
      <c r="AD188" s="59" t="str">
        <f>IF(AND('Prioritized Approach Milestones'!C188="No",'Prioritized Approach Milestones'!F188=""),IF('Prioritized Approach Milestones'!B188=3,"ERROR 2","N/A"),"CORRECT")</f>
        <v>CORRECT</v>
      </c>
      <c r="AE188" s="59" t="str">
        <f>IF(AND('Prioritized Approach Milestones'!C188="No",'Prioritized Approach Milestones'!F188=""),IF('Prioritized Approach Milestones'!B188=4,"ERROR 2","N/A"),"CORRECT")</f>
        <v>CORRECT</v>
      </c>
      <c r="AF188" s="59" t="str">
        <f>IF(AND('Prioritized Approach Milestones'!C188="No",'Prioritized Approach Milestones'!F188=""),IF('Prioritized Approach Milestones'!B188=5,"ERROR 2","N/A"),"CORRECT")</f>
        <v>CORRECT</v>
      </c>
      <c r="AG188" s="68" t="str">
        <f>IF(AND('Prioritized Approach Milestones'!C188="No",'Prioritized Approach Milestones'!F188=""),IF('Prioritized Approach Milestones'!B188=6,"ERROR 2","N/A"),"CORRECT")</f>
        <v>CORRECT</v>
      </c>
    </row>
    <row r="189" spans="1:33">
      <c r="A189" s="74">
        <f>COUNTIFS('Prioritized Approach Milestones'!B189,"1",'Prioritized Approach Milestones'!C189,"yes")</f>
        <v>0</v>
      </c>
      <c r="B189" s="79">
        <f>COUNTIFS('Prioritized Approach Milestones'!B189,"2",'Prioritized Approach Milestones'!C189,"yes")</f>
        <v>0</v>
      </c>
      <c r="C189" s="75">
        <f>COUNTIFS('Prioritized Approach Milestones'!B189,"3",'Prioritized Approach Milestones'!C189,"yes")</f>
        <v>0</v>
      </c>
      <c r="D189" s="76">
        <f>COUNTIFS('Prioritized Approach Milestones'!B189,"4",'Prioritized Approach Milestones'!C189,"yes")</f>
        <v>0</v>
      </c>
      <c r="E189" s="77">
        <f>COUNTIFS('Prioritized Approach Milestones'!B189,"5",'Prioritized Approach Milestones'!C189,"yes")</f>
        <v>0</v>
      </c>
      <c r="F189" s="78">
        <f>COUNTIFS('Prioritized Approach Milestones'!B189,"6",'Prioritized Approach Milestones'!C189,"yes")</f>
        <v>0</v>
      </c>
      <c r="G189" s="234">
        <f t="shared" si="8"/>
        <v>0</v>
      </c>
      <c r="H189" s="145">
        <f>COUNTIFS('Prioritized Approach Milestones'!B189,"1",'Prioritized Approach Milestones'!C189,"N/A")</f>
        <v>0</v>
      </c>
      <c r="I189" s="145">
        <f>COUNTIFS('Prioritized Approach Milestones'!B189,"2",'Prioritized Approach Milestones'!C189,"N/A")</f>
        <v>0</v>
      </c>
      <c r="J189" s="145">
        <f>COUNTIFS('Prioritized Approach Milestones'!B189,"3",'Prioritized Approach Milestones'!C189,"N/A")</f>
        <v>0</v>
      </c>
      <c r="K189" s="145">
        <f>COUNTIFS('Prioritized Approach Milestones'!B189,"4",'Prioritized Approach Milestones'!C189,"N/A")</f>
        <v>0</v>
      </c>
      <c r="L189" s="145">
        <f>COUNTIFS('Prioritized Approach Milestones'!B189,"5",'Prioritized Approach Milestones'!C189,"N/A")</f>
        <v>0</v>
      </c>
      <c r="M189" s="145">
        <f>COUNTIFS('Prioritized Approach Milestones'!B189,"6",'Prioritized Approach Milestones'!C189,"N/A")</f>
        <v>0</v>
      </c>
      <c r="N189">
        <f t="shared" si="7"/>
        <v>0</v>
      </c>
      <c r="O189" s="238"/>
      <c r="P189" s="65" t="str">
        <f>IF('Prioritized Approach Milestones'!$B189=1,'Prioritized Approach Milestones'!$F189,"")</f>
        <v/>
      </c>
      <c r="Q189" s="65" t="str">
        <f>IF('Prioritized Approach Milestones'!$B189=2,'Prioritized Approach Milestones'!$F189,"")</f>
        <v/>
      </c>
      <c r="R189" s="65" t="str">
        <f>IF('Prioritized Approach Milestones'!$B189=3,'Prioritized Approach Milestones'!$F189,"")</f>
        <v/>
      </c>
      <c r="S189" s="65">
        <f>IF('Prioritized Approach Milestones'!$B189=4,'Prioritized Approach Milestones'!$F189,"")</f>
        <v>0</v>
      </c>
      <c r="T189" s="65" t="str">
        <f>IF('Prioritized Approach Milestones'!$B189=5,'Prioritized Approach Milestones'!$F189,"")</f>
        <v/>
      </c>
      <c r="U189" s="66" t="str">
        <f>IF('Prioritized Approach Milestones'!$B189=6,'Prioritized Approach Milestones'!$F189,"")</f>
        <v/>
      </c>
      <c r="V189" s="67" t="str">
        <f>IF(AND('Prioritized Approach Milestones'!C189="Yes",'Prioritized Approach Milestones'!F189=""),"CORRECT",IF('Prioritized Approach Milestones'!C189="No","CORRECT",IF('Prioritized Approach Milestones'!B189=1,"ERROR 1","N/A")))</f>
        <v>N/A</v>
      </c>
      <c r="W189" s="67" t="str">
        <f>IF(AND('Prioritized Approach Milestones'!C189="Yes",'Prioritized Approach Milestones'!F189=""),"CORRECT",IF('Prioritized Approach Milestones'!C189="No","CORRECT",IF('Prioritized Approach Milestones'!B189=2,"ERROR 1","N/A")))</f>
        <v>N/A</v>
      </c>
      <c r="X189" s="67" t="str">
        <f>IF(AND('Prioritized Approach Milestones'!C189="Yes",'Prioritized Approach Milestones'!F189=""),"CORRECT",IF('Prioritized Approach Milestones'!C189="No","CORRECT",IF('Prioritized Approach Milestones'!B189=3,"ERROR 1","N/A")))</f>
        <v>N/A</v>
      </c>
      <c r="Y189" s="67" t="str">
        <f>IF(AND('Prioritized Approach Milestones'!C189="Yes",'Prioritized Approach Milestones'!F189=""),"CORRECT",IF('Prioritized Approach Milestones'!C189="No","CORRECT",IF('Prioritized Approach Milestones'!B189=4,"ERROR 1","N/A")))</f>
        <v>ERROR 1</v>
      </c>
      <c r="Z189" s="67" t="str">
        <f>IF(AND('Prioritized Approach Milestones'!C189="Yes",'Prioritized Approach Milestones'!F189=""),"CORRECT",IF('Prioritized Approach Milestones'!C189="No","CORRECT",IF('Prioritized Approach Milestones'!B189=5,"ERROR 1","N/A")))</f>
        <v>N/A</v>
      </c>
      <c r="AA189" s="67" t="str">
        <f>IF(AND('Prioritized Approach Milestones'!C189="Yes",'Prioritized Approach Milestones'!F189=""),"CORRECT",IF('Prioritized Approach Milestones'!C189="No","CORRECT",IF('Prioritized Approach Milestones'!B189=6,"ERROR 1","N/A")))</f>
        <v>N/A</v>
      </c>
      <c r="AB189" s="59" t="str">
        <f>IF(AND('Prioritized Approach Milestones'!C189="No",'Prioritized Approach Milestones'!F189=""),IF('Prioritized Approach Milestones'!B189=1,"ERROR 2","N/A"),"CORRECT")</f>
        <v>CORRECT</v>
      </c>
      <c r="AC189" s="59" t="str">
        <f>IF(AND('Prioritized Approach Milestones'!C189="No",'Prioritized Approach Milestones'!F189=""),IF('Prioritized Approach Milestones'!B189=2,"ERROR 2","N/A"),"CORRECT")</f>
        <v>CORRECT</v>
      </c>
      <c r="AD189" s="59" t="str">
        <f>IF(AND('Prioritized Approach Milestones'!C189="No",'Prioritized Approach Milestones'!F189=""),IF('Prioritized Approach Milestones'!B189=3,"ERROR 2","N/A"),"CORRECT")</f>
        <v>CORRECT</v>
      </c>
      <c r="AE189" s="59" t="str">
        <f>IF(AND('Prioritized Approach Milestones'!C189="No",'Prioritized Approach Milestones'!F189=""),IF('Prioritized Approach Milestones'!B189=4,"ERROR 2","N/A"),"CORRECT")</f>
        <v>CORRECT</v>
      </c>
      <c r="AF189" s="59" t="str">
        <f>IF(AND('Prioritized Approach Milestones'!C189="No",'Prioritized Approach Milestones'!F189=""),IF('Prioritized Approach Milestones'!B189=5,"ERROR 2","N/A"),"CORRECT")</f>
        <v>CORRECT</v>
      </c>
      <c r="AG189" s="68" t="str">
        <f>IF(AND('Prioritized Approach Milestones'!C189="No",'Prioritized Approach Milestones'!F189=""),IF('Prioritized Approach Milestones'!B189=6,"ERROR 2","N/A"),"CORRECT")</f>
        <v>CORRECT</v>
      </c>
    </row>
    <row r="190" spans="1:33">
      <c r="A190" s="74">
        <f>COUNTIFS('Prioritized Approach Milestones'!B190,"1",'Prioritized Approach Milestones'!C190,"yes")</f>
        <v>0</v>
      </c>
      <c r="B190" s="79">
        <f>COUNTIFS('Prioritized Approach Milestones'!B190,"2",'Prioritized Approach Milestones'!C190,"yes")</f>
        <v>0</v>
      </c>
      <c r="C190" s="75">
        <f>COUNTIFS('Prioritized Approach Milestones'!B190,"3",'Prioritized Approach Milestones'!C190,"yes")</f>
        <v>0</v>
      </c>
      <c r="D190" s="76">
        <f>COUNTIFS('Prioritized Approach Milestones'!B190,"4",'Prioritized Approach Milestones'!C190,"yes")</f>
        <v>0</v>
      </c>
      <c r="E190" s="77">
        <f>COUNTIFS('Prioritized Approach Milestones'!B190,"5",'Prioritized Approach Milestones'!C190,"yes")</f>
        <v>0</v>
      </c>
      <c r="F190" s="78">
        <f>COUNTIFS('Prioritized Approach Milestones'!B190,"6",'Prioritized Approach Milestones'!C190,"yes")</f>
        <v>0</v>
      </c>
      <c r="G190" s="234">
        <f t="shared" si="8"/>
        <v>0</v>
      </c>
      <c r="H190" s="145">
        <f>COUNTIFS('Prioritized Approach Milestones'!B190,"1",'Prioritized Approach Milestones'!C190,"N/A")</f>
        <v>0</v>
      </c>
      <c r="I190" s="145">
        <f>COUNTIFS('Prioritized Approach Milestones'!B190,"2",'Prioritized Approach Milestones'!C190,"N/A")</f>
        <v>0</v>
      </c>
      <c r="J190" s="145">
        <f>COUNTIFS('Prioritized Approach Milestones'!B190,"3",'Prioritized Approach Milestones'!C190,"N/A")</f>
        <v>0</v>
      </c>
      <c r="K190" s="145">
        <f>COUNTIFS('Prioritized Approach Milestones'!B190,"4",'Prioritized Approach Milestones'!C190,"N/A")</f>
        <v>0</v>
      </c>
      <c r="L190" s="145">
        <f>COUNTIFS('Prioritized Approach Milestones'!B190,"5",'Prioritized Approach Milestones'!C190,"N/A")</f>
        <v>0</v>
      </c>
      <c r="M190" s="145">
        <f>COUNTIFS('Prioritized Approach Milestones'!B190,"6",'Prioritized Approach Milestones'!C190,"N/A")</f>
        <v>0</v>
      </c>
      <c r="N190">
        <f t="shared" si="7"/>
        <v>0</v>
      </c>
      <c r="O190" s="238"/>
      <c r="P190" s="65" t="str">
        <f>IF('Prioritized Approach Milestones'!$B190=1,'Prioritized Approach Milestones'!$F190,"")</f>
        <v/>
      </c>
      <c r="Q190" s="65" t="str">
        <f>IF('Prioritized Approach Milestones'!$B190=2,'Prioritized Approach Milestones'!$F190,"")</f>
        <v/>
      </c>
      <c r="R190" s="65" t="str">
        <f>IF('Prioritized Approach Milestones'!$B190=3,'Prioritized Approach Milestones'!$F190,"")</f>
        <v/>
      </c>
      <c r="S190" s="65">
        <f>IF('Prioritized Approach Milestones'!$B190=4,'Prioritized Approach Milestones'!$F190,"")</f>
        <v>0</v>
      </c>
      <c r="T190" s="65" t="str">
        <f>IF('Prioritized Approach Milestones'!$B190=5,'Prioritized Approach Milestones'!$F190,"")</f>
        <v/>
      </c>
      <c r="U190" s="66" t="str">
        <f>IF('Prioritized Approach Milestones'!$B190=6,'Prioritized Approach Milestones'!$F190,"")</f>
        <v/>
      </c>
      <c r="V190" s="67" t="str">
        <f>IF(AND('Prioritized Approach Milestones'!C190="Yes",'Prioritized Approach Milestones'!F190=""),"CORRECT",IF('Prioritized Approach Milestones'!C190="No","CORRECT",IF('Prioritized Approach Milestones'!B190=1,"ERROR 1","N/A")))</f>
        <v>N/A</v>
      </c>
      <c r="W190" s="67" t="str">
        <f>IF(AND('Prioritized Approach Milestones'!C190="Yes",'Prioritized Approach Milestones'!F190=""),"CORRECT",IF('Prioritized Approach Milestones'!C190="No","CORRECT",IF('Prioritized Approach Milestones'!B190=2,"ERROR 1","N/A")))</f>
        <v>N/A</v>
      </c>
      <c r="X190" s="67" t="str">
        <f>IF(AND('Prioritized Approach Milestones'!C190="Yes",'Prioritized Approach Milestones'!F190=""),"CORRECT",IF('Prioritized Approach Milestones'!C190="No","CORRECT",IF('Prioritized Approach Milestones'!B190=3,"ERROR 1","N/A")))</f>
        <v>N/A</v>
      </c>
      <c r="Y190" s="67" t="str">
        <f>IF(AND('Prioritized Approach Milestones'!C190="Yes",'Prioritized Approach Milestones'!F190=""),"CORRECT",IF('Prioritized Approach Milestones'!C190="No","CORRECT",IF('Prioritized Approach Milestones'!B190=4,"ERROR 1","N/A")))</f>
        <v>ERROR 1</v>
      </c>
      <c r="Z190" s="67" t="str">
        <f>IF(AND('Prioritized Approach Milestones'!C190="Yes",'Prioritized Approach Milestones'!F190=""),"CORRECT",IF('Prioritized Approach Milestones'!C190="No","CORRECT",IF('Prioritized Approach Milestones'!B190=5,"ERROR 1","N/A")))</f>
        <v>N/A</v>
      </c>
      <c r="AA190" s="67" t="str">
        <f>IF(AND('Prioritized Approach Milestones'!C190="Yes",'Prioritized Approach Milestones'!F190=""),"CORRECT",IF('Prioritized Approach Milestones'!C190="No","CORRECT",IF('Prioritized Approach Milestones'!B190=6,"ERROR 1","N/A")))</f>
        <v>N/A</v>
      </c>
      <c r="AB190" s="59" t="str">
        <f>IF(AND('Prioritized Approach Milestones'!C190="No",'Prioritized Approach Milestones'!F190=""),IF('Prioritized Approach Milestones'!B190=1,"ERROR 2","N/A"),"CORRECT")</f>
        <v>CORRECT</v>
      </c>
      <c r="AC190" s="59" t="str">
        <f>IF(AND('Prioritized Approach Milestones'!C190="No",'Prioritized Approach Milestones'!F190=""),IF('Prioritized Approach Milestones'!B190=2,"ERROR 2","N/A"),"CORRECT")</f>
        <v>CORRECT</v>
      </c>
      <c r="AD190" s="59" t="str">
        <f>IF(AND('Prioritized Approach Milestones'!C190="No",'Prioritized Approach Milestones'!F190=""),IF('Prioritized Approach Milestones'!B190=3,"ERROR 2","N/A"),"CORRECT")</f>
        <v>CORRECT</v>
      </c>
      <c r="AE190" s="59" t="str">
        <f>IF(AND('Prioritized Approach Milestones'!C190="No",'Prioritized Approach Milestones'!F190=""),IF('Prioritized Approach Milestones'!B190=4,"ERROR 2","N/A"),"CORRECT")</f>
        <v>CORRECT</v>
      </c>
      <c r="AF190" s="59" t="str">
        <f>IF(AND('Prioritized Approach Milestones'!C190="No",'Prioritized Approach Milestones'!F190=""),IF('Prioritized Approach Milestones'!B190=5,"ERROR 2","N/A"),"CORRECT")</f>
        <v>CORRECT</v>
      </c>
      <c r="AG190" s="68" t="str">
        <f>IF(AND('Prioritized Approach Milestones'!C190="No",'Prioritized Approach Milestones'!F190=""),IF('Prioritized Approach Milestones'!B190=6,"ERROR 2","N/A"),"CORRECT")</f>
        <v>CORRECT</v>
      </c>
    </row>
    <row r="191" spans="1:33">
      <c r="A191" s="74">
        <f>COUNTIFS('Prioritized Approach Milestones'!B191,"1",'Prioritized Approach Milestones'!C191,"yes")</f>
        <v>0</v>
      </c>
      <c r="B191" s="79">
        <f>COUNTIFS('Prioritized Approach Milestones'!B191,"2",'Prioritized Approach Milestones'!C191,"yes")</f>
        <v>0</v>
      </c>
      <c r="C191" s="75">
        <f>COUNTIFS('Prioritized Approach Milestones'!B191,"3",'Prioritized Approach Milestones'!C191,"yes")</f>
        <v>0</v>
      </c>
      <c r="D191" s="76">
        <f>COUNTIFS('Prioritized Approach Milestones'!B191,"4",'Prioritized Approach Milestones'!C191,"yes")</f>
        <v>0</v>
      </c>
      <c r="E191" s="77">
        <f>COUNTIFS('Prioritized Approach Milestones'!B191,"5",'Prioritized Approach Milestones'!C191,"yes")</f>
        <v>0</v>
      </c>
      <c r="F191" s="78">
        <f>COUNTIFS('Prioritized Approach Milestones'!B191,"6",'Prioritized Approach Milestones'!C191,"yes")</f>
        <v>0</v>
      </c>
      <c r="G191" s="234">
        <f t="shared" si="8"/>
        <v>0</v>
      </c>
      <c r="H191" s="145">
        <f>COUNTIFS('Prioritized Approach Milestones'!B191,"1",'Prioritized Approach Milestones'!C191,"N/A")</f>
        <v>0</v>
      </c>
      <c r="I191" s="145">
        <f>COUNTIFS('Prioritized Approach Milestones'!B191,"2",'Prioritized Approach Milestones'!C191,"N/A")</f>
        <v>0</v>
      </c>
      <c r="J191" s="145">
        <f>COUNTIFS('Prioritized Approach Milestones'!B191,"3",'Prioritized Approach Milestones'!C191,"N/A")</f>
        <v>0</v>
      </c>
      <c r="K191" s="145">
        <f>COUNTIFS('Prioritized Approach Milestones'!B191,"4",'Prioritized Approach Milestones'!C191,"N/A")</f>
        <v>0</v>
      </c>
      <c r="L191" s="145">
        <f>COUNTIFS('Prioritized Approach Milestones'!B191,"5",'Prioritized Approach Milestones'!C191,"N/A")</f>
        <v>0</v>
      </c>
      <c r="M191" s="145">
        <f>COUNTIFS('Prioritized Approach Milestones'!B191,"6",'Prioritized Approach Milestones'!C191,"N/A")</f>
        <v>0</v>
      </c>
      <c r="N191">
        <f t="shared" si="7"/>
        <v>0</v>
      </c>
      <c r="O191" s="238"/>
      <c r="P191" s="65" t="str">
        <f>IF('Prioritized Approach Milestones'!$B191=1,'Prioritized Approach Milestones'!$F191,"")</f>
        <v/>
      </c>
      <c r="Q191" s="65" t="str">
        <f>IF('Prioritized Approach Milestones'!$B191=2,'Prioritized Approach Milestones'!$F191,"")</f>
        <v/>
      </c>
      <c r="R191" s="65" t="str">
        <f>IF('Prioritized Approach Milestones'!$B191=3,'Prioritized Approach Milestones'!$F191,"")</f>
        <v/>
      </c>
      <c r="S191" s="65">
        <f>IF('Prioritized Approach Milestones'!$B191=4,'Prioritized Approach Milestones'!$F191,"")</f>
        <v>0</v>
      </c>
      <c r="T191" s="65" t="str">
        <f>IF('Prioritized Approach Milestones'!$B191=5,'Prioritized Approach Milestones'!$F191,"")</f>
        <v/>
      </c>
      <c r="U191" s="66" t="str">
        <f>IF('Prioritized Approach Milestones'!$B191=6,'Prioritized Approach Milestones'!$F191,"")</f>
        <v/>
      </c>
      <c r="V191" s="67" t="str">
        <f>IF(AND('Prioritized Approach Milestones'!C191="Yes",'Prioritized Approach Milestones'!F191=""),"CORRECT",IF('Prioritized Approach Milestones'!C191="No","CORRECT",IF('Prioritized Approach Milestones'!B191=1,"ERROR 1","N/A")))</f>
        <v>N/A</v>
      </c>
      <c r="W191" s="67" t="str">
        <f>IF(AND('Prioritized Approach Milestones'!C191="Yes",'Prioritized Approach Milestones'!F191=""),"CORRECT",IF('Prioritized Approach Milestones'!C191="No","CORRECT",IF('Prioritized Approach Milestones'!B191=2,"ERROR 1","N/A")))</f>
        <v>N/A</v>
      </c>
      <c r="X191" s="67" t="str">
        <f>IF(AND('Prioritized Approach Milestones'!C191="Yes",'Prioritized Approach Milestones'!F191=""),"CORRECT",IF('Prioritized Approach Milestones'!C191="No","CORRECT",IF('Prioritized Approach Milestones'!B191=3,"ERROR 1","N/A")))</f>
        <v>N/A</v>
      </c>
      <c r="Y191" s="67" t="str">
        <f>IF(AND('Prioritized Approach Milestones'!C191="Yes",'Prioritized Approach Milestones'!F191=""),"CORRECT",IF('Prioritized Approach Milestones'!C191="No","CORRECT",IF('Prioritized Approach Milestones'!B191=4,"ERROR 1","N/A")))</f>
        <v>ERROR 1</v>
      </c>
      <c r="Z191" s="67" t="str">
        <f>IF(AND('Prioritized Approach Milestones'!C191="Yes",'Prioritized Approach Milestones'!F191=""),"CORRECT",IF('Prioritized Approach Milestones'!C191="No","CORRECT",IF('Prioritized Approach Milestones'!B191=5,"ERROR 1","N/A")))</f>
        <v>N/A</v>
      </c>
      <c r="AA191" s="67" t="str">
        <f>IF(AND('Prioritized Approach Milestones'!C191="Yes",'Prioritized Approach Milestones'!F191=""),"CORRECT",IF('Prioritized Approach Milestones'!C191="No","CORRECT",IF('Prioritized Approach Milestones'!B191=6,"ERROR 1","N/A")))</f>
        <v>N/A</v>
      </c>
      <c r="AB191" s="59" t="str">
        <f>IF(AND('Prioritized Approach Milestones'!C191="No",'Prioritized Approach Milestones'!F191=""),IF('Prioritized Approach Milestones'!B191=1,"ERROR 2","N/A"),"CORRECT")</f>
        <v>CORRECT</v>
      </c>
      <c r="AC191" s="59" t="str">
        <f>IF(AND('Prioritized Approach Milestones'!C191="No",'Prioritized Approach Milestones'!F191=""),IF('Prioritized Approach Milestones'!B191=2,"ERROR 2","N/A"),"CORRECT")</f>
        <v>CORRECT</v>
      </c>
      <c r="AD191" s="59" t="str">
        <f>IF(AND('Prioritized Approach Milestones'!C191="No",'Prioritized Approach Milestones'!F191=""),IF('Prioritized Approach Milestones'!B191=3,"ERROR 2","N/A"),"CORRECT")</f>
        <v>CORRECT</v>
      </c>
      <c r="AE191" s="59" t="str">
        <f>IF(AND('Prioritized Approach Milestones'!C191="No",'Prioritized Approach Milestones'!F191=""),IF('Prioritized Approach Milestones'!B191=4,"ERROR 2","N/A"),"CORRECT")</f>
        <v>CORRECT</v>
      </c>
      <c r="AF191" s="59" t="str">
        <f>IF(AND('Prioritized Approach Milestones'!C191="No",'Prioritized Approach Milestones'!F191=""),IF('Prioritized Approach Milestones'!B191=5,"ERROR 2","N/A"),"CORRECT")</f>
        <v>CORRECT</v>
      </c>
      <c r="AG191" s="68" t="str">
        <f>IF(AND('Prioritized Approach Milestones'!C191="No",'Prioritized Approach Milestones'!F191=""),IF('Prioritized Approach Milestones'!B191=6,"ERROR 2","N/A"),"CORRECT")</f>
        <v>CORRECT</v>
      </c>
    </row>
    <row r="192" spans="1:33">
      <c r="A192" s="74">
        <f>COUNTIFS('Prioritized Approach Milestones'!B192,"1",'Prioritized Approach Milestones'!C192,"yes")</f>
        <v>0</v>
      </c>
      <c r="B192" s="79">
        <f>COUNTIFS('Prioritized Approach Milestones'!B192,"2",'Prioritized Approach Milestones'!C192,"yes")</f>
        <v>0</v>
      </c>
      <c r="C192" s="75">
        <f>COUNTIFS('Prioritized Approach Milestones'!B192,"3",'Prioritized Approach Milestones'!C192,"yes")</f>
        <v>0</v>
      </c>
      <c r="D192" s="76">
        <f>COUNTIFS('Prioritized Approach Milestones'!B192,"4",'Prioritized Approach Milestones'!C192,"yes")</f>
        <v>0</v>
      </c>
      <c r="E192" s="77">
        <f>COUNTIFS('Prioritized Approach Milestones'!B192,"5",'Prioritized Approach Milestones'!C192,"yes")</f>
        <v>0</v>
      </c>
      <c r="F192" s="78">
        <f>COUNTIFS('Prioritized Approach Milestones'!B192,"6",'Prioritized Approach Milestones'!C192,"yes")</f>
        <v>0</v>
      </c>
      <c r="G192" s="234">
        <f t="shared" si="8"/>
        <v>0</v>
      </c>
      <c r="H192" s="145">
        <f>COUNTIFS('Prioritized Approach Milestones'!B192,"1",'Prioritized Approach Milestones'!C192,"N/A")</f>
        <v>0</v>
      </c>
      <c r="I192" s="145">
        <f>COUNTIFS('Prioritized Approach Milestones'!B192,"2",'Prioritized Approach Milestones'!C192,"N/A")</f>
        <v>0</v>
      </c>
      <c r="J192" s="145">
        <f>COUNTIFS('Prioritized Approach Milestones'!B192,"3",'Prioritized Approach Milestones'!C192,"N/A")</f>
        <v>0</v>
      </c>
      <c r="K192" s="145">
        <f>COUNTIFS('Prioritized Approach Milestones'!B192,"4",'Prioritized Approach Milestones'!C192,"N/A")</f>
        <v>0</v>
      </c>
      <c r="L192" s="145">
        <f>COUNTIFS('Prioritized Approach Milestones'!B192,"5",'Prioritized Approach Milestones'!C192,"N/A")</f>
        <v>0</v>
      </c>
      <c r="M192" s="145">
        <f>COUNTIFS('Prioritized Approach Milestones'!B192,"6",'Prioritized Approach Milestones'!C192,"N/A")</f>
        <v>0</v>
      </c>
      <c r="N192">
        <f t="shared" si="7"/>
        <v>0</v>
      </c>
      <c r="O192" s="238"/>
      <c r="P192" s="65" t="str">
        <f>IF('Prioritized Approach Milestones'!$B192=1,'Prioritized Approach Milestones'!$F192,"")</f>
        <v/>
      </c>
      <c r="Q192" s="65" t="str">
        <f>IF('Prioritized Approach Milestones'!$B192=2,'Prioritized Approach Milestones'!$F192,"")</f>
        <v/>
      </c>
      <c r="R192" s="65" t="str">
        <f>IF('Prioritized Approach Milestones'!$B192=3,'Prioritized Approach Milestones'!$F192,"")</f>
        <v/>
      </c>
      <c r="S192" s="65">
        <f>IF('Prioritized Approach Milestones'!$B192=4,'Prioritized Approach Milestones'!$F192,"")</f>
        <v>0</v>
      </c>
      <c r="T192" s="65" t="str">
        <f>IF('Prioritized Approach Milestones'!$B192=5,'Prioritized Approach Milestones'!$F192,"")</f>
        <v/>
      </c>
      <c r="U192" s="66" t="str">
        <f>IF('Prioritized Approach Milestones'!$B192=6,'Prioritized Approach Milestones'!$F192,"")</f>
        <v/>
      </c>
      <c r="V192" s="67" t="str">
        <f>IF(AND('Prioritized Approach Milestones'!C192="Yes",'Prioritized Approach Milestones'!F192=""),"CORRECT",IF('Prioritized Approach Milestones'!C192="No","CORRECT",IF('Prioritized Approach Milestones'!B192=1,"ERROR 1","N/A")))</f>
        <v>N/A</v>
      </c>
      <c r="W192" s="67" t="str">
        <f>IF(AND('Prioritized Approach Milestones'!C192="Yes",'Prioritized Approach Milestones'!F192=""),"CORRECT",IF('Prioritized Approach Milestones'!C192="No","CORRECT",IF('Prioritized Approach Milestones'!B192=2,"ERROR 1","N/A")))</f>
        <v>N/A</v>
      </c>
      <c r="X192" s="67" t="str">
        <f>IF(AND('Prioritized Approach Milestones'!C192="Yes",'Prioritized Approach Milestones'!F192=""),"CORRECT",IF('Prioritized Approach Milestones'!C192="No","CORRECT",IF('Prioritized Approach Milestones'!B192=3,"ERROR 1","N/A")))</f>
        <v>N/A</v>
      </c>
      <c r="Y192" s="67" t="str">
        <f>IF(AND('Prioritized Approach Milestones'!C192="Yes",'Prioritized Approach Milestones'!F192=""),"CORRECT",IF('Prioritized Approach Milestones'!C192="No","CORRECT",IF('Prioritized Approach Milestones'!B192=4,"ERROR 1","N/A")))</f>
        <v>ERROR 1</v>
      </c>
      <c r="Z192" s="67" t="str">
        <f>IF(AND('Prioritized Approach Milestones'!C192="Yes",'Prioritized Approach Milestones'!F192=""),"CORRECT",IF('Prioritized Approach Milestones'!C192="No","CORRECT",IF('Prioritized Approach Milestones'!B192=5,"ERROR 1","N/A")))</f>
        <v>N/A</v>
      </c>
      <c r="AA192" s="67" t="str">
        <f>IF(AND('Prioritized Approach Milestones'!C192="Yes",'Prioritized Approach Milestones'!F192=""),"CORRECT",IF('Prioritized Approach Milestones'!C192="No","CORRECT",IF('Prioritized Approach Milestones'!B192=6,"ERROR 1","N/A")))</f>
        <v>N/A</v>
      </c>
      <c r="AB192" s="59" t="str">
        <f>IF(AND('Prioritized Approach Milestones'!C192="No",'Prioritized Approach Milestones'!F192=""),IF('Prioritized Approach Milestones'!B192=1,"ERROR 2","N/A"),"CORRECT")</f>
        <v>CORRECT</v>
      </c>
      <c r="AC192" s="59" t="str">
        <f>IF(AND('Prioritized Approach Milestones'!C192="No",'Prioritized Approach Milestones'!F192=""),IF('Prioritized Approach Milestones'!B192=2,"ERROR 2","N/A"),"CORRECT")</f>
        <v>CORRECT</v>
      </c>
      <c r="AD192" s="59" t="str">
        <f>IF(AND('Prioritized Approach Milestones'!C192="No",'Prioritized Approach Milestones'!F192=""),IF('Prioritized Approach Milestones'!B192=3,"ERROR 2","N/A"),"CORRECT")</f>
        <v>CORRECT</v>
      </c>
      <c r="AE192" s="59" t="str">
        <f>IF(AND('Prioritized Approach Milestones'!C192="No",'Prioritized Approach Milestones'!F192=""),IF('Prioritized Approach Milestones'!B192=4,"ERROR 2","N/A"),"CORRECT")</f>
        <v>CORRECT</v>
      </c>
      <c r="AF192" s="59" t="str">
        <f>IF(AND('Prioritized Approach Milestones'!C192="No",'Prioritized Approach Milestones'!F192=""),IF('Prioritized Approach Milestones'!B192=5,"ERROR 2","N/A"),"CORRECT")</f>
        <v>CORRECT</v>
      </c>
      <c r="AG192" s="68" t="str">
        <f>IF(AND('Prioritized Approach Milestones'!C192="No",'Prioritized Approach Milestones'!F192=""),IF('Prioritized Approach Milestones'!B192=6,"ERROR 2","N/A"),"CORRECT")</f>
        <v>CORRECT</v>
      </c>
    </row>
    <row r="193" spans="1:33">
      <c r="A193" s="74">
        <f>COUNTIFS('Prioritized Approach Milestones'!B193,"1",'Prioritized Approach Milestones'!C193,"yes")</f>
        <v>0</v>
      </c>
      <c r="B193" s="79">
        <f>COUNTIFS('Prioritized Approach Milestones'!B193,"2",'Prioritized Approach Milestones'!C193,"yes")</f>
        <v>0</v>
      </c>
      <c r="C193" s="75">
        <f>COUNTIFS('Prioritized Approach Milestones'!B193,"3",'Prioritized Approach Milestones'!C193,"yes")</f>
        <v>0</v>
      </c>
      <c r="D193" s="76">
        <f>COUNTIFS('Prioritized Approach Milestones'!B193,"4",'Prioritized Approach Milestones'!C193,"yes")</f>
        <v>0</v>
      </c>
      <c r="E193" s="77">
        <f>COUNTIFS('Prioritized Approach Milestones'!B193,"5",'Prioritized Approach Milestones'!C193,"yes")</f>
        <v>0</v>
      </c>
      <c r="F193" s="78">
        <f>COUNTIFS('Prioritized Approach Milestones'!B193,"6",'Prioritized Approach Milestones'!C193,"yes")</f>
        <v>0</v>
      </c>
      <c r="G193" s="234">
        <f t="shared" si="8"/>
        <v>0</v>
      </c>
      <c r="H193" s="145">
        <f>COUNTIFS('Prioritized Approach Milestones'!B193,"1",'Prioritized Approach Milestones'!C193,"N/A")</f>
        <v>0</v>
      </c>
      <c r="I193" s="145">
        <f>COUNTIFS('Prioritized Approach Milestones'!B193,"2",'Prioritized Approach Milestones'!C193,"N/A")</f>
        <v>0</v>
      </c>
      <c r="J193" s="145">
        <f>COUNTIFS('Prioritized Approach Milestones'!B193,"3",'Prioritized Approach Milestones'!C193,"N/A")</f>
        <v>0</v>
      </c>
      <c r="K193" s="145">
        <f>COUNTIFS('Prioritized Approach Milestones'!B193,"4",'Prioritized Approach Milestones'!C193,"N/A")</f>
        <v>0</v>
      </c>
      <c r="L193" s="145">
        <f>COUNTIFS('Prioritized Approach Milestones'!B193,"5",'Prioritized Approach Milestones'!C193,"N/A")</f>
        <v>0</v>
      </c>
      <c r="M193" s="145">
        <f>COUNTIFS('Prioritized Approach Milestones'!B193,"6",'Prioritized Approach Milestones'!C193,"N/A")</f>
        <v>0</v>
      </c>
      <c r="N193">
        <f t="shared" si="7"/>
        <v>0</v>
      </c>
      <c r="O193" s="238"/>
      <c r="P193" s="65" t="str">
        <f>IF('Prioritized Approach Milestones'!$B193=1,'Prioritized Approach Milestones'!$F193,"")</f>
        <v/>
      </c>
      <c r="Q193" s="65" t="str">
        <f>IF('Prioritized Approach Milestones'!$B193=2,'Prioritized Approach Milestones'!$F193,"")</f>
        <v/>
      </c>
      <c r="R193" s="65" t="str">
        <f>IF('Prioritized Approach Milestones'!$B193=3,'Prioritized Approach Milestones'!$F193,"")</f>
        <v/>
      </c>
      <c r="S193" s="65" t="str">
        <f>IF('Prioritized Approach Milestones'!$B193=4,'Prioritized Approach Milestones'!$F193,"")</f>
        <v/>
      </c>
      <c r="T193" s="65" t="str">
        <f>IF('Prioritized Approach Milestones'!$B193=5,'Prioritized Approach Milestones'!$F193,"")</f>
        <v/>
      </c>
      <c r="U193" s="66" t="str">
        <f>IF('Prioritized Approach Milestones'!$B193=6,'Prioritized Approach Milestones'!$F193,"")</f>
        <v/>
      </c>
      <c r="V193" s="67" t="str">
        <f>IF(AND('Prioritized Approach Milestones'!C193="Yes",'Prioritized Approach Milestones'!F193=""),"CORRECT",IF('Prioritized Approach Milestones'!C193="No","CORRECT",IF('Prioritized Approach Milestones'!B193=1,"ERROR 1","N/A")))</f>
        <v>N/A</v>
      </c>
      <c r="W193" s="67" t="str">
        <f>IF(AND('Prioritized Approach Milestones'!C193="Yes",'Prioritized Approach Milestones'!F193=""),"CORRECT",IF('Prioritized Approach Milestones'!C193="No","CORRECT",IF('Prioritized Approach Milestones'!B193=2,"ERROR 1","N/A")))</f>
        <v>N/A</v>
      </c>
      <c r="X193" s="67" t="str">
        <f>IF(AND('Prioritized Approach Milestones'!C193="Yes",'Prioritized Approach Milestones'!F193=""),"CORRECT",IF('Prioritized Approach Milestones'!C193="No","CORRECT",IF('Prioritized Approach Milestones'!B193=3,"ERROR 1","N/A")))</f>
        <v>N/A</v>
      </c>
      <c r="Y193" s="67" t="str">
        <f>IF(AND('Prioritized Approach Milestones'!C193="Yes",'Prioritized Approach Milestones'!F193=""),"CORRECT",IF('Prioritized Approach Milestones'!C193="No","CORRECT",IF('Prioritized Approach Milestones'!B193=4,"ERROR 1","N/A")))</f>
        <v>N/A</v>
      </c>
      <c r="Z193" s="67" t="str">
        <f>IF(AND('Prioritized Approach Milestones'!C193="Yes",'Prioritized Approach Milestones'!F193=""),"CORRECT",IF('Prioritized Approach Milestones'!C193="No","CORRECT",IF('Prioritized Approach Milestones'!B193=5,"ERROR 1","N/A")))</f>
        <v>N/A</v>
      </c>
      <c r="AA193" s="67" t="str">
        <f>IF(AND('Prioritized Approach Milestones'!C193="Yes",'Prioritized Approach Milestones'!F193=""),"CORRECT",IF('Prioritized Approach Milestones'!C193="No","CORRECT",IF('Prioritized Approach Milestones'!B193=6,"ERROR 1","N/A")))</f>
        <v>N/A</v>
      </c>
      <c r="AB193" s="59" t="str">
        <f>IF(AND('Prioritized Approach Milestones'!C193="No",'Prioritized Approach Milestones'!F193=""),IF('Prioritized Approach Milestones'!B193=1,"ERROR 2","N/A"),"CORRECT")</f>
        <v>CORRECT</v>
      </c>
      <c r="AC193" s="59" t="str">
        <f>IF(AND('Prioritized Approach Milestones'!C193="No",'Prioritized Approach Milestones'!F193=""),IF('Prioritized Approach Milestones'!B193=2,"ERROR 2","N/A"),"CORRECT")</f>
        <v>CORRECT</v>
      </c>
      <c r="AD193" s="59" t="str">
        <f>IF(AND('Prioritized Approach Milestones'!C193="No",'Prioritized Approach Milestones'!F193=""),IF('Prioritized Approach Milestones'!B193=3,"ERROR 2","N/A"),"CORRECT")</f>
        <v>CORRECT</v>
      </c>
      <c r="AE193" s="59" t="str">
        <f>IF(AND('Prioritized Approach Milestones'!C193="No",'Prioritized Approach Milestones'!F193=""),IF('Prioritized Approach Milestones'!B193=4,"ERROR 2","N/A"),"CORRECT")</f>
        <v>CORRECT</v>
      </c>
      <c r="AF193" s="59" t="str">
        <f>IF(AND('Prioritized Approach Milestones'!C193="No",'Prioritized Approach Milestones'!F193=""),IF('Prioritized Approach Milestones'!B193=5,"ERROR 2","N/A"),"CORRECT")</f>
        <v>CORRECT</v>
      </c>
      <c r="AG193" s="68" t="str">
        <f>IF(AND('Prioritized Approach Milestones'!C193="No",'Prioritized Approach Milestones'!F193=""),IF('Prioritized Approach Milestones'!B193=6,"ERROR 2","N/A"),"CORRECT")</f>
        <v>CORRECT</v>
      </c>
    </row>
    <row r="194" spans="1:33">
      <c r="A194" s="74">
        <f>COUNTIFS('Prioritized Approach Milestones'!B194,"1",'Prioritized Approach Milestones'!C194,"yes")</f>
        <v>0</v>
      </c>
      <c r="B194" s="79">
        <f>COUNTIFS('Prioritized Approach Milestones'!B194,"2",'Prioritized Approach Milestones'!C194,"yes")</f>
        <v>0</v>
      </c>
      <c r="C194" s="75">
        <f>COUNTIFS('Prioritized Approach Milestones'!B194,"3",'Prioritized Approach Milestones'!C194,"yes")</f>
        <v>0</v>
      </c>
      <c r="D194" s="76">
        <f>COUNTIFS('Prioritized Approach Milestones'!B194,"4",'Prioritized Approach Milestones'!C194,"yes")</f>
        <v>0</v>
      </c>
      <c r="E194" s="77">
        <f>COUNTIFS('Prioritized Approach Milestones'!B194,"5",'Prioritized Approach Milestones'!C194,"yes")</f>
        <v>0</v>
      </c>
      <c r="F194" s="78">
        <f>COUNTIFS('Prioritized Approach Milestones'!B194,"6",'Prioritized Approach Milestones'!C194,"yes")</f>
        <v>0</v>
      </c>
      <c r="G194" s="234">
        <f t="shared" si="8"/>
        <v>0</v>
      </c>
      <c r="H194" s="145">
        <f>COUNTIFS('Prioritized Approach Milestones'!B194,"1",'Prioritized Approach Milestones'!C194,"N/A")</f>
        <v>0</v>
      </c>
      <c r="I194" s="145">
        <f>COUNTIFS('Prioritized Approach Milestones'!B194,"2",'Prioritized Approach Milestones'!C194,"N/A")</f>
        <v>0</v>
      </c>
      <c r="J194" s="145">
        <f>COUNTIFS('Prioritized Approach Milestones'!B194,"3",'Prioritized Approach Milestones'!C194,"N/A")</f>
        <v>0</v>
      </c>
      <c r="K194" s="145">
        <f>COUNTIFS('Prioritized Approach Milestones'!B194,"4",'Prioritized Approach Milestones'!C194,"N/A")</f>
        <v>0</v>
      </c>
      <c r="L194" s="145">
        <f>COUNTIFS('Prioritized Approach Milestones'!B194,"5",'Prioritized Approach Milestones'!C194,"N/A")</f>
        <v>0</v>
      </c>
      <c r="M194" s="145">
        <f>COUNTIFS('Prioritized Approach Milestones'!B194,"6",'Prioritized Approach Milestones'!C194,"N/A")</f>
        <v>0</v>
      </c>
      <c r="N194">
        <f t="shared" si="7"/>
        <v>0</v>
      </c>
      <c r="O194" s="238"/>
      <c r="P194" s="65" t="str">
        <f>IF('Prioritized Approach Milestones'!$B194=1,'Prioritized Approach Milestones'!$F194,"")</f>
        <v/>
      </c>
      <c r="Q194" s="65" t="str">
        <f>IF('Prioritized Approach Milestones'!$B194=2,'Prioritized Approach Milestones'!$F194,"")</f>
        <v/>
      </c>
      <c r="R194" s="65" t="str">
        <f>IF('Prioritized Approach Milestones'!$B194=3,'Prioritized Approach Milestones'!$F194,"")</f>
        <v/>
      </c>
      <c r="S194" s="65">
        <f>IF('Prioritized Approach Milestones'!$B194=4,'Prioritized Approach Milestones'!$F194,"")</f>
        <v>0</v>
      </c>
      <c r="T194" s="65" t="str">
        <f>IF('Prioritized Approach Milestones'!$B194=5,'Prioritized Approach Milestones'!$F194,"")</f>
        <v/>
      </c>
      <c r="U194" s="66" t="str">
        <f>IF('Prioritized Approach Milestones'!$B194=6,'Prioritized Approach Milestones'!$F194,"")</f>
        <v/>
      </c>
      <c r="V194" s="67" t="str">
        <f>IF(AND('Prioritized Approach Milestones'!C194="Yes",'Prioritized Approach Milestones'!F194=""),"CORRECT",IF('Prioritized Approach Milestones'!C194="No","CORRECT",IF('Prioritized Approach Milestones'!B194=1,"ERROR 1","N/A")))</f>
        <v>N/A</v>
      </c>
      <c r="W194" s="67" t="str">
        <f>IF(AND('Prioritized Approach Milestones'!C194="Yes",'Prioritized Approach Milestones'!F194=""),"CORRECT",IF('Prioritized Approach Milestones'!C194="No","CORRECT",IF('Prioritized Approach Milestones'!B194=2,"ERROR 1","N/A")))</f>
        <v>N/A</v>
      </c>
      <c r="X194" s="67" t="str">
        <f>IF(AND('Prioritized Approach Milestones'!C194="Yes",'Prioritized Approach Milestones'!F194=""),"CORRECT",IF('Prioritized Approach Milestones'!C194="No","CORRECT",IF('Prioritized Approach Milestones'!B194=3,"ERROR 1","N/A")))</f>
        <v>N/A</v>
      </c>
      <c r="Y194" s="67" t="str">
        <f>IF(AND('Prioritized Approach Milestones'!C194="Yes",'Prioritized Approach Milestones'!F194=""),"CORRECT",IF('Prioritized Approach Milestones'!C194="No","CORRECT",IF('Prioritized Approach Milestones'!B194=4,"ERROR 1","N/A")))</f>
        <v>ERROR 1</v>
      </c>
      <c r="Z194" s="67" t="str">
        <f>IF(AND('Prioritized Approach Milestones'!C194="Yes",'Prioritized Approach Milestones'!F194=""),"CORRECT",IF('Prioritized Approach Milestones'!C194="No","CORRECT",IF('Prioritized Approach Milestones'!B194=5,"ERROR 1","N/A")))</f>
        <v>N/A</v>
      </c>
      <c r="AA194" s="67" t="str">
        <f>IF(AND('Prioritized Approach Milestones'!C194="Yes",'Prioritized Approach Milestones'!F194=""),"CORRECT",IF('Prioritized Approach Milestones'!C194="No","CORRECT",IF('Prioritized Approach Milestones'!B194=6,"ERROR 1","N/A")))</f>
        <v>N/A</v>
      </c>
      <c r="AB194" s="59" t="str">
        <f>IF(AND('Prioritized Approach Milestones'!C194="No",'Prioritized Approach Milestones'!F194=""),IF('Prioritized Approach Milestones'!B194=1,"ERROR 2","N/A"),"CORRECT")</f>
        <v>CORRECT</v>
      </c>
      <c r="AC194" s="59" t="str">
        <f>IF(AND('Prioritized Approach Milestones'!C194="No",'Prioritized Approach Milestones'!F194=""),IF('Prioritized Approach Milestones'!B194=2,"ERROR 2","N/A"),"CORRECT")</f>
        <v>CORRECT</v>
      </c>
      <c r="AD194" s="59" t="str">
        <f>IF(AND('Prioritized Approach Milestones'!C194="No",'Prioritized Approach Milestones'!F194=""),IF('Prioritized Approach Milestones'!B194=3,"ERROR 2","N/A"),"CORRECT")</f>
        <v>CORRECT</v>
      </c>
      <c r="AE194" s="59" t="str">
        <f>IF(AND('Prioritized Approach Milestones'!C194="No",'Prioritized Approach Milestones'!F194=""),IF('Prioritized Approach Milestones'!B194=4,"ERROR 2","N/A"),"CORRECT")</f>
        <v>CORRECT</v>
      </c>
      <c r="AF194" s="59" t="str">
        <f>IF(AND('Prioritized Approach Milestones'!C194="No",'Prioritized Approach Milestones'!F194=""),IF('Prioritized Approach Milestones'!B194=5,"ERROR 2","N/A"),"CORRECT")</f>
        <v>CORRECT</v>
      </c>
      <c r="AG194" s="68" t="str">
        <f>IF(AND('Prioritized Approach Milestones'!C194="No",'Prioritized Approach Milestones'!F194=""),IF('Prioritized Approach Milestones'!B194=6,"ERROR 2","N/A"),"CORRECT")</f>
        <v>CORRECT</v>
      </c>
    </row>
    <row r="195" spans="1:33">
      <c r="A195" s="74">
        <f>COUNTIFS('Prioritized Approach Milestones'!B195,"1",'Prioritized Approach Milestones'!C195,"yes")</f>
        <v>0</v>
      </c>
      <c r="B195" s="79">
        <f>COUNTIFS('Prioritized Approach Milestones'!B195,"2",'Prioritized Approach Milestones'!C195,"yes")</f>
        <v>0</v>
      </c>
      <c r="C195" s="75">
        <f>COUNTIFS('Prioritized Approach Milestones'!B195,"3",'Prioritized Approach Milestones'!C195,"yes")</f>
        <v>0</v>
      </c>
      <c r="D195" s="76">
        <f>COUNTIFS('Prioritized Approach Milestones'!B195,"4",'Prioritized Approach Milestones'!C195,"yes")</f>
        <v>0</v>
      </c>
      <c r="E195" s="77">
        <f>COUNTIFS('Prioritized Approach Milestones'!B195,"5",'Prioritized Approach Milestones'!C195,"yes")</f>
        <v>0</v>
      </c>
      <c r="F195" s="78">
        <f>COUNTIFS('Prioritized Approach Milestones'!B195,"6",'Prioritized Approach Milestones'!C195,"yes")</f>
        <v>0</v>
      </c>
      <c r="G195" s="234">
        <f t="shared" si="8"/>
        <v>0</v>
      </c>
      <c r="H195" s="145">
        <f>COUNTIFS('Prioritized Approach Milestones'!B195,"1",'Prioritized Approach Milestones'!C195,"N/A")</f>
        <v>0</v>
      </c>
      <c r="I195" s="145">
        <f>COUNTIFS('Prioritized Approach Milestones'!B195,"2",'Prioritized Approach Milestones'!C195,"N/A")</f>
        <v>0</v>
      </c>
      <c r="J195" s="145">
        <f>COUNTIFS('Prioritized Approach Milestones'!B195,"3",'Prioritized Approach Milestones'!C195,"N/A")</f>
        <v>0</v>
      </c>
      <c r="K195" s="145">
        <f>COUNTIFS('Prioritized Approach Milestones'!B195,"4",'Prioritized Approach Milestones'!C195,"N/A")</f>
        <v>0</v>
      </c>
      <c r="L195" s="145">
        <f>COUNTIFS('Prioritized Approach Milestones'!B195,"5",'Prioritized Approach Milestones'!C195,"N/A")</f>
        <v>0</v>
      </c>
      <c r="M195" s="145">
        <f>COUNTIFS('Prioritized Approach Milestones'!B195,"6",'Prioritized Approach Milestones'!C195,"N/A")</f>
        <v>0</v>
      </c>
      <c r="N195">
        <f t="shared" si="7"/>
        <v>0</v>
      </c>
      <c r="O195" s="238"/>
      <c r="P195" s="65" t="str">
        <f>IF('Prioritized Approach Milestones'!$B195=1,'Prioritized Approach Milestones'!$F195,"")</f>
        <v/>
      </c>
      <c r="Q195" s="65" t="str">
        <f>IF('Prioritized Approach Milestones'!$B195=2,'Prioritized Approach Milestones'!$F195,"")</f>
        <v/>
      </c>
      <c r="R195" s="65" t="str">
        <f>IF('Prioritized Approach Milestones'!$B195=3,'Prioritized Approach Milestones'!$F195,"")</f>
        <v/>
      </c>
      <c r="S195" s="65">
        <f>IF('Prioritized Approach Milestones'!$B195=4,'Prioritized Approach Milestones'!$F195,"")</f>
        <v>0</v>
      </c>
      <c r="T195" s="65" t="str">
        <f>IF('Prioritized Approach Milestones'!$B195=5,'Prioritized Approach Milestones'!$F195,"")</f>
        <v/>
      </c>
      <c r="U195" s="66" t="str">
        <f>IF('Prioritized Approach Milestones'!$B195=6,'Prioritized Approach Milestones'!$F195,"")</f>
        <v/>
      </c>
      <c r="V195" s="67" t="str">
        <f>IF(AND('Prioritized Approach Milestones'!C195="Yes",'Prioritized Approach Milestones'!F195=""),"CORRECT",IF('Prioritized Approach Milestones'!C195="No","CORRECT",IF('Prioritized Approach Milestones'!B195=1,"ERROR 1","N/A")))</f>
        <v>N/A</v>
      </c>
      <c r="W195" s="67" t="str">
        <f>IF(AND('Prioritized Approach Milestones'!C195="Yes",'Prioritized Approach Milestones'!F195=""),"CORRECT",IF('Prioritized Approach Milestones'!C195="No","CORRECT",IF('Prioritized Approach Milestones'!B195=2,"ERROR 1","N/A")))</f>
        <v>N/A</v>
      </c>
      <c r="X195" s="67" t="str">
        <f>IF(AND('Prioritized Approach Milestones'!C195="Yes",'Prioritized Approach Milestones'!F195=""),"CORRECT",IF('Prioritized Approach Milestones'!C195="No","CORRECT",IF('Prioritized Approach Milestones'!B195=3,"ERROR 1","N/A")))</f>
        <v>N/A</v>
      </c>
      <c r="Y195" s="67" t="str">
        <f>IF(AND('Prioritized Approach Milestones'!C195="Yes",'Prioritized Approach Milestones'!F195=""),"CORRECT",IF('Prioritized Approach Milestones'!C195="No","CORRECT",IF('Prioritized Approach Milestones'!B195=4,"ERROR 1","N/A")))</f>
        <v>ERROR 1</v>
      </c>
      <c r="Z195" s="67" t="str">
        <f>IF(AND('Prioritized Approach Milestones'!C195="Yes",'Prioritized Approach Milestones'!F195=""),"CORRECT",IF('Prioritized Approach Milestones'!C195="No","CORRECT",IF('Prioritized Approach Milestones'!B195=5,"ERROR 1","N/A")))</f>
        <v>N/A</v>
      </c>
      <c r="AA195" s="67" t="str">
        <f>IF(AND('Prioritized Approach Milestones'!C195="Yes",'Prioritized Approach Milestones'!F195=""),"CORRECT",IF('Prioritized Approach Milestones'!C195="No","CORRECT",IF('Prioritized Approach Milestones'!B195=6,"ERROR 1","N/A")))</f>
        <v>N/A</v>
      </c>
      <c r="AB195" s="59" t="str">
        <f>IF(AND('Prioritized Approach Milestones'!C195="No",'Prioritized Approach Milestones'!F195=""),IF('Prioritized Approach Milestones'!B195=1,"ERROR 2","N/A"),"CORRECT")</f>
        <v>CORRECT</v>
      </c>
      <c r="AC195" s="59" t="str">
        <f>IF(AND('Prioritized Approach Milestones'!C195="No",'Prioritized Approach Milestones'!F195=""),IF('Prioritized Approach Milestones'!B195=2,"ERROR 2","N/A"),"CORRECT")</f>
        <v>CORRECT</v>
      </c>
      <c r="AD195" s="59" t="str">
        <f>IF(AND('Prioritized Approach Milestones'!C195="No",'Prioritized Approach Milestones'!F195=""),IF('Prioritized Approach Milestones'!B195=3,"ERROR 2","N/A"),"CORRECT")</f>
        <v>CORRECT</v>
      </c>
      <c r="AE195" s="59" t="str">
        <f>IF(AND('Prioritized Approach Milestones'!C195="No",'Prioritized Approach Milestones'!F195=""),IF('Prioritized Approach Milestones'!B195=4,"ERROR 2","N/A"),"CORRECT")</f>
        <v>CORRECT</v>
      </c>
      <c r="AF195" s="59" t="str">
        <f>IF(AND('Prioritized Approach Milestones'!C195="No",'Prioritized Approach Milestones'!F195=""),IF('Prioritized Approach Milestones'!B195=5,"ERROR 2","N/A"),"CORRECT")</f>
        <v>CORRECT</v>
      </c>
      <c r="AG195" s="68" t="str">
        <f>IF(AND('Prioritized Approach Milestones'!C195="No",'Prioritized Approach Milestones'!F195=""),IF('Prioritized Approach Milestones'!B195=6,"ERROR 2","N/A"),"CORRECT")</f>
        <v>CORRECT</v>
      </c>
    </row>
    <row r="196" spans="1:33">
      <c r="A196" s="74">
        <f>COUNTIFS('Prioritized Approach Milestones'!B196,"1",'Prioritized Approach Milestones'!C196,"yes")</f>
        <v>0</v>
      </c>
      <c r="B196" s="79">
        <f>COUNTIFS('Prioritized Approach Milestones'!B196,"2",'Prioritized Approach Milestones'!C196,"yes")</f>
        <v>0</v>
      </c>
      <c r="C196" s="75">
        <f>COUNTIFS('Prioritized Approach Milestones'!B196,"3",'Prioritized Approach Milestones'!C196,"yes")</f>
        <v>0</v>
      </c>
      <c r="D196" s="76">
        <f>COUNTIFS('Prioritized Approach Milestones'!B196,"4",'Prioritized Approach Milestones'!C196,"yes")</f>
        <v>0</v>
      </c>
      <c r="E196" s="77">
        <f>COUNTIFS('Prioritized Approach Milestones'!B196,"5",'Prioritized Approach Milestones'!C196,"yes")</f>
        <v>0</v>
      </c>
      <c r="F196" s="78">
        <f>COUNTIFS('Prioritized Approach Milestones'!B196,"6",'Prioritized Approach Milestones'!C196,"yes")</f>
        <v>0</v>
      </c>
      <c r="G196" s="234">
        <f t="shared" si="8"/>
        <v>0</v>
      </c>
      <c r="H196" s="145">
        <f>COUNTIFS('Prioritized Approach Milestones'!B196,"1",'Prioritized Approach Milestones'!C196,"N/A")</f>
        <v>0</v>
      </c>
      <c r="I196" s="145">
        <f>COUNTIFS('Prioritized Approach Milestones'!B196,"2",'Prioritized Approach Milestones'!C196,"N/A")</f>
        <v>0</v>
      </c>
      <c r="J196" s="145">
        <f>COUNTIFS('Prioritized Approach Milestones'!B196,"3",'Prioritized Approach Milestones'!C196,"N/A")</f>
        <v>0</v>
      </c>
      <c r="K196" s="145">
        <f>COUNTIFS('Prioritized Approach Milestones'!B196,"4",'Prioritized Approach Milestones'!C196,"N/A")</f>
        <v>0</v>
      </c>
      <c r="L196" s="145">
        <f>COUNTIFS('Prioritized Approach Milestones'!B196,"5",'Prioritized Approach Milestones'!C196,"N/A")</f>
        <v>0</v>
      </c>
      <c r="M196" s="145">
        <f>COUNTIFS('Prioritized Approach Milestones'!B196,"6",'Prioritized Approach Milestones'!C196,"N/A")</f>
        <v>0</v>
      </c>
      <c r="N196">
        <f t="shared" si="7"/>
        <v>0</v>
      </c>
      <c r="O196" s="238"/>
      <c r="P196" s="65" t="str">
        <f>IF('Prioritized Approach Milestones'!$B196=1,'Prioritized Approach Milestones'!$F196,"")</f>
        <v/>
      </c>
      <c r="Q196" s="65" t="str">
        <f>IF('Prioritized Approach Milestones'!$B196=2,'Prioritized Approach Milestones'!$F196,"")</f>
        <v/>
      </c>
      <c r="R196" s="65" t="str">
        <f>IF('Prioritized Approach Milestones'!$B196=3,'Prioritized Approach Milestones'!$F196,"")</f>
        <v/>
      </c>
      <c r="S196" s="65">
        <f>IF('Prioritized Approach Milestones'!$B196=4,'Prioritized Approach Milestones'!$F196,"")</f>
        <v>0</v>
      </c>
      <c r="T196" s="65" t="str">
        <f>IF('Prioritized Approach Milestones'!$B196=5,'Prioritized Approach Milestones'!$F196,"")</f>
        <v/>
      </c>
      <c r="U196" s="66" t="str">
        <f>IF('Prioritized Approach Milestones'!$B196=6,'Prioritized Approach Milestones'!$F196,"")</f>
        <v/>
      </c>
      <c r="V196" s="67" t="str">
        <f>IF(AND('Prioritized Approach Milestones'!C196="Yes",'Prioritized Approach Milestones'!F196=""),"CORRECT",IF('Prioritized Approach Milestones'!C196="No","CORRECT",IF('Prioritized Approach Milestones'!B196=1,"ERROR 1","N/A")))</f>
        <v>N/A</v>
      </c>
      <c r="W196" s="67" t="str">
        <f>IF(AND('Prioritized Approach Milestones'!C196="Yes",'Prioritized Approach Milestones'!F196=""),"CORRECT",IF('Prioritized Approach Milestones'!C196="No","CORRECT",IF('Prioritized Approach Milestones'!B196=2,"ERROR 1","N/A")))</f>
        <v>N/A</v>
      </c>
      <c r="X196" s="67" t="str">
        <f>IF(AND('Prioritized Approach Milestones'!C196="Yes",'Prioritized Approach Milestones'!F196=""),"CORRECT",IF('Prioritized Approach Milestones'!C196="No","CORRECT",IF('Prioritized Approach Milestones'!B196=3,"ERROR 1","N/A")))</f>
        <v>N/A</v>
      </c>
      <c r="Y196" s="67" t="str">
        <f>IF(AND('Prioritized Approach Milestones'!C196="Yes",'Prioritized Approach Milestones'!F196=""),"CORRECT",IF('Prioritized Approach Milestones'!C196="No","CORRECT",IF('Prioritized Approach Milestones'!B196=4,"ERROR 1","N/A")))</f>
        <v>ERROR 1</v>
      </c>
      <c r="Z196" s="67" t="str">
        <f>IF(AND('Prioritized Approach Milestones'!C196="Yes",'Prioritized Approach Milestones'!F196=""),"CORRECT",IF('Prioritized Approach Milestones'!C196="No","CORRECT",IF('Prioritized Approach Milestones'!B196=5,"ERROR 1","N/A")))</f>
        <v>N/A</v>
      </c>
      <c r="AA196" s="67" t="str">
        <f>IF(AND('Prioritized Approach Milestones'!C196="Yes",'Prioritized Approach Milestones'!F196=""),"CORRECT",IF('Prioritized Approach Milestones'!C196="No","CORRECT",IF('Prioritized Approach Milestones'!B196=6,"ERROR 1","N/A")))</f>
        <v>N/A</v>
      </c>
      <c r="AB196" s="59" t="str">
        <f>IF(AND('Prioritized Approach Milestones'!C196="No",'Prioritized Approach Milestones'!F196=""),IF('Prioritized Approach Milestones'!B196=1,"ERROR 2","N/A"),"CORRECT")</f>
        <v>CORRECT</v>
      </c>
      <c r="AC196" s="59" t="str">
        <f>IF(AND('Prioritized Approach Milestones'!C196="No",'Prioritized Approach Milestones'!F196=""),IF('Prioritized Approach Milestones'!B196=2,"ERROR 2","N/A"),"CORRECT")</f>
        <v>CORRECT</v>
      </c>
      <c r="AD196" s="59" t="str">
        <f>IF(AND('Prioritized Approach Milestones'!C196="No",'Prioritized Approach Milestones'!F196=""),IF('Prioritized Approach Milestones'!B196=3,"ERROR 2","N/A"),"CORRECT")</f>
        <v>CORRECT</v>
      </c>
      <c r="AE196" s="59" t="str">
        <f>IF(AND('Prioritized Approach Milestones'!C196="No",'Prioritized Approach Milestones'!F196=""),IF('Prioritized Approach Milestones'!B196=4,"ERROR 2","N/A"),"CORRECT")</f>
        <v>CORRECT</v>
      </c>
      <c r="AF196" s="59" t="str">
        <f>IF(AND('Prioritized Approach Milestones'!C196="No",'Prioritized Approach Milestones'!F196=""),IF('Prioritized Approach Milestones'!B196=5,"ERROR 2","N/A"),"CORRECT")</f>
        <v>CORRECT</v>
      </c>
      <c r="AG196" s="68" t="str">
        <f>IF(AND('Prioritized Approach Milestones'!C196="No",'Prioritized Approach Milestones'!F196=""),IF('Prioritized Approach Milestones'!B196=6,"ERROR 2","N/A"),"CORRECT")</f>
        <v>CORRECT</v>
      </c>
    </row>
    <row r="197" spans="1:33">
      <c r="A197" s="74">
        <f>COUNTIFS('Prioritized Approach Milestones'!B197,"1",'Prioritized Approach Milestones'!C197,"yes")</f>
        <v>0</v>
      </c>
      <c r="B197" s="79">
        <f>COUNTIFS('Prioritized Approach Milestones'!B197,"2",'Prioritized Approach Milestones'!C197,"yes")</f>
        <v>0</v>
      </c>
      <c r="C197" s="75">
        <f>COUNTIFS('Prioritized Approach Milestones'!B197,"3",'Prioritized Approach Milestones'!C197,"yes")</f>
        <v>0</v>
      </c>
      <c r="D197" s="76">
        <f>COUNTIFS('Prioritized Approach Milestones'!B197,"4",'Prioritized Approach Milestones'!C197,"yes")</f>
        <v>0</v>
      </c>
      <c r="E197" s="77">
        <f>COUNTIFS('Prioritized Approach Milestones'!B197,"5",'Prioritized Approach Milestones'!C197,"yes")</f>
        <v>0</v>
      </c>
      <c r="F197" s="78">
        <f>COUNTIFS('Prioritized Approach Milestones'!B197,"6",'Prioritized Approach Milestones'!C197,"yes")</f>
        <v>0</v>
      </c>
      <c r="G197" s="234">
        <f t="shared" ref="G197:G228" si="9">SUM(A197:F197)</f>
        <v>0</v>
      </c>
      <c r="H197" s="145">
        <f>COUNTIFS('Prioritized Approach Milestones'!B197,"1",'Prioritized Approach Milestones'!C197,"N/A")</f>
        <v>0</v>
      </c>
      <c r="I197" s="145">
        <f>COUNTIFS('Prioritized Approach Milestones'!B197,"2",'Prioritized Approach Milestones'!C197,"N/A")</f>
        <v>0</v>
      </c>
      <c r="J197" s="145">
        <f>COUNTIFS('Prioritized Approach Milestones'!B197,"3",'Prioritized Approach Milestones'!C197,"N/A")</f>
        <v>0</v>
      </c>
      <c r="K197" s="145">
        <f>COUNTIFS('Prioritized Approach Milestones'!B197,"4",'Prioritized Approach Milestones'!C197,"N/A")</f>
        <v>0</v>
      </c>
      <c r="L197" s="145">
        <f>COUNTIFS('Prioritized Approach Milestones'!B197,"5",'Prioritized Approach Milestones'!C197,"N/A")</f>
        <v>0</v>
      </c>
      <c r="M197" s="145">
        <f>COUNTIFS('Prioritized Approach Milestones'!B197,"6",'Prioritized Approach Milestones'!C197,"N/A")</f>
        <v>0</v>
      </c>
      <c r="N197">
        <f t="shared" ref="N197:N260" si="10">SUM(H197:M197)</f>
        <v>0</v>
      </c>
      <c r="O197" s="238"/>
      <c r="P197" s="65" t="str">
        <f>IF('Prioritized Approach Milestones'!$B197=1,'Prioritized Approach Milestones'!$F197,"")</f>
        <v/>
      </c>
      <c r="Q197" s="65" t="str">
        <f>IF('Prioritized Approach Milestones'!$B197=2,'Prioritized Approach Milestones'!$F197,"")</f>
        <v/>
      </c>
      <c r="R197" s="65" t="str">
        <f>IF('Prioritized Approach Milestones'!$B197=3,'Prioritized Approach Milestones'!$F197,"")</f>
        <v/>
      </c>
      <c r="S197" s="65">
        <f>IF('Prioritized Approach Milestones'!$B197=4,'Prioritized Approach Milestones'!$F197,"")</f>
        <v>0</v>
      </c>
      <c r="T197" s="65" t="str">
        <f>IF('Prioritized Approach Milestones'!$B197=5,'Prioritized Approach Milestones'!$F197,"")</f>
        <v/>
      </c>
      <c r="U197" s="66" t="str">
        <f>IF('Prioritized Approach Milestones'!$B197=6,'Prioritized Approach Milestones'!$F197,"")</f>
        <v/>
      </c>
      <c r="V197" s="67" t="str">
        <f>IF(AND('Prioritized Approach Milestones'!C197="Yes",'Prioritized Approach Milestones'!F197=""),"CORRECT",IF('Prioritized Approach Milestones'!C197="No","CORRECT",IF('Prioritized Approach Milestones'!B197=1,"ERROR 1","N/A")))</f>
        <v>N/A</v>
      </c>
      <c r="W197" s="67" t="str">
        <f>IF(AND('Prioritized Approach Milestones'!C197="Yes",'Prioritized Approach Milestones'!F197=""),"CORRECT",IF('Prioritized Approach Milestones'!C197="No","CORRECT",IF('Prioritized Approach Milestones'!B197=2,"ERROR 1","N/A")))</f>
        <v>N/A</v>
      </c>
      <c r="X197" s="67" t="str">
        <f>IF(AND('Prioritized Approach Milestones'!C197="Yes",'Prioritized Approach Milestones'!F197=""),"CORRECT",IF('Prioritized Approach Milestones'!C197="No","CORRECT",IF('Prioritized Approach Milestones'!B197=3,"ERROR 1","N/A")))</f>
        <v>N/A</v>
      </c>
      <c r="Y197" s="67" t="str">
        <f>IF(AND('Prioritized Approach Milestones'!C197="Yes",'Prioritized Approach Milestones'!F197=""),"CORRECT",IF('Prioritized Approach Milestones'!C197="No","CORRECT",IF('Prioritized Approach Milestones'!B197=4,"ERROR 1","N/A")))</f>
        <v>ERROR 1</v>
      </c>
      <c r="Z197" s="67" t="str">
        <f>IF(AND('Prioritized Approach Milestones'!C197="Yes",'Prioritized Approach Milestones'!F197=""),"CORRECT",IF('Prioritized Approach Milestones'!C197="No","CORRECT",IF('Prioritized Approach Milestones'!B197=5,"ERROR 1","N/A")))</f>
        <v>N/A</v>
      </c>
      <c r="AA197" s="67" t="str">
        <f>IF(AND('Prioritized Approach Milestones'!C197="Yes",'Prioritized Approach Milestones'!F197=""),"CORRECT",IF('Prioritized Approach Milestones'!C197="No","CORRECT",IF('Prioritized Approach Milestones'!B197=6,"ERROR 1","N/A")))</f>
        <v>N/A</v>
      </c>
      <c r="AB197" s="59" t="str">
        <f>IF(AND('Prioritized Approach Milestones'!C197="No",'Prioritized Approach Milestones'!F197=""),IF('Prioritized Approach Milestones'!B197=1,"ERROR 2","N/A"),"CORRECT")</f>
        <v>CORRECT</v>
      </c>
      <c r="AC197" s="59" t="str">
        <f>IF(AND('Prioritized Approach Milestones'!C197="No",'Prioritized Approach Milestones'!F197=""),IF('Prioritized Approach Milestones'!B197=2,"ERROR 2","N/A"),"CORRECT")</f>
        <v>CORRECT</v>
      </c>
      <c r="AD197" s="59" t="str">
        <f>IF(AND('Prioritized Approach Milestones'!C197="No",'Prioritized Approach Milestones'!F197=""),IF('Prioritized Approach Milestones'!B197=3,"ERROR 2","N/A"),"CORRECT")</f>
        <v>CORRECT</v>
      </c>
      <c r="AE197" s="59" t="str">
        <f>IF(AND('Prioritized Approach Milestones'!C197="No",'Prioritized Approach Milestones'!F197=""),IF('Prioritized Approach Milestones'!B197=4,"ERROR 2","N/A"),"CORRECT")</f>
        <v>CORRECT</v>
      </c>
      <c r="AF197" s="59" t="str">
        <f>IF(AND('Prioritized Approach Milestones'!C197="No",'Prioritized Approach Milestones'!F197=""),IF('Prioritized Approach Milestones'!B197=5,"ERROR 2","N/A"),"CORRECT")</f>
        <v>CORRECT</v>
      </c>
      <c r="AG197" s="68" t="str">
        <f>IF(AND('Prioritized Approach Milestones'!C197="No",'Prioritized Approach Milestones'!F197=""),IF('Prioritized Approach Milestones'!B197=6,"ERROR 2","N/A"),"CORRECT")</f>
        <v>CORRECT</v>
      </c>
    </row>
    <row r="198" spans="1:33">
      <c r="A198" s="74">
        <f>COUNTIFS('Prioritized Approach Milestones'!B198,"1",'Prioritized Approach Milestones'!C198,"yes")</f>
        <v>0</v>
      </c>
      <c r="B198" s="79">
        <f>COUNTIFS('Prioritized Approach Milestones'!B198,"2",'Prioritized Approach Milestones'!C198,"yes")</f>
        <v>0</v>
      </c>
      <c r="C198" s="75">
        <f>COUNTIFS('Prioritized Approach Milestones'!B198,"3",'Prioritized Approach Milestones'!C198,"yes")</f>
        <v>0</v>
      </c>
      <c r="D198" s="76">
        <f>COUNTIFS('Prioritized Approach Milestones'!B198,"4",'Prioritized Approach Milestones'!C198,"yes")</f>
        <v>0</v>
      </c>
      <c r="E198" s="77">
        <f>COUNTIFS('Prioritized Approach Milestones'!B198,"5",'Prioritized Approach Milestones'!C198,"yes")</f>
        <v>0</v>
      </c>
      <c r="F198" s="78">
        <f>COUNTIFS('Prioritized Approach Milestones'!B198,"6",'Prioritized Approach Milestones'!C198,"yes")</f>
        <v>0</v>
      </c>
      <c r="G198" s="234">
        <f t="shared" si="9"/>
        <v>0</v>
      </c>
      <c r="H198" s="145">
        <f>COUNTIFS('Prioritized Approach Milestones'!B198,"1",'Prioritized Approach Milestones'!C198,"N/A")</f>
        <v>0</v>
      </c>
      <c r="I198" s="145">
        <f>COUNTIFS('Prioritized Approach Milestones'!B198,"2",'Prioritized Approach Milestones'!C198,"N/A")</f>
        <v>0</v>
      </c>
      <c r="J198" s="145">
        <f>COUNTIFS('Prioritized Approach Milestones'!B198,"3",'Prioritized Approach Milestones'!C198,"N/A")</f>
        <v>0</v>
      </c>
      <c r="K198" s="145">
        <f>COUNTIFS('Prioritized Approach Milestones'!B198,"4",'Prioritized Approach Milestones'!C198,"N/A")</f>
        <v>0</v>
      </c>
      <c r="L198" s="145">
        <f>COUNTIFS('Prioritized Approach Milestones'!B198,"5",'Prioritized Approach Milestones'!C198,"N/A")</f>
        <v>0</v>
      </c>
      <c r="M198" s="145">
        <f>COUNTIFS('Prioritized Approach Milestones'!B198,"6",'Prioritized Approach Milestones'!C198,"N/A")</f>
        <v>0</v>
      </c>
      <c r="N198">
        <f t="shared" si="10"/>
        <v>0</v>
      </c>
      <c r="O198" s="238"/>
      <c r="P198" s="65" t="str">
        <f>IF('Prioritized Approach Milestones'!$B198=1,'Prioritized Approach Milestones'!$F198,"")</f>
        <v/>
      </c>
      <c r="Q198" s="65" t="str">
        <f>IF('Prioritized Approach Milestones'!$B198=2,'Prioritized Approach Milestones'!$F198,"")</f>
        <v/>
      </c>
      <c r="R198" s="65" t="str">
        <f>IF('Prioritized Approach Milestones'!$B198=3,'Prioritized Approach Milestones'!$F198,"")</f>
        <v/>
      </c>
      <c r="S198" s="65">
        <f>IF('Prioritized Approach Milestones'!$B198=4,'Prioritized Approach Milestones'!$F198,"")</f>
        <v>0</v>
      </c>
      <c r="T198" s="65" t="str">
        <f>IF('Prioritized Approach Milestones'!$B198=5,'Prioritized Approach Milestones'!$F198,"")</f>
        <v/>
      </c>
      <c r="U198" s="66" t="str">
        <f>IF('Prioritized Approach Milestones'!$B198=6,'Prioritized Approach Milestones'!$F198,"")</f>
        <v/>
      </c>
      <c r="V198" s="67" t="str">
        <f>IF(AND('Prioritized Approach Milestones'!C198="Yes",'Prioritized Approach Milestones'!F198=""),"CORRECT",IF('Prioritized Approach Milestones'!C198="No","CORRECT",IF('Prioritized Approach Milestones'!B198=1,"ERROR 1","N/A")))</f>
        <v>N/A</v>
      </c>
      <c r="W198" s="67" t="str">
        <f>IF(AND('Prioritized Approach Milestones'!C198="Yes",'Prioritized Approach Milestones'!F198=""),"CORRECT",IF('Prioritized Approach Milestones'!C198="No","CORRECT",IF('Prioritized Approach Milestones'!B198=2,"ERROR 1","N/A")))</f>
        <v>N/A</v>
      </c>
      <c r="X198" s="67" t="str">
        <f>IF(AND('Prioritized Approach Milestones'!C198="Yes",'Prioritized Approach Milestones'!F198=""),"CORRECT",IF('Prioritized Approach Milestones'!C198="No","CORRECT",IF('Prioritized Approach Milestones'!B198=3,"ERROR 1","N/A")))</f>
        <v>N/A</v>
      </c>
      <c r="Y198" s="67" t="str">
        <f>IF(AND('Prioritized Approach Milestones'!C198="Yes",'Prioritized Approach Milestones'!F198=""),"CORRECT",IF('Prioritized Approach Milestones'!C198="No","CORRECT",IF('Prioritized Approach Milestones'!B198=4,"ERROR 1","N/A")))</f>
        <v>ERROR 1</v>
      </c>
      <c r="Z198" s="67" t="str">
        <f>IF(AND('Prioritized Approach Milestones'!C198="Yes",'Prioritized Approach Milestones'!F198=""),"CORRECT",IF('Prioritized Approach Milestones'!C198="No","CORRECT",IF('Prioritized Approach Milestones'!B198=5,"ERROR 1","N/A")))</f>
        <v>N/A</v>
      </c>
      <c r="AA198" s="67" t="str">
        <f>IF(AND('Prioritized Approach Milestones'!C198="Yes",'Prioritized Approach Milestones'!F198=""),"CORRECT",IF('Prioritized Approach Milestones'!C198="No","CORRECT",IF('Prioritized Approach Milestones'!B198=6,"ERROR 1","N/A")))</f>
        <v>N/A</v>
      </c>
      <c r="AB198" s="59" t="str">
        <f>IF(AND('Prioritized Approach Milestones'!C198="No",'Prioritized Approach Milestones'!F198=""),IF('Prioritized Approach Milestones'!B198=1,"ERROR 2","N/A"),"CORRECT")</f>
        <v>CORRECT</v>
      </c>
      <c r="AC198" s="59" t="str">
        <f>IF(AND('Prioritized Approach Milestones'!C198="No",'Prioritized Approach Milestones'!F198=""),IF('Prioritized Approach Milestones'!B198=2,"ERROR 2","N/A"),"CORRECT")</f>
        <v>CORRECT</v>
      </c>
      <c r="AD198" s="59" t="str">
        <f>IF(AND('Prioritized Approach Milestones'!C198="No",'Prioritized Approach Milestones'!F198=""),IF('Prioritized Approach Milestones'!B198=3,"ERROR 2","N/A"),"CORRECT")</f>
        <v>CORRECT</v>
      </c>
      <c r="AE198" s="59" t="str">
        <f>IF(AND('Prioritized Approach Milestones'!C198="No",'Prioritized Approach Milestones'!F198=""),IF('Prioritized Approach Milestones'!B198=4,"ERROR 2","N/A"),"CORRECT")</f>
        <v>CORRECT</v>
      </c>
      <c r="AF198" s="59" t="str">
        <f>IF(AND('Prioritized Approach Milestones'!C198="No",'Prioritized Approach Milestones'!F198=""),IF('Prioritized Approach Milestones'!B198=5,"ERROR 2","N/A"),"CORRECT")</f>
        <v>CORRECT</v>
      </c>
      <c r="AG198" s="68" t="str">
        <f>IF(AND('Prioritized Approach Milestones'!C198="No",'Prioritized Approach Milestones'!F198=""),IF('Prioritized Approach Milestones'!B198=6,"ERROR 2","N/A"),"CORRECT")</f>
        <v>CORRECT</v>
      </c>
    </row>
    <row r="199" spans="1:33">
      <c r="A199" s="74">
        <f>COUNTIFS('Prioritized Approach Milestones'!B199,"1",'Prioritized Approach Milestones'!C199,"yes")</f>
        <v>0</v>
      </c>
      <c r="B199" s="79">
        <f>COUNTIFS('Prioritized Approach Milestones'!B199,"2",'Prioritized Approach Milestones'!C199,"yes")</f>
        <v>0</v>
      </c>
      <c r="C199" s="75">
        <f>COUNTIFS('Prioritized Approach Milestones'!B199,"3",'Prioritized Approach Milestones'!C199,"yes")</f>
        <v>0</v>
      </c>
      <c r="D199" s="76">
        <f>COUNTIFS('Prioritized Approach Milestones'!B199,"4",'Prioritized Approach Milestones'!C199,"yes")</f>
        <v>0</v>
      </c>
      <c r="E199" s="77">
        <f>COUNTIFS('Prioritized Approach Milestones'!B199,"5",'Prioritized Approach Milestones'!C199,"yes")</f>
        <v>0</v>
      </c>
      <c r="F199" s="78">
        <f>COUNTIFS('Prioritized Approach Milestones'!B199,"6",'Prioritized Approach Milestones'!C199,"yes")</f>
        <v>0</v>
      </c>
      <c r="G199" s="234">
        <f t="shared" si="9"/>
        <v>0</v>
      </c>
      <c r="H199" s="145">
        <f>COUNTIFS('Prioritized Approach Milestones'!B199,"1",'Prioritized Approach Milestones'!C199,"N/A")</f>
        <v>0</v>
      </c>
      <c r="I199" s="145">
        <f>COUNTIFS('Prioritized Approach Milestones'!B199,"2",'Prioritized Approach Milestones'!C199,"N/A")</f>
        <v>0</v>
      </c>
      <c r="J199" s="145">
        <f>COUNTIFS('Prioritized Approach Milestones'!B199,"3",'Prioritized Approach Milestones'!C199,"N/A")</f>
        <v>0</v>
      </c>
      <c r="K199" s="145">
        <f>COUNTIFS('Prioritized Approach Milestones'!B199,"4",'Prioritized Approach Milestones'!C199,"N/A")</f>
        <v>0</v>
      </c>
      <c r="L199" s="145">
        <f>COUNTIFS('Prioritized Approach Milestones'!B199,"5",'Prioritized Approach Milestones'!C199,"N/A")</f>
        <v>0</v>
      </c>
      <c r="M199" s="145">
        <f>COUNTIFS('Prioritized Approach Milestones'!B199,"6",'Prioritized Approach Milestones'!C199,"N/A")</f>
        <v>0</v>
      </c>
      <c r="N199">
        <f t="shared" si="10"/>
        <v>0</v>
      </c>
      <c r="O199" s="238"/>
      <c r="P199" s="65" t="str">
        <f>IF('Prioritized Approach Milestones'!$B199=1,'Prioritized Approach Milestones'!$F199,"")</f>
        <v/>
      </c>
      <c r="Q199" s="65" t="str">
        <f>IF('Prioritized Approach Milestones'!$B199=2,'Prioritized Approach Milestones'!$F199,"")</f>
        <v/>
      </c>
      <c r="R199" s="65" t="str">
        <f>IF('Prioritized Approach Milestones'!$B199=3,'Prioritized Approach Milestones'!$F199,"")</f>
        <v/>
      </c>
      <c r="S199" s="65" t="str">
        <f>IF('Prioritized Approach Milestones'!$B199=4,'Prioritized Approach Milestones'!$F199,"")</f>
        <v/>
      </c>
      <c r="T199" s="65" t="str">
        <f>IF('Prioritized Approach Milestones'!$B199=5,'Prioritized Approach Milestones'!$F199,"")</f>
        <v/>
      </c>
      <c r="U199" s="66" t="str">
        <f>IF('Prioritized Approach Milestones'!$B199=6,'Prioritized Approach Milestones'!$F199,"")</f>
        <v/>
      </c>
      <c r="V199" s="67" t="str">
        <f>IF(AND('Prioritized Approach Milestones'!C199="Yes",'Prioritized Approach Milestones'!F199=""),"CORRECT",IF('Prioritized Approach Milestones'!C199="No","CORRECT",IF('Prioritized Approach Milestones'!B199=1,"ERROR 1","N/A")))</f>
        <v>N/A</v>
      </c>
      <c r="W199" s="67" t="str">
        <f>IF(AND('Prioritized Approach Milestones'!C199="Yes",'Prioritized Approach Milestones'!F199=""),"CORRECT",IF('Prioritized Approach Milestones'!C199="No","CORRECT",IF('Prioritized Approach Milestones'!B199=2,"ERROR 1","N/A")))</f>
        <v>N/A</v>
      </c>
      <c r="X199" s="67" t="str">
        <f>IF(AND('Prioritized Approach Milestones'!C199="Yes",'Prioritized Approach Milestones'!F199=""),"CORRECT",IF('Prioritized Approach Milestones'!C199="No","CORRECT",IF('Prioritized Approach Milestones'!B199=3,"ERROR 1","N/A")))</f>
        <v>N/A</v>
      </c>
      <c r="Y199" s="67" t="str">
        <f>IF(AND('Prioritized Approach Milestones'!C199="Yes",'Prioritized Approach Milestones'!F199=""),"CORRECT",IF('Prioritized Approach Milestones'!C199="No","CORRECT",IF('Prioritized Approach Milestones'!B199=4,"ERROR 1","N/A")))</f>
        <v>N/A</v>
      </c>
      <c r="Z199" s="67" t="str">
        <f>IF(AND('Prioritized Approach Milestones'!C199="Yes",'Prioritized Approach Milestones'!F199=""),"CORRECT",IF('Prioritized Approach Milestones'!C199="No","CORRECT",IF('Prioritized Approach Milestones'!B199=5,"ERROR 1","N/A")))</f>
        <v>N/A</v>
      </c>
      <c r="AA199" s="67" t="str">
        <f>IF(AND('Prioritized Approach Milestones'!C199="Yes",'Prioritized Approach Milestones'!F199=""),"CORRECT",IF('Prioritized Approach Milestones'!C199="No","CORRECT",IF('Prioritized Approach Milestones'!B199=6,"ERROR 1","N/A")))</f>
        <v>N/A</v>
      </c>
      <c r="AB199" s="59" t="str">
        <f>IF(AND('Prioritized Approach Milestones'!C199="No",'Prioritized Approach Milestones'!F199=""),IF('Prioritized Approach Milestones'!B199=1,"ERROR 2","N/A"),"CORRECT")</f>
        <v>CORRECT</v>
      </c>
      <c r="AC199" s="59" t="str">
        <f>IF(AND('Prioritized Approach Milestones'!C199="No",'Prioritized Approach Milestones'!F199=""),IF('Prioritized Approach Milestones'!B199=2,"ERROR 2","N/A"),"CORRECT")</f>
        <v>CORRECT</v>
      </c>
      <c r="AD199" s="59" t="str">
        <f>IF(AND('Prioritized Approach Milestones'!C199="No",'Prioritized Approach Milestones'!F199=""),IF('Prioritized Approach Milestones'!B199=3,"ERROR 2","N/A"),"CORRECT")</f>
        <v>CORRECT</v>
      </c>
      <c r="AE199" s="59" t="str">
        <f>IF(AND('Prioritized Approach Milestones'!C199="No",'Prioritized Approach Milestones'!F199=""),IF('Prioritized Approach Milestones'!B199=4,"ERROR 2","N/A"),"CORRECT")</f>
        <v>CORRECT</v>
      </c>
      <c r="AF199" s="59" t="str">
        <f>IF(AND('Prioritized Approach Milestones'!C199="No",'Prioritized Approach Milestones'!F199=""),IF('Prioritized Approach Milestones'!B199=5,"ERROR 2","N/A"),"CORRECT")</f>
        <v>CORRECT</v>
      </c>
      <c r="AG199" s="68" t="str">
        <f>IF(AND('Prioritized Approach Milestones'!C199="No",'Prioritized Approach Milestones'!F199=""),IF('Prioritized Approach Milestones'!B199=6,"ERROR 2","N/A"),"CORRECT")</f>
        <v>CORRECT</v>
      </c>
    </row>
    <row r="200" spans="1:33">
      <c r="A200" s="74">
        <f>COUNTIFS('Prioritized Approach Milestones'!B200,"1",'Prioritized Approach Milestones'!C200,"yes")</f>
        <v>0</v>
      </c>
      <c r="B200" s="79">
        <f>COUNTIFS('Prioritized Approach Milestones'!B200,"2",'Prioritized Approach Milestones'!C200,"yes")</f>
        <v>0</v>
      </c>
      <c r="C200" s="75">
        <f>COUNTIFS('Prioritized Approach Milestones'!B200,"3",'Prioritized Approach Milestones'!C200,"yes")</f>
        <v>0</v>
      </c>
      <c r="D200" s="76">
        <f>COUNTIFS('Prioritized Approach Milestones'!B200,"4",'Prioritized Approach Milestones'!C200,"yes")</f>
        <v>0</v>
      </c>
      <c r="E200" s="77">
        <f>COUNTIFS('Prioritized Approach Milestones'!B200,"5",'Prioritized Approach Milestones'!C200,"yes")</f>
        <v>0</v>
      </c>
      <c r="F200" s="78">
        <f>COUNTIFS('Prioritized Approach Milestones'!B200,"6",'Prioritized Approach Milestones'!C200,"yes")</f>
        <v>0</v>
      </c>
      <c r="G200" s="234">
        <f t="shared" si="9"/>
        <v>0</v>
      </c>
      <c r="H200" s="145">
        <f>COUNTIFS('Prioritized Approach Milestones'!B200,"1",'Prioritized Approach Milestones'!C200,"N/A")</f>
        <v>0</v>
      </c>
      <c r="I200" s="145">
        <f>COUNTIFS('Prioritized Approach Milestones'!B200,"2",'Prioritized Approach Milestones'!C200,"N/A")</f>
        <v>0</v>
      </c>
      <c r="J200" s="145">
        <f>COUNTIFS('Prioritized Approach Milestones'!B200,"3",'Prioritized Approach Milestones'!C200,"N/A")</f>
        <v>0</v>
      </c>
      <c r="K200" s="145">
        <f>COUNTIFS('Prioritized Approach Milestones'!B200,"4",'Prioritized Approach Milestones'!C200,"N/A")</f>
        <v>0</v>
      </c>
      <c r="L200" s="145">
        <f>COUNTIFS('Prioritized Approach Milestones'!B200,"5",'Prioritized Approach Milestones'!C200,"N/A")</f>
        <v>0</v>
      </c>
      <c r="M200" s="145">
        <f>COUNTIFS('Prioritized Approach Milestones'!B200,"6",'Prioritized Approach Milestones'!C200,"N/A")</f>
        <v>0</v>
      </c>
      <c r="N200">
        <f t="shared" si="10"/>
        <v>0</v>
      </c>
      <c r="O200" s="238"/>
      <c r="P200" s="65" t="str">
        <f>IF('Prioritized Approach Milestones'!$B200=1,'Prioritized Approach Milestones'!$F200,"")</f>
        <v/>
      </c>
      <c r="Q200" s="65" t="str">
        <f>IF('Prioritized Approach Milestones'!$B200=2,'Prioritized Approach Milestones'!$F200,"")</f>
        <v/>
      </c>
      <c r="R200" s="65" t="str">
        <f>IF('Prioritized Approach Milestones'!$B200=3,'Prioritized Approach Milestones'!$F200,"")</f>
        <v/>
      </c>
      <c r="S200" s="65">
        <f>IF('Prioritized Approach Milestones'!$B200=4,'Prioritized Approach Milestones'!$F200,"")</f>
        <v>0</v>
      </c>
      <c r="T200" s="65" t="str">
        <f>IF('Prioritized Approach Milestones'!$B200=5,'Prioritized Approach Milestones'!$F200,"")</f>
        <v/>
      </c>
      <c r="U200" s="66" t="str">
        <f>IF('Prioritized Approach Milestones'!$B200=6,'Prioritized Approach Milestones'!$F200,"")</f>
        <v/>
      </c>
      <c r="V200" s="67" t="str">
        <f>IF(AND('Prioritized Approach Milestones'!C200="Yes",'Prioritized Approach Milestones'!F200=""),"CORRECT",IF('Prioritized Approach Milestones'!C200="No","CORRECT",IF('Prioritized Approach Milestones'!B200=1,"ERROR 1","N/A")))</f>
        <v>N/A</v>
      </c>
      <c r="W200" s="67" t="str">
        <f>IF(AND('Prioritized Approach Milestones'!C200="Yes",'Prioritized Approach Milestones'!F200=""),"CORRECT",IF('Prioritized Approach Milestones'!C200="No","CORRECT",IF('Prioritized Approach Milestones'!B200=2,"ERROR 1","N/A")))</f>
        <v>N/A</v>
      </c>
      <c r="X200" s="67" t="str">
        <f>IF(AND('Prioritized Approach Milestones'!C200="Yes",'Prioritized Approach Milestones'!F200=""),"CORRECT",IF('Prioritized Approach Milestones'!C200="No","CORRECT",IF('Prioritized Approach Milestones'!B200=3,"ERROR 1","N/A")))</f>
        <v>N/A</v>
      </c>
      <c r="Y200" s="67" t="str">
        <f>IF(AND('Prioritized Approach Milestones'!C200="Yes",'Prioritized Approach Milestones'!F200=""),"CORRECT",IF('Prioritized Approach Milestones'!C200="No","CORRECT",IF('Prioritized Approach Milestones'!B200=4,"ERROR 1","N/A")))</f>
        <v>ERROR 1</v>
      </c>
      <c r="Z200" s="67" t="str">
        <f>IF(AND('Prioritized Approach Milestones'!C200="Yes",'Prioritized Approach Milestones'!F200=""),"CORRECT",IF('Prioritized Approach Milestones'!C200="No","CORRECT",IF('Prioritized Approach Milestones'!B200=5,"ERROR 1","N/A")))</f>
        <v>N/A</v>
      </c>
      <c r="AA200" s="67" t="str">
        <f>IF(AND('Prioritized Approach Milestones'!C200="Yes",'Prioritized Approach Milestones'!F200=""),"CORRECT",IF('Prioritized Approach Milestones'!C200="No","CORRECT",IF('Prioritized Approach Milestones'!B200=6,"ERROR 1","N/A")))</f>
        <v>N/A</v>
      </c>
      <c r="AB200" s="59" t="str">
        <f>IF(AND('Prioritized Approach Milestones'!C200="No",'Prioritized Approach Milestones'!F200=""),IF('Prioritized Approach Milestones'!B200=1,"ERROR 2","N/A"),"CORRECT")</f>
        <v>CORRECT</v>
      </c>
      <c r="AC200" s="59" t="str">
        <f>IF(AND('Prioritized Approach Milestones'!C200="No",'Prioritized Approach Milestones'!F200=""),IF('Prioritized Approach Milestones'!B200=2,"ERROR 2","N/A"),"CORRECT")</f>
        <v>CORRECT</v>
      </c>
      <c r="AD200" s="59" t="str">
        <f>IF(AND('Prioritized Approach Milestones'!C200="No",'Prioritized Approach Milestones'!F200=""),IF('Prioritized Approach Milestones'!B200=3,"ERROR 2","N/A"),"CORRECT")</f>
        <v>CORRECT</v>
      </c>
      <c r="AE200" s="59" t="str">
        <f>IF(AND('Prioritized Approach Milestones'!C200="No",'Prioritized Approach Milestones'!F200=""),IF('Prioritized Approach Milestones'!B200=4,"ERROR 2","N/A"),"CORRECT")</f>
        <v>CORRECT</v>
      </c>
      <c r="AF200" s="59" t="str">
        <f>IF(AND('Prioritized Approach Milestones'!C200="No",'Prioritized Approach Milestones'!F200=""),IF('Prioritized Approach Milestones'!B200=5,"ERROR 2","N/A"),"CORRECT")</f>
        <v>CORRECT</v>
      </c>
      <c r="AG200" s="68" t="str">
        <f>IF(AND('Prioritized Approach Milestones'!C200="No",'Prioritized Approach Milestones'!F200=""),IF('Prioritized Approach Milestones'!B200=6,"ERROR 2","N/A"),"CORRECT")</f>
        <v>CORRECT</v>
      </c>
    </row>
    <row r="201" spans="1:33">
      <c r="A201" s="74">
        <f>COUNTIFS('Prioritized Approach Milestones'!B201,"1",'Prioritized Approach Milestones'!C201,"yes")</f>
        <v>0</v>
      </c>
      <c r="B201" s="79">
        <f>COUNTIFS('Prioritized Approach Milestones'!B201,"2",'Prioritized Approach Milestones'!C201,"yes")</f>
        <v>0</v>
      </c>
      <c r="C201" s="75">
        <f>COUNTIFS('Prioritized Approach Milestones'!B201,"3",'Prioritized Approach Milestones'!C201,"yes")</f>
        <v>0</v>
      </c>
      <c r="D201" s="76">
        <f>COUNTIFS('Prioritized Approach Milestones'!B201,"4",'Prioritized Approach Milestones'!C201,"yes")</f>
        <v>0</v>
      </c>
      <c r="E201" s="77">
        <f>COUNTIFS('Prioritized Approach Milestones'!B201,"5",'Prioritized Approach Milestones'!C201,"yes")</f>
        <v>0</v>
      </c>
      <c r="F201" s="78">
        <f>COUNTIFS('Prioritized Approach Milestones'!B201,"6",'Prioritized Approach Milestones'!C201,"yes")</f>
        <v>0</v>
      </c>
      <c r="G201" s="234">
        <f t="shared" si="9"/>
        <v>0</v>
      </c>
      <c r="H201" s="145">
        <f>COUNTIFS('Prioritized Approach Milestones'!B201,"1",'Prioritized Approach Milestones'!C201,"N/A")</f>
        <v>0</v>
      </c>
      <c r="I201" s="145">
        <f>COUNTIFS('Prioritized Approach Milestones'!B201,"2",'Prioritized Approach Milestones'!C201,"N/A")</f>
        <v>0</v>
      </c>
      <c r="J201" s="145">
        <f>COUNTIFS('Prioritized Approach Milestones'!B201,"3",'Prioritized Approach Milestones'!C201,"N/A")</f>
        <v>0</v>
      </c>
      <c r="K201" s="145">
        <f>COUNTIFS('Prioritized Approach Milestones'!B201,"4",'Prioritized Approach Milestones'!C201,"N/A")</f>
        <v>0</v>
      </c>
      <c r="L201" s="145">
        <f>COUNTIFS('Prioritized Approach Milestones'!B201,"5",'Prioritized Approach Milestones'!C201,"N/A")</f>
        <v>0</v>
      </c>
      <c r="M201" s="145">
        <f>COUNTIFS('Prioritized Approach Milestones'!B201,"6",'Prioritized Approach Milestones'!C201,"N/A")</f>
        <v>0</v>
      </c>
      <c r="N201">
        <f t="shared" si="10"/>
        <v>0</v>
      </c>
      <c r="O201" s="238"/>
      <c r="P201" s="65" t="str">
        <f>IF('Prioritized Approach Milestones'!$B201=1,'Prioritized Approach Milestones'!$F201,"")</f>
        <v/>
      </c>
      <c r="Q201" s="65" t="str">
        <f>IF('Prioritized Approach Milestones'!$B201=2,'Prioritized Approach Milestones'!$F201,"")</f>
        <v/>
      </c>
      <c r="R201" s="65" t="str">
        <f>IF('Prioritized Approach Milestones'!$B201=3,'Prioritized Approach Milestones'!$F201,"")</f>
        <v/>
      </c>
      <c r="S201" s="65">
        <f>IF('Prioritized Approach Milestones'!$B201=4,'Prioritized Approach Milestones'!$F201,"")</f>
        <v>0</v>
      </c>
      <c r="T201" s="65" t="str">
        <f>IF('Prioritized Approach Milestones'!$B201=5,'Prioritized Approach Milestones'!$F201,"")</f>
        <v/>
      </c>
      <c r="U201" s="66" t="str">
        <f>IF('Prioritized Approach Milestones'!$B201=6,'Prioritized Approach Milestones'!$F201,"")</f>
        <v/>
      </c>
      <c r="V201" s="67" t="str">
        <f>IF(AND('Prioritized Approach Milestones'!C201="Yes",'Prioritized Approach Milestones'!F201=""),"CORRECT",IF('Prioritized Approach Milestones'!C201="No","CORRECT",IF('Prioritized Approach Milestones'!B201=1,"ERROR 1","N/A")))</f>
        <v>N/A</v>
      </c>
      <c r="W201" s="67" t="str">
        <f>IF(AND('Prioritized Approach Milestones'!C201="Yes",'Prioritized Approach Milestones'!F201=""),"CORRECT",IF('Prioritized Approach Milestones'!C201="No","CORRECT",IF('Prioritized Approach Milestones'!B201=2,"ERROR 1","N/A")))</f>
        <v>N/A</v>
      </c>
      <c r="X201" s="67" t="str">
        <f>IF(AND('Prioritized Approach Milestones'!C201="Yes",'Prioritized Approach Milestones'!F201=""),"CORRECT",IF('Prioritized Approach Milestones'!C201="No","CORRECT",IF('Prioritized Approach Milestones'!B201=3,"ERROR 1","N/A")))</f>
        <v>N/A</v>
      </c>
      <c r="Y201" s="67" t="str">
        <f>IF(AND('Prioritized Approach Milestones'!C201="Yes",'Prioritized Approach Milestones'!F201=""),"CORRECT",IF('Prioritized Approach Milestones'!C201="No","CORRECT",IF('Prioritized Approach Milestones'!B201=4,"ERROR 1","N/A")))</f>
        <v>ERROR 1</v>
      </c>
      <c r="Z201" s="67" t="str">
        <f>IF(AND('Prioritized Approach Milestones'!C201="Yes",'Prioritized Approach Milestones'!F201=""),"CORRECT",IF('Prioritized Approach Milestones'!C201="No","CORRECT",IF('Prioritized Approach Milestones'!B201=5,"ERROR 1","N/A")))</f>
        <v>N/A</v>
      </c>
      <c r="AA201" s="67" t="str">
        <f>IF(AND('Prioritized Approach Milestones'!C201="Yes",'Prioritized Approach Milestones'!F201=""),"CORRECT",IF('Prioritized Approach Milestones'!C201="No","CORRECT",IF('Prioritized Approach Milestones'!B201=6,"ERROR 1","N/A")))</f>
        <v>N/A</v>
      </c>
      <c r="AB201" s="59" t="str">
        <f>IF(AND('Prioritized Approach Milestones'!C201="No",'Prioritized Approach Milestones'!F201=""),IF('Prioritized Approach Milestones'!B201=1,"ERROR 2","N/A"),"CORRECT")</f>
        <v>CORRECT</v>
      </c>
      <c r="AC201" s="59" t="str">
        <f>IF(AND('Prioritized Approach Milestones'!C201="No",'Prioritized Approach Milestones'!F201=""),IF('Prioritized Approach Milestones'!B201=2,"ERROR 2","N/A"),"CORRECT")</f>
        <v>CORRECT</v>
      </c>
      <c r="AD201" s="59" t="str">
        <f>IF(AND('Prioritized Approach Milestones'!C201="No",'Prioritized Approach Milestones'!F201=""),IF('Prioritized Approach Milestones'!B201=3,"ERROR 2","N/A"),"CORRECT")</f>
        <v>CORRECT</v>
      </c>
      <c r="AE201" s="59" t="str">
        <f>IF(AND('Prioritized Approach Milestones'!C201="No",'Prioritized Approach Milestones'!F201=""),IF('Prioritized Approach Milestones'!B201=4,"ERROR 2","N/A"),"CORRECT")</f>
        <v>CORRECT</v>
      </c>
      <c r="AF201" s="59" t="str">
        <f>IF(AND('Prioritized Approach Milestones'!C201="No",'Prioritized Approach Milestones'!F201=""),IF('Prioritized Approach Milestones'!B201=5,"ERROR 2","N/A"),"CORRECT")</f>
        <v>CORRECT</v>
      </c>
      <c r="AG201" s="68" t="str">
        <f>IF(AND('Prioritized Approach Milestones'!C201="No",'Prioritized Approach Milestones'!F201=""),IF('Prioritized Approach Milestones'!B201=6,"ERROR 2","N/A"),"CORRECT")</f>
        <v>CORRECT</v>
      </c>
    </row>
    <row r="202" spans="1:33">
      <c r="A202" s="74">
        <f>COUNTIFS('Prioritized Approach Milestones'!B202,"1",'Prioritized Approach Milestones'!C202,"yes")</f>
        <v>0</v>
      </c>
      <c r="B202" s="79">
        <f>COUNTIFS('Prioritized Approach Milestones'!B202,"2",'Prioritized Approach Milestones'!C202,"yes")</f>
        <v>0</v>
      </c>
      <c r="C202" s="75">
        <f>COUNTIFS('Prioritized Approach Milestones'!B202,"3",'Prioritized Approach Milestones'!C202,"yes")</f>
        <v>0</v>
      </c>
      <c r="D202" s="76">
        <f>COUNTIFS('Prioritized Approach Milestones'!B202,"4",'Prioritized Approach Milestones'!C202,"yes")</f>
        <v>0</v>
      </c>
      <c r="E202" s="77">
        <f>COUNTIFS('Prioritized Approach Milestones'!B202,"5",'Prioritized Approach Milestones'!C202,"yes")</f>
        <v>0</v>
      </c>
      <c r="F202" s="78">
        <f>COUNTIFS('Prioritized Approach Milestones'!B202,"6",'Prioritized Approach Milestones'!C202,"yes")</f>
        <v>0</v>
      </c>
      <c r="G202" s="234">
        <f t="shared" si="9"/>
        <v>0</v>
      </c>
      <c r="H202" s="145">
        <f>COUNTIFS('Prioritized Approach Milestones'!B202,"1",'Prioritized Approach Milestones'!C202,"N/A")</f>
        <v>0</v>
      </c>
      <c r="I202" s="145">
        <f>COUNTIFS('Prioritized Approach Milestones'!B202,"2",'Prioritized Approach Milestones'!C202,"N/A")</f>
        <v>0</v>
      </c>
      <c r="J202" s="145">
        <f>COUNTIFS('Prioritized Approach Milestones'!B202,"3",'Prioritized Approach Milestones'!C202,"N/A")</f>
        <v>0</v>
      </c>
      <c r="K202" s="145">
        <f>COUNTIFS('Prioritized Approach Milestones'!B202,"4",'Prioritized Approach Milestones'!C202,"N/A")</f>
        <v>0</v>
      </c>
      <c r="L202" s="145">
        <f>COUNTIFS('Prioritized Approach Milestones'!B202,"5",'Prioritized Approach Milestones'!C202,"N/A")</f>
        <v>0</v>
      </c>
      <c r="M202" s="145">
        <f>COUNTIFS('Prioritized Approach Milestones'!B202,"6",'Prioritized Approach Milestones'!C202,"N/A")</f>
        <v>0</v>
      </c>
      <c r="N202">
        <f t="shared" si="10"/>
        <v>0</v>
      </c>
      <c r="O202" s="238"/>
      <c r="P202" s="65" t="str">
        <f>IF('Prioritized Approach Milestones'!$B202=1,'Prioritized Approach Milestones'!$F202,"")</f>
        <v/>
      </c>
      <c r="Q202" s="65" t="str">
        <f>IF('Prioritized Approach Milestones'!$B202=2,'Prioritized Approach Milestones'!$F202,"")</f>
        <v/>
      </c>
      <c r="R202" s="65" t="str">
        <f>IF('Prioritized Approach Milestones'!$B202=3,'Prioritized Approach Milestones'!$F202,"")</f>
        <v/>
      </c>
      <c r="S202" s="65">
        <f>IF('Prioritized Approach Milestones'!$B202=4,'Prioritized Approach Milestones'!$F202,"")</f>
        <v>0</v>
      </c>
      <c r="T202" s="65" t="str">
        <f>IF('Prioritized Approach Milestones'!$B202=5,'Prioritized Approach Milestones'!$F202,"")</f>
        <v/>
      </c>
      <c r="U202" s="66" t="str">
        <f>IF('Prioritized Approach Milestones'!$B202=6,'Prioritized Approach Milestones'!$F202,"")</f>
        <v/>
      </c>
      <c r="V202" s="67" t="str">
        <f>IF(AND('Prioritized Approach Milestones'!C202="Yes",'Prioritized Approach Milestones'!F202=""),"CORRECT",IF('Prioritized Approach Milestones'!C202="No","CORRECT",IF('Prioritized Approach Milestones'!B202=1,"ERROR 1","N/A")))</f>
        <v>N/A</v>
      </c>
      <c r="W202" s="67" t="str">
        <f>IF(AND('Prioritized Approach Milestones'!C202="Yes",'Prioritized Approach Milestones'!F202=""),"CORRECT",IF('Prioritized Approach Milestones'!C202="No","CORRECT",IF('Prioritized Approach Milestones'!B202=2,"ERROR 1","N/A")))</f>
        <v>N/A</v>
      </c>
      <c r="X202" s="67" t="str">
        <f>IF(AND('Prioritized Approach Milestones'!C202="Yes",'Prioritized Approach Milestones'!F202=""),"CORRECT",IF('Prioritized Approach Milestones'!C202="No","CORRECT",IF('Prioritized Approach Milestones'!B202=3,"ERROR 1","N/A")))</f>
        <v>N/A</v>
      </c>
      <c r="Y202" s="67" t="str">
        <f>IF(AND('Prioritized Approach Milestones'!C202="Yes",'Prioritized Approach Milestones'!F202=""),"CORRECT",IF('Prioritized Approach Milestones'!C202="No","CORRECT",IF('Prioritized Approach Milestones'!B202=4,"ERROR 1","N/A")))</f>
        <v>ERROR 1</v>
      </c>
      <c r="Z202" s="67" t="str">
        <f>IF(AND('Prioritized Approach Milestones'!C202="Yes",'Prioritized Approach Milestones'!F202=""),"CORRECT",IF('Prioritized Approach Milestones'!C202="No","CORRECT",IF('Prioritized Approach Milestones'!B202=5,"ERROR 1","N/A")))</f>
        <v>N/A</v>
      </c>
      <c r="AA202" s="67" t="str">
        <f>IF(AND('Prioritized Approach Milestones'!C202="Yes",'Prioritized Approach Milestones'!F202=""),"CORRECT",IF('Prioritized Approach Milestones'!C202="No","CORRECT",IF('Prioritized Approach Milestones'!B202=6,"ERROR 1","N/A")))</f>
        <v>N/A</v>
      </c>
      <c r="AB202" s="59" t="str">
        <f>IF(AND('Prioritized Approach Milestones'!C202="No",'Prioritized Approach Milestones'!F202=""),IF('Prioritized Approach Milestones'!B202=1,"ERROR 2","N/A"),"CORRECT")</f>
        <v>CORRECT</v>
      </c>
      <c r="AC202" s="59" t="str">
        <f>IF(AND('Prioritized Approach Milestones'!C202="No",'Prioritized Approach Milestones'!F202=""),IF('Prioritized Approach Milestones'!B202=2,"ERROR 2","N/A"),"CORRECT")</f>
        <v>CORRECT</v>
      </c>
      <c r="AD202" s="59" t="str">
        <f>IF(AND('Prioritized Approach Milestones'!C202="No",'Prioritized Approach Milestones'!F202=""),IF('Prioritized Approach Milestones'!B202=3,"ERROR 2","N/A"),"CORRECT")</f>
        <v>CORRECT</v>
      </c>
      <c r="AE202" s="59" t="str">
        <f>IF(AND('Prioritized Approach Milestones'!C202="No",'Prioritized Approach Milestones'!F202=""),IF('Prioritized Approach Milestones'!B202=4,"ERROR 2","N/A"),"CORRECT")</f>
        <v>CORRECT</v>
      </c>
      <c r="AF202" s="59" t="str">
        <f>IF(AND('Prioritized Approach Milestones'!C202="No",'Prioritized Approach Milestones'!F202=""),IF('Prioritized Approach Milestones'!B202=5,"ERROR 2","N/A"),"CORRECT")</f>
        <v>CORRECT</v>
      </c>
      <c r="AG202" s="68" t="str">
        <f>IF(AND('Prioritized Approach Milestones'!C202="No",'Prioritized Approach Milestones'!F202=""),IF('Prioritized Approach Milestones'!B202=6,"ERROR 2","N/A"),"CORRECT")</f>
        <v>CORRECT</v>
      </c>
    </row>
    <row r="203" spans="1:33">
      <c r="A203" s="74">
        <f>COUNTIFS('Prioritized Approach Milestones'!B203,"1",'Prioritized Approach Milestones'!C203,"yes")</f>
        <v>0</v>
      </c>
      <c r="B203" s="79">
        <f>COUNTIFS('Prioritized Approach Milestones'!B203,"2",'Prioritized Approach Milestones'!C203,"yes")</f>
        <v>0</v>
      </c>
      <c r="C203" s="75">
        <f>COUNTIFS('Prioritized Approach Milestones'!B203,"3",'Prioritized Approach Milestones'!C203,"yes")</f>
        <v>0</v>
      </c>
      <c r="D203" s="76">
        <f>COUNTIFS('Prioritized Approach Milestones'!B203,"4",'Prioritized Approach Milestones'!C203,"yes")</f>
        <v>0</v>
      </c>
      <c r="E203" s="77">
        <f>COUNTIFS('Prioritized Approach Milestones'!B203,"5",'Prioritized Approach Milestones'!C203,"yes")</f>
        <v>0</v>
      </c>
      <c r="F203" s="78">
        <f>COUNTIFS('Prioritized Approach Milestones'!B203,"6",'Prioritized Approach Milestones'!C203,"yes")</f>
        <v>0</v>
      </c>
      <c r="G203" s="234">
        <f t="shared" si="9"/>
        <v>0</v>
      </c>
      <c r="H203" s="145">
        <f>COUNTIFS('Prioritized Approach Milestones'!B203,"1",'Prioritized Approach Milestones'!C203,"N/A")</f>
        <v>0</v>
      </c>
      <c r="I203" s="145">
        <f>COUNTIFS('Prioritized Approach Milestones'!B203,"2",'Prioritized Approach Milestones'!C203,"N/A")</f>
        <v>0</v>
      </c>
      <c r="J203" s="145">
        <f>COUNTIFS('Prioritized Approach Milestones'!B203,"3",'Prioritized Approach Milestones'!C203,"N/A")</f>
        <v>0</v>
      </c>
      <c r="K203" s="145">
        <f>COUNTIFS('Prioritized Approach Milestones'!B203,"4",'Prioritized Approach Milestones'!C203,"N/A")</f>
        <v>0</v>
      </c>
      <c r="L203" s="145">
        <f>COUNTIFS('Prioritized Approach Milestones'!B203,"5",'Prioritized Approach Milestones'!C203,"N/A")</f>
        <v>0</v>
      </c>
      <c r="M203" s="145">
        <f>COUNTIFS('Prioritized Approach Milestones'!B203,"6",'Prioritized Approach Milestones'!C203,"N/A")</f>
        <v>0</v>
      </c>
      <c r="N203">
        <f t="shared" si="10"/>
        <v>0</v>
      </c>
      <c r="O203" s="238"/>
      <c r="P203" s="65" t="str">
        <f>IF('Prioritized Approach Milestones'!$B203=1,'Prioritized Approach Milestones'!$F203,"")</f>
        <v/>
      </c>
      <c r="Q203" s="65" t="str">
        <f>IF('Prioritized Approach Milestones'!$B203=2,'Prioritized Approach Milestones'!$F203,"")</f>
        <v/>
      </c>
      <c r="R203" s="65" t="str">
        <f>IF('Prioritized Approach Milestones'!$B203=3,'Prioritized Approach Milestones'!$F203,"")</f>
        <v/>
      </c>
      <c r="S203" s="65">
        <f>IF('Prioritized Approach Milestones'!$B203=4,'Prioritized Approach Milestones'!$F203,"")</f>
        <v>0</v>
      </c>
      <c r="T203" s="65" t="str">
        <f>IF('Prioritized Approach Milestones'!$B203=5,'Prioritized Approach Milestones'!$F203,"")</f>
        <v/>
      </c>
      <c r="U203" s="66" t="str">
        <f>IF('Prioritized Approach Milestones'!$B203=6,'Prioritized Approach Milestones'!$F203,"")</f>
        <v/>
      </c>
      <c r="V203" s="67" t="str">
        <f>IF(AND('Prioritized Approach Milestones'!C203="Yes",'Prioritized Approach Milestones'!F203=""),"CORRECT",IF('Prioritized Approach Milestones'!C203="No","CORRECT",IF('Prioritized Approach Milestones'!B203=1,"ERROR 1","N/A")))</f>
        <v>N/A</v>
      </c>
      <c r="W203" s="67" t="str">
        <f>IF(AND('Prioritized Approach Milestones'!C203="Yes",'Prioritized Approach Milestones'!F203=""),"CORRECT",IF('Prioritized Approach Milestones'!C203="No","CORRECT",IF('Prioritized Approach Milestones'!B203=2,"ERROR 1","N/A")))</f>
        <v>N/A</v>
      </c>
      <c r="X203" s="67" t="str">
        <f>IF(AND('Prioritized Approach Milestones'!C203="Yes",'Prioritized Approach Milestones'!F203=""),"CORRECT",IF('Prioritized Approach Milestones'!C203="No","CORRECT",IF('Prioritized Approach Milestones'!B203=3,"ERROR 1","N/A")))</f>
        <v>N/A</v>
      </c>
      <c r="Y203" s="67" t="str">
        <f>IF(AND('Prioritized Approach Milestones'!C203="Yes",'Prioritized Approach Milestones'!F203=""),"CORRECT",IF('Prioritized Approach Milestones'!C203="No","CORRECT",IF('Prioritized Approach Milestones'!B203=4,"ERROR 1","N/A")))</f>
        <v>ERROR 1</v>
      </c>
      <c r="Z203" s="67" t="str">
        <f>IF(AND('Prioritized Approach Milestones'!C203="Yes",'Prioritized Approach Milestones'!F203=""),"CORRECT",IF('Prioritized Approach Milestones'!C203="No","CORRECT",IF('Prioritized Approach Milestones'!B203=5,"ERROR 1","N/A")))</f>
        <v>N/A</v>
      </c>
      <c r="AA203" s="67" t="str">
        <f>IF(AND('Prioritized Approach Milestones'!C203="Yes",'Prioritized Approach Milestones'!F203=""),"CORRECT",IF('Prioritized Approach Milestones'!C203="No","CORRECT",IF('Prioritized Approach Milestones'!B203=6,"ERROR 1","N/A")))</f>
        <v>N/A</v>
      </c>
      <c r="AB203" s="59" t="str">
        <f>IF(AND('Prioritized Approach Milestones'!C203="No",'Prioritized Approach Milestones'!F203=""),IF('Prioritized Approach Milestones'!B203=1,"ERROR 2","N/A"),"CORRECT")</f>
        <v>CORRECT</v>
      </c>
      <c r="AC203" s="59" t="str">
        <f>IF(AND('Prioritized Approach Milestones'!C203="No",'Prioritized Approach Milestones'!F203=""),IF('Prioritized Approach Milestones'!B203=2,"ERROR 2","N/A"),"CORRECT")</f>
        <v>CORRECT</v>
      </c>
      <c r="AD203" s="59" t="str">
        <f>IF(AND('Prioritized Approach Milestones'!C203="No",'Prioritized Approach Milestones'!F203=""),IF('Prioritized Approach Milestones'!B203=3,"ERROR 2","N/A"),"CORRECT")</f>
        <v>CORRECT</v>
      </c>
      <c r="AE203" s="59" t="str">
        <f>IF(AND('Prioritized Approach Milestones'!C203="No",'Prioritized Approach Milestones'!F203=""),IF('Prioritized Approach Milestones'!B203=4,"ERROR 2","N/A"),"CORRECT")</f>
        <v>CORRECT</v>
      </c>
      <c r="AF203" s="59" t="str">
        <f>IF(AND('Prioritized Approach Milestones'!C203="No",'Prioritized Approach Milestones'!F203=""),IF('Prioritized Approach Milestones'!B203=5,"ERROR 2","N/A"),"CORRECT")</f>
        <v>CORRECT</v>
      </c>
      <c r="AG203" s="68" t="str">
        <f>IF(AND('Prioritized Approach Milestones'!C203="No",'Prioritized Approach Milestones'!F203=""),IF('Prioritized Approach Milestones'!B203=6,"ERROR 2","N/A"),"CORRECT")</f>
        <v>CORRECT</v>
      </c>
    </row>
    <row r="204" spans="1:33">
      <c r="A204" s="74">
        <f>COUNTIFS('Prioritized Approach Milestones'!B204,"1",'Prioritized Approach Milestones'!C204,"yes")</f>
        <v>0</v>
      </c>
      <c r="B204" s="79">
        <f>COUNTIFS('Prioritized Approach Milestones'!B204,"2",'Prioritized Approach Milestones'!C204,"yes")</f>
        <v>0</v>
      </c>
      <c r="C204" s="75">
        <f>COUNTIFS('Prioritized Approach Milestones'!B204,"3",'Prioritized Approach Milestones'!C204,"yes")</f>
        <v>0</v>
      </c>
      <c r="D204" s="76">
        <f>COUNTIFS('Prioritized Approach Milestones'!B204,"4",'Prioritized Approach Milestones'!C204,"yes")</f>
        <v>0</v>
      </c>
      <c r="E204" s="77">
        <f>COUNTIFS('Prioritized Approach Milestones'!B204,"5",'Prioritized Approach Milestones'!C204,"yes")</f>
        <v>0</v>
      </c>
      <c r="F204" s="78">
        <f>COUNTIFS('Prioritized Approach Milestones'!B204,"6",'Prioritized Approach Milestones'!C204,"yes")</f>
        <v>0</v>
      </c>
      <c r="G204" s="234">
        <f t="shared" si="9"/>
        <v>0</v>
      </c>
      <c r="H204" s="145">
        <f>COUNTIFS('Prioritized Approach Milestones'!B204,"1",'Prioritized Approach Milestones'!C204,"N/A")</f>
        <v>0</v>
      </c>
      <c r="I204" s="145">
        <f>COUNTIFS('Prioritized Approach Milestones'!B204,"2",'Prioritized Approach Milestones'!C204,"N/A")</f>
        <v>0</v>
      </c>
      <c r="J204" s="145">
        <f>COUNTIFS('Prioritized Approach Milestones'!B204,"3",'Prioritized Approach Milestones'!C204,"N/A")</f>
        <v>0</v>
      </c>
      <c r="K204" s="145">
        <f>COUNTIFS('Prioritized Approach Milestones'!B204,"4",'Prioritized Approach Milestones'!C204,"N/A")</f>
        <v>0</v>
      </c>
      <c r="L204" s="145">
        <f>COUNTIFS('Prioritized Approach Milestones'!B204,"5",'Prioritized Approach Milestones'!C204,"N/A")</f>
        <v>0</v>
      </c>
      <c r="M204" s="145">
        <f>COUNTIFS('Prioritized Approach Milestones'!B204,"6",'Prioritized Approach Milestones'!C204,"N/A")</f>
        <v>0</v>
      </c>
      <c r="N204">
        <f t="shared" si="10"/>
        <v>0</v>
      </c>
      <c r="O204" s="238"/>
      <c r="P204" s="65" t="str">
        <f>IF('Prioritized Approach Milestones'!$B204=1,'Prioritized Approach Milestones'!$F204,"")</f>
        <v/>
      </c>
      <c r="Q204" s="65" t="str">
        <f>IF('Prioritized Approach Milestones'!$B204=2,'Prioritized Approach Milestones'!$F204,"")</f>
        <v/>
      </c>
      <c r="R204" s="65" t="str">
        <f>IF('Prioritized Approach Milestones'!$B204=3,'Prioritized Approach Milestones'!$F204,"")</f>
        <v/>
      </c>
      <c r="S204" s="65">
        <f>IF('Prioritized Approach Milestones'!$B204=4,'Prioritized Approach Milestones'!$F204,"")</f>
        <v>0</v>
      </c>
      <c r="T204" s="65" t="str">
        <f>IF('Prioritized Approach Milestones'!$B204=5,'Prioritized Approach Milestones'!$F204,"")</f>
        <v/>
      </c>
      <c r="U204" s="66" t="str">
        <f>IF('Prioritized Approach Milestones'!$B204=6,'Prioritized Approach Milestones'!$F204,"")</f>
        <v/>
      </c>
      <c r="V204" s="67" t="str">
        <f>IF(AND('Prioritized Approach Milestones'!C204="Yes",'Prioritized Approach Milestones'!F204=""),"CORRECT",IF('Prioritized Approach Milestones'!C204="No","CORRECT",IF('Prioritized Approach Milestones'!B204=1,"ERROR 1","N/A")))</f>
        <v>N/A</v>
      </c>
      <c r="W204" s="67" t="str">
        <f>IF(AND('Prioritized Approach Milestones'!C204="Yes",'Prioritized Approach Milestones'!F204=""),"CORRECT",IF('Prioritized Approach Milestones'!C204="No","CORRECT",IF('Prioritized Approach Milestones'!B204=2,"ERROR 1","N/A")))</f>
        <v>N/A</v>
      </c>
      <c r="X204" s="67" t="str">
        <f>IF(AND('Prioritized Approach Milestones'!C204="Yes",'Prioritized Approach Milestones'!F204=""),"CORRECT",IF('Prioritized Approach Milestones'!C204="No","CORRECT",IF('Prioritized Approach Milestones'!B204=3,"ERROR 1","N/A")))</f>
        <v>N/A</v>
      </c>
      <c r="Y204" s="67" t="str">
        <f>IF(AND('Prioritized Approach Milestones'!C204="Yes",'Prioritized Approach Milestones'!F204=""),"CORRECT",IF('Prioritized Approach Milestones'!C204="No","CORRECT",IF('Prioritized Approach Milestones'!B204=4,"ERROR 1","N/A")))</f>
        <v>ERROR 1</v>
      </c>
      <c r="Z204" s="67" t="str">
        <f>IF(AND('Prioritized Approach Milestones'!C204="Yes",'Prioritized Approach Milestones'!F204=""),"CORRECT",IF('Prioritized Approach Milestones'!C204="No","CORRECT",IF('Prioritized Approach Milestones'!B204=5,"ERROR 1","N/A")))</f>
        <v>N/A</v>
      </c>
      <c r="AA204" s="67" t="str">
        <f>IF(AND('Prioritized Approach Milestones'!C204="Yes",'Prioritized Approach Milestones'!F204=""),"CORRECT",IF('Prioritized Approach Milestones'!C204="No","CORRECT",IF('Prioritized Approach Milestones'!B204=6,"ERROR 1","N/A")))</f>
        <v>N/A</v>
      </c>
      <c r="AB204" s="59" t="str">
        <f>IF(AND('Prioritized Approach Milestones'!C204="No",'Prioritized Approach Milestones'!F204=""),IF('Prioritized Approach Milestones'!B204=1,"ERROR 2","N/A"),"CORRECT")</f>
        <v>CORRECT</v>
      </c>
      <c r="AC204" s="59" t="str">
        <f>IF(AND('Prioritized Approach Milestones'!C204="No",'Prioritized Approach Milestones'!F204=""),IF('Prioritized Approach Milestones'!B204=2,"ERROR 2","N/A"),"CORRECT")</f>
        <v>CORRECT</v>
      </c>
      <c r="AD204" s="59" t="str">
        <f>IF(AND('Prioritized Approach Milestones'!C204="No",'Prioritized Approach Milestones'!F204=""),IF('Prioritized Approach Milestones'!B204=3,"ERROR 2","N/A"),"CORRECT")</f>
        <v>CORRECT</v>
      </c>
      <c r="AE204" s="59" t="str">
        <f>IF(AND('Prioritized Approach Milestones'!C204="No",'Prioritized Approach Milestones'!F204=""),IF('Prioritized Approach Milestones'!B204=4,"ERROR 2","N/A"),"CORRECT")</f>
        <v>CORRECT</v>
      </c>
      <c r="AF204" s="59" t="str">
        <f>IF(AND('Prioritized Approach Milestones'!C204="No",'Prioritized Approach Milestones'!F204=""),IF('Prioritized Approach Milestones'!B204=5,"ERROR 2","N/A"),"CORRECT")</f>
        <v>CORRECT</v>
      </c>
      <c r="AG204" s="68" t="str">
        <f>IF(AND('Prioritized Approach Milestones'!C204="No",'Prioritized Approach Milestones'!F204=""),IF('Prioritized Approach Milestones'!B204=6,"ERROR 2","N/A"),"CORRECT")</f>
        <v>CORRECT</v>
      </c>
    </row>
    <row r="205" spans="1:33">
      <c r="A205" s="74">
        <f>COUNTIFS('Prioritized Approach Milestones'!B205,"1",'Prioritized Approach Milestones'!C205,"yes")</f>
        <v>0</v>
      </c>
      <c r="B205" s="79">
        <f>COUNTIFS('Prioritized Approach Milestones'!B205,"2",'Prioritized Approach Milestones'!C205,"yes")</f>
        <v>0</v>
      </c>
      <c r="C205" s="75">
        <f>COUNTIFS('Prioritized Approach Milestones'!B205,"3",'Prioritized Approach Milestones'!C205,"yes")</f>
        <v>0</v>
      </c>
      <c r="D205" s="76">
        <f>COUNTIFS('Prioritized Approach Milestones'!B205,"4",'Prioritized Approach Milestones'!C205,"yes")</f>
        <v>0</v>
      </c>
      <c r="E205" s="77">
        <f>COUNTIFS('Prioritized Approach Milestones'!B205,"5",'Prioritized Approach Milestones'!C205,"yes")</f>
        <v>0</v>
      </c>
      <c r="F205" s="78">
        <f>COUNTIFS('Prioritized Approach Milestones'!B205,"6",'Prioritized Approach Milestones'!C205,"yes")</f>
        <v>0</v>
      </c>
      <c r="G205" s="234">
        <f t="shared" si="9"/>
        <v>0</v>
      </c>
      <c r="H205" s="145">
        <f>COUNTIFS('Prioritized Approach Milestones'!B205,"1",'Prioritized Approach Milestones'!C205,"N/A")</f>
        <v>0</v>
      </c>
      <c r="I205" s="145">
        <f>COUNTIFS('Prioritized Approach Milestones'!B205,"2",'Prioritized Approach Milestones'!C205,"N/A")</f>
        <v>0</v>
      </c>
      <c r="J205" s="145">
        <f>COUNTIFS('Prioritized Approach Milestones'!B205,"3",'Prioritized Approach Milestones'!C205,"N/A")</f>
        <v>0</v>
      </c>
      <c r="K205" s="145">
        <f>COUNTIFS('Prioritized Approach Milestones'!B205,"4",'Prioritized Approach Milestones'!C205,"N/A")</f>
        <v>0</v>
      </c>
      <c r="L205" s="145">
        <f>COUNTIFS('Prioritized Approach Milestones'!B205,"5",'Prioritized Approach Milestones'!C205,"N/A")</f>
        <v>0</v>
      </c>
      <c r="M205" s="145">
        <f>COUNTIFS('Prioritized Approach Milestones'!B205,"6",'Prioritized Approach Milestones'!C205,"N/A")</f>
        <v>0</v>
      </c>
      <c r="N205">
        <f t="shared" si="10"/>
        <v>0</v>
      </c>
      <c r="O205" s="239"/>
      <c r="P205" s="65" t="str">
        <f>IF('Prioritized Approach Milestones'!$B205=1,'Prioritized Approach Milestones'!$F205,"")</f>
        <v/>
      </c>
      <c r="Q205" s="65" t="str">
        <f>IF('Prioritized Approach Milestones'!$B205=2,'Prioritized Approach Milestones'!$F205,"")</f>
        <v/>
      </c>
      <c r="R205" s="65" t="str">
        <f>IF('Prioritized Approach Milestones'!$B205=3,'Prioritized Approach Milestones'!$F205,"")</f>
        <v/>
      </c>
      <c r="S205" s="65">
        <f>IF('Prioritized Approach Milestones'!$B205=4,'Prioritized Approach Milestones'!$F205,"")</f>
        <v>0</v>
      </c>
      <c r="T205" s="65" t="str">
        <f>IF('Prioritized Approach Milestones'!$B205=5,'Prioritized Approach Milestones'!$F205,"")</f>
        <v/>
      </c>
      <c r="U205" s="66" t="str">
        <f>IF('Prioritized Approach Milestones'!$B205=6,'Prioritized Approach Milestones'!$F205,"")</f>
        <v/>
      </c>
      <c r="V205" s="67" t="str">
        <f>IF(AND('Prioritized Approach Milestones'!C205="Yes",'Prioritized Approach Milestones'!F205=""),"CORRECT",IF('Prioritized Approach Milestones'!C205="No","CORRECT",IF('Prioritized Approach Milestones'!B205=1,"ERROR 1","N/A")))</f>
        <v>N/A</v>
      </c>
      <c r="W205" s="67" t="str">
        <f>IF(AND('Prioritized Approach Milestones'!C205="Yes",'Prioritized Approach Milestones'!F205=""),"CORRECT",IF('Prioritized Approach Milestones'!C205="No","CORRECT",IF('Prioritized Approach Milestones'!B205=2,"ERROR 1","N/A")))</f>
        <v>N/A</v>
      </c>
      <c r="X205" s="67" t="str">
        <f>IF(AND('Prioritized Approach Milestones'!C205="Yes",'Prioritized Approach Milestones'!F205=""),"CORRECT",IF('Prioritized Approach Milestones'!C205="No","CORRECT",IF('Prioritized Approach Milestones'!B205=3,"ERROR 1","N/A")))</f>
        <v>N/A</v>
      </c>
      <c r="Y205" s="67" t="str">
        <f>IF(AND('Prioritized Approach Milestones'!C205="Yes",'Prioritized Approach Milestones'!F205=""),"CORRECT",IF('Prioritized Approach Milestones'!C205="No","CORRECT",IF('Prioritized Approach Milestones'!B205=4,"ERROR 1","N/A")))</f>
        <v>ERROR 1</v>
      </c>
      <c r="Z205" s="67" t="str">
        <f>IF(AND('Prioritized Approach Milestones'!C205="Yes",'Prioritized Approach Milestones'!F205=""),"CORRECT",IF('Prioritized Approach Milestones'!C205="No","CORRECT",IF('Prioritized Approach Milestones'!B205=5,"ERROR 1","N/A")))</f>
        <v>N/A</v>
      </c>
      <c r="AA205" s="67" t="str">
        <f>IF(AND('Prioritized Approach Milestones'!C205="Yes",'Prioritized Approach Milestones'!F205=""),"CORRECT",IF('Prioritized Approach Milestones'!C205="No","CORRECT",IF('Prioritized Approach Milestones'!B205=6,"ERROR 1","N/A")))</f>
        <v>N/A</v>
      </c>
      <c r="AB205" s="59" t="str">
        <f>IF(AND('Prioritized Approach Milestones'!C205="No",'Prioritized Approach Milestones'!F205=""),IF('Prioritized Approach Milestones'!B205=1,"ERROR 2","N/A"),"CORRECT")</f>
        <v>CORRECT</v>
      </c>
      <c r="AC205" s="59" t="str">
        <f>IF(AND('Prioritized Approach Milestones'!C205="No",'Prioritized Approach Milestones'!F205=""),IF('Prioritized Approach Milestones'!B205=2,"ERROR 2","N/A"),"CORRECT")</f>
        <v>CORRECT</v>
      </c>
      <c r="AD205" s="59" t="str">
        <f>IF(AND('Prioritized Approach Milestones'!C205="No",'Prioritized Approach Milestones'!F205=""),IF('Prioritized Approach Milestones'!B205=3,"ERROR 2","N/A"),"CORRECT")</f>
        <v>CORRECT</v>
      </c>
      <c r="AE205" s="59" t="str">
        <f>IF(AND('Prioritized Approach Milestones'!C205="No",'Prioritized Approach Milestones'!F205=""),IF('Prioritized Approach Milestones'!B205=4,"ERROR 2","N/A"),"CORRECT")</f>
        <v>CORRECT</v>
      </c>
      <c r="AF205" s="59" t="str">
        <f>IF(AND('Prioritized Approach Milestones'!C205="No",'Prioritized Approach Milestones'!F205=""),IF('Prioritized Approach Milestones'!B205=5,"ERROR 2","N/A"),"CORRECT")</f>
        <v>CORRECT</v>
      </c>
      <c r="AG205" s="68" t="str">
        <f>IF(AND('Prioritized Approach Milestones'!C205="No",'Prioritized Approach Milestones'!F205=""),IF('Prioritized Approach Milestones'!B205=6,"ERROR 2","N/A"),"CORRECT")</f>
        <v>CORRECT</v>
      </c>
    </row>
    <row r="206" spans="1:33">
      <c r="A206" s="74">
        <f>COUNTIFS('Prioritized Approach Milestones'!B206,"1",'Prioritized Approach Milestones'!C206,"yes")</f>
        <v>0</v>
      </c>
      <c r="B206" s="79">
        <f>COUNTIFS('Prioritized Approach Milestones'!B206,"2",'Prioritized Approach Milestones'!C206,"yes")</f>
        <v>0</v>
      </c>
      <c r="C206" s="75">
        <f>COUNTIFS('Prioritized Approach Milestones'!B206,"3",'Prioritized Approach Milestones'!C206,"yes")</f>
        <v>0</v>
      </c>
      <c r="D206" s="76">
        <f>COUNTIFS('Prioritized Approach Milestones'!B206,"4",'Prioritized Approach Milestones'!C206,"yes")</f>
        <v>0</v>
      </c>
      <c r="E206" s="77">
        <f>COUNTIFS('Prioritized Approach Milestones'!B206,"5",'Prioritized Approach Milestones'!C206,"yes")</f>
        <v>0</v>
      </c>
      <c r="F206" s="78">
        <f>COUNTIFS('Prioritized Approach Milestones'!B206,"6",'Prioritized Approach Milestones'!C206,"yes")</f>
        <v>0</v>
      </c>
      <c r="G206" s="234">
        <f t="shared" si="9"/>
        <v>0</v>
      </c>
      <c r="H206" s="145">
        <f>COUNTIFS('Prioritized Approach Milestones'!B206,"1",'Prioritized Approach Milestones'!C206,"N/A")</f>
        <v>0</v>
      </c>
      <c r="I206" s="145">
        <f>COUNTIFS('Prioritized Approach Milestones'!B206,"2",'Prioritized Approach Milestones'!C206,"N/A")</f>
        <v>0</v>
      </c>
      <c r="J206" s="145">
        <f>COUNTIFS('Prioritized Approach Milestones'!B206,"3",'Prioritized Approach Milestones'!C206,"N/A")</f>
        <v>0</v>
      </c>
      <c r="K206" s="145">
        <f>COUNTIFS('Prioritized Approach Milestones'!B206,"4",'Prioritized Approach Milestones'!C206,"N/A")</f>
        <v>0</v>
      </c>
      <c r="L206" s="145">
        <f>COUNTIFS('Prioritized Approach Milestones'!B206,"5",'Prioritized Approach Milestones'!C206,"N/A")</f>
        <v>0</v>
      </c>
      <c r="M206" s="145">
        <f>COUNTIFS('Prioritized Approach Milestones'!B206,"6",'Prioritized Approach Milestones'!C206,"N/A")</f>
        <v>0</v>
      </c>
      <c r="N206">
        <f t="shared" si="10"/>
        <v>0</v>
      </c>
      <c r="O206" s="239"/>
      <c r="P206" s="65" t="str">
        <f>IF('Prioritized Approach Milestones'!$B206=1,'Prioritized Approach Milestones'!$F206,"")</f>
        <v/>
      </c>
      <c r="Q206" s="65" t="str">
        <f>IF('Prioritized Approach Milestones'!$B206=2,'Prioritized Approach Milestones'!$F206,"")</f>
        <v/>
      </c>
      <c r="R206" s="65" t="str">
        <f>IF('Prioritized Approach Milestones'!$B206=3,'Prioritized Approach Milestones'!$F206,"")</f>
        <v/>
      </c>
      <c r="S206" s="65">
        <f>IF('Prioritized Approach Milestones'!$B206=4,'Prioritized Approach Milestones'!$F206,"")</f>
        <v>0</v>
      </c>
      <c r="T206" s="65" t="str">
        <f>IF('Prioritized Approach Milestones'!$B206=5,'Prioritized Approach Milestones'!$F206,"")</f>
        <v/>
      </c>
      <c r="U206" s="66" t="str">
        <f>IF('Prioritized Approach Milestones'!$B206=6,'Prioritized Approach Milestones'!$F206,"")</f>
        <v/>
      </c>
      <c r="V206" s="67" t="str">
        <f>IF(AND('Prioritized Approach Milestones'!C206="Yes",'Prioritized Approach Milestones'!F206=""),"CORRECT",IF('Prioritized Approach Milestones'!C206="No","CORRECT",IF('Prioritized Approach Milestones'!B206=1,"ERROR 1","N/A")))</f>
        <v>N/A</v>
      </c>
      <c r="W206" s="67" t="str">
        <f>IF(AND('Prioritized Approach Milestones'!C206="Yes",'Prioritized Approach Milestones'!F206=""),"CORRECT",IF('Prioritized Approach Milestones'!C206="No","CORRECT",IF('Prioritized Approach Milestones'!B206=2,"ERROR 1","N/A")))</f>
        <v>N/A</v>
      </c>
      <c r="X206" s="67" t="str">
        <f>IF(AND('Prioritized Approach Milestones'!C206="Yes",'Prioritized Approach Milestones'!F206=""),"CORRECT",IF('Prioritized Approach Milestones'!C206="No","CORRECT",IF('Prioritized Approach Milestones'!B206=3,"ERROR 1","N/A")))</f>
        <v>N/A</v>
      </c>
      <c r="Y206" s="67" t="str">
        <f>IF(AND('Prioritized Approach Milestones'!C206="Yes",'Prioritized Approach Milestones'!F206=""),"CORRECT",IF('Prioritized Approach Milestones'!C206="No","CORRECT",IF('Prioritized Approach Milestones'!B206=4,"ERROR 1","N/A")))</f>
        <v>ERROR 1</v>
      </c>
      <c r="Z206" s="67" t="str">
        <f>IF(AND('Prioritized Approach Milestones'!C206="Yes",'Prioritized Approach Milestones'!F206=""),"CORRECT",IF('Prioritized Approach Milestones'!C206="No","CORRECT",IF('Prioritized Approach Milestones'!B206=5,"ERROR 1","N/A")))</f>
        <v>N/A</v>
      </c>
      <c r="AA206" s="67" t="str">
        <f>IF(AND('Prioritized Approach Milestones'!C206="Yes",'Prioritized Approach Milestones'!F206=""),"CORRECT",IF('Prioritized Approach Milestones'!C206="No","CORRECT",IF('Prioritized Approach Milestones'!B206=6,"ERROR 1","N/A")))</f>
        <v>N/A</v>
      </c>
      <c r="AB206" s="59" t="str">
        <f>IF(AND('Prioritized Approach Milestones'!C206="No",'Prioritized Approach Milestones'!F206=""),IF('Prioritized Approach Milestones'!B206=1,"ERROR 2","N/A"),"CORRECT")</f>
        <v>CORRECT</v>
      </c>
      <c r="AC206" s="59" t="str">
        <f>IF(AND('Prioritized Approach Milestones'!C206="No",'Prioritized Approach Milestones'!F206=""),IF('Prioritized Approach Milestones'!B206=2,"ERROR 2","N/A"),"CORRECT")</f>
        <v>CORRECT</v>
      </c>
      <c r="AD206" s="59" t="str">
        <f>IF(AND('Prioritized Approach Milestones'!C206="No",'Prioritized Approach Milestones'!F206=""),IF('Prioritized Approach Milestones'!B206=3,"ERROR 2","N/A"),"CORRECT")</f>
        <v>CORRECT</v>
      </c>
      <c r="AE206" s="59" t="str">
        <f>IF(AND('Prioritized Approach Milestones'!C206="No",'Prioritized Approach Milestones'!F206=""),IF('Prioritized Approach Milestones'!B206=4,"ERROR 2","N/A"),"CORRECT")</f>
        <v>CORRECT</v>
      </c>
      <c r="AF206" s="59" t="str">
        <f>IF(AND('Prioritized Approach Milestones'!C206="No",'Prioritized Approach Milestones'!F206=""),IF('Prioritized Approach Milestones'!B206=5,"ERROR 2","N/A"),"CORRECT")</f>
        <v>CORRECT</v>
      </c>
      <c r="AG206" s="68" t="str">
        <f>IF(AND('Prioritized Approach Milestones'!C206="No",'Prioritized Approach Milestones'!F206=""),IF('Prioritized Approach Milestones'!B206=6,"ERROR 2","N/A"),"CORRECT")</f>
        <v>CORRECT</v>
      </c>
    </row>
    <row r="207" spans="1:33">
      <c r="A207" s="74">
        <f>COUNTIFS('Prioritized Approach Milestones'!B207,"1",'Prioritized Approach Milestones'!C207,"yes")</f>
        <v>0</v>
      </c>
      <c r="B207" s="79">
        <f>COUNTIFS('Prioritized Approach Milestones'!B207,"2",'Prioritized Approach Milestones'!C207,"yes")</f>
        <v>0</v>
      </c>
      <c r="C207" s="75">
        <f>COUNTIFS('Prioritized Approach Milestones'!B207,"3",'Prioritized Approach Milestones'!C207,"yes")</f>
        <v>0</v>
      </c>
      <c r="D207" s="76">
        <f>COUNTIFS('Prioritized Approach Milestones'!B207,"4",'Prioritized Approach Milestones'!C207,"yes")</f>
        <v>0</v>
      </c>
      <c r="E207" s="77">
        <f>COUNTIFS('Prioritized Approach Milestones'!B207,"5",'Prioritized Approach Milestones'!C207,"yes")</f>
        <v>0</v>
      </c>
      <c r="F207" s="78">
        <f>COUNTIFS('Prioritized Approach Milestones'!B207,"6",'Prioritized Approach Milestones'!C207,"yes")</f>
        <v>0</v>
      </c>
      <c r="G207" s="234">
        <f t="shared" si="9"/>
        <v>0</v>
      </c>
      <c r="H207" s="145">
        <f>COUNTIFS('Prioritized Approach Milestones'!B207,"1",'Prioritized Approach Milestones'!C207,"N/A")</f>
        <v>0</v>
      </c>
      <c r="I207" s="145">
        <f>COUNTIFS('Prioritized Approach Milestones'!B207,"2",'Prioritized Approach Milestones'!C207,"N/A")</f>
        <v>0</v>
      </c>
      <c r="J207" s="145">
        <f>COUNTIFS('Prioritized Approach Milestones'!B207,"3",'Prioritized Approach Milestones'!C207,"N/A")</f>
        <v>0</v>
      </c>
      <c r="K207" s="145">
        <f>COUNTIFS('Prioritized Approach Milestones'!B207,"4",'Prioritized Approach Milestones'!C207,"N/A")</f>
        <v>0</v>
      </c>
      <c r="L207" s="145">
        <f>COUNTIFS('Prioritized Approach Milestones'!B207,"5",'Prioritized Approach Milestones'!C207,"N/A")</f>
        <v>0</v>
      </c>
      <c r="M207" s="145">
        <f>COUNTIFS('Prioritized Approach Milestones'!B207,"6",'Prioritized Approach Milestones'!C207,"N/A")</f>
        <v>0</v>
      </c>
      <c r="N207">
        <f t="shared" si="10"/>
        <v>0</v>
      </c>
      <c r="O207" s="239"/>
      <c r="P207" s="65" t="str">
        <f>IF('Prioritized Approach Milestones'!$B207=1,'Prioritized Approach Milestones'!$F207,"")</f>
        <v/>
      </c>
      <c r="Q207" s="65" t="str">
        <f>IF('Prioritized Approach Milestones'!$B207=2,'Prioritized Approach Milestones'!$F207,"")</f>
        <v/>
      </c>
      <c r="R207" s="65" t="str">
        <f>IF('Prioritized Approach Milestones'!$B207=3,'Prioritized Approach Milestones'!$F207,"")</f>
        <v/>
      </c>
      <c r="S207" s="65" t="str">
        <f>IF('Prioritized Approach Milestones'!$B207=4,'Prioritized Approach Milestones'!$F207,"")</f>
        <v/>
      </c>
      <c r="T207" s="65" t="str">
        <f>IF('Prioritized Approach Milestones'!$B207=5,'Prioritized Approach Milestones'!$F207,"")</f>
        <v/>
      </c>
      <c r="U207" s="66" t="str">
        <f>IF('Prioritized Approach Milestones'!$B207=6,'Prioritized Approach Milestones'!$F207,"")</f>
        <v/>
      </c>
      <c r="V207" s="67" t="str">
        <f>IF(AND('Prioritized Approach Milestones'!C207="Yes",'Prioritized Approach Milestones'!F207=""),"CORRECT",IF('Prioritized Approach Milestones'!C207="No","CORRECT",IF('Prioritized Approach Milestones'!B207=1,"ERROR 1","N/A")))</f>
        <v>N/A</v>
      </c>
      <c r="W207" s="67" t="str">
        <f>IF(AND('Prioritized Approach Milestones'!C207="Yes",'Prioritized Approach Milestones'!F207=""),"CORRECT",IF('Prioritized Approach Milestones'!C207="No","CORRECT",IF('Prioritized Approach Milestones'!B207=2,"ERROR 1","N/A")))</f>
        <v>N/A</v>
      </c>
      <c r="X207" s="67" t="str">
        <f>IF(AND('Prioritized Approach Milestones'!C207="Yes",'Prioritized Approach Milestones'!F207=""),"CORRECT",IF('Prioritized Approach Milestones'!C207="No","CORRECT",IF('Prioritized Approach Milestones'!B207=3,"ERROR 1","N/A")))</f>
        <v>N/A</v>
      </c>
      <c r="Y207" s="67" t="str">
        <f>IF(AND('Prioritized Approach Milestones'!C207="Yes",'Prioritized Approach Milestones'!F207=""),"CORRECT",IF('Prioritized Approach Milestones'!C207="No","CORRECT",IF('Prioritized Approach Milestones'!B207=4,"ERROR 1","N/A")))</f>
        <v>N/A</v>
      </c>
      <c r="Z207" s="67" t="str">
        <f>IF(AND('Prioritized Approach Milestones'!C207="Yes",'Prioritized Approach Milestones'!F207=""),"CORRECT",IF('Prioritized Approach Milestones'!C207="No","CORRECT",IF('Prioritized Approach Milestones'!B207=5,"ERROR 1","N/A")))</f>
        <v>N/A</v>
      </c>
      <c r="AA207" s="67" t="str">
        <f>IF(AND('Prioritized Approach Milestones'!C207="Yes",'Prioritized Approach Milestones'!F207=""),"CORRECT",IF('Prioritized Approach Milestones'!C207="No","CORRECT",IF('Prioritized Approach Milestones'!B207=6,"ERROR 1","N/A")))</f>
        <v>N/A</v>
      </c>
      <c r="AB207" s="59" t="str">
        <f>IF(AND('Prioritized Approach Milestones'!C207="No",'Prioritized Approach Milestones'!F207=""),IF('Prioritized Approach Milestones'!B207=1,"ERROR 2","N/A"),"CORRECT")</f>
        <v>CORRECT</v>
      </c>
      <c r="AC207" s="59" t="str">
        <f>IF(AND('Prioritized Approach Milestones'!C207="No",'Prioritized Approach Milestones'!F207=""),IF('Prioritized Approach Milestones'!B207=2,"ERROR 2","N/A"),"CORRECT")</f>
        <v>CORRECT</v>
      </c>
      <c r="AD207" s="59" t="str">
        <f>IF(AND('Prioritized Approach Milestones'!C207="No",'Prioritized Approach Milestones'!F207=""),IF('Prioritized Approach Milestones'!B207=3,"ERROR 2","N/A"),"CORRECT")</f>
        <v>CORRECT</v>
      </c>
      <c r="AE207" s="59" t="str">
        <f>IF(AND('Prioritized Approach Milestones'!C207="No",'Prioritized Approach Milestones'!F207=""),IF('Prioritized Approach Milestones'!B207=4,"ERROR 2","N/A"),"CORRECT")</f>
        <v>CORRECT</v>
      </c>
      <c r="AF207" s="59" t="str">
        <f>IF(AND('Prioritized Approach Milestones'!C207="No",'Prioritized Approach Milestones'!F207=""),IF('Prioritized Approach Milestones'!B207=5,"ERROR 2","N/A"),"CORRECT")</f>
        <v>CORRECT</v>
      </c>
      <c r="AG207" s="68" t="str">
        <f>IF(AND('Prioritized Approach Milestones'!C207="No",'Prioritized Approach Milestones'!F207=""),IF('Prioritized Approach Milestones'!B207=6,"ERROR 2","N/A"),"CORRECT")</f>
        <v>CORRECT</v>
      </c>
    </row>
    <row r="208" spans="1:33">
      <c r="A208" s="74">
        <f>COUNTIFS('Prioritized Approach Milestones'!B208,"1",'Prioritized Approach Milestones'!C208,"yes")</f>
        <v>0</v>
      </c>
      <c r="B208" s="79">
        <f>COUNTIFS('Prioritized Approach Milestones'!B208,"2",'Prioritized Approach Milestones'!C208,"yes")</f>
        <v>0</v>
      </c>
      <c r="C208" s="75">
        <f>COUNTIFS('Prioritized Approach Milestones'!B208,"3",'Prioritized Approach Milestones'!C208,"yes")</f>
        <v>0</v>
      </c>
      <c r="D208" s="76">
        <f>COUNTIFS('Prioritized Approach Milestones'!B208,"4",'Prioritized Approach Milestones'!C208,"yes")</f>
        <v>0</v>
      </c>
      <c r="E208" s="77">
        <f>COUNTIFS('Prioritized Approach Milestones'!B208,"5",'Prioritized Approach Milestones'!C208,"yes")</f>
        <v>0</v>
      </c>
      <c r="F208" s="78">
        <f>COUNTIFS('Prioritized Approach Milestones'!B208,"6",'Prioritized Approach Milestones'!C208,"yes")</f>
        <v>0</v>
      </c>
      <c r="G208" s="234">
        <f t="shared" si="9"/>
        <v>0</v>
      </c>
      <c r="H208" s="145">
        <f>COUNTIFS('Prioritized Approach Milestones'!B208,"1",'Prioritized Approach Milestones'!C208,"N/A")</f>
        <v>0</v>
      </c>
      <c r="I208" s="145">
        <f>COUNTIFS('Prioritized Approach Milestones'!B208,"2",'Prioritized Approach Milestones'!C208,"N/A")</f>
        <v>0</v>
      </c>
      <c r="J208" s="145">
        <f>COUNTIFS('Prioritized Approach Milestones'!B208,"3",'Prioritized Approach Milestones'!C208,"N/A")</f>
        <v>0</v>
      </c>
      <c r="K208" s="145">
        <f>COUNTIFS('Prioritized Approach Milestones'!B208,"4",'Prioritized Approach Milestones'!C208,"N/A")</f>
        <v>0</v>
      </c>
      <c r="L208" s="145">
        <f>COUNTIFS('Prioritized Approach Milestones'!B208,"5",'Prioritized Approach Milestones'!C208,"N/A")</f>
        <v>0</v>
      </c>
      <c r="M208" s="145">
        <f>COUNTIFS('Prioritized Approach Milestones'!B208,"6",'Prioritized Approach Milestones'!C208,"N/A")</f>
        <v>0</v>
      </c>
      <c r="N208">
        <f t="shared" si="10"/>
        <v>0</v>
      </c>
      <c r="O208" s="239"/>
      <c r="P208" s="65" t="str">
        <f>IF('Prioritized Approach Milestones'!$B208=1,'Prioritized Approach Milestones'!$F208,"")</f>
        <v/>
      </c>
      <c r="Q208" s="65" t="str">
        <f>IF('Prioritized Approach Milestones'!$B208=2,'Prioritized Approach Milestones'!$F208,"")</f>
        <v/>
      </c>
      <c r="R208" s="65" t="str">
        <f>IF('Prioritized Approach Milestones'!$B208=3,'Prioritized Approach Milestones'!$F208,"")</f>
        <v/>
      </c>
      <c r="S208" s="65">
        <f>IF('Prioritized Approach Milestones'!$B208=4,'Prioritized Approach Milestones'!$F208,"")</f>
        <v>0</v>
      </c>
      <c r="T208" s="65" t="str">
        <f>IF('Prioritized Approach Milestones'!$B208=5,'Prioritized Approach Milestones'!$F208,"")</f>
        <v/>
      </c>
      <c r="U208" s="66" t="str">
        <f>IF('Prioritized Approach Milestones'!$B208=6,'Prioritized Approach Milestones'!$F208,"")</f>
        <v/>
      </c>
      <c r="V208" s="67" t="str">
        <f>IF(AND('Prioritized Approach Milestones'!C208="Yes",'Prioritized Approach Milestones'!F208=""),"CORRECT",IF('Prioritized Approach Milestones'!C208="No","CORRECT",IF('Prioritized Approach Milestones'!B208=1,"ERROR 1","N/A")))</f>
        <v>N/A</v>
      </c>
      <c r="W208" s="67" t="str">
        <f>IF(AND('Prioritized Approach Milestones'!C208="Yes",'Prioritized Approach Milestones'!F208=""),"CORRECT",IF('Prioritized Approach Milestones'!C208="No","CORRECT",IF('Prioritized Approach Milestones'!B208=2,"ERROR 1","N/A")))</f>
        <v>N/A</v>
      </c>
      <c r="X208" s="67" t="str">
        <f>IF(AND('Prioritized Approach Milestones'!C208="Yes",'Prioritized Approach Milestones'!F208=""),"CORRECT",IF('Prioritized Approach Milestones'!C208="No","CORRECT",IF('Prioritized Approach Milestones'!B208=3,"ERROR 1","N/A")))</f>
        <v>N/A</v>
      </c>
      <c r="Y208" s="67" t="str">
        <f>IF(AND('Prioritized Approach Milestones'!C208="Yes",'Prioritized Approach Milestones'!F208=""),"CORRECT",IF('Prioritized Approach Milestones'!C208="No","CORRECT",IF('Prioritized Approach Milestones'!B208=4,"ERROR 1","N/A")))</f>
        <v>ERROR 1</v>
      </c>
      <c r="Z208" s="67" t="str">
        <f>IF(AND('Prioritized Approach Milestones'!C208="Yes",'Prioritized Approach Milestones'!F208=""),"CORRECT",IF('Prioritized Approach Milestones'!C208="No","CORRECT",IF('Prioritized Approach Milestones'!B208=5,"ERROR 1","N/A")))</f>
        <v>N/A</v>
      </c>
      <c r="AA208" s="67" t="str">
        <f>IF(AND('Prioritized Approach Milestones'!C208="Yes",'Prioritized Approach Milestones'!F208=""),"CORRECT",IF('Prioritized Approach Milestones'!C208="No","CORRECT",IF('Prioritized Approach Milestones'!B208=6,"ERROR 1","N/A")))</f>
        <v>N/A</v>
      </c>
      <c r="AB208" s="59" t="str">
        <f>IF(AND('Prioritized Approach Milestones'!C208="No",'Prioritized Approach Milestones'!F208=""),IF('Prioritized Approach Milestones'!B208=1,"ERROR 2","N/A"),"CORRECT")</f>
        <v>CORRECT</v>
      </c>
      <c r="AC208" s="59" t="str">
        <f>IF(AND('Prioritized Approach Milestones'!C208="No",'Prioritized Approach Milestones'!F208=""),IF('Prioritized Approach Milestones'!B208=2,"ERROR 2","N/A"),"CORRECT")</f>
        <v>CORRECT</v>
      </c>
      <c r="AD208" s="59" t="str">
        <f>IF(AND('Prioritized Approach Milestones'!C208="No",'Prioritized Approach Milestones'!F208=""),IF('Prioritized Approach Milestones'!B208=3,"ERROR 2","N/A"),"CORRECT")</f>
        <v>CORRECT</v>
      </c>
      <c r="AE208" s="59" t="str">
        <f>IF(AND('Prioritized Approach Milestones'!C208="No",'Prioritized Approach Milestones'!F208=""),IF('Prioritized Approach Milestones'!B208=4,"ERROR 2","N/A"),"CORRECT")</f>
        <v>CORRECT</v>
      </c>
      <c r="AF208" s="59" t="str">
        <f>IF(AND('Prioritized Approach Milestones'!C208="No",'Prioritized Approach Milestones'!F208=""),IF('Prioritized Approach Milestones'!B208=5,"ERROR 2","N/A"),"CORRECT")</f>
        <v>CORRECT</v>
      </c>
      <c r="AG208" s="68" t="str">
        <f>IF(AND('Prioritized Approach Milestones'!C208="No",'Prioritized Approach Milestones'!F208=""),IF('Prioritized Approach Milestones'!B208=6,"ERROR 2","N/A"),"CORRECT")</f>
        <v>CORRECT</v>
      </c>
    </row>
    <row r="209" spans="1:33">
      <c r="A209" s="74">
        <f>COUNTIFS('Prioritized Approach Milestones'!B209,"1",'Prioritized Approach Milestones'!C209,"yes")</f>
        <v>0</v>
      </c>
      <c r="B209" s="79">
        <f>COUNTIFS('Prioritized Approach Milestones'!B209,"2",'Prioritized Approach Milestones'!C209,"yes")</f>
        <v>0</v>
      </c>
      <c r="C209" s="75">
        <f>COUNTIFS('Prioritized Approach Milestones'!B209,"3",'Prioritized Approach Milestones'!C209,"yes")</f>
        <v>0</v>
      </c>
      <c r="D209" s="76">
        <f>COUNTIFS('Prioritized Approach Milestones'!B209,"4",'Prioritized Approach Milestones'!C209,"yes")</f>
        <v>0</v>
      </c>
      <c r="E209" s="77">
        <f>COUNTIFS('Prioritized Approach Milestones'!B209,"5",'Prioritized Approach Milestones'!C209,"yes")</f>
        <v>0</v>
      </c>
      <c r="F209" s="78">
        <f>COUNTIFS('Prioritized Approach Milestones'!B209,"6",'Prioritized Approach Milestones'!C209,"yes")</f>
        <v>0</v>
      </c>
      <c r="G209" s="234">
        <f t="shared" si="9"/>
        <v>0</v>
      </c>
      <c r="H209" s="145">
        <f>COUNTIFS('Prioritized Approach Milestones'!B209,"1",'Prioritized Approach Milestones'!C209,"N/A")</f>
        <v>0</v>
      </c>
      <c r="I209" s="145">
        <f>COUNTIFS('Prioritized Approach Milestones'!B209,"2",'Prioritized Approach Milestones'!C209,"N/A")</f>
        <v>0</v>
      </c>
      <c r="J209" s="145">
        <f>COUNTIFS('Prioritized Approach Milestones'!B209,"3",'Prioritized Approach Milestones'!C209,"N/A")</f>
        <v>0</v>
      </c>
      <c r="K209" s="145">
        <f>COUNTIFS('Prioritized Approach Milestones'!B209,"4",'Prioritized Approach Milestones'!C209,"N/A")</f>
        <v>0</v>
      </c>
      <c r="L209" s="145">
        <f>COUNTIFS('Prioritized Approach Milestones'!B209,"5",'Prioritized Approach Milestones'!C209,"N/A")</f>
        <v>0</v>
      </c>
      <c r="M209" s="145">
        <f>COUNTIFS('Prioritized Approach Milestones'!B209,"6",'Prioritized Approach Milestones'!C209,"N/A")</f>
        <v>0</v>
      </c>
      <c r="N209">
        <f t="shared" si="10"/>
        <v>0</v>
      </c>
      <c r="O209" s="238"/>
      <c r="P209" s="65" t="str">
        <f>IF('Prioritized Approach Milestones'!$B209=1,'Prioritized Approach Milestones'!$F209,"")</f>
        <v/>
      </c>
      <c r="Q209" s="65" t="str">
        <f>IF('Prioritized Approach Milestones'!$B209=2,'Prioritized Approach Milestones'!$F209,"")</f>
        <v/>
      </c>
      <c r="R209" s="65" t="str">
        <f>IF('Prioritized Approach Milestones'!$B209=3,'Prioritized Approach Milestones'!$F209,"")</f>
        <v/>
      </c>
      <c r="S209" s="65">
        <f>IF('Prioritized Approach Milestones'!$B209=4,'Prioritized Approach Milestones'!$F209,"")</f>
        <v>0</v>
      </c>
      <c r="T209" s="65" t="str">
        <f>IF('Prioritized Approach Milestones'!$B209=5,'Prioritized Approach Milestones'!$F209,"")</f>
        <v/>
      </c>
      <c r="U209" s="66" t="str">
        <f>IF('Prioritized Approach Milestones'!$B209=6,'Prioritized Approach Milestones'!$F209,"")</f>
        <v/>
      </c>
      <c r="V209" s="67" t="str">
        <f>IF(AND('Prioritized Approach Milestones'!C209="Yes",'Prioritized Approach Milestones'!F209=""),"CORRECT",IF('Prioritized Approach Milestones'!C209="No","CORRECT",IF('Prioritized Approach Milestones'!B209=1,"ERROR 1","N/A")))</f>
        <v>N/A</v>
      </c>
      <c r="W209" s="67" t="str">
        <f>IF(AND('Prioritized Approach Milestones'!C209="Yes",'Prioritized Approach Milestones'!F209=""),"CORRECT",IF('Prioritized Approach Milestones'!C209="No","CORRECT",IF('Prioritized Approach Milestones'!B209=2,"ERROR 1","N/A")))</f>
        <v>N/A</v>
      </c>
      <c r="X209" s="67" t="str">
        <f>IF(AND('Prioritized Approach Milestones'!C209="Yes",'Prioritized Approach Milestones'!F209=""),"CORRECT",IF('Prioritized Approach Milestones'!C209="No","CORRECT",IF('Prioritized Approach Milestones'!B209=3,"ERROR 1","N/A")))</f>
        <v>N/A</v>
      </c>
      <c r="Y209" s="67" t="str">
        <f>IF(AND('Prioritized Approach Milestones'!C209="Yes",'Prioritized Approach Milestones'!F209=""),"CORRECT",IF('Prioritized Approach Milestones'!C209="No","CORRECT",IF('Prioritized Approach Milestones'!B209=4,"ERROR 1","N/A")))</f>
        <v>ERROR 1</v>
      </c>
      <c r="Z209" s="67" t="str">
        <f>IF(AND('Prioritized Approach Milestones'!C209="Yes",'Prioritized Approach Milestones'!F209=""),"CORRECT",IF('Prioritized Approach Milestones'!C209="No","CORRECT",IF('Prioritized Approach Milestones'!B209=5,"ERROR 1","N/A")))</f>
        <v>N/A</v>
      </c>
      <c r="AA209" s="67" t="str">
        <f>IF(AND('Prioritized Approach Milestones'!C209="Yes",'Prioritized Approach Milestones'!F209=""),"CORRECT",IF('Prioritized Approach Milestones'!C209="No","CORRECT",IF('Prioritized Approach Milestones'!B209=6,"ERROR 1","N/A")))</f>
        <v>N/A</v>
      </c>
      <c r="AB209" s="59" t="str">
        <f>IF(AND('Prioritized Approach Milestones'!C209="No",'Prioritized Approach Milestones'!F209=""),IF('Prioritized Approach Milestones'!B209=1,"ERROR 2","N/A"),"CORRECT")</f>
        <v>CORRECT</v>
      </c>
      <c r="AC209" s="59" t="str">
        <f>IF(AND('Prioritized Approach Milestones'!C209="No",'Prioritized Approach Milestones'!F209=""),IF('Prioritized Approach Milestones'!B209=2,"ERROR 2","N/A"),"CORRECT")</f>
        <v>CORRECT</v>
      </c>
      <c r="AD209" s="59" t="str">
        <f>IF(AND('Prioritized Approach Milestones'!C209="No",'Prioritized Approach Milestones'!F209=""),IF('Prioritized Approach Milestones'!B209=3,"ERROR 2","N/A"),"CORRECT")</f>
        <v>CORRECT</v>
      </c>
      <c r="AE209" s="59" t="str">
        <f>IF(AND('Prioritized Approach Milestones'!C209="No",'Prioritized Approach Milestones'!F209=""),IF('Prioritized Approach Milestones'!B209=4,"ERROR 2","N/A"),"CORRECT")</f>
        <v>CORRECT</v>
      </c>
      <c r="AF209" s="59" t="str">
        <f>IF(AND('Prioritized Approach Milestones'!C209="No",'Prioritized Approach Milestones'!F209=""),IF('Prioritized Approach Milestones'!B209=5,"ERROR 2","N/A"),"CORRECT")</f>
        <v>CORRECT</v>
      </c>
      <c r="AG209" s="68" t="str">
        <f>IF(AND('Prioritized Approach Milestones'!C209="No",'Prioritized Approach Milestones'!F209=""),IF('Prioritized Approach Milestones'!B209=6,"ERROR 2","N/A"),"CORRECT")</f>
        <v>CORRECT</v>
      </c>
    </row>
    <row r="210" spans="1:33">
      <c r="A210" s="74">
        <f>COUNTIFS('Prioritized Approach Milestones'!B210,"1",'Prioritized Approach Milestones'!C210,"yes")</f>
        <v>0</v>
      </c>
      <c r="B210" s="79">
        <f>COUNTIFS('Prioritized Approach Milestones'!B210,"2",'Prioritized Approach Milestones'!C210,"yes")</f>
        <v>0</v>
      </c>
      <c r="C210" s="75">
        <f>COUNTIFS('Prioritized Approach Milestones'!B210,"3",'Prioritized Approach Milestones'!C210,"yes")</f>
        <v>0</v>
      </c>
      <c r="D210" s="76">
        <f>COUNTIFS('Prioritized Approach Milestones'!B210,"4",'Prioritized Approach Milestones'!C210,"yes")</f>
        <v>0</v>
      </c>
      <c r="E210" s="77">
        <f>COUNTIFS('Prioritized Approach Milestones'!B210,"5",'Prioritized Approach Milestones'!C210,"yes")</f>
        <v>0</v>
      </c>
      <c r="F210" s="78">
        <f>COUNTIFS('Prioritized Approach Milestones'!B210,"6",'Prioritized Approach Milestones'!C210,"yes")</f>
        <v>0</v>
      </c>
      <c r="G210" s="234">
        <f t="shared" si="9"/>
        <v>0</v>
      </c>
      <c r="H210" s="145">
        <f>COUNTIFS('Prioritized Approach Milestones'!B210,"1",'Prioritized Approach Milestones'!C210,"N/A")</f>
        <v>0</v>
      </c>
      <c r="I210" s="145">
        <f>COUNTIFS('Prioritized Approach Milestones'!B210,"2",'Prioritized Approach Milestones'!C210,"N/A")</f>
        <v>0</v>
      </c>
      <c r="J210" s="145">
        <f>COUNTIFS('Prioritized Approach Milestones'!B210,"3",'Prioritized Approach Milestones'!C210,"N/A")</f>
        <v>0</v>
      </c>
      <c r="K210" s="145">
        <f>COUNTIFS('Prioritized Approach Milestones'!B210,"4",'Prioritized Approach Milestones'!C210,"N/A")</f>
        <v>0</v>
      </c>
      <c r="L210" s="145">
        <f>COUNTIFS('Prioritized Approach Milestones'!B210,"5",'Prioritized Approach Milestones'!C210,"N/A")</f>
        <v>0</v>
      </c>
      <c r="M210" s="145">
        <f>COUNTIFS('Prioritized Approach Milestones'!B210,"6",'Prioritized Approach Milestones'!C210,"N/A")</f>
        <v>0</v>
      </c>
      <c r="N210">
        <f t="shared" si="10"/>
        <v>0</v>
      </c>
      <c r="O210" s="238"/>
      <c r="P210" s="65" t="str">
        <f>IF('Prioritized Approach Milestones'!$B210=1,'Prioritized Approach Milestones'!$F210,"")</f>
        <v/>
      </c>
      <c r="Q210" s="65">
        <f>IF('Prioritized Approach Milestones'!$B210=2,'Prioritized Approach Milestones'!$F210,"")</f>
        <v>0</v>
      </c>
      <c r="R210" s="65" t="str">
        <f>IF('Prioritized Approach Milestones'!$B210=3,'Prioritized Approach Milestones'!$F210,"")</f>
        <v/>
      </c>
      <c r="S210" s="65" t="str">
        <f>IF('Prioritized Approach Milestones'!$B210=4,'Prioritized Approach Milestones'!$F210,"")</f>
        <v/>
      </c>
      <c r="T210" s="65" t="str">
        <f>IF('Prioritized Approach Milestones'!$B210=5,'Prioritized Approach Milestones'!$F210,"")</f>
        <v/>
      </c>
      <c r="U210" s="66" t="str">
        <f>IF('Prioritized Approach Milestones'!$B210=6,'Prioritized Approach Milestones'!$F210,"")</f>
        <v/>
      </c>
      <c r="V210" s="67" t="str">
        <f>IF(AND('Prioritized Approach Milestones'!C210="Yes",'Prioritized Approach Milestones'!F210=""),"CORRECT",IF('Prioritized Approach Milestones'!C210="No","CORRECT",IF('Prioritized Approach Milestones'!B210=1,"ERROR 1","N/A")))</f>
        <v>N/A</v>
      </c>
      <c r="W210" s="67" t="str">
        <f>IF(AND('Prioritized Approach Milestones'!C210="Yes",'Prioritized Approach Milestones'!F210=""),"CORRECT",IF('Prioritized Approach Milestones'!C210="No","CORRECT",IF('Prioritized Approach Milestones'!B210=2,"ERROR 1","N/A")))</f>
        <v>ERROR 1</v>
      </c>
      <c r="X210" s="67" t="str">
        <f>IF(AND('Prioritized Approach Milestones'!C210="Yes",'Prioritized Approach Milestones'!F210=""),"CORRECT",IF('Prioritized Approach Milestones'!C210="No","CORRECT",IF('Prioritized Approach Milestones'!B210=3,"ERROR 1","N/A")))</f>
        <v>N/A</v>
      </c>
      <c r="Y210" s="67" t="str">
        <f>IF(AND('Prioritized Approach Milestones'!C210="Yes",'Prioritized Approach Milestones'!F210=""),"CORRECT",IF('Prioritized Approach Milestones'!C210="No","CORRECT",IF('Prioritized Approach Milestones'!B210=4,"ERROR 1","N/A")))</f>
        <v>N/A</v>
      </c>
      <c r="Z210" s="67" t="str">
        <f>IF(AND('Prioritized Approach Milestones'!C210="Yes",'Prioritized Approach Milestones'!F210=""),"CORRECT",IF('Prioritized Approach Milestones'!C210="No","CORRECT",IF('Prioritized Approach Milestones'!B210=5,"ERROR 1","N/A")))</f>
        <v>N/A</v>
      </c>
      <c r="AA210" s="67" t="str">
        <f>IF(AND('Prioritized Approach Milestones'!C210="Yes",'Prioritized Approach Milestones'!F210=""),"CORRECT",IF('Prioritized Approach Milestones'!C210="No","CORRECT",IF('Prioritized Approach Milestones'!B210=6,"ERROR 1","N/A")))</f>
        <v>N/A</v>
      </c>
      <c r="AB210" s="59" t="str">
        <f>IF(AND('Prioritized Approach Milestones'!C210="No",'Prioritized Approach Milestones'!F210=""),IF('Prioritized Approach Milestones'!B210=1,"ERROR 2","N/A"),"CORRECT")</f>
        <v>CORRECT</v>
      </c>
      <c r="AC210" s="59" t="str">
        <f>IF(AND('Prioritized Approach Milestones'!C210="No",'Prioritized Approach Milestones'!F210=""),IF('Prioritized Approach Milestones'!B210=2,"ERROR 2","N/A"),"CORRECT")</f>
        <v>CORRECT</v>
      </c>
      <c r="AD210" s="59" t="str">
        <f>IF(AND('Prioritized Approach Milestones'!C210="No",'Prioritized Approach Milestones'!F210=""),IF('Prioritized Approach Milestones'!B210=3,"ERROR 2","N/A"),"CORRECT")</f>
        <v>CORRECT</v>
      </c>
      <c r="AE210" s="59" t="str">
        <f>IF(AND('Prioritized Approach Milestones'!C210="No",'Prioritized Approach Milestones'!F210=""),IF('Prioritized Approach Milestones'!B210=4,"ERROR 2","N/A"),"CORRECT")</f>
        <v>CORRECT</v>
      </c>
      <c r="AF210" s="59" t="str">
        <f>IF(AND('Prioritized Approach Milestones'!C210="No",'Prioritized Approach Milestones'!F210=""),IF('Prioritized Approach Milestones'!B210=5,"ERROR 2","N/A"),"CORRECT")</f>
        <v>CORRECT</v>
      </c>
      <c r="AG210" s="68" t="str">
        <f>IF(AND('Prioritized Approach Milestones'!C210="No",'Prioritized Approach Milestones'!F210=""),IF('Prioritized Approach Milestones'!B210=6,"ERROR 2","N/A"),"CORRECT")</f>
        <v>CORRECT</v>
      </c>
    </row>
    <row r="211" spans="1:33">
      <c r="A211" s="74">
        <f>COUNTIFS('Prioritized Approach Milestones'!B211,"1",'Prioritized Approach Milestones'!C211,"yes")</f>
        <v>0</v>
      </c>
      <c r="B211" s="79">
        <f>COUNTIFS('Prioritized Approach Milestones'!B211,"2",'Prioritized Approach Milestones'!C211,"yes")</f>
        <v>0</v>
      </c>
      <c r="C211" s="75">
        <f>COUNTIFS('Prioritized Approach Milestones'!B211,"3",'Prioritized Approach Milestones'!C211,"yes")</f>
        <v>0</v>
      </c>
      <c r="D211" s="76">
        <f>COUNTIFS('Prioritized Approach Milestones'!B211,"4",'Prioritized Approach Milestones'!C211,"yes")</f>
        <v>0</v>
      </c>
      <c r="E211" s="77">
        <f>COUNTIFS('Prioritized Approach Milestones'!B211,"5",'Prioritized Approach Milestones'!C211,"yes")</f>
        <v>0</v>
      </c>
      <c r="F211" s="78">
        <f>COUNTIFS('Prioritized Approach Milestones'!B211,"6",'Prioritized Approach Milestones'!C211,"yes")</f>
        <v>0</v>
      </c>
      <c r="G211" s="234">
        <f t="shared" si="9"/>
        <v>0</v>
      </c>
      <c r="H211" s="145">
        <f>COUNTIFS('Prioritized Approach Milestones'!B211,"1",'Prioritized Approach Milestones'!C211,"N/A")</f>
        <v>0</v>
      </c>
      <c r="I211" s="145">
        <f>COUNTIFS('Prioritized Approach Milestones'!B211,"2",'Prioritized Approach Milestones'!C211,"N/A")</f>
        <v>0</v>
      </c>
      <c r="J211" s="145">
        <f>COUNTIFS('Prioritized Approach Milestones'!B211,"3",'Prioritized Approach Milestones'!C211,"N/A")</f>
        <v>0</v>
      </c>
      <c r="K211" s="145">
        <f>COUNTIFS('Prioritized Approach Milestones'!B211,"4",'Prioritized Approach Milestones'!C211,"N/A")</f>
        <v>0</v>
      </c>
      <c r="L211" s="145">
        <f>COUNTIFS('Prioritized Approach Milestones'!B211,"5",'Prioritized Approach Milestones'!C211,"N/A")</f>
        <v>0</v>
      </c>
      <c r="M211" s="145">
        <f>COUNTIFS('Prioritized Approach Milestones'!B211,"6",'Prioritized Approach Milestones'!C211,"N/A")</f>
        <v>0</v>
      </c>
      <c r="N211">
        <f t="shared" si="10"/>
        <v>0</v>
      </c>
      <c r="O211" s="238"/>
      <c r="P211" s="65" t="str">
        <f>IF('Prioritized Approach Milestones'!$B211=1,'Prioritized Approach Milestones'!$F211,"")</f>
        <v/>
      </c>
      <c r="Q211" s="65">
        <f>IF('Prioritized Approach Milestones'!$B211=2,'Prioritized Approach Milestones'!$F211,"")</f>
        <v>0</v>
      </c>
      <c r="R211" s="65" t="str">
        <f>IF('Prioritized Approach Milestones'!$B211=3,'Prioritized Approach Milestones'!$F211,"")</f>
        <v/>
      </c>
      <c r="S211" s="65" t="str">
        <f>IF('Prioritized Approach Milestones'!$B211=4,'Prioritized Approach Milestones'!$F211,"")</f>
        <v/>
      </c>
      <c r="T211" s="65" t="str">
        <f>IF('Prioritized Approach Milestones'!$B211=5,'Prioritized Approach Milestones'!$F211,"")</f>
        <v/>
      </c>
      <c r="U211" s="66" t="str">
        <f>IF('Prioritized Approach Milestones'!$B211=6,'Prioritized Approach Milestones'!$F211,"")</f>
        <v/>
      </c>
      <c r="V211" s="67" t="str">
        <f>IF(AND('Prioritized Approach Milestones'!C211="Yes",'Prioritized Approach Milestones'!F211=""),"CORRECT",IF('Prioritized Approach Milestones'!C211="No","CORRECT",IF('Prioritized Approach Milestones'!B211=1,"ERROR 1","N/A")))</f>
        <v>N/A</v>
      </c>
      <c r="W211" s="67" t="str">
        <f>IF(AND('Prioritized Approach Milestones'!C211="Yes",'Prioritized Approach Milestones'!F211=""),"CORRECT",IF('Prioritized Approach Milestones'!C211="No","CORRECT",IF('Prioritized Approach Milestones'!B211=2,"ERROR 1","N/A")))</f>
        <v>ERROR 1</v>
      </c>
      <c r="X211" s="67" t="str">
        <f>IF(AND('Prioritized Approach Milestones'!C211="Yes",'Prioritized Approach Milestones'!F211=""),"CORRECT",IF('Prioritized Approach Milestones'!C211="No","CORRECT",IF('Prioritized Approach Milestones'!B211=3,"ERROR 1","N/A")))</f>
        <v>N/A</v>
      </c>
      <c r="Y211" s="67" t="str">
        <f>IF(AND('Prioritized Approach Milestones'!C211="Yes",'Prioritized Approach Milestones'!F211=""),"CORRECT",IF('Prioritized Approach Milestones'!C211="No","CORRECT",IF('Prioritized Approach Milestones'!B211=4,"ERROR 1","N/A")))</f>
        <v>N/A</v>
      </c>
      <c r="Z211" s="67" t="str">
        <f>IF(AND('Prioritized Approach Milestones'!C211="Yes",'Prioritized Approach Milestones'!F211=""),"CORRECT",IF('Prioritized Approach Milestones'!C211="No","CORRECT",IF('Prioritized Approach Milestones'!B211=5,"ERROR 1","N/A")))</f>
        <v>N/A</v>
      </c>
      <c r="AA211" s="67" t="str">
        <f>IF(AND('Prioritized Approach Milestones'!C211="Yes",'Prioritized Approach Milestones'!F211=""),"CORRECT",IF('Prioritized Approach Milestones'!C211="No","CORRECT",IF('Prioritized Approach Milestones'!B211=6,"ERROR 1","N/A")))</f>
        <v>N/A</v>
      </c>
      <c r="AB211" s="59" t="str">
        <f>IF(AND('Prioritized Approach Milestones'!C211="No",'Prioritized Approach Milestones'!F211=""),IF('Prioritized Approach Milestones'!B211=1,"ERROR 2","N/A"),"CORRECT")</f>
        <v>CORRECT</v>
      </c>
      <c r="AC211" s="59" t="str">
        <f>IF(AND('Prioritized Approach Milestones'!C211="No",'Prioritized Approach Milestones'!F211=""),IF('Prioritized Approach Milestones'!B211=2,"ERROR 2","N/A"),"CORRECT")</f>
        <v>CORRECT</v>
      </c>
      <c r="AD211" s="59" t="str">
        <f>IF(AND('Prioritized Approach Milestones'!C211="No",'Prioritized Approach Milestones'!F211=""),IF('Prioritized Approach Milestones'!B211=3,"ERROR 2","N/A"),"CORRECT")</f>
        <v>CORRECT</v>
      </c>
      <c r="AE211" s="59" t="str">
        <f>IF(AND('Prioritized Approach Milestones'!C211="No",'Prioritized Approach Milestones'!F211=""),IF('Prioritized Approach Milestones'!B211=4,"ERROR 2","N/A"),"CORRECT")</f>
        <v>CORRECT</v>
      </c>
      <c r="AF211" s="59" t="str">
        <f>IF(AND('Prioritized Approach Milestones'!C211="No",'Prioritized Approach Milestones'!F211=""),IF('Prioritized Approach Milestones'!B211=5,"ERROR 2","N/A"),"CORRECT")</f>
        <v>CORRECT</v>
      </c>
      <c r="AG211" s="68" t="str">
        <f>IF(AND('Prioritized Approach Milestones'!C211="No",'Prioritized Approach Milestones'!F211=""),IF('Prioritized Approach Milestones'!B211=6,"ERROR 2","N/A"),"CORRECT")</f>
        <v>CORRECT</v>
      </c>
    </row>
    <row r="212" spans="1:33">
      <c r="A212" s="74">
        <f>COUNTIFS('Prioritized Approach Milestones'!B212,"1",'Prioritized Approach Milestones'!C212,"yes")</f>
        <v>0</v>
      </c>
      <c r="B212" s="79">
        <f>COUNTIFS('Prioritized Approach Milestones'!B212,"2",'Prioritized Approach Milestones'!C212,"yes")</f>
        <v>0</v>
      </c>
      <c r="C212" s="75">
        <f>COUNTIFS('Prioritized Approach Milestones'!B212,"3",'Prioritized Approach Milestones'!C212,"yes")</f>
        <v>0</v>
      </c>
      <c r="D212" s="76">
        <f>COUNTIFS('Prioritized Approach Milestones'!B212,"4",'Prioritized Approach Milestones'!C212,"yes")</f>
        <v>0</v>
      </c>
      <c r="E212" s="77">
        <f>COUNTIFS('Prioritized Approach Milestones'!B212,"5",'Prioritized Approach Milestones'!C212,"yes")</f>
        <v>0</v>
      </c>
      <c r="F212" s="78">
        <f>COUNTIFS('Prioritized Approach Milestones'!B212,"6",'Prioritized Approach Milestones'!C212,"yes")</f>
        <v>0</v>
      </c>
      <c r="G212" s="234">
        <f t="shared" si="9"/>
        <v>0</v>
      </c>
      <c r="H212" s="145">
        <f>COUNTIFS('Prioritized Approach Milestones'!B212,"1",'Prioritized Approach Milestones'!C212,"N/A")</f>
        <v>0</v>
      </c>
      <c r="I212" s="145">
        <f>COUNTIFS('Prioritized Approach Milestones'!B212,"2",'Prioritized Approach Milestones'!C212,"N/A")</f>
        <v>0</v>
      </c>
      <c r="J212" s="145">
        <f>COUNTIFS('Prioritized Approach Milestones'!B212,"3",'Prioritized Approach Milestones'!C212,"N/A")</f>
        <v>0</v>
      </c>
      <c r="K212" s="145">
        <f>COUNTIFS('Prioritized Approach Milestones'!B212,"4",'Prioritized Approach Milestones'!C212,"N/A")</f>
        <v>0</v>
      </c>
      <c r="L212" s="145">
        <f>COUNTIFS('Prioritized Approach Milestones'!B212,"5",'Prioritized Approach Milestones'!C212,"N/A")</f>
        <v>0</v>
      </c>
      <c r="M212" s="145">
        <f>COUNTIFS('Prioritized Approach Milestones'!B212,"6",'Prioritized Approach Milestones'!C212,"N/A")</f>
        <v>0</v>
      </c>
      <c r="N212">
        <f t="shared" si="10"/>
        <v>0</v>
      </c>
      <c r="O212" s="238"/>
      <c r="P212" s="65" t="str">
        <f>IF('Prioritized Approach Milestones'!$B212=1,'Prioritized Approach Milestones'!$F212,"")</f>
        <v/>
      </c>
      <c r="Q212" s="65">
        <f>IF('Prioritized Approach Milestones'!$B212=2,'Prioritized Approach Milestones'!$F212,"")</f>
        <v>0</v>
      </c>
      <c r="R212" s="65" t="str">
        <f>IF('Prioritized Approach Milestones'!$B212=3,'Prioritized Approach Milestones'!$F212,"")</f>
        <v/>
      </c>
      <c r="S212" s="65" t="str">
        <f>IF('Prioritized Approach Milestones'!$B212=4,'Prioritized Approach Milestones'!$F212,"")</f>
        <v/>
      </c>
      <c r="T212" s="65" t="str">
        <f>IF('Prioritized Approach Milestones'!$B212=5,'Prioritized Approach Milestones'!$F212,"")</f>
        <v/>
      </c>
      <c r="U212" s="66" t="str">
        <f>IF('Prioritized Approach Milestones'!$B212=6,'Prioritized Approach Milestones'!$F212,"")</f>
        <v/>
      </c>
      <c r="V212" s="67" t="str">
        <f>IF(AND('Prioritized Approach Milestones'!C212="Yes",'Prioritized Approach Milestones'!F212=""),"CORRECT",IF('Prioritized Approach Milestones'!C212="No","CORRECT",IF('Prioritized Approach Milestones'!B212=1,"ERROR 1","N/A")))</f>
        <v>N/A</v>
      </c>
      <c r="W212" s="67" t="str">
        <f>IF(AND('Prioritized Approach Milestones'!C212="Yes",'Prioritized Approach Milestones'!F212=""),"CORRECT",IF('Prioritized Approach Milestones'!C212="No","CORRECT",IF('Prioritized Approach Milestones'!B212=2,"ERROR 1","N/A")))</f>
        <v>ERROR 1</v>
      </c>
      <c r="X212" s="67" t="str">
        <f>IF(AND('Prioritized Approach Milestones'!C212="Yes",'Prioritized Approach Milestones'!F212=""),"CORRECT",IF('Prioritized Approach Milestones'!C212="No","CORRECT",IF('Prioritized Approach Milestones'!B212=3,"ERROR 1","N/A")))</f>
        <v>N/A</v>
      </c>
      <c r="Y212" s="67" t="str">
        <f>IF(AND('Prioritized Approach Milestones'!C212="Yes",'Prioritized Approach Milestones'!F212=""),"CORRECT",IF('Prioritized Approach Milestones'!C212="No","CORRECT",IF('Prioritized Approach Milestones'!B212=4,"ERROR 1","N/A")))</f>
        <v>N/A</v>
      </c>
      <c r="Z212" s="67" t="str">
        <f>IF(AND('Prioritized Approach Milestones'!C212="Yes",'Prioritized Approach Milestones'!F212=""),"CORRECT",IF('Prioritized Approach Milestones'!C212="No","CORRECT",IF('Prioritized Approach Milestones'!B212=5,"ERROR 1","N/A")))</f>
        <v>N/A</v>
      </c>
      <c r="AA212" s="67" t="str">
        <f>IF(AND('Prioritized Approach Milestones'!C212="Yes",'Prioritized Approach Milestones'!F212=""),"CORRECT",IF('Prioritized Approach Milestones'!C212="No","CORRECT",IF('Prioritized Approach Milestones'!B212=6,"ERROR 1","N/A")))</f>
        <v>N/A</v>
      </c>
      <c r="AB212" s="59" t="str">
        <f>IF(AND('Prioritized Approach Milestones'!C212="No",'Prioritized Approach Milestones'!F212=""),IF('Prioritized Approach Milestones'!B212=1,"ERROR 2","N/A"),"CORRECT")</f>
        <v>CORRECT</v>
      </c>
      <c r="AC212" s="59" t="str">
        <f>IF(AND('Prioritized Approach Milestones'!C212="No",'Prioritized Approach Milestones'!F212=""),IF('Prioritized Approach Milestones'!B212=2,"ERROR 2","N/A"),"CORRECT")</f>
        <v>CORRECT</v>
      </c>
      <c r="AD212" s="59" t="str">
        <f>IF(AND('Prioritized Approach Milestones'!C212="No",'Prioritized Approach Milestones'!F212=""),IF('Prioritized Approach Milestones'!B212=3,"ERROR 2","N/A"),"CORRECT")</f>
        <v>CORRECT</v>
      </c>
      <c r="AE212" s="59" t="str">
        <f>IF(AND('Prioritized Approach Milestones'!C212="No",'Prioritized Approach Milestones'!F212=""),IF('Prioritized Approach Milestones'!B212=4,"ERROR 2","N/A"),"CORRECT")</f>
        <v>CORRECT</v>
      </c>
      <c r="AF212" s="59" t="str">
        <f>IF(AND('Prioritized Approach Milestones'!C212="No",'Prioritized Approach Milestones'!F212=""),IF('Prioritized Approach Milestones'!B212=5,"ERROR 2","N/A"),"CORRECT")</f>
        <v>CORRECT</v>
      </c>
      <c r="AG212" s="68" t="str">
        <f>IF(AND('Prioritized Approach Milestones'!C212="No",'Prioritized Approach Milestones'!F212=""),IF('Prioritized Approach Milestones'!B212=6,"ERROR 2","N/A"),"CORRECT")</f>
        <v>CORRECT</v>
      </c>
    </row>
    <row r="213" spans="1:33">
      <c r="A213" s="74">
        <f>COUNTIFS('Prioritized Approach Milestones'!B213,"1",'Prioritized Approach Milestones'!C213,"yes")</f>
        <v>0</v>
      </c>
      <c r="B213" s="79">
        <f>COUNTIFS('Prioritized Approach Milestones'!B213,"2",'Prioritized Approach Milestones'!C213,"yes")</f>
        <v>0</v>
      </c>
      <c r="C213" s="75">
        <f>COUNTIFS('Prioritized Approach Milestones'!B213,"3",'Prioritized Approach Milestones'!C213,"yes")</f>
        <v>0</v>
      </c>
      <c r="D213" s="76">
        <f>COUNTIFS('Prioritized Approach Milestones'!B213,"4",'Prioritized Approach Milestones'!C213,"yes")</f>
        <v>0</v>
      </c>
      <c r="E213" s="77">
        <f>COUNTIFS('Prioritized Approach Milestones'!B213,"5",'Prioritized Approach Milestones'!C213,"yes")</f>
        <v>0</v>
      </c>
      <c r="F213" s="78">
        <f>COUNTIFS('Prioritized Approach Milestones'!B213,"6",'Prioritized Approach Milestones'!C213,"yes")</f>
        <v>0</v>
      </c>
      <c r="G213" s="234">
        <f t="shared" si="9"/>
        <v>0</v>
      </c>
      <c r="H213" s="145">
        <f>COUNTIFS('Prioritized Approach Milestones'!B213,"1",'Prioritized Approach Milestones'!C213,"N/A")</f>
        <v>0</v>
      </c>
      <c r="I213" s="145">
        <f>COUNTIFS('Prioritized Approach Milestones'!B213,"2",'Prioritized Approach Milestones'!C213,"N/A")</f>
        <v>0</v>
      </c>
      <c r="J213" s="145">
        <f>COUNTIFS('Prioritized Approach Milestones'!B213,"3",'Prioritized Approach Milestones'!C213,"N/A")</f>
        <v>0</v>
      </c>
      <c r="K213" s="145">
        <f>COUNTIFS('Prioritized Approach Milestones'!B213,"4",'Prioritized Approach Milestones'!C213,"N/A")</f>
        <v>0</v>
      </c>
      <c r="L213" s="145">
        <f>COUNTIFS('Prioritized Approach Milestones'!B213,"5",'Prioritized Approach Milestones'!C213,"N/A")</f>
        <v>0</v>
      </c>
      <c r="M213" s="145">
        <f>COUNTIFS('Prioritized Approach Milestones'!B213,"6",'Prioritized Approach Milestones'!C213,"N/A")</f>
        <v>0</v>
      </c>
      <c r="N213">
        <f t="shared" si="10"/>
        <v>0</v>
      </c>
      <c r="O213" s="238"/>
      <c r="P213" s="65" t="str">
        <f>IF('Prioritized Approach Milestones'!$B213=1,'Prioritized Approach Milestones'!$F213,"")</f>
        <v/>
      </c>
      <c r="Q213" s="65">
        <f>IF('Prioritized Approach Milestones'!$B213=2,'Prioritized Approach Milestones'!$F213,"")</f>
        <v>0</v>
      </c>
      <c r="R213" s="65" t="str">
        <f>IF('Prioritized Approach Milestones'!$B213=3,'Prioritized Approach Milestones'!$F213,"")</f>
        <v/>
      </c>
      <c r="S213" s="65" t="str">
        <f>IF('Prioritized Approach Milestones'!$B213=4,'Prioritized Approach Milestones'!$F213,"")</f>
        <v/>
      </c>
      <c r="T213" s="65" t="str">
        <f>IF('Prioritized Approach Milestones'!$B213=5,'Prioritized Approach Milestones'!$F213,"")</f>
        <v/>
      </c>
      <c r="U213" s="66" t="str">
        <f>IF('Prioritized Approach Milestones'!$B213=6,'Prioritized Approach Milestones'!$F213,"")</f>
        <v/>
      </c>
      <c r="V213" s="67" t="str">
        <f>IF(AND('Prioritized Approach Milestones'!C213="Yes",'Prioritized Approach Milestones'!F213=""),"CORRECT",IF('Prioritized Approach Milestones'!C213="No","CORRECT",IF('Prioritized Approach Milestones'!B213=1,"ERROR 1","N/A")))</f>
        <v>N/A</v>
      </c>
      <c r="W213" s="67" t="str">
        <f>IF(AND('Prioritized Approach Milestones'!C213="Yes",'Prioritized Approach Milestones'!F213=""),"CORRECT",IF('Prioritized Approach Milestones'!C213="No","CORRECT",IF('Prioritized Approach Milestones'!B213=2,"ERROR 1","N/A")))</f>
        <v>ERROR 1</v>
      </c>
      <c r="X213" s="67" t="str">
        <f>IF(AND('Prioritized Approach Milestones'!C213="Yes",'Prioritized Approach Milestones'!F213=""),"CORRECT",IF('Prioritized Approach Milestones'!C213="No","CORRECT",IF('Prioritized Approach Milestones'!B213=3,"ERROR 1","N/A")))</f>
        <v>N/A</v>
      </c>
      <c r="Y213" s="67" t="str">
        <f>IF(AND('Prioritized Approach Milestones'!C213="Yes",'Prioritized Approach Milestones'!F213=""),"CORRECT",IF('Prioritized Approach Milestones'!C213="No","CORRECT",IF('Prioritized Approach Milestones'!B213=4,"ERROR 1","N/A")))</f>
        <v>N/A</v>
      </c>
      <c r="Z213" s="67" t="str">
        <f>IF(AND('Prioritized Approach Milestones'!C213="Yes",'Prioritized Approach Milestones'!F213=""),"CORRECT",IF('Prioritized Approach Milestones'!C213="No","CORRECT",IF('Prioritized Approach Milestones'!B213=5,"ERROR 1","N/A")))</f>
        <v>N/A</v>
      </c>
      <c r="AA213" s="67" t="str">
        <f>IF(AND('Prioritized Approach Milestones'!C213="Yes",'Prioritized Approach Milestones'!F213=""),"CORRECT",IF('Prioritized Approach Milestones'!C213="No","CORRECT",IF('Prioritized Approach Milestones'!B213=6,"ERROR 1","N/A")))</f>
        <v>N/A</v>
      </c>
      <c r="AB213" s="59" t="str">
        <f>IF(AND('Prioritized Approach Milestones'!C213="No",'Prioritized Approach Milestones'!F213=""),IF('Prioritized Approach Milestones'!B213=1,"ERROR 2","N/A"),"CORRECT")</f>
        <v>CORRECT</v>
      </c>
      <c r="AC213" s="59" t="str">
        <f>IF(AND('Prioritized Approach Milestones'!C213="No",'Prioritized Approach Milestones'!F213=""),IF('Prioritized Approach Milestones'!B213=2,"ERROR 2","N/A"),"CORRECT")</f>
        <v>CORRECT</v>
      </c>
      <c r="AD213" s="59" t="str">
        <f>IF(AND('Prioritized Approach Milestones'!C213="No",'Prioritized Approach Milestones'!F213=""),IF('Prioritized Approach Milestones'!B213=3,"ERROR 2","N/A"),"CORRECT")</f>
        <v>CORRECT</v>
      </c>
      <c r="AE213" s="59" t="str">
        <f>IF(AND('Prioritized Approach Milestones'!C213="No",'Prioritized Approach Milestones'!F213=""),IF('Prioritized Approach Milestones'!B213=4,"ERROR 2","N/A"),"CORRECT")</f>
        <v>CORRECT</v>
      </c>
      <c r="AF213" s="59" t="str">
        <f>IF(AND('Prioritized Approach Milestones'!C213="No",'Prioritized Approach Milestones'!F213=""),IF('Prioritized Approach Milestones'!B213=5,"ERROR 2","N/A"),"CORRECT")</f>
        <v>CORRECT</v>
      </c>
      <c r="AG213" s="68" t="str">
        <f>IF(AND('Prioritized Approach Milestones'!C213="No",'Prioritized Approach Milestones'!F213=""),IF('Prioritized Approach Milestones'!B213=6,"ERROR 2","N/A"),"CORRECT")</f>
        <v>CORRECT</v>
      </c>
    </row>
    <row r="214" spans="1:33">
      <c r="A214" s="74">
        <f>COUNTIFS('Prioritized Approach Milestones'!B214,"1",'Prioritized Approach Milestones'!C214,"yes")</f>
        <v>0</v>
      </c>
      <c r="B214" s="79">
        <f>COUNTIFS('Prioritized Approach Milestones'!B214,"2",'Prioritized Approach Milestones'!C214,"yes")</f>
        <v>0</v>
      </c>
      <c r="C214" s="75">
        <f>COUNTIFS('Prioritized Approach Milestones'!B214,"3",'Prioritized Approach Milestones'!C214,"yes")</f>
        <v>0</v>
      </c>
      <c r="D214" s="76">
        <f>COUNTIFS('Prioritized Approach Milestones'!B214,"4",'Prioritized Approach Milestones'!C214,"yes")</f>
        <v>0</v>
      </c>
      <c r="E214" s="77">
        <f>COUNTIFS('Prioritized Approach Milestones'!B214,"5",'Prioritized Approach Milestones'!C214,"yes")</f>
        <v>0</v>
      </c>
      <c r="F214" s="78">
        <f>COUNTIFS('Prioritized Approach Milestones'!B214,"6",'Prioritized Approach Milestones'!C214,"yes")</f>
        <v>0</v>
      </c>
      <c r="G214" s="234">
        <f t="shared" si="9"/>
        <v>0</v>
      </c>
      <c r="H214" s="145">
        <f>COUNTIFS('Prioritized Approach Milestones'!B214,"1",'Prioritized Approach Milestones'!C214,"N/A")</f>
        <v>0</v>
      </c>
      <c r="I214" s="145">
        <f>COUNTIFS('Prioritized Approach Milestones'!B214,"2",'Prioritized Approach Milestones'!C214,"N/A")</f>
        <v>0</v>
      </c>
      <c r="J214" s="145">
        <f>COUNTIFS('Prioritized Approach Milestones'!B214,"3",'Prioritized Approach Milestones'!C214,"N/A")</f>
        <v>0</v>
      </c>
      <c r="K214" s="145">
        <f>COUNTIFS('Prioritized Approach Milestones'!B214,"4",'Prioritized Approach Milestones'!C214,"N/A")</f>
        <v>0</v>
      </c>
      <c r="L214" s="145">
        <f>COUNTIFS('Prioritized Approach Milestones'!B214,"5",'Prioritized Approach Milestones'!C214,"N/A")</f>
        <v>0</v>
      </c>
      <c r="M214" s="145">
        <f>COUNTIFS('Prioritized Approach Milestones'!B214,"6",'Prioritized Approach Milestones'!C214,"N/A")</f>
        <v>0</v>
      </c>
      <c r="N214">
        <f t="shared" si="10"/>
        <v>0</v>
      </c>
      <c r="O214" s="238"/>
      <c r="P214" s="65" t="str">
        <f>IF('Prioritized Approach Milestones'!$B214=1,'Prioritized Approach Milestones'!$F214,"")</f>
        <v/>
      </c>
      <c r="Q214" s="65">
        <f>IF('Prioritized Approach Milestones'!$B214=2,'Prioritized Approach Milestones'!$F214,"")</f>
        <v>0</v>
      </c>
      <c r="R214" s="65" t="str">
        <f>IF('Prioritized Approach Milestones'!$B214=3,'Prioritized Approach Milestones'!$F214,"")</f>
        <v/>
      </c>
      <c r="S214" s="65" t="str">
        <f>IF('Prioritized Approach Milestones'!$B214=4,'Prioritized Approach Milestones'!$F214,"")</f>
        <v/>
      </c>
      <c r="T214" s="65" t="str">
        <f>IF('Prioritized Approach Milestones'!$B214=5,'Prioritized Approach Milestones'!$F214,"")</f>
        <v/>
      </c>
      <c r="U214" s="66" t="str">
        <f>IF('Prioritized Approach Milestones'!$B214=6,'Prioritized Approach Milestones'!$F214,"")</f>
        <v/>
      </c>
      <c r="V214" s="67" t="str">
        <f>IF(AND('Prioritized Approach Milestones'!C214="Yes",'Prioritized Approach Milestones'!F214=""),"CORRECT",IF('Prioritized Approach Milestones'!C214="No","CORRECT",IF('Prioritized Approach Milestones'!B214=1,"ERROR 1","N/A")))</f>
        <v>N/A</v>
      </c>
      <c r="W214" s="67" t="str">
        <f>IF(AND('Prioritized Approach Milestones'!C214="Yes",'Prioritized Approach Milestones'!F214=""),"CORRECT",IF('Prioritized Approach Milestones'!C214="No","CORRECT",IF('Prioritized Approach Milestones'!B214=2,"ERROR 1","N/A")))</f>
        <v>ERROR 1</v>
      </c>
      <c r="X214" s="67" t="str">
        <f>IF(AND('Prioritized Approach Milestones'!C214="Yes",'Prioritized Approach Milestones'!F214=""),"CORRECT",IF('Prioritized Approach Milestones'!C214="No","CORRECT",IF('Prioritized Approach Milestones'!B214=3,"ERROR 1","N/A")))</f>
        <v>N/A</v>
      </c>
      <c r="Y214" s="67" t="str">
        <f>IF(AND('Prioritized Approach Milestones'!C214="Yes",'Prioritized Approach Milestones'!F214=""),"CORRECT",IF('Prioritized Approach Milestones'!C214="No","CORRECT",IF('Prioritized Approach Milestones'!B214=4,"ERROR 1","N/A")))</f>
        <v>N/A</v>
      </c>
      <c r="Z214" s="67" t="str">
        <f>IF(AND('Prioritized Approach Milestones'!C214="Yes",'Prioritized Approach Milestones'!F214=""),"CORRECT",IF('Prioritized Approach Milestones'!C214="No","CORRECT",IF('Prioritized Approach Milestones'!B214=5,"ERROR 1","N/A")))</f>
        <v>N/A</v>
      </c>
      <c r="AA214" s="67" t="str">
        <f>IF(AND('Prioritized Approach Milestones'!C214="Yes",'Prioritized Approach Milestones'!F214=""),"CORRECT",IF('Prioritized Approach Milestones'!C214="No","CORRECT",IF('Prioritized Approach Milestones'!B214=6,"ERROR 1","N/A")))</f>
        <v>N/A</v>
      </c>
      <c r="AB214" s="59" t="str">
        <f>IF(AND('Prioritized Approach Milestones'!C214="No",'Prioritized Approach Milestones'!F214=""),IF('Prioritized Approach Milestones'!B214=1,"ERROR 2","N/A"),"CORRECT")</f>
        <v>CORRECT</v>
      </c>
      <c r="AC214" s="59" t="str">
        <f>IF(AND('Prioritized Approach Milestones'!C214="No",'Prioritized Approach Milestones'!F214=""),IF('Prioritized Approach Milestones'!B214=2,"ERROR 2","N/A"),"CORRECT")</f>
        <v>CORRECT</v>
      </c>
      <c r="AD214" s="59" t="str">
        <f>IF(AND('Prioritized Approach Milestones'!C214="No",'Prioritized Approach Milestones'!F214=""),IF('Prioritized Approach Milestones'!B214=3,"ERROR 2","N/A"),"CORRECT")</f>
        <v>CORRECT</v>
      </c>
      <c r="AE214" s="59" t="str">
        <f>IF(AND('Prioritized Approach Milestones'!C214="No",'Prioritized Approach Milestones'!F214=""),IF('Prioritized Approach Milestones'!B214=4,"ERROR 2","N/A"),"CORRECT")</f>
        <v>CORRECT</v>
      </c>
      <c r="AF214" s="59" t="str">
        <f>IF(AND('Prioritized Approach Milestones'!C214="No",'Prioritized Approach Milestones'!F214=""),IF('Prioritized Approach Milestones'!B214=5,"ERROR 2","N/A"),"CORRECT")</f>
        <v>CORRECT</v>
      </c>
      <c r="AG214" s="68" t="str">
        <f>IF(AND('Prioritized Approach Milestones'!C214="No",'Prioritized Approach Milestones'!F214=""),IF('Prioritized Approach Milestones'!B214=6,"ERROR 2","N/A"),"CORRECT")</f>
        <v>CORRECT</v>
      </c>
    </row>
    <row r="215" spans="1:33">
      <c r="A215" s="74">
        <f>COUNTIFS('Prioritized Approach Milestones'!B215,"1",'Prioritized Approach Milestones'!C215,"yes")</f>
        <v>0</v>
      </c>
      <c r="B215" s="79">
        <f>COUNTIFS('Prioritized Approach Milestones'!B215,"2",'Prioritized Approach Milestones'!C215,"yes")</f>
        <v>0</v>
      </c>
      <c r="C215" s="75">
        <f>COUNTIFS('Prioritized Approach Milestones'!B215,"3",'Prioritized Approach Milestones'!C215,"yes")</f>
        <v>0</v>
      </c>
      <c r="D215" s="76">
        <f>COUNTIFS('Prioritized Approach Milestones'!B215,"4",'Prioritized Approach Milestones'!C215,"yes")</f>
        <v>0</v>
      </c>
      <c r="E215" s="77">
        <f>COUNTIFS('Prioritized Approach Milestones'!B215,"5",'Prioritized Approach Milestones'!C215,"yes")</f>
        <v>0</v>
      </c>
      <c r="F215" s="78">
        <f>COUNTIFS('Prioritized Approach Milestones'!B215,"6",'Prioritized Approach Milestones'!C215,"yes")</f>
        <v>0</v>
      </c>
      <c r="G215" s="234">
        <f t="shared" si="9"/>
        <v>0</v>
      </c>
      <c r="H215" s="145">
        <f>COUNTIFS('Prioritized Approach Milestones'!B215,"1",'Prioritized Approach Milestones'!C215,"N/A")</f>
        <v>0</v>
      </c>
      <c r="I215" s="145">
        <f>COUNTIFS('Prioritized Approach Milestones'!B215,"2",'Prioritized Approach Milestones'!C215,"N/A")</f>
        <v>0</v>
      </c>
      <c r="J215" s="145">
        <f>COUNTIFS('Prioritized Approach Milestones'!B215,"3",'Prioritized Approach Milestones'!C215,"N/A")</f>
        <v>0</v>
      </c>
      <c r="K215" s="145">
        <f>COUNTIFS('Prioritized Approach Milestones'!B215,"4",'Prioritized Approach Milestones'!C215,"N/A")</f>
        <v>0</v>
      </c>
      <c r="L215" s="145">
        <f>COUNTIFS('Prioritized Approach Milestones'!B215,"5",'Prioritized Approach Milestones'!C215,"N/A")</f>
        <v>0</v>
      </c>
      <c r="M215" s="145">
        <f>COUNTIFS('Prioritized Approach Milestones'!B215,"6",'Prioritized Approach Milestones'!C215,"N/A")</f>
        <v>0</v>
      </c>
      <c r="N215">
        <f t="shared" si="10"/>
        <v>0</v>
      </c>
      <c r="O215" s="238"/>
      <c r="P215" s="65" t="str">
        <f>IF('Prioritized Approach Milestones'!$B215=1,'Prioritized Approach Milestones'!$F215,"")</f>
        <v/>
      </c>
      <c r="Q215" s="65">
        <f>IF('Prioritized Approach Milestones'!$B215=2,'Prioritized Approach Milestones'!$F215,"")</f>
        <v>0</v>
      </c>
      <c r="R215" s="65" t="str">
        <f>IF('Prioritized Approach Milestones'!$B215=3,'Prioritized Approach Milestones'!$F215,"")</f>
        <v/>
      </c>
      <c r="S215" s="65" t="str">
        <f>IF('Prioritized Approach Milestones'!$B215=4,'Prioritized Approach Milestones'!$F215,"")</f>
        <v/>
      </c>
      <c r="T215" s="65" t="str">
        <f>IF('Prioritized Approach Milestones'!$B215=5,'Prioritized Approach Milestones'!$F215,"")</f>
        <v/>
      </c>
      <c r="U215" s="66" t="str">
        <f>IF('Prioritized Approach Milestones'!$B215=6,'Prioritized Approach Milestones'!$F215,"")</f>
        <v/>
      </c>
      <c r="V215" s="67" t="str">
        <f>IF(AND('Prioritized Approach Milestones'!C215="Yes",'Prioritized Approach Milestones'!F215=""),"CORRECT",IF('Prioritized Approach Milestones'!C215="No","CORRECT",IF('Prioritized Approach Milestones'!B215=1,"ERROR 1","N/A")))</f>
        <v>N/A</v>
      </c>
      <c r="W215" s="67" t="str">
        <f>IF(AND('Prioritized Approach Milestones'!C215="Yes",'Prioritized Approach Milestones'!F215=""),"CORRECT",IF('Prioritized Approach Milestones'!C215="No","CORRECT",IF('Prioritized Approach Milestones'!B215=2,"ERROR 1","N/A")))</f>
        <v>ERROR 1</v>
      </c>
      <c r="X215" s="67" t="str">
        <f>IF(AND('Prioritized Approach Milestones'!C215="Yes",'Prioritized Approach Milestones'!F215=""),"CORRECT",IF('Prioritized Approach Milestones'!C215="No","CORRECT",IF('Prioritized Approach Milestones'!B215=3,"ERROR 1","N/A")))</f>
        <v>N/A</v>
      </c>
      <c r="Y215" s="67" t="str">
        <f>IF(AND('Prioritized Approach Milestones'!C215="Yes",'Prioritized Approach Milestones'!F215=""),"CORRECT",IF('Prioritized Approach Milestones'!C215="No","CORRECT",IF('Prioritized Approach Milestones'!B215=4,"ERROR 1","N/A")))</f>
        <v>N/A</v>
      </c>
      <c r="Z215" s="67" t="str">
        <f>IF(AND('Prioritized Approach Milestones'!C215="Yes",'Prioritized Approach Milestones'!F215=""),"CORRECT",IF('Prioritized Approach Milestones'!C215="No","CORRECT",IF('Prioritized Approach Milestones'!B215=5,"ERROR 1","N/A")))</f>
        <v>N/A</v>
      </c>
      <c r="AA215" s="67" t="str">
        <f>IF(AND('Prioritized Approach Milestones'!C215="Yes",'Prioritized Approach Milestones'!F215=""),"CORRECT",IF('Prioritized Approach Milestones'!C215="No","CORRECT",IF('Prioritized Approach Milestones'!B215=6,"ERROR 1","N/A")))</f>
        <v>N/A</v>
      </c>
      <c r="AB215" s="59" t="str">
        <f>IF(AND('Prioritized Approach Milestones'!C215="No",'Prioritized Approach Milestones'!F215=""),IF('Prioritized Approach Milestones'!B215=1,"ERROR 2","N/A"),"CORRECT")</f>
        <v>CORRECT</v>
      </c>
      <c r="AC215" s="59" t="str">
        <f>IF(AND('Prioritized Approach Milestones'!C215="No",'Prioritized Approach Milestones'!F215=""),IF('Prioritized Approach Milestones'!B215=2,"ERROR 2","N/A"),"CORRECT")</f>
        <v>CORRECT</v>
      </c>
      <c r="AD215" s="59" t="str">
        <f>IF(AND('Prioritized Approach Milestones'!C215="No",'Prioritized Approach Milestones'!F215=""),IF('Prioritized Approach Milestones'!B215=3,"ERROR 2","N/A"),"CORRECT")</f>
        <v>CORRECT</v>
      </c>
      <c r="AE215" s="59" t="str">
        <f>IF(AND('Prioritized Approach Milestones'!C215="No",'Prioritized Approach Milestones'!F215=""),IF('Prioritized Approach Milestones'!B215=4,"ERROR 2","N/A"),"CORRECT")</f>
        <v>CORRECT</v>
      </c>
      <c r="AF215" s="59" t="str">
        <f>IF(AND('Prioritized Approach Milestones'!C215="No",'Prioritized Approach Milestones'!F215=""),IF('Prioritized Approach Milestones'!B215=5,"ERROR 2","N/A"),"CORRECT")</f>
        <v>CORRECT</v>
      </c>
      <c r="AG215" s="68" t="str">
        <f>IF(AND('Prioritized Approach Milestones'!C215="No",'Prioritized Approach Milestones'!F215=""),IF('Prioritized Approach Milestones'!B215=6,"ERROR 2","N/A"),"CORRECT")</f>
        <v>CORRECT</v>
      </c>
    </row>
    <row r="216" spans="1:33">
      <c r="A216" s="74">
        <f>COUNTIFS('Prioritized Approach Milestones'!B216,"1",'Prioritized Approach Milestones'!C216,"yes")</f>
        <v>0</v>
      </c>
      <c r="B216" s="79">
        <f>COUNTIFS('Prioritized Approach Milestones'!B216,"2",'Prioritized Approach Milestones'!C216,"yes")</f>
        <v>0</v>
      </c>
      <c r="C216" s="75">
        <f>COUNTIFS('Prioritized Approach Milestones'!B216,"3",'Prioritized Approach Milestones'!C216,"yes")</f>
        <v>0</v>
      </c>
      <c r="D216" s="76">
        <f>COUNTIFS('Prioritized Approach Milestones'!B216,"4",'Prioritized Approach Milestones'!C216,"yes")</f>
        <v>0</v>
      </c>
      <c r="E216" s="77">
        <f>COUNTIFS('Prioritized Approach Milestones'!B216,"5",'Prioritized Approach Milestones'!C216,"yes")</f>
        <v>0</v>
      </c>
      <c r="F216" s="78">
        <f>COUNTIFS('Prioritized Approach Milestones'!B216,"6",'Prioritized Approach Milestones'!C216,"yes")</f>
        <v>0</v>
      </c>
      <c r="G216" s="234">
        <f t="shared" si="9"/>
        <v>0</v>
      </c>
      <c r="H216" s="145">
        <f>COUNTIFS('Prioritized Approach Milestones'!B216,"1",'Prioritized Approach Milestones'!C216,"N/A")</f>
        <v>0</v>
      </c>
      <c r="I216" s="145">
        <f>COUNTIFS('Prioritized Approach Milestones'!B216,"2",'Prioritized Approach Milestones'!C216,"N/A")</f>
        <v>0</v>
      </c>
      <c r="J216" s="145">
        <f>COUNTIFS('Prioritized Approach Milestones'!B216,"3",'Prioritized Approach Milestones'!C216,"N/A")</f>
        <v>0</v>
      </c>
      <c r="K216" s="145">
        <f>COUNTIFS('Prioritized Approach Milestones'!B216,"4",'Prioritized Approach Milestones'!C216,"N/A")</f>
        <v>0</v>
      </c>
      <c r="L216" s="145">
        <f>COUNTIFS('Prioritized Approach Milestones'!B216,"5",'Prioritized Approach Milestones'!C216,"N/A")</f>
        <v>0</v>
      </c>
      <c r="M216" s="145">
        <f>COUNTIFS('Prioritized Approach Milestones'!B216,"6",'Prioritized Approach Milestones'!C216,"N/A")</f>
        <v>0</v>
      </c>
      <c r="N216">
        <f t="shared" si="10"/>
        <v>0</v>
      </c>
      <c r="O216" s="238"/>
      <c r="P216" s="65" t="str">
        <f>IF('Prioritized Approach Milestones'!$B216=1,'Prioritized Approach Milestones'!$F216,"")</f>
        <v/>
      </c>
      <c r="Q216" s="65">
        <f>IF('Prioritized Approach Milestones'!$B216=2,'Prioritized Approach Milestones'!$F216,"")</f>
        <v>0</v>
      </c>
      <c r="R216" s="65" t="str">
        <f>IF('Prioritized Approach Milestones'!$B216=3,'Prioritized Approach Milestones'!$F216,"")</f>
        <v/>
      </c>
      <c r="S216" s="65" t="str">
        <f>IF('Prioritized Approach Milestones'!$B216=4,'Prioritized Approach Milestones'!$F216,"")</f>
        <v/>
      </c>
      <c r="T216" s="65" t="str">
        <f>IF('Prioritized Approach Milestones'!$B216=5,'Prioritized Approach Milestones'!$F216,"")</f>
        <v/>
      </c>
      <c r="U216" s="66" t="str">
        <f>IF('Prioritized Approach Milestones'!$B216=6,'Prioritized Approach Milestones'!$F216,"")</f>
        <v/>
      </c>
      <c r="V216" s="67" t="str">
        <f>IF(AND('Prioritized Approach Milestones'!C216="Yes",'Prioritized Approach Milestones'!F216=""),"CORRECT",IF('Prioritized Approach Milestones'!C216="No","CORRECT",IF('Prioritized Approach Milestones'!B216=1,"ERROR 1","N/A")))</f>
        <v>N/A</v>
      </c>
      <c r="W216" s="67" t="str">
        <f>IF(AND('Prioritized Approach Milestones'!C216="Yes",'Prioritized Approach Milestones'!F216=""),"CORRECT",IF('Prioritized Approach Milestones'!C216="No","CORRECT",IF('Prioritized Approach Milestones'!B216=2,"ERROR 1","N/A")))</f>
        <v>ERROR 1</v>
      </c>
      <c r="X216" s="67" t="str">
        <f>IF(AND('Prioritized Approach Milestones'!C216="Yes",'Prioritized Approach Milestones'!F216=""),"CORRECT",IF('Prioritized Approach Milestones'!C216="No","CORRECT",IF('Prioritized Approach Milestones'!B216=3,"ERROR 1","N/A")))</f>
        <v>N/A</v>
      </c>
      <c r="Y216" s="67" t="str">
        <f>IF(AND('Prioritized Approach Milestones'!C216="Yes",'Prioritized Approach Milestones'!F216=""),"CORRECT",IF('Prioritized Approach Milestones'!C216="No","CORRECT",IF('Prioritized Approach Milestones'!B216=4,"ERROR 1","N/A")))</f>
        <v>N/A</v>
      </c>
      <c r="Z216" s="67" t="str">
        <f>IF(AND('Prioritized Approach Milestones'!C216="Yes",'Prioritized Approach Milestones'!F216=""),"CORRECT",IF('Prioritized Approach Milestones'!C216="No","CORRECT",IF('Prioritized Approach Milestones'!B216=5,"ERROR 1","N/A")))</f>
        <v>N/A</v>
      </c>
      <c r="AA216" s="67" t="str">
        <f>IF(AND('Prioritized Approach Milestones'!C216="Yes",'Prioritized Approach Milestones'!F216=""),"CORRECT",IF('Prioritized Approach Milestones'!C216="No","CORRECT",IF('Prioritized Approach Milestones'!B216=6,"ERROR 1","N/A")))</f>
        <v>N/A</v>
      </c>
      <c r="AB216" s="59" t="str">
        <f>IF(AND('Prioritized Approach Milestones'!C216="No",'Prioritized Approach Milestones'!F216=""),IF('Prioritized Approach Milestones'!B216=1,"ERROR 2","N/A"),"CORRECT")</f>
        <v>CORRECT</v>
      </c>
      <c r="AC216" s="59" t="str">
        <f>IF(AND('Prioritized Approach Milestones'!C216="No",'Prioritized Approach Milestones'!F216=""),IF('Prioritized Approach Milestones'!B216=2,"ERROR 2","N/A"),"CORRECT")</f>
        <v>CORRECT</v>
      </c>
      <c r="AD216" s="59" t="str">
        <f>IF(AND('Prioritized Approach Milestones'!C216="No",'Prioritized Approach Milestones'!F216=""),IF('Prioritized Approach Milestones'!B216=3,"ERROR 2","N/A"),"CORRECT")</f>
        <v>CORRECT</v>
      </c>
      <c r="AE216" s="59" t="str">
        <f>IF(AND('Prioritized Approach Milestones'!C216="No",'Prioritized Approach Milestones'!F216=""),IF('Prioritized Approach Milestones'!B216=4,"ERROR 2","N/A"),"CORRECT")</f>
        <v>CORRECT</v>
      </c>
      <c r="AF216" s="59" t="str">
        <f>IF(AND('Prioritized Approach Milestones'!C216="No",'Prioritized Approach Milestones'!F216=""),IF('Prioritized Approach Milestones'!B216=5,"ERROR 2","N/A"),"CORRECT")</f>
        <v>CORRECT</v>
      </c>
      <c r="AG216" s="68" t="str">
        <f>IF(AND('Prioritized Approach Milestones'!C216="No",'Prioritized Approach Milestones'!F216=""),IF('Prioritized Approach Milestones'!B216=6,"ERROR 2","N/A"),"CORRECT")</f>
        <v>CORRECT</v>
      </c>
    </row>
    <row r="217" spans="1:33">
      <c r="A217" s="74">
        <f>COUNTIFS('Prioritized Approach Milestones'!B217,"1",'Prioritized Approach Milestones'!C217,"yes")</f>
        <v>0</v>
      </c>
      <c r="B217" s="79">
        <f>COUNTIFS('Prioritized Approach Milestones'!B217,"2",'Prioritized Approach Milestones'!C217,"yes")</f>
        <v>0</v>
      </c>
      <c r="C217" s="75">
        <f>COUNTIFS('Prioritized Approach Milestones'!B217,"3",'Prioritized Approach Milestones'!C217,"yes")</f>
        <v>0</v>
      </c>
      <c r="D217" s="76">
        <f>COUNTIFS('Prioritized Approach Milestones'!B217,"4",'Prioritized Approach Milestones'!C217,"yes")</f>
        <v>0</v>
      </c>
      <c r="E217" s="77">
        <f>COUNTIFS('Prioritized Approach Milestones'!B217,"5",'Prioritized Approach Milestones'!C217,"yes")</f>
        <v>0</v>
      </c>
      <c r="F217" s="78">
        <f>COUNTIFS('Prioritized Approach Milestones'!B217,"6",'Prioritized Approach Milestones'!C217,"yes")</f>
        <v>0</v>
      </c>
      <c r="G217" s="234">
        <f t="shared" si="9"/>
        <v>0</v>
      </c>
      <c r="H217" s="145">
        <f>COUNTIFS('Prioritized Approach Milestones'!B217,"1",'Prioritized Approach Milestones'!C217,"N/A")</f>
        <v>0</v>
      </c>
      <c r="I217" s="145">
        <f>COUNTIFS('Prioritized Approach Milestones'!B217,"2",'Prioritized Approach Milestones'!C217,"N/A")</f>
        <v>0</v>
      </c>
      <c r="J217" s="145">
        <f>COUNTIFS('Prioritized Approach Milestones'!B217,"3",'Prioritized Approach Milestones'!C217,"N/A")</f>
        <v>0</v>
      </c>
      <c r="K217" s="145">
        <f>COUNTIFS('Prioritized Approach Milestones'!B217,"4",'Prioritized Approach Milestones'!C217,"N/A")</f>
        <v>0</v>
      </c>
      <c r="L217" s="145">
        <f>COUNTIFS('Prioritized Approach Milestones'!B217,"5",'Prioritized Approach Milestones'!C217,"N/A")</f>
        <v>0</v>
      </c>
      <c r="M217" s="145">
        <f>COUNTIFS('Prioritized Approach Milestones'!B217,"6",'Prioritized Approach Milestones'!C217,"N/A")</f>
        <v>0</v>
      </c>
      <c r="N217">
        <f t="shared" si="10"/>
        <v>0</v>
      </c>
      <c r="O217" s="238"/>
      <c r="P217" s="65" t="str">
        <f>IF('Prioritized Approach Milestones'!$B217=1,'Prioritized Approach Milestones'!$F217,"")</f>
        <v/>
      </c>
      <c r="Q217" s="65">
        <f>IF('Prioritized Approach Milestones'!$B217=2,'Prioritized Approach Milestones'!$F217,"")</f>
        <v>0</v>
      </c>
      <c r="R217" s="65" t="str">
        <f>IF('Prioritized Approach Milestones'!$B217=3,'Prioritized Approach Milestones'!$F217,"")</f>
        <v/>
      </c>
      <c r="S217" s="65" t="str">
        <f>IF('Prioritized Approach Milestones'!$B217=4,'Prioritized Approach Milestones'!$F217,"")</f>
        <v/>
      </c>
      <c r="T217" s="65" t="str">
        <f>IF('Prioritized Approach Milestones'!$B217=5,'Prioritized Approach Milestones'!$F217,"")</f>
        <v/>
      </c>
      <c r="U217" s="66" t="str">
        <f>IF('Prioritized Approach Milestones'!$B217=6,'Prioritized Approach Milestones'!$F217,"")</f>
        <v/>
      </c>
      <c r="V217" s="67" t="str">
        <f>IF(AND('Prioritized Approach Milestones'!C217="Yes",'Prioritized Approach Milestones'!F217=""),"CORRECT",IF('Prioritized Approach Milestones'!C217="No","CORRECT",IF('Prioritized Approach Milestones'!B217=1,"ERROR 1","N/A")))</f>
        <v>N/A</v>
      </c>
      <c r="W217" s="67" t="str">
        <f>IF(AND('Prioritized Approach Milestones'!C217="Yes",'Prioritized Approach Milestones'!F217=""),"CORRECT",IF('Prioritized Approach Milestones'!C217="No","CORRECT",IF('Prioritized Approach Milestones'!B217=2,"ERROR 1","N/A")))</f>
        <v>ERROR 1</v>
      </c>
      <c r="X217" s="67" t="str">
        <f>IF(AND('Prioritized Approach Milestones'!C217="Yes",'Prioritized Approach Milestones'!F217=""),"CORRECT",IF('Prioritized Approach Milestones'!C217="No","CORRECT",IF('Prioritized Approach Milestones'!B217=3,"ERROR 1","N/A")))</f>
        <v>N/A</v>
      </c>
      <c r="Y217" s="67" t="str">
        <f>IF(AND('Prioritized Approach Milestones'!C217="Yes",'Prioritized Approach Milestones'!F217=""),"CORRECT",IF('Prioritized Approach Milestones'!C217="No","CORRECT",IF('Prioritized Approach Milestones'!B217=4,"ERROR 1","N/A")))</f>
        <v>N/A</v>
      </c>
      <c r="Z217" s="67" t="str">
        <f>IF(AND('Prioritized Approach Milestones'!C217="Yes",'Prioritized Approach Milestones'!F217=""),"CORRECT",IF('Prioritized Approach Milestones'!C217="No","CORRECT",IF('Prioritized Approach Milestones'!B217=5,"ERROR 1","N/A")))</f>
        <v>N/A</v>
      </c>
      <c r="AA217" s="67" t="str">
        <f>IF(AND('Prioritized Approach Milestones'!C217="Yes",'Prioritized Approach Milestones'!F217=""),"CORRECT",IF('Prioritized Approach Milestones'!C217="No","CORRECT",IF('Prioritized Approach Milestones'!B217=6,"ERROR 1","N/A")))</f>
        <v>N/A</v>
      </c>
      <c r="AB217" s="59" t="str">
        <f>IF(AND('Prioritized Approach Milestones'!C217="No",'Prioritized Approach Milestones'!F217=""),IF('Prioritized Approach Milestones'!B217=1,"ERROR 2","N/A"),"CORRECT")</f>
        <v>CORRECT</v>
      </c>
      <c r="AC217" s="59" t="str">
        <f>IF(AND('Prioritized Approach Milestones'!C217="No",'Prioritized Approach Milestones'!F217=""),IF('Prioritized Approach Milestones'!B217=2,"ERROR 2","N/A"),"CORRECT")</f>
        <v>CORRECT</v>
      </c>
      <c r="AD217" s="59" t="str">
        <f>IF(AND('Prioritized Approach Milestones'!C217="No",'Prioritized Approach Milestones'!F217=""),IF('Prioritized Approach Milestones'!B217=3,"ERROR 2","N/A"),"CORRECT")</f>
        <v>CORRECT</v>
      </c>
      <c r="AE217" s="59" t="str">
        <f>IF(AND('Prioritized Approach Milestones'!C217="No",'Prioritized Approach Milestones'!F217=""),IF('Prioritized Approach Milestones'!B217=4,"ERROR 2","N/A"),"CORRECT")</f>
        <v>CORRECT</v>
      </c>
      <c r="AF217" s="59" t="str">
        <f>IF(AND('Prioritized Approach Milestones'!C217="No",'Prioritized Approach Milestones'!F217=""),IF('Prioritized Approach Milestones'!B217=5,"ERROR 2","N/A"),"CORRECT")</f>
        <v>CORRECT</v>
      </c>
      <c r="AG217" s="68" t="str">
        <f>IF(AND('Prioritized Approach Milestones'!C217="No",'Prioritized Approach Milestones'!F217=""),IF('Prioritized Approach Milestones'!B217=6,"ERROR 2","N/A"),"CORRECT")</f>
        <v>CORRECT</v>
      </c>
    </row>
    <row r="218" spans="1:33">
      <c r="A218" s="74">
        <f>COUNTIFS('Prioritized Approach Milestones'!B218,"1",'Prioritized Approach Milestones'!C218,"yes")</f>
        <v>0</v>
      </c>
      <c r="B218" s="79">
        <f>COUNTIFS('Prioritized Approach Milestones'!B218,"2",'Prioritized Approach Milestones'!C218,"yes")</f>
        <v>0</v>
      </c>
      <c r="C218" s="75">
        <f>COUNTIFS('Prioritized Approach Milestones'!B218,"3",'Prioritized Approach Milestones'!C218,"yes")</f>
        <v>0</v>
      </c>
      <c r="D218" s="76">
        <f>COUNTIFS('Prioritized Approach Milestones'!B218,"4",'Prioritized Approach Milestones'!C218,"yes")</f>
        <v>0</v>
      </c>
      <c r="E218" s="77">
        <f>COUNTIFS('Prioritized Approach Milestones'!B218,"5",'Prioritized Approach Milestones'!C218,"yes")</f>
        <v>0</v>
      </c>
      <c r="F218" s="78">
        <f>COUNTIFS('Prioritized Approach Milestones'!B218,"6",'Prioritized Approach Milestones'!C218,"yes")</f>
        <v>0</v>
      </c>
      <c r="G218" s="234">
        <f t="shared" si="9"/>
        <v>0</v>
      </c>
      <c r="H218" s="145">
        <f>COUNTIFS('Prioritized Approach Milestones'!B218,"1",'Prioritized Approach Milestones'!C218,"N/A")</f>
        <v>0</v>
      </c>
      <c r="I218" s="145">
        <f>COUNTIFS('Prioritized Approach Milestones'!B218,"2",'Prioritized Approach Milestones'!C218,"N/A")</f>
        <v>0</v>
      </c>
      <c r="J218" s="145">
        <f>COUNTIFS('Prioritized Approach Milestones'!B218,"3",'Prioritized Approach Milestones'!C218,"N/A")</f>
        <v>0</v>
      </c>
      <c r="K218" s="145">
        <f>COUNTIFS('Prioritized Approach Milestones'!B218,"4",'Prioritized Approach Milestones'!C218,"N/A")</f>
        <v>0</v>
      </c>
      <c r="L218" s="145">
        <f>COUNTIFS('Prioritized Approach Milestones'!B218,"5",'Prioritized Approach Milestones'!C218,"N/A")</f>
        <v>0</v>
      </c>
      <c r="M218" s="145">
        <f>COUNTIFS('Prioritized Approach Milestones'!B218,"6",'Prioritized Approach Milestones'!C218,"N/A")</f>
        <v>0</v>
      </c>
      <c r="N218">
        <f t="shared" si="10"/>
        <v>0</v>
      </c>
      <c r="O218" s="238"/>
      <c r="P218" s="65" t="str">
        <f>IF('Prioritized Approach Milestones'!$B218=1,'Prioritized Approach Milestones'!$F218,"")</f>
        <v/>
      </c>
      <c r="Q218" s="65">
        <f>IF('Prioritized Approach Milestones'!$B218=2,'Prioritized Approach Milestones'!$F218,"")</f>
        <v>0</v>
      </c>
      <c r="R218" s="65" t="str">
        <f>IF('Prioritized Approach Milestones'!$B218=3,'Prioritized Approach Milestones'!$F218,"")</f>
        <v/>
      </c>
      <c r="S218" s="65" t="str">
        <f>IF('Prioritized Approach Milestones'!$B218=4,'Prioritized Approach Milestones'!$F218,"")</f>
        <v/>
      </c>
      <c r="T218" s="65" t="str">
        <f>IF('Prioritized Approach Milestones'!$B218=5,'Prioritized Approach Milestones'!$F218,"")</f>
        <v/>
      </c>
      <c r="U218" s="66" t="str">
        <f>IF('Prioritized Approach Milestones'!$B218=6,'Prioritized Approach Milestones'!$F218,"")</f>
        <v/>
      </c>
      <c r="V218" s="67" t="str">
        <f>IF(AND('Prioritized Approach Milestones'!C218="Yes",'Prioritized Approach Milestones'!F218=""),"CORRECT",IF('Prioritized Approach Milestones'!C218="No","CORRECT",IF('Prioritized Approach Milestones'!B218=1,"ERROR 1","N/A")))</f>
        <v>N/A</v>
      </c>
      <c r="W218" s="67" t="str">
        <f>IF(AND('Prioritized Approach Milestones'!C218="Yes",'Prioritized Approach Milestones'!F218=""),"CORRECT",IF('Prioritized Approach Milestones'!C218="No","CORRECT",IF('Prioritized Approach Milestones'!B218=2,"ERROR 1","N/A")))</f>
        <v>ERROR 1</v>
      </c>
      <c r="X218" s="67" t="str">
        <f>IF(AND('Prioritized Approach Milestones'!C218="Yes",'Prioritized Approach Milestones'!F218=""),"CORRECT",IF('Prioritized Approach Milestones'!C218="No","CORRECT",IF('Prioritized Approach Milestones'!B218=3,"ERROR 1","N/A")))</f>
        <v>N/A</v>
      </c>
      <c r="Y218" s="67" t="str">
        <f>IF(AND('Prioritized Approach Milestones'!C218="Yes",'Prioritized Approach Milestones'!F218=""),"CORRECT",IF('Prioritized Approach Milestones'!C218="No","CORRECT",IF('Prioritized Approach Milestones'!B218=4,"ERROR 1","N/A")))</f>
        <v>N/A</v>
      </c>
      <c r="Z218" s="67" t="str">
        <f>IF(AND('Prioritized Approach Milestones'!C218="Yes",'Prioritized Approach Milestones'!F218=""),"CORRECT",IF('Prioritized Approach Milestones'!C218="No","CORRECT",IF('Prioritized Approach Milestones'!B218=5,"ERROR 1","N/A")))</f>
        <v>N/A</v>
      </c>
      <c r="AA218" s="67" t="str">
        <f>IF(AND('Prioritized Approach Milestones'!C218="Yes",'Prioritized Approach Milestones'!F218=""),"CORRECT",IF('Prioritized Approach Milestones'!C218="No","CORRECT",IF('Prioritized Approach Milestones'!B218=6,"ERROR 1","N/A")))</f>
        <v>N/A</v>
      </c>
      <c r="AB218" s="59" t="str">
        <f>IF(AND('Prioritized Approach Milestones'!C218="No",'Prioritized Approach Milestones'!F218=""),IF('Prioritized Approach Milestones'!B218=1,"ERROR 2","N/A"),"CORRECT")</f>
        <v>CORRECT</v>
      </c>
      <c r="AC218" s="59" t="str">
        <f>IF(AND('Prioritized Approach Milestones'!C218="No",'Prioritized Approach Milestones'!F218=""),IF('Prioritized Approach Milestones'!B218=2,"ERROR 2","N/A"),"CORRECT")</f>
        <v>CORRECT</v>
      </c>
      <c r="AD218" s="59" t="str">
        <f>IF(AND('Prioritized Approach Milestones'!C218="No",'Prioritized Approach Milestones'!F218=""),IF('Prioritized Approach Milestones'!B218=3,"ERROR 2","N/A"),"CORRECT")</f>
        <v>CORRECT</v>
      </c>
      <c r="AE218" s="59" t="str">
        <f>IF(AND('Prioritized Approach Milestones'!C218="No",'Prioritized Approach Milestones'!F218=""),IF('Prioritized Approach Milestones'!B218=4,"ERROR 2","N/A"),"CORRECT")</f>
        <v>CORRECT</v>
      </c>
      <c r="AF218" s="59" t="str">
        <f>IF(AND('Prioritized Approach Milestones'!C218="No",'Prioritized Approach Milestones'!F218=""),IF('Prioritized Approach Milestones'!B218=5,"ERROR 2","N/A"),"CORRECT")</f>
        <v>CORRECT</v>
      </c>
      <c r="AG218" s="68" t="str">
        <f>IF(AND('Prioritized Approach Milestones'!C218="No",'Prioritized Approach Milestones'!F218=""),IF('Prioritized Approach Milestones'!B218=6,"ERROR 2","N/A"),"CORRECT")</f>
        <v>CORRECT</v>
      </c>
    </row>
    <row r="219" spans="1:33">
      <c r="A219" s="74">
        <f>COUNTIFS('Prioritized Approach Milestones'!B219,"1",'Prioritized Approach Milestones'!C219,"yes")</f>
        <v>0</v>
      </c>
      <c r="B219" s="79">
        <f>COUNTIFS('Prioritized Approach Milestones'!B219,"2",'Prioritized Approach Milestones'!C219,"yes")</f>
        <v>0</v>
      </c>
      <c r="C219" s="75">
        <f>COUNTIFS('Prioritized Approach Milestones'!B219,"3",'Prioritized Approach Milestones'!C219,"yes")</f>
        <v>0</v>
      </c>
      <c r="D219" s="76">
        <f>COUNTIFS('Prioritized Approach Milestones'!B219,"4",'Prioritized Approach Milestones'!C219,"yes")</f>
        <v>0</v>
      </c>
      <c r="E219" s="77">
        <f>COUNTIFS('Prioritized Approach Milestones'!B219,"5",'Prioritized Approach Milestones'!C219,"yes")</f>
        <v>0</v>
      </c>
      <c r="F219" s="78">
        <f>COUNTIFS('Prioritized Approach Milestones'!B219,"6",'Prioritized Approach Milestones'!C219,"yes")</f>
        <v>0</v>
      </c>
      <c r="G219" s="234">
        <f t="shared" si="9"/>
        <v>0</v>
      </c>
      <c r="H219" s="145">
        <f>COUNTIFS('Prioritized Approach Milestones'!B219,"1",'Prioritized Approach Milestones'!C219,"N/A")</f>
        <v>0</v>
      </c>
      <c r="I219" s="145">
        <f>COUNTIFS('Prioritized Approach Milestones'!B219,"2",'Prioritized Approach Milestones'!C219,"N/A")</f>
        <v>0</v>
      </c>
      <c r="J219" s="145">
        <f>COUNTIFS('Prioritized Approach Milestones'!B219,"3",'Prioritized Approach Milestones'!C219,"N/A")</f>
        <v>0</v>
      </c>
      <c r="K219" s="145">
        <f>COUNTIFS('Prioritized Approach Milestones'!B219,"4",'Prioritized Approach Milestones'!C219,"N/A")</f>
        <v>0</v>
      </c>
      <c r="L219" s="145">
        <f>COUNTIFS('Prioritized Approach Milestones'!B219,"5",'Prioritized Approach Milestones'!C219,"N/A")</f>
        <v>0</v>
      </c>
      <c r="M219" s="145">
        <f>COUNTIFS('Prioritized Approach Milestones'!B219,"6",'Prioritized Approach Milestones'!C219,"N/A")</f>
        <v>0</v>
      </c>
      <c r="N219">
        <f t="shared" si="10"/>
        <v>0</v>
      </c>
      <c r="O219" s="238"/>
      <c r="P219" s="65" t="str">
        <f>IF('Prioritized Approach Milestones'!$B219=1,'Prioritized Approach Milestones'!$F219,"")</f>
        <v/>
      </c>
      <c r="Q219" s="65">
        <f>IF('Prioritized Approach Milestones'!$B219=2,'Prioritized Approach Milestones'!$F219,"")</f>
        <v>0</v>
      </c>
      <c r="R219" s="65" t="str">
        <f>IF('Prioritized Approach Milestones'!$B219=3,'Prioritized Approach Milestones'!$F219,"")</f>
        <v/>
      </c>
      <c r="S219" s="65" t="str">
        <f>IF('Prioritized Approach Milestones'!$B219=4,'Prioritized Approach Milestones'!$F219,"")</f>
        <v/>
      </c>
      <c r="T219" s="65" t="str">
        <f>IF('Prioritized Approach Milestones'!$B219=5,'Prioritized Approach Milestones'!$F219,"")</f>
        <v/>
      </c>
      <c r="U219" s="66" t="str">
        <f>IF('Prioritized Approach Milestones'!$B219=6,'Prioritized Approach Milestones'!$F219,"")</f>
        <v/>
      </c>
      <c r="V219" s="67" t="str">
        <f>IF(AND('Prioritized Approach Milestones'!C219="Yes",'Prioritized Approach Milestones'!F219=""),"CORRECT",IF('Prioritized Approach Milestones'!C219="No","CORRECT",IF('Prioritized Approach Milestones'!B219=1,"ERROR 1","N/A")))</f>
        <v>N/A</v>
      </c>
      <c r="W219" s="67" t="str">
        <f>IF(AND('Prioritized Approach Milestones'!C219="Yes",'Prioritized Approach Milestones'!F219=""),"CORRECT",IF('Prioritized Approach Milestones'!C219="No","CORRECT",IF('Prioritized Approach Milestones'!B219=2,"ERROR 1","N/A")))</f>
        <v>ERROR 1</v>
      </c>
      <c r="X219" s="67" t="str">
        <f>IF(AND('Prioritized Approach Milestones'!C219="Yes",'Prioritized Approach Milestones'!F219=""),"CORRECT",IF('Prioritized Approach Milestones'!C219="No","CORRECT",IF('Prioritized Approach Milestones'!B219=3,"ERROR 1","N/A")))</f>
        <v>N/A</v>
      </c>
      <c r="Y219" s="67" t="str">
        <f>IF(AND('Prioritized Approach Milestones'!C219="Yes",'Prioritized Approach Milestones'!F219=""),"CORRECT",IF('Prioritized Approach Milestones'!C219="No","CORRECT",IF('Prioritized Approach Milestones'!B219=4,"ERROR 1","N/A")))</f>
        <v>N/A</v>
      </c>
      <c r="Z219" s="67" t="str">
        <f>IF(AND('Prioritized Approach Milestones'!C219="Yes",'Prioritized Approach Milestones'!F219=""),"CORRECT",IF('Prioritized Approach Milestones'!C219="No","CORRECT",IF('Prioritized Approach Milestones'!B219=5,"ERROR 1","N/A")))</f>
        <v>N/A</v>
      </c>
      <c r="AA219" s="67" t="str">
        <f>IF(AND('Prioritized Approach Milestones'!C219="Yes",'Prioritized Approach Milestones'!F219=""),"CORRECT",IF('Prioritized Approach Milestones'!C219="No","CORRECT",IF('Prioritized Approach Milestones'!B219=6,"ERROR 1","N/A")))</f>
        <v>N/A</v>
      </c>
      <c r="AB219" s="59" t="str">
        <f>IF(AND('Prioritized Approach Milestones'!C219="No",'Prioritized Approach Milestones'!F219=""),IF('Prioritized Approach Milestones'!B219=1,"ERROR 2","N/A"),"CORRECT")</f>
        <v>CORRECT</v>
      </c>
      <c r="AC219" s="59" t="str">
        <f>IF(AND('Prioritized Approach Milestones'!C219="No",'Prioritized Approach Milestones'!F219=""),IF('Prioritized Approach Milestones'!B219=2,"ERROR 2","N/A"),"CORRECT")</f>
        <v>CORRECT</v>
      </c>
      <c r="AD219" s="59" t="str">
        <f>IF(AND('Prioritized Approach Milestones'!C219="No",'Prioritized Approach Milestones'!F219=""),IF('Prioritized Approach Milestones'!B219=3,"ERROR 2","N/A"),"CORRECT")</f>
        <v>CORRECT</v>
      </c>
      <c r="AE219" s="59" t="str">
        <f>IF(AND('Prioritized Approach Milestones'!C219="No",'Prioritized Approach Milestones'!F219=""),IF('Prioritized Approach Milestones'!B219=4,"ERROR 2","N/A"),"CORRECT")</f>
        <v>CORRECT</v>
      </c>
      <c r="AF219" s="59" t="str">
        <f>IF(AND('Prioritized Approach Milestones'!C219="No",'Prioritized Approach Milestones'!F219=""),IF('Prioritized Approach Milestones'!B219=5,"ERROR 2","N/A"),"CORRECT")</f>
        <v>CORRECT</v>
      </c>
      <c r="AG219" s="68" t="str">
        <f>IF(AND('Prioritized Approach Milestones'!C219="No",'Prioritized Approach Milestones'!F219=""),IF('Prioritized Approach Milestones'!B219=6,"ERROR 2","N/A"),"CORRECT")</f>
        <v>CORRECT</v>
      </c>
    </row>
    <row r="220" spans="1:33">
      <c r="A220" s="74">
        <f>COUNTIFS('Prioritized Approach Milestones'!B220,"1",'Prioritized Approach Milestones'!C220,"yes")</f>
        <v>0</v>
      </c>
      <c r="B220" s="79">
        <f>COUNTIFS('Prioritized Approach Milestones'!B220,"2",'Prioritized Approach Milestones'!C220,"yes")</f>
        <v>0</v>
      </c>
      <c r="C220" s="75">
        <f>COUNTIFS('Prioritized Approach Milestones'!B220,"3",'Prioritized Approach Milestones'!C220,"yes")</f>
        <v>0</v>
      </c>
      <c r="D220" s="76">
        <f>COUNTIFS('Prioritized Approach Milestones'!B220,"4",'Prioritized Approach Milestones'!C220,"yes")</f>
        <v>0</v>
      </c>
      <c r="E220" s="77">
        <f>COUNTIFS('Prioritized Approach Milestones'!B220,"5",'Prioritized Approach Milestones'!C220,"yes")</f>
        <v>0</v>
      </c>
      <c r="F220" s="78">
        <f>COUNTIFS('Prioritized Approach Milestones'!B220,"6",'Prioritized Approach Milestones'!C220,"yes")</f>
        <v>0</v>
      </c>
      <c r="G220" s="234">
        <f t="shared" si="9"/>
        <v>0</v>
      </c>
      <c r="H220" s="145">
        <f>COUNTIFS('Prioritized Approach Milestones'!B220,"1",'Prioritized Approach Milestones'!C220,"N/A")</f>
        <v>0</v>
      </c>
      <c r="I220" s="145">
        <f>COUNTIFS('Prioritized Approach Milestones'!B220,"2",'Prioritized Approach Milestones'!C220,"N/A")</f>
        <v>0</v>
      </c>
      <c r="J220" s="145">
        <f>COUNTIFS('Prioritized Approach Milestones'!B220,"3",'Prioritized Approach Milestones'!C220,"N/A")</f>
        <v>0</v>
      </c>
      <c r="K220" s="145">
        <f>COUNTIFS('Prioritized Approach Milestones'!B220,"4",'Prioritized Approach Milestones'!C220,"N/A")</f>
        <v>0</v>
      </c>
      <c r="L220" s="145">
        <f>COUNTIFS('Prioritized Approach Milestones'!B220,"5",'Prioritized Approach Milestones'!C220,"N/A")</f>
        <v>0</v>
      </c>
      <c r="M220" s="145">
        <f>COUNTIFS('Prioritized Approach Milestones'!B220,"6",'Prioritized Approach Milestones'!C220,"N/A")</f>
        <v>0</v>
      </c>
      <c r="N220">
        <f t="shared" si="10"/>
        <v>0</v>
      </c>
      <c r="O220" s="238"/>
      <c r="P220" s="65" t="str">
        <f>IF('Prioritized Approach Milestones'!$B220=1,'Prioritized Approach Milestones'!$F220,"")</f>
        <v/>
      </c>
      <c r="Q220" s="65">
        <f>IF('Prioritized Approach Milestones'!$B220=2,'Prioritized Approach Milestones'!$F220,"")</f>
        <v>0</v>
      </c>
      <c r="R220" s="65" t="str">
        <f>IF('Prioritized Approach Milestones'!$B220=3,'Prioritized Approach Milestones'!$F220,"")</f>
        <v/>
      </c>
      <c r="S220" s="65" t="str">
        <f>IF('Prioritized Approach Milestones'!$B220=4,'Prioritized Approach Milestones'!$F220,"")</f>
        <v/>
      </c>
      <c r="T220" s="65" t="str">
        <f>IF('Prioritized Approach Milestones'!$B220=5,'Prioritized Approach Milestones'!$F220,"")</f>
        <v/>
      </c>
      <c r="U220" s="66" t="str">
        <f>IF('Prioritized Approach Milestones'!$B220=6,'Prioritized Approach Milestones'!$F220,"")</f>
        <v/>
      </c>
      <c r="V220" s="67" t="str">
        <f>IF(AND('Prioritized Approach Milestones'!C220="Yes",'Prioritized Approach Milestones'!F220=""),"CORRECT",IF('Prioritized Approach Milestones'!C220="No","CORRECT",IF('Prioritized Approach Milestones'!B220=1,"ERROR 1","N/A")))</f>
        <v>N/A</v>
      </c>
      <c r="W220" s="67" t="str">
        <f>IF(AND('Prioritized Approach Milestones'!C220="Yes",'Prioritized Approach Milestones'!F220=""),"CORRECT",IF('Prioritized Approach Milestones'!C220="No","CORRECT",IF('Prioritized Approach Milestones'!B220=2,"ERROR 1","N/A")))</f>
        <v>ERROR 1</v>
      </c>
      <c r="X220" s="67" t="str">
        <f>IF(AND('Prioritized Approach Milestones'!C220="Yes",'Prioritized Approach Milestones'!F220=""),"CORRECT",IF('Prioritized Approach Milestones'!C220="No","CORRECT",IF('Prioritized Approach Milestones'!B220=3,"ERROR 1","N/A")))</f>
        <v>N/A</v>
      </c>
      <c r="Y220" s="67" t="str">
        <f>IF(AND('Prioritized Approach Milestones'!C220="Yes",'Prioritized Approach Milestones'!F220=""),"CORRECT",IF('Prioritized Approach Milestones'!C220="No","CORRECT",IF('Prioritized Approach Milestones'!B220=4,"ERROR 1","N/A")))</f>
        <v>N/A</v>
      </c>
      <c r="Z220" s="67" t="str">
        <f>IF(AND('Prioritized Approach Milestones'!C220="Yes",'Prioritized Approach Milestones'!F220=""),"CORRECT",IF('Prioritized Approach Milestones'!C220="No","CORRECT",IF('Prioritized Approach Milestones'!B220=5,"ERROR 1","N/A")))</f>
        <v>N/A</v>
      </c>
      <c r="AA220" s="67" t="str">
        <f>IF(AND('Prioritized Approach Milestones'!C220="Yes",'Prioritized Approach Milestones'!F220=""),"CORRECT",IF('Prioritized Approach Milestones'!C220="No","CORRECT",IF('Prioritized Approach Milestones'!B220=6,"ERROR 1","N/A")))</f>
        <v>N/A</v>
      </c>
      <c r="AB220" s="59" t="str">
        <f>IF(AND('Prioritized Approach Milestones'!C220="No",'Prioritized Approach Milestones'!F220=""),IF('Prioritized Approach Milestones'!B220=1,"ERROR 2","N/A"),"CORRECT")</f>
        <v>CORRECT</v>
      </c>
      <c r="AC220" s="59" t="str">
        <f>IF(AND('Prioritized Approach Milestones'!C220="No",'Prioritized Approach Milestones'!F220=""),IF('Prioritized Approach Milestones'!B220=2,"ERROR 2","N/A"),"CORRECT")</f>
        <v>CORRECT</v>
      </c>
      <c r="AD220" s="59" t="str">
        <f>IF(AND('Prioritized Approach Milestones'!C220="No",'Prioritized Approach Milestones'!F220=""),IF('Prioritized Approach Milestones'!B220=3,"ERROR 2","N/A"),"CORRECT")</f>
        <v>CORRECT</v>
      </c>
      <c r="AE220" s="59" t="str">
        <f>IF(AND('Prioritized Approach Milestones'!C220="No",'Prioritized Approach Milestones'!F220=""),IF('Prioritized Approach Milestones'!B220=4,"ERROR 2","N/A"),"CORRECT")</f>
        <v>CORRECT</v>
      </c>
      <c r="AF220" s="59" t="str">
        <f>IF(AND('Prioritized Approach Milestones'!C220="No",'Prioritized Approach Milestones'!F220=""),IF('Prioritized Approach Milestones'!B220=5,"ERROR 2","N/A"),"CORRECT")</f>
        <v>CORRECT</v>
      </c>
      <c r="AG220" s="68" t="str">
        <f>IF(AND('Prioritized Approach Milestones'!C220="No",'Prioritized Approach Milestones'!F220=""),IF('Prioritized Approach Milestones'!B220=6,"ERROR 2","N/A"),"CORRECT")</f>
        <v>CORRECT</v>
      </c>
    </row>
    <row r="221" spans="1:33">
      <c r="A221" s="74">
        <f>COUNTIFS('Prioritized Approach Milestones'!B221,"1",'Prioritized Approach Milestones'!C221,"yes")</f>
        <v>0</v>
      </c>
      <c r="B221" s="79">
        <f>COUNTIFS('Prioritized Approach Milestones'!B221,"2",'Prioritized Approach Milestones'!C221,"yes")</f>
        <v>0</v>
      </c>
      <c r="C221" s="75">
        <f>COUNTIFS('Prioritized Approach Milestones'!B221,"3",'Prioritized Approach Milestones'!C221,"yes")</f>
        <v>0</v>
      </c>
      <c r="D221" s="76">
        <f>COUNTIFS('Prioritized Approach Milestones'!B221,"4",'Prioritized Approach Milestones'!C221,"yes")</f>
        <v>0</v>
      </c>
      <c r="E221" s="77">
        <f>COUNTIFS('Prioritized Approach Milestones'!B221,"5",'Prioritized Approach Milestones'!C221,"yes")</f>
        <v>0</v>
      </c>
      <c r="F221" s="78">
        <f>COUNTIFS('Prioritized Approach Milestones'!B221,"6",'Prioritized Approach Milestones'!C221,"yes")</f>
        <v>0</v>
      </c>
      <c r="G221" s="234">
        <f t="shared" si="9"/>
        <v>0</v>
      </c>
      <c r="H221" s="145">
        <f>COUNTIFS('Prioritized Approach Milestones'!B221,"1",'Prioritized Approach Milestones'!C221,"N/A")</f>
        <v>0</v>
      </c>
      <c r="I221" s="145">
        <f>COUNTIFS('Prioritized Approach Milestones'!B221,"2",'Prioritized Approach Milestones'!C221,"N/A")</f>
        <v>0</v>
      </c>
      <c r="J221" s="145">
        <f>COUNTIFS('Prioritized Approach Milestones'!B221,"3",'Prioritized Approach Milestones'!C221,"N/A")</f>
        <v>0</v>
      </c>
      <c r="K221" s="145">
        <f>COUNTIFS('Prioritized Approach Milestones'!B221,"4",'Prioritized Approach Milestones'!C221,"N/A")</f>
        <v>0</v>
      </c>
      <c r="L221" s="145">
        <f>COUNTIFS('Prioritized Approach Milestones'!B221,"5",'Prioritized Approach Milestones'!C221,"N/A")</f>
        <v>0</v>
      </c>
      <c r="M221" s="145">
        <f>COUNTIFS('Prioritized Approach Milestones'!B221,"6",'Prioritized Approach Milestones'!C221,"N/A")</f>
        <v>0</v>
      </c>
      <c r="N221">
        <f t="shared" si="10"/>
        <v>0</v>
      </c>
      <c r="O221" s="238"/>
      <c r="P221" s="65" t="str">
        <f>IF('Prioritized Approach Milestones'!$B221=1,'Prioritized Approach Milestones'!$F221,"")</f>
        <v/>
      </c>
      <c r="Q221" s="65">
        <f>IF('Prioritized Approach Milestones'!$B221=2,'Prioritized Approach Milestones'!$F221,"")</f>
        <v>0</v>
      </c>
      <c r="R221" s="65" t="str">
        <f>IF('Prioritized Approach Milestones'!$B221=3,'Prioritized Approach Milestones'!$F221,"")</f>
        <v/>
      </c>
      <c r="S221" s="65" t="str">
        <f>IF('Prioritized Approach Milestones'!$B221=4,'Prioritized Approach Milestones'!$F221,"")</f>
        <v/>
      </c>
      <c r="T221" s="65" t="str">
        <f>IF('Prioritized Approach Milestones'!$B221=5,'Prioritized Approach Milestones'!$F221,"")</f>
        <v/>
      </c>
      <c r="U221" s="66" t="str">
        <f>IF('Prioritized Approach Milestones'!$B221=6,'Prioritized Approach Milestones'!$F221,"")</f>
        <v/>
      </c>
      <c r="V221" s="67" t="str">
        <f>IF(AND('Prioritized Approach Milestones'!C221="Yes",'Prioritized Approach Milestones'!F221=""),"CORRECT",IF('Prioritized Approach Milestones'!C221="No","CORRECT",IF('Prioritized Approach Milestones'!B221=1,"ERROR 1","N/A")))</f>
        <v>N/A</v>
      </c>
      <c r="W221" s="67" t="str">
        <f>IF(AND('Prioritized Approach Milestones'!C221="Yes",'Prioritized Approach Milestones'!F221=""),"CORRECT",IF('Prioritized Approach Milestones'!C221="No","CORRECT",IF('Prioritized Approach Milestones'!B221=2,"ERROR 1","N/A")))</f>
        <v>ERROR 1</v>
      </c>
      <c r="X221" s="67" t="str">
        <f>IF(AND('Prioritized Approach Milestones'!C221="Yes",'Prioritized Approach Milestones'!F221=""),"CORRECT",IF('Prioritized Approach Milestones'!C221="No","CORRECT",IF('Prioritized Approach Milestones'!B221=3,"ERROR 1","N/A")))</f>
        <v>N/A</v>
      </c>
      <c r="Y221" s="67" t="str">
        <f>IF(AND('Prioritized Approach Milestones'!C221="Yes",'Prioritized Approach Milestones'!F221=""),"CORRECT",IF('Prioritized Approach Milestones'!C221="No","CORRECT",IF('Prioritized Approach Milestones'!B221=4,"ERROR 1","N/A")))</f>
        <v>N/A</v>
      </c>
      <c r="Z221" s="67" t="str">
        <f>IF(AND('Prioritized Approach Milestones'!C221="Yes",'Prioritized Approach Milestones'!F221=""),"CORRECT",IF('Prioritized Approach Milestones'!C221="No","CORRECT",IF('Prioritized Approach Milestones'!B221=5,"ERROR 1","N/A")))</f>
        <v>N/A</v>
      </c>
      <c r="AA221" s="67" t="str">
        <f>IF(AND('Prioritized Approach Milestones'!C221="Yes",'Prioritized Approach Milestones'!F221=""),"CORRECT",IF('Prioritized Approach Milestones'!C221="No","CORRECT",IF('Prioritized Approach Milestones'!B221=6,"ERROR 1","N/A")))</f>
        <v>N/A</v>
      </c>
      <c r="AB221" s="59" t="str">
        <f>IF(AND('Prioritized Approach Milestones'!C221="No",'Prioritized Approach Milestones'!F221=""),IF('Prioritized Approach Milestones'!B221=1,"ERROR 2","N/A"),"CORRECT")</f>
        <v>CORRECT</v>
      </c>
      <c r="AC221" s="59" t="str">
        <f>IF(AND('Prioritized Approach Milestones'!C221="No",'Prioritized Approach Milestones'!F221=""),IF('Prioritized Approach Milestones'!B221=2,"ERROR 2","N/A"),"CORRECT")</f>
        <v>CORRECT</v>
      </c>
      <c r="AD221" s="59" t="str">
        <f>IF(AND('Prioritized Approach Milestones'!C221="No",'Prioritized Approach Milestones'!F221=""),IF('Prioritized Approach Milestones'!B221=3,"ERROR 2","N/A"),"CORRECT")</f>
        <v>CORRECT</v>
      </c>
      <c r="AE221" s="59" t="str">
        <f>IF(AND('Prioritized Approach Milestones'!C221="No",'Prioritized Approach Milestones'!F221=""),IF('Prioritized Approach Milestones'!B221=4,"ERROR 2","N/A"),"CORRECT")</f>
        <v>CORRECT</v>
      </c>
      <c r="AF221" s="59" t="str">
        <f>IF(AND('Prioritized Approach Milestones'!C221="No",'Prioritized Approach Milestones'!F221=""),IF('Prioritized Approach Milestones'!B221=5,"ERROR 2","N/A"),"CORRECT")</f>
        <v>CORRECT</v>
      </c>
      <c r="AG221" s="68" t="str">
        <f>IF(AND('Prioritized Approach Milestones'!C221="No",'Prioritized Approach Milestones'!F221=""),IF('Prioritized Approach Milestones'!B221=6,"ERROR 2","N/A"),"CORRECT")</f>
        <v>CORRECT</v>
      </c>
    </row>
    <row r="222" spans="1:33">
      <c r="A222" s="74">
        <f>COUNTIFS('Prioritized Approach Milestones'!B222,"1",'Prioritized Approach Milestones'!C222,"yes")</f>
        <v>0</v>
      </c>
      <c r="B222" s="79">
        <f>COUNTIFS('Prioritized Approach Milestones'!B222,"2",'Prioritized Approach Milestones'!C222,"yes")</f>
        <v>0</v>
      </c>
      <c r="C222" s="75">
        <f>COUNTIFS('Prioritized Approach Milestones'!B222,"3",'Prioritized Approach Milestones'!C222,"yes")</f>
        <v>0</v>
      </c>
      <c r="D222" s="76">
        <f>COUNTIFS('Prioritized Approach Milestones'!B222,"4",'Prioritized Approach Milestones'!C222,"yes")</f>
        <v>0</v>
      </c>
      <c r="E222" s="77">
        <f>COUNTIFS('Prioritized Approach Milestones'!B222,"5",'Prioritized Approach Milestones'!C222,"yes")</f>
        <v>0</v>
      </c>
      <c r="F222" s="78">
        <f>COUNTIFS('Prioritized Approach Milestones'!B222,"6",'Prioritized Approach Milestones'!C222,"yes")</f>
        <v>0</v>
      </c>
      <c r="G222" s="234">
        <f t="shared" si="9"/>
        <v>0</v>
      </c>
      <c r="H222" s="145">
        <f>COUNTIFS('Prioritized Approach Milestones'!B222,"1",'Prioritized Approach Milestones'!C222,"N/A")</f>
        <v>0</v>
      </c>
      <c r="I222" s="145">
        <f>COUNTIFS('Prioritized Approach Milestones'!B222,"2",'Prioritized Approach Milestones'!C222,"N/A")</f>
        <v>0</v>
      </c>
      <c r="J222" s="145">
        <f>COUNTIFS('Prioritized Approach Milestones'!B222,"3",'Prioritized Approach Milestones'!C222,"N/A")</f>
        <v>0</v>
      </c>
      <c r="K222" s="145">
        <f>COUNTIFS('Prioritized Approach Milestones'!B222,"4",'Prioritized Approach Milestones'!C222,"N/A")</f>
        <v>0</v>
      </c>
      <c r="L222" s="145">
        <f>COUNTIFS('Prioritized Approach Milestones'!B222,"5",'Prioritized Approach Milestones'!C222,"N/A")</f>
        <v>0</v>
      </c>
      <c r="M222" s="145">
        <f>COUNTIFS('Prioritized Approach Milestones'!B222,"6",'Prioritized Approach Milestones'!C222,"N/A")</f>
        <v>0</v>
      </c>
      <c r="N222">
        <f t="shared" si="10"/>
        <v>0</v>
      </c>
      <c r="O222" s="238"/>
      <c r="P222" s="65" t="str">
        <f>IF('Prioritized Approach Milestones'!$B222=1,'Prioritized Approach Milestones'!$F222,"")</f>
        <v/>
      </c>
      <c r="Q222" s="65" t="str">
        <f>IF('Prioritized Approach Milestones'!$B222=2,'Prioritized Approach Milestones'!$F222,"")</f>
        <v/>
      </c>
      <c r="R222" s="65" t="str">
        <f>IF('Prioritized Approach Milestones'!$B222=3,'Prioritized Approach Milestones'!$F222,"")</f>
        <v/>
      </c>
      <c r="S222" s="65">
        <f>IF('Prioritized Approach Milestones'!$B222=4,'Prioritized Approach Milestones'!$F222,"")</f>
        <v>0</v>
      </c>
      <c r="T222" s="65" t="str">
        <f>IF('Prioritized Approach Milestones'!$B222=5,'Prioritized Approach Milestones'!$F222,"")</f>
        <v/>
      </c>
      <c r="U222" s="66" t="str">
        <f>IF('Prioritized Approach Milestones'!$B222=6,'Prioritized Approach Milestones'!$F222,"")</f>
        <v/>
      </c>
      <c r="V222" s="67" t="str">
        <f>IF(AND('Prioritized Approach Milestones'!C222="Yes",'Prioritized Approach Milestones'!F222=""),"CORRECT",IF('Prioritized Approach Milestones'!C222="No","CORRECT",IF('Prioritized Approach Milestones'!B222=1,"ERROR 1","N/A")))</f>
        <v>N/A</v>
      </c>
      <c r="W222" s="67" t="str">
        <f>IF(AND('Prioritized Approach Milestones'!C222="Yes",'Prioritized Approach Milestones'!F222=""),"CORRECT",IF('Prioritized Approach Milestones'!C222="No","CORRECT",IF('Prioritized Approach Milestones'!B222=2,"ERROR 1","N/A")))</f>
        <v>N/A</v>
      </c>
      <c r="X222" s="67" t="str">
        <f>IF(AND('Prioritized Approach Milestones'!C222="Yes",'Prioritized Approach Milestones'!F222=""),"CORRECT",IF('Prioritized Approach Milestones'!C222="No","CORRECT",IF('Prioritized Approach Milestones'!B222=3,"ERROR 1","N/A")))</f>
        <v>N/A</v>
      </c>
      <c r="Y222" s="67" t="str">
        <f>IF(AND('Prioritized Approach Milestones'!C222="Yes",'Prioritized Approach Milestones'!F222=""),"CORRECT",IF('Prioritized Approach Milestones'!C222="No","CORRECT",IF('Prioritized Approach Milestones'!B222=4,"ERROR 1","N/A")))</f>
        <v>ERROR 1</v>
      </c>
      <c r="Z222" s="67" t="str">
        <f>IF(AND('Prioritized Approach Milestones'!C222="Yes",'Prioritized Approach Milestones'!F222=""),"CORRECT",IF('Prioritized Approach Milestones'!C222="No","CORRECT",IF('Prioritized Approach Milestones'!B222=5,"ERROR 1","N/A")))</f>
        <v>N/A</v>
      </c>
      <c r="AA222" s="67" t="str">
        <f>IF(AND('Prioritized Approach Milestones'!C222="Yes",'Prioritized Approach Milestones'!F222=""),"CORRECT",IF('Prioritized Approach Milestones'!C222="No","CORRECT",IF('Prioritized Approach Milestones'!B222=6,"ERROR 1","N/A")))</f>
        <v>N/A</v>
      </c>
      <c r="AB222" s="59" t="str">
        <f>IF(AND('Prioritized Approach Milestones'!C222="No",'Prioritized Approach Milestones'!F222=""),IF('Prioritized Approach Milestones'!B222=1,"ERROR 2","N/A"),"CORRECT")</f>
        <v>CORRECT</v>
      </c>
      <c r="AC222" s="59" t="str">
        <f>IF(AND('Prioritized Approach Milestones'!C222="No",'Prioritized Approach Milestones'!F222=""),IF('Prioritized Approach Milestones'!B222=2,"ERROR 2","N/A"),"CORRECT")</f>
        <v>CORRECT</v>
      </c>
      <c r="AD222" s="59" t="str">
        <f>IF(AND('Prioritized Approach Milestones'!C222="No",'Prioritized Approach Milestones'!F222=""),IF('Prioritized Approach Milestones'!B222=3,"ERROR 2","N/A"),"CORRECT")</f>
        <v>CORRECT</v>
      </c>
      <c r="AE222" s="59" t="str">
        <f>IF(AND('Prioritized Approach Milestones'!C222="No",'Prioritized Approach Milestones'!F222=""),IF('Prioritized Approach Milestones'!B222=4,"ERROR 2","N/A"),"CORRECT")</f>
        <v>CORRECT</v>
      </c>
      <c r="AF222" s="59" t="str">
        <f>IF(AND('Prioritized Approach Milestones'!C222="No",'Prioritized Approach Milestones'!F222=""),IF('Prioritized Approach Milestones'!B222=5,"ERROR 2","N/A"),"CORRECT")</f>
        <v>CORRECT</v>
      </c>
      <c r="AG222" s="68" t="str">
        <f>IF(AND('Prioritized Approach Milestones'!C222="No",'Prioritized Approach Milestones'!F222=""),IF('Prioritized Approach Milestones'!B222=6,"ERROR 2","N/A"),"CORRECT")</f>
        <v>CORRECT</v>
      </c>
    </row>
    <row r="223" spans="1:33">
      <c r="A223" s="74">
        <f>COUNTIFS('Prioritized Approach Milestones'!B223,"1",'Prioritized Approach Milestones'!C223,"yes")</f>
        <v>0</v>
      </c>
      <c r="B223" s="79">
        <f>COUNTIFS('Prioritized Approach Milestones'!B223,"2",'Prioritized Approach Milestones'!C223,"yes")</f>
        <v>0</v>
      </c>
      <c r="C223" s="75">
        <f>COUNTIFS('Prioritized Approach Milestones'!B223,"3",'Prioritized Approach Milestones'!C223,"yes")</f>
        <v>0</v>
      </c>
      <c r="D223" s="76">
        <f>COUNTIFS('Prioritized Approach Milestones'!B223,"4",'Prioritized Approach Milestones'!C223,"yes")</f>
        <v>0</v>
      </c>
      <c r="E223" s="77">
        <f>COUNTIFS('Prioritized Approach Milestones'!B223,"5",'Prioritized Approach Milestones'!C223,"yes")</f>
        <v>0</v>
      </c>
      <c r="F223" s="78">
        <f>COUNTIFS('Prioritized Approach Milestones'!B223,"6",'Prioritized Approach Milestones'!C223,"yes")</f>
        <v>0</v>
      </c>
      <c r="G223" s="234">
        <f t="shared" si="9"/>
        <v>0</v>
      </c>
      <c r="H223" s="145">
        <f>COUNTIFS('Prioritized Approach Milestones'!B223,"1",'Prioritized Approach Milestones'!C223,"N/A")</f>
        <v>0</v>
      </c>
      <c r="I223" s="145">
        <f>COUNTIFS('Prioritized Approach Milestones'!B223,"2",'Prioritized Approach Milestones'!C223,"N/A")</f>
        <v>0</v>
      </c>
      <c r="J223" s="145">
        <f>COUNTIFS('Prioritized Approach Milestones'!B223,"3",'Prioritized Approach Milestones'!C223,"N/A")</f>
        <v>0</v>
      </c>
      <c r="K223" s="145">
        <f>COUNTIFS('Prioritized Approach Milestones'!B223,"4",'Prioritized Approach Milestones'!C223,"N/A")</f>
        <v>0</v>
      </c>
      <c r="L223" s="145">
        <f>COUNTIFS('Prioritized Approach Milestones'!B223,"5",'Prioritized Approach Milestones'!C223,"N/A")</f>
        <v>0</v>
      </c>
      <c r="M223" s="145">
        <f>COUNTIFS('Prioritized Approach Milestones'!B223,"6",'Prioritized Approach Milestones'!C223,"N/A")</f>
        <v>0</v>
      </c>
      <c r="N223">
        <f t="shared" si="10"/>
        <v>0</v>
      </c>
      <c r="O223" s="238"/>
      <c r="P223" s="65" t="str">
        <f>IF('Prioritized Approach Milestones'!$B223=1,'Prioritized Approach Milestones'!$F223,"")</f>
        <v/>
      </c>
      <c r="Q223" s="65" t="str">
        <f>IF('Prioritized Approach Milestones'!$B223=2,'Prioritized Approach Milestones'!$F223,"")</f>
        <v/>
      </c>
      <c r="R223" s="65" t="str">
        <f>IF('Prioritized Approach Milestones'!$B223=3,'Prioritized Approach Milestones'!$F223,"")</f>
        <v/>
      </c>
      <c r="S223" s="65">
        <f>IF('Prioritized Approach Milestones'!$B223=4,'Prioritized Approach Milestones'!$F223,"")</f>
        <v>0</v>
      </c>
      <c r="T223" s="65" t="str">
        <f>IF('Prioritized Approach Milestones'!$B223=5,'Prioritized Approach Milestones'!$F223,"")</f>
        <v/>
      </c>
      <c r="U223" s="66" t="str">
        <f>IF('Prioritized Approach Milestones'!$B223=6,'Prioritized Approach Milestones'!$F223,"")</f>
        <v/>
      </c>
      <c r="V223" s="67" t="str">
        <f>IF(AND('Prioritized Approach Milestones'!C223="Yes",'Prioritized Approach Milestones'!F223=""),"CORRECT",IF('Prioritized Approach Milestones'!C223="No","CORRECT",IF('Prioritized Approach Milestones'!B223=1,"ERROR 1","N/A")))</f>
        <v>N/A</v>
      </c>
      <c r="W223" s="67" t="str">
        <f>IF(AND('Prioritized Approach Milestones'!C223="Yes",'Prioritized Approach Milestones'!F223=""),"CORRECT",IF('Prioritized Approach Milestones'!C223="No","CORRECT",IF('Prioritized Approach Milestones'!B223=2,"ERROR 1","N/A")))</f>
        <v>N/A</v>
      </c>
      <c r="X223" s="67" t="str">
        <f>IF(AND('Prioritized Approach Milestones'!C223="Yes",'Prioritized Approach Milestones'!F223=""),"CORRECT",IF('Prioritized Approach Milestones'!C223="No","CORRECT",IF('Prioritized Approach Milestones'!B223=3,"ERROR 1","N/A")))</f>
        <v>N/A</v>
      </c>
      <c r="Y223" s="67" t="str">
        <f>IF(AND('Prioritized Approach Milestones'!C223="Yes",'Prioritized Approach Milestones'!F223=""),"CORRECT",IF('Prioritized Approach Milestones'!C223="No","CORRECT",IF('Prioritized Approach Milestones'!B223=4,"ERROR 1","N/A")))</f>
        <v>ERROR 1</v>
      </c>
      <c r="Z223" s="67" t="str">
        <f>IF(AND('Prioritized Approach Milestones'!C223="Yes",'Prioritized Approach Milestones'!F223=""),"CORRECT",IF('Prioritized Approach Milestones'!C223="No","CORRECT",IF('Prioritized Approach Milestones'!B223=5,"ERROR 1","N/A")))</f>
        <v>N/A</v>
      </c>
      <c r="AA223" s="67" t="str">
        <f>IF(AND('Prioritized Approach Milestones'!C223="Yes",'Prioritized Approach Milestones'!F223=""),"CORRECT",IF('Prioritized Approach Milestones'!C223="No","CORRECT",IF('Prioritized Approach Milestones'!B223=6,"ERROR 1","N/A")))</f>
        <v>N/A</v>
      </c>
      <c r="AB223" s="59" t="str">
        <f>IF(AND('Prioritized Approach Milestones'!C223="No",'Prioritized Approach Milestones'!F223=""),IF('Prioritized Approach Milestones'!B223=1,"ERROR 2","N/A"),"CORRECT")</f>
        <v>CORRECT</v>
      </c>
      <c r="AC223" s="59" t="str">
        <f>IF(AND('Prioritized Approach Milestones'!C223="No",'Prioritized Approach Milestones'!F223=""),IF('Prioritized Approach Milestones'!B223=2,"ERROR 2","N/A"),"CORRECT")</f>
        <v>CORRECT</v>
      </c>
      <c r="AD223" s="59" t="str">
        <f>IF(AND('Prioritized Approach Milestones'!C223="No",'Prioritized Approach Milestones'!F223=""),IF('Prioritized Approach Milestones'!B223=3,"ERROR 2","N/A"),"CORRECT")</f>
        <v>CORRECT</v>
      </c>
      <c r="AE223" s="59" t="str">
        <f>IF(AND('Prioritized Approach Milestones'!C223="No",'Prioritized Approach Milestones'!F223=""),IF('Prioritized Approach Milestones'!B223=4,"ERROR 2","N/A"),"CORRECT")</f>
        <v>CORRECT</v>
      </c>
      <c r="AF223" s="59" t="str">
        <f>IF(AND('Prioritized Approach Milestones'!C223="No",'Prioritized Approach Milestones'!F223=""),IF('Prioritized Approach Milestones'!B223=5,"ERROR 2","N/A"),"CORRECT")</f>
        <v>CORRECT</v>
      </c>
      <c r="AG223" s="68" t="str">
        <f>IF(AND('Prioritized Approach Milestones'!C223="No",'Prioritized Approach Milestones'!F223=""),IF('Prioritized Approach Milestones'!B223=6,"ERROR 2","N/A"),"CORRECT")</f>
        <v>CORRECT</v>
      </c>
    </row>
    <row r="224" spans="1:33">
      <c r="A224" s="74">
        <f>COUNTIFS('Prioritized Approach Milestones'!B224,"1",'Prioritized Approach Milestones'!C224,"yes")</f>
        <v>0</v>
      </c>
      <c r="B224" s="79">
        <f>COUNTIFS('Prioritized Approach Milestones'!B224,"2",'Prioritized Approach Milestones'!C224,"yes")</f>
        <v>0</v>
      </c>
      <c r="C224" s="75">
        <f>COUNTIFS('Prioritized Approach Milestones'!B224,"3",'Prioritized Approach Milestones'!C224,"yes")</f>
        <v>0</v>
      </c>
      <c r="D224" s="76">
        <f>COUNTIFS('Prioritized Approach Milestones'!B224,"4",'Prioritized Approach Milestones'!C224,"yes")</f>
        <v>0</v>
      </c>
      <c r="E224" s="77">
        <f>COUNTIFS('Prioritized Approach Milestones'!B224,"5",'Prioritized Approach Milestones'!C224,"yes")</f>
        <v>0</v>
      </c>
      <c r="F224" s="78">
        <f>COUNTIFS('Prioritized Approach Milestones'!B224,"6",'Prioritized Approach Milestones'!C224,"yes")</f>
        <v>0</v>
      </c>
      <c r="G224" s="234">
        <f t="shared" si="9"/>
        <v>0</v>
      </c>
      <c r="H224" s="145">
        <f>COUNTIFS('Prioritized Approach Milestones'!B224,"1",'Prioritized Approach Milestones'!C224,"N/A")</f>
        <v>0</v>
      </c>
      <c r="I224" s="145">
        <f>COUNTIFS('Prioritized Approach Milestones'!B224,"2",'Prioritized Approach Milestones'!C224,"N/A")</f>
        <v>0</v>
      </c>
      <c r="J224" s="145">
        <f>COUNTIFS('Prioritized Approach Milestones'!B224,"3",'Prioritized Approach Milestones'!C224,"N/A")</f>
        <v>0</v>
      </c>
      <c r="K224" s="145">
        <f>COUNTIFS('Prioritized Approach Milestones'!B224,"4",'Prioritized Approach Milestones'!C224,"N/A")</f>
        <v>0</v>
      </c>
      <c r="L224" s="145">
        <f>COUNTIFS('Prioritized Approach Milestones'!B224,"5",'Prioritized Approach Milestones'!C224,"N/A")</f>
        <v>0</v>
      </c>
      <c r="M224" s="145">
        <f>COUNTIFS('Prioritized Approach Milestones'!B224,"6",'Prioritized Approach Milestones'!C224,"N/A")</f>
        <v>0</v>
      </c>
      <c r="N224">
        <f t="shared" si="10"/>
        <v>0</v>
      </c>
      <c r="O224" s="238"/>
      <c r="P224" s="65" t="str">
        <f>IF('Prioritized Approach Milestones'!$B224=1,'Prioritized Approach Milestones'!$F224,"")</f>
        <v/>
      </c>
      <c r="Q224" s="65" t="str">
        <f>IF('Prioritized Approach Milestones'!$B224=2,'Prioritized Approach Milestones'!$F224,"")</f>
        <v/>
      </c>
      <c r="R224" s="65" t="str">
        <f>IF('Prioritized Approach Milestones'!$B224=3,'Prioritized Approach Milestones'!$F224,"")</f>
        <v/>
      </c>
      <c r="S224" s="65">
        <f>IF('Prioritized Approach Milestones'!$B224=4,'Prioritized Approach Milestones'!$F224,"")</f>
        <v>0</v>
      </c>
      <c r="T224" s="65" t="str">
        <f>IF('Prioritized Approach Milestones'!$B224=5,'Prioritized Approach Milestones'!$F224,"")</f>
        <v/>
      </c>
      <c r="U224" s="66" t="str">
        <f>IF('Prioritized Approach Milestones'!$B224=6,'Prioritized Approach Milestones'!$F224,"")</f>
        <v/>
      </c>
      <c r="V224" s="67" t="str">
        <f>IF(AND('Prioritized Approach Milestones'!C224="Yes",'Prioritized Approach Milestones'!F224=""),"CORRECT",IF('Prioritized Approach Milestones'!C224="No","CORRECT",IF('Prioritized Approach Milestones'!B224=1,"ERROR 1","N/A")))</f>
        <v>N/A</v>
      </c>
      <c r="W224" s="67" t="str">
        <f>IF(AND('Prioritized Approach Milestones'!C224="Yes",'Prioritized Approach Milestones'!F224=""),"CORRECT",IF('Prioritized Approach Milestones'!C224="No","CORRECT",IF('Prioritized Approach Milestones'!B224=2,"ERROR 1","N/A")))</f>
        <v>N/A</v>
      </c>
      <c r="X224" s="67" t="str">
        <f>IF(AND('Prioritized Approach Milestones'!C224="Yes",'Prioritized Approach Milestones'!F224=""),"CORRECT",IF('Prioritized Approach Milestones'!C224="No","CORRECT",IF('Prioritized Approach Milestones'!B224=3,"ERROR 1","N/A")))</f>
        <v>N/A</v>
      </c>
      <c r="Y224" s="67" t="str">
        <f>IF(AND('Prioritized Approach Milestones'!C224="Yes",'Prioritized Approach Milestones'!F224=""),"CORRECT",IF('Prioritized Approach Milestones'!C224="No","CORRECT",IF('Prioritized Approach Milestones'!B224=4,"ERROR 1","N/A")))</f>
        <v>ERROR 1</v>
      </c>
      <c r="Z224" s="67" t="str">
        <f>IF(AND('Prioritized Approach Milestones'!C224="Yes",'Prioritized Approach Milestones'!F224=""),"CORRECT",IF('Prioritized Approach Milestones'!C224="No","CORRECT",IF('Prioritized Approach Milestones'!B224=5,"ERROR 1","N/A")))</f>
        <v>N/A</v>
      </c>
      <c r="AA224" s="67" t="str">
        <f>IF(AND('Prioritized Approach Milestones'!C224="Yes",'Prioritized Approach Milestones'!F224=""),"CORRECT",IF('Prioritized Approach Milestones'!C224="No","CORRECT",IF('Prioritized Approach Milestones'!B224=6,"ERROR 1","N/A")))</f>
        <v>N/A</v>
      </c>
      <c r="AB224" s="59" t="str">
        <f>IF(AND('Prioritized Approach Milestones'!C224="No",'Prioritized Approach Milestones'!F224=""),IF('Prioritized Approach Milestones'!B224=1,"ERROR 2","N/A"),"CORRECT")</f>
        <v>CORRECT</v>
      </c>
      <c r="AC224" s="59" t="str">
        <f>IF(AND('Prioritized Approach Milestones'!C224="No",'Prioritized Approach Milestones'!F224=""),IF('Prioritized Approach Milestones'!B224=2,"ERROR 2","N/A"),"CORRECT")</f>
        <v>CORRECT</v>
      </c>
      <c r="AD224" s="59" t="str">
        <f>IF(AND('Prioritized Approach Milestones'!C224="No",'Prioritized Approach Milestones'!F224=""),IF('Prioritized Approach Milestones'!B224=3,"ERROR 2","N/A"),"CORRECT")</f>
        <v>CORRECT</v>
      </c>
      <c r="AE224" s="59" t="str">
        <f>IF(AND('Prioritized Approach Milestones'!C224="No",'Prioritized Approach Milestones'!F224=""),IF('Prioritized Approach Milestones'!B224=4,"ERROR 2","N/A"),"CORRECT")</f>
        <v>CORRECT</v>
      </c>
      <c r="AF224" s="59" t="str">
        <f>IF(AND('Prioritized Approach Milestones'!C224="No",'Prioritized Approach Milestones'!F224=""),IF('Prioritized Approach Milestones'!B224=5,"ERROR 2","N/A"),"CORRECT")</f>
        <v>CORRECT</v>
      </c>
      <c r="AG224" s="68" t="str">
        <f>IF(AND('Prioritized Approach Milestones'!C224="No",'Prioritized Approach Milestones'!F224=""),IF('Prioritized Approach Milestones'!B224=6,"ERROR 2","N/A"),"CORRECT")</f>
        <v>CORRECT</v>
      </c>
    </row>
    <row r="225" spans="1:33">
      <c r="A225" s="74">
        <f>COUNTIFS('Prioritized Approach Milestones'!B225,"1",'Prioritized Approach Milestones'!C225,"yes")</f>
        <v>0</v>
      </c>
      <c r="B225" s="79">
        <f>COUNTIFS('Prioritized Approach Milestones'!B225,"2",'Prioritized Approach Milestones'!C225,"yes")</f>
        <v>0</v>
      </c>
      <c r="C225" s="75">
        <f>COUNTIFS('Prioritized Approach Milestones'!B225,"3",'Prioritized Approach Milestones'!C225,"yes")</f>
        <v>0</v>
      </c>
      <c r="D225" s="76">
        <f>COUNTIFS('Prioritized Approach Milestones'!B225,"4",'Prioritized Approach Milestones'!C225,"yes")</f>
        <v>0</v>
      </c>
      <c r="E225" s="77">
        <f>COUNTIFS('Prioritized Approach Milestones'!B225,"5",'Prioritized Approach Milestones'!C225,"yes")</f>
        <v>0</v>
      </c>
      <c r="F225" s="78">
        <f>COUNTIFS('Prioritized Approach Milestones'!B225,"6",'Prioritized Approach Milestones'!C225,"yes")</f>
        <v>0</v>
      </c>
      <c r="G225" s="234">
        <f t="shared" si="9"/>
        <v>0</v>
      </c>
      <c r="H225" s="145">
        <f>COUNTIFS('Prioritized Approach Milestones'!B225,"1",'Prioritized Approach Milestones'!C225,"N/A")</f>
        <v>0</v>
      </c>
      <c r="I225" s="145">
        <f>COUNTIFS('Prioritized Approach Milestones'!B225,"2",'Prioritized Approach Milestones'!C225,"N/A")</f>
        <v>0</v>
      </c>
      <c r="J225" s="145">
        <f>COUNTIFS('Prioritized Approach Milestones'!B225,"3",'Prioritized Approach Milestones'!C225,"N/A")</f>
        <v>0</v>
      </c>
      <c r="K225" s="145">
        <f>COUNTIFS('Prioritized Approach Milestones'!B225,"4",'Prioritized Approach Milestones'!C225,"N/A")</f>
        <v>0</v>
      </c>
      <c r="L225" s="145">
        <f>COUNTIFS('Prioritized Approach Milestones'!B225,"5",'Prioritized Approach Milestones'!C225,"N/A")</f>
        <v>0</v>
      </c>
      <c r="M225" s="145">
        <f>COUNTIFS('Prioritized Approach Milestones'!B225,"6",'Prioritized Approach Milestones'!C225,"N/A")</f>
        <v>0</v>
      </c>
      <c r="N225">
        <f t="shared" si="10"/>
        <v>0</v>
      </c>
      <c r="O225" s="238"/>
      <c r="P225" s="65" t="str">
        <f>IF('Prioritized Approach Milestones'!$B225=1,'Prioritized Approach Milestones'!$F225,"")</f>
        <v/>
      </c>
      <c r="Q225" s="65" t="str">
        <f>IF('Prioritized Approach Milestones'!$B225=2,'Prioritized Approach Milestones'!$F225,"")</f>
        <v/>
      </c>
      <c r="R225" s="65" t="str">
        <f>IF('Prioritized Approach Milestones'!$B225=3,'Prioritized Approach Milestones'!$F225,"")</f>
        <v/>
      </c>
      <c r="S225" s="65" t="str">
        <f>IF('Prioritized Approach Milestones'!$B225=4,'Prioritized Approach Milestones'!$F225,"")</f>
        <v/>
      </c>
      <c r="T225" s="65" t="str">
        <f>IF('Prioritized Approach Milestones'!$B225=5,'Prioritized Approach Milestones'!$F225,"")</f>
        <v/>
      </c>
      <c r="U225" s="66" t="str">
        <f>IF('Prioritized Approach Milestones'!$B225=6,'Prioritized Approach Milestones'!$F225,"")</f>
        <v/>
      </c>
      <c r="V225" s="67" t="str">
        <f>IF(AND('Prioritized Approach Milestones'!C225="Yes",'Prioritized Approach Milestones'!F225=""),"CORRECT",IF('Prioritized Approach Milestones'!C225="No","CORRECT",IF('Prioritized Approach Milestones'!B225=1,"ERROR 1","N/A")))</f>
        <v>N/A</v>
      </c>
      <c r="W225" s="67" t="str">
        <f>IF(AND('Prioritized Approach Milestones'!C225="Yes",'Prioritized Approach Milestones'!F225=""),"CORRECT",IF('Prioritized Approach Milestones'!C225="No","CORRECT",IF('Prioritized Approach Milestones'!B225=2,"ERROR 1","N/A")))</f>
        <v>N/A</v>
      </c>
      <c r="X225" s="67" t="str">
        <f>IF(AND('Prioritized Approach Milestones'!C225="Yes",'Prioritized Approach Milestones'!F225=""),"CORRECT",IF('Prioritized Approach Milestones'!C225="No","CORRECT",IF('Prioritized Approach Milestones'!B225=3,"ERROR 1","N/A")))</f>
        <v>N/A</v>
      </c>
      <c r="Y225" s="67" t="str">
        <f>IF(AND('Prioritized Approach Milestones'!C225="Yes",'Prioritized Approach Milestones'!F225=""),"CORRECT",IF('Prioritized Approach Milestones'!C225="No","CORRECT",IF('Prioritized Approach Milestones'!B225=4,"ERROR 1","N/A")))</f>
        <v>N/A</v>
      </c>
      <c r="Z225" s="67" t="str">
        <f>IF(AND('Prioritized Approach Milestones'!C225="Yes",'Prioritized Approach Milestones'!F225=""),"CORRECT",IF('Prioritized Approach Milestones'!C225="No","CORRECT",IF('Prioritized Approach Milestones'!B225=5,"ERROR 1","N/A")))</f>
        <v>N/A</v>
      </c>
      <c r="AA225" s="67" t="str">
        <f>IF(AND('Prioritized Approach Milestones'!C225="Yes",'Prioritized Approach Milestones'!F225=""),"CORRECT",IF('Prioritized Approach Milestones'!C225="No","CORRECT",IF('Prioritized Approach Milestones'!B225=6,"ERROR 1","N/A")))</f>
        <v>N/A</v>
      </c>
      <c r="AB225" s="59" t="str">
        <f>IF(AND('Prioritized Approach Milestones'!C225="No",'Prioritized Approach Milestones'!F225=""),IF('Prioritized Approach Milestones'!B225=1,"ERROR 2","N/A"),"CORRECT")</f>
        <v>CORRECT</v>
      </c>
      <c r="AC225" s="59" t="str">
        <f>IF(AND('Prioritized Approach Milestones'!C225="No",'Prioritized Approach Milestones'!F225=""),IF('Prioritized Approach Milestones'!B225=2,"ERROR 2","N/A"),"CORRECT")</f>
        <v>CORRECT</v>
      </c>
      <c r="AD225" s="59" t="str">
        <f>IF(AND('Prioritized Approach Milestones'!C225="No",'Prioritized Approach Milestones'!F225=""),IF('Prioritized Approach Milestones'!B225=3,"ERROR 2","N/A"),"CORRECT")</f>
        <v>CORRECT</v>
      </c>
      <c r="AE225" s="59" t="str">
        <f>IF(AND('Prioritized Approach Milestones'!C225="No",'Prioritized Approach Milestones'!F225=""),IF('Prioritized Approach Milestones'!B225=4,"ERROR 2","N/A"),"CORRECT")</f>
        <v>CORRECT</v>
      </c>
      <c r="AF225" s="59" t="str">
        <f>IF(AND('Prioritized Approach Milestones'!C225="No",'Prioritized Approach Milestones'!F225=""),IF('Prioritized Approach Milestones'!B225=5,"ERROR 2","N/A"),"CORRECT")</f>
        <v>CORRECT</v>
      </c>
      <c r="AG225" s="68" t="str">
        <f>IF(AND('Prioritized Approach Milestones'!C225="No",'Prioritized Approach Milestones'!F225=""),IF('Prioritized Approach Milestones'!B225=6,"ERROR 2","N/A"),"CORRECT")</f>
        <v>CORRECT</v>
      </c>
    </row>
    <row r="226" spans="1:33">
      <c r="A226" s="74">
        <f>COUNTIFS('Prioritized Approach Milestones'!B226,"1",'Prioritized Approach Milestones'!C226,"yes")</f>
        <v>0</v>
      </c>
      <c r="B226" s="79">
        <f>COUNTIFS('Prioritized Approach Milestones'!B226,"2",'Prioritized Approach Milestones'!C226,"yes")</f>
        <v>0</v>
      </c>
      <c r="C226" s="75">
        <f>COUNTIFS('Prioritized Approach Milestones'!B226,"3",'Prioritized Approach Milestones'!C226,"yes")</f>
        <v>0</v>
      </c>
      <c r="D226" s="76">
        <f>COUNTIFS('Prioritized Approach Milestones'!B226,"4",'Prioritized Approach Milestones'!C226,"yes")</f>
        <v>0</v>
      </c>
      <c r="E226" s="77">
        <f>COUNTIFS('Prioritized Approach Milestones'!B226,"5",'Prioritized Approach Milestones'!C226,"yes")</f>
        <v>0</v>
      </c>
      <c r="F226" s="78">
        <f>COUNTIFS('Prioritized Approach Milestones'!B226,"6",'Prioritized Approach Milestones'!C226,"yes")</f>
        <v>0</v>
      </c>
      <c r="G226" s="234">
        <f t="shared" si="9"/>
        <v>0</v>
      </c>
      <c r="H226" s="145">
        <f>COUNTIFS('Prioritized Approach Milestones'!B226,"1",'Prioritized Approach Milestones'!C226,"N/A")</f>
        <v>0</v>
      </c>
      <c r="I226" s="145">
        <f>COUNTIFS('Prioritized Approach Milestones'!B226,"2",'Prioritized Approach Milestones'!C226,"N/A")</f>
        <v>0</v>
      </c>
      <c r="J226" s="145">
        <f>COUNTIFS('Prioritized Approach Milestones'!B226,"3",'Prioritized Approach Milestones'!C226,"N/A")</f>
        <v>0</v>
      </c>
      <c r="K226" s="145">
        <f>COUNTIFS('Prioritized Approach Milestones'!B226,"4",'Prioritized Approach Milestones'!C226,"N/A")</f>
        <v>0</v>
      </c>
      <c r="L226" s="145">
        <f>COUNTIFS('Prioritized Approach Milestones'!B226,"5",'Prioritized Approach Milestones'!C226,"N/A")</f>
        <v>0</v>
      </c>
      <c r="M226" s="145">
        <f>COUNTIFS('Prioritized Approach Milestones'!B226,"6",'Prioritized Approach Milestones'!C226,"N/A")</f>
        <v>0</v>
      </c>
      <c r="N226">
        <f t="shared" si="10"/>
        <v>0</v>
      </c>
      <c r="O226" s="238"/>
      <c r="P226" s="65" t="str">
        <f>IF('Prioritized Approach Milestones'!$B226=1,'Prioritized Approach Milestones'!$F226,"")</f>
        <v/>
      </c>
      <c r="Q226" s="65" t="str">
        <f>IF('Prioritized Approach Milestones'!$B226=2,'Prioritized Approach Milestones'!$F226,"")</f>
        <v/>
      </c>
      <c r="R226" s="65" t="str">
        <f>IF('Prioritized Approach Milestones'!$B226=3,'Prioritized Approach Milestones'!$F226,"")</f>
        <v/>
      </c>
      <c r="S226" s="65" t="str">
        <f>IF('Prioritized Approach Milestones'!$B226=4,'Prioritized Approach Milestones'!$F226,"")</f>
        <v/>
      </c>
      <c r="T226" s="65" t="str">
        <f>IF('Prioritized Approach Milestones'!$B226=5,'Prioritized Approach Milestones'!$F226,"")</f>
        <v/>
      </c>
      <c r="U226" s="66">
        <f>IF('Prioritized Approach Milestones'!$B226=6,'Prioritized Approach Milestones'!$F226,"")</f>
        <v>0</v>
      </c>
      <c r="V226" s="67" t="str">
        <f>IF(AND('Prioritized Approach Milestones'!C226="Yes",'Prioritized Approach Milestones'!F226=""),"CORRECT",IF('Prioritized Approach Milestones'!C226="No","CORRECT",IF('Prioritized Approach Milestones'!B226=1,"ERROR 1","N/A")))</f>
        <v>N/A</v>
      </c>
      <c r="W226" s="67" t="str">
        <f>IF(AND('Prioritized Approach Milestones'!C226="Yes",'Prioritized Approach Milestones'!F226=""),"CORRECT",IF('Prioritized Approach Milestones'!C226="No","CORRECT",IF('Prioritized Approach Milestones'!B226=2,"ERROR 1","N/A")))</f>
        <v>N/A</v>
      </c>
      <c r="X226" s="67" t="str">
        <f>IF(AND('Prioritized Approach Milestones'!C226="Yes",'Prioritized Approach Milestones'!F226=""),"CORRECT",IF('Prioritized Approach Milestones'!C226="No","CORRECT",IF('Prioritized Approach Milestones'!B226=3,"ERROR 1","N/A")))</f>
        <v>N/A</v>
      </c>
      <c r="Y226" s="67" t="str">
        <f>IF(AND('Prioritized Approach Milestones'!C226="Yes",'Prioritized Approach Milestones'!F226=""),"CORRECT",IF('Prioritized Approach Milestones'!C226="No","CORRECT",IF('Prioritized Approach Milestones'!B226=4,"ERROR 1","N/A")))</f>
        <v>N/A</v>
      </c>
      <c r="Z226" s="67" t="str">
        <f>IF(AND('Prioritized Approach Milestones'!C226="Yes",'Prioritized Approach Milestones'!F226=""),"CORRECT",IF('Prioritized Approach Milestones'!C226="No","CORRECT",IF('Prioritized Approach Milestones'!B226=5,"ERROR 1","N/A")))</f>
        <v>N/A</v>
      </c>
      <c r="AA226" s="67" t="str">
        <f>IF(AND('Prioritized Approach Milestones'!C226="Yes",'Prioritized Approach Milestones'!F226=""),"CORRECT",IF('Prioritized Approach Milestones'!C226="No","CORRECT",IF('Prioritized Approach Milestones'!B226=6,"ERROR 1","N/A")))</f>
        <v>ERROR 1</v>
      </c>
      <c r="AB226" s="59" t="str">
        <f>IF(AND('Prioritized Approach Milestones'!C226="No",'Prioritized Approach Milestones'!F226=""),IF('Prioritized Approach Milestones'!B226=1,"ERROR 2","N/A"),"CORRECT")</f>
        <v>CORRECT</v>
      </c>
      <c r="AC226" s="59" t="str">
        <f>IF(AND('Prioritized Approach Milestones'!C226="No",'Prioritized Approach Milestones'!F226=""),IF('Prioritized Approach Milestones'!B226=2,"ERROR 2","N/A"),"CORRECT")</f>
        <v>CORRECT</v>
      </c>
      <c r="AD226" s="59" t="str">
        <f>IF(AND('Prioritized Approach Milestones'!C226="No",'Prioritized Approach Milestones'!F226=""),IF('Prioritized Approach Milestones'!B226=3,"ERROR 2","N/A"),"CORRECT")</f>
        <v>CORRECT</v>
      </c>
      <c r="AE226" s="59" t="str">
        <f>IF(AND('Prioritized Approach Milestones'!C226="No",'Prioritized Approach Milestones'!F226=""),IF('Prioritized Approach Milestones'!B226=4,"ERROR 2","N/A"),"CORRECT")</f>
        <v>CORRECT</v>
      </c>
      <c r="AF226" s="59" t="str">
        <f>IF(AND('Prioritized Approach Milestones'!C226="No",'Prioritized Approach Milestones'!F226=""),IF('Prioritized Approach Milestones'!B226=5,"ERROR 2","N/A"),"CORRECT")</f>
        <v>CORRECT</v>
      </c>
      <c r="AG226" s="68" t="str">
        <f>IF(AND('Prioritized Approach Milestones'!C226="No",'Prioritized Approach Milestones'!F226=""),IF('Prioritized Approach Milestones'!B226=6,"ERROR 2","N/A"),"CORRECT")</f>
        <v>CORRECT</v>
      </c>
    </row>
    <row r="227" spans="1:33">
      <c r="A227" s="74">
        <f>COUNTIFS('Prioritized Approach Milestones'!B227,"1",'Prioritized Approach Milestones'!C227,"yes")</f>
        <v>0</v>
      </c>
      <c r="B227" s="79">
        <f>COUNTIFS('Prioritized Approach Milestones'!B227,"2",'Prioritized Approach Milestones'!C227,"yes")</f>
        <v>0</v>
      </c>
      <c r="C227" s="75">
        <f>COUNTIFS('Prioritized Approach Milestones'!B227,"3",'Prioritized Approach Milestones'!C227,"yes")</f>
        <v>0</v>
      </c>
      <c r="D227" s="76">
        <f>COUNTIFS('Prioritized Approach Milestones'!B227,"4",'Prioritized Approach Milestones'!C227,"yes")</f>
        <v>0</v>
      </c>
      <c r="E227" s="77">
        <f>COUNTIFS('Prioritized Approach Milestones'!B227,"5",'Prioritized Approach Milestones'!C227,"yes")</f>
        <v>0</v>
      </c>
      <c r="F227" s="78">
        <f>COUNTIFS('Prioritized Approach Milestones'!B227,"6",'Prioritized Approach Milestones'!C227,"yes")</f>
        <v>0</v>
      </c>
      <c r="G227" s="234">
        <f t="shared" si="9"/>
        <v>0</v>
      </c>
      <c r="H227" s="145">
        <f>COUNTIFS('Prioritized Approach Milestones'!B227,"1",'Prioritized Approach Milestones'!C227,"N/A")</f>
        <v>0</v>
      </c>
      <c r="I227" s="145">
        <f>COUNTIFS('Prioritized Approach Milestones'!B227,"2",'Prioritized Approach Milestones'!C227,"N/A")</f>
        <v>0</v>
      </c>
      <c r="J227" s="145">
        <f>COUNTIFS('Prioritized Approach Milestones'!B227,"3",'Prioritized Approach Milestones'!C227,"N/A")</f>
        <v>0</v>
      </c>
      <c r="K227" s="145">
        <f>COUNTIFS('Prioritized Approach Milestones'!B227,"4",'Prioritized Approach Milestones'!C227,"N/A")</f>
        <v>0</v>
      </c>
      <c r="L227" s="145">
        <f>COUNTIFS('Prioritized Approach Milestones'!B227,"5",'Prioritized Approach Milestones'!C227,"N/A")</f>
        <v>0</v>
      </c>
      <c r="M227" s="145">
        <f>COUNTIFS('Prioritized Approach Milestones'!B227,"6",'Prioritized Approach Milestones'!C227,"N/A")</f>
        <v>0</v>
      </c>
      <c r="N227">
        <f t="shared" si="10"/>
        <v>0</v>
      </c>
      <c r="O227" s="238"/>
      <c r="P227" s="65" t="str">
        <f>IF('Prioritized Approach Milestones'!$B227=1,'Prioritized Approach Milestones'!$F227,"")</f>
        <v/>
      </c>
      <c r="Q227" s="65" t="str">
        <f>IF('Prioritized Approach Milestones'!$B227=2,'Prioritized Approach Milestones'!$F227,"")</f>
        <v/>
      </c>
      <c r="R227" s="65" t="str">
        <f>IF('Prioritized Approach Milestones'!$B227=3,'Prioritized Approach Milestones'!$F227,"")</f>
        <v/>
      </c>
      <c r="S227" s="65" t="str">
        <f>IF('Prioritized Approach Milestones'!$B227=4,'Prioritized Approach Milestones'!$F227,"")</f>
        <v/>
      </c>
      <c r="T227" s="65" t="str">
        <f>IF('Prioritized Approach Milestones'!$B227=5,'Prioritized Approach Milestones'!$F227,"")</f>
        <v/>
      </c>
      <c r="U227" s="66">
        <f>IF('Prioritized Approach Milestones'!$B227=6,'Prioritized Approach Milestones'!$F227,"")</f>
        <v>0</v>
      </c>
      <c r="V227" s="67" t="str">
        <f>IF(AND('Prioritized Approach Milestones'!C227="Yes",'Prioritized Approach Milestones'!F227=""),"CORRECT",IF('Prioritized Approach Milestones'!C227="No","CORRECT",IF('Prioritized Approach Milestones'!B227=1,"ERROR 1","N/A")))</f>
        <v>N/A</v>
      </c>
      <c r="W227" s="67" t="str">
        <f>IF(AND('Prioritized Approach Milestones'!C227="Yes",'Prioritized Approach Milestones'!F227=""),"CORRECT",IF('Prioritized Approach Milestones'!C227="No","CORRECT",IF('Prioritized Approach Milestones'!B227=2,"ERROR 1","N/A")))</f>
        <v>N/A</v>
      </c>
      <c r="X227" s="67" t="str">
        <f>IF(AND('Prioritized Approach Milestones'!C227="Yes",'Prioritized Approach Milestones'!F227=""),"CORRECT",IF('Prioritized Approach Milestones'!C227="No","CORRECT",IF('Prioritized Approach Milestones'!B227=3,"ERROR 1","N/A")))</f>
        <v>N/A</v>
      </c>
      <c r="Y227" s="67" t="str">
        <f>IF(AND('Prioritized Approach Milestones'!C227="Yes",'Prioritized Approach Milestones'!F227=""),"CORRECT",IF('Prioritized Approach Milestones'!C227="No","CORRECT",IF('Prioritized Approach Milestones'!B227=4,"ERROR 1","N/A")))</f>
        <v>N/A</v>
      </c>
      <c r="Z227" s="67" t="str">
        <f>IF(AND('Prioritized Approach Milestones'!C227="Yes",'Prioritized Approach Milestones'!F227=""),"CORRECT",IF('Prioritized Approach Milestones'!C227="No","CORRECT",IF('Prioritized Approach Milestones'!B227=5,"ERROR 1","N/A")))</f>
        <v>N/A</v>
      </c>
      <c r="AA227" s="67" t="str">
        <f>IF(AND('Prioritized Approach Milestones'!C227="Yes",'Prioritized Approach Milestones'!F227=""),"CORRECT",IF('Prioritized Approach Milestones'!C227="No","CORRECT",IF('Prioritized Approach Milestones'!B227=6,"ERROR 1","N/A")))</f>
        <v>ERROR 1</v>
      </c>
      <c r="AB227" s="59" t="str">
        <f>IF(AND('Prioritized Approach Milestones'!C227="No",'Prioritized Approach Milestones'!F227=""),IF('Prioritized Approach Milestones'!B227=1,"ERROR 2","N/A"),"CORRECT")</f>
        <v>CORRECT</v>
      </c>
      <c r="AC227" s="59" t="str">
        <f>IF(AND('Prioritized Approach Milestones'!C227="No",'Prioritized Approach Milestones'!F227=""),IF('Prioritized Approach Milestones'!B227=2,"ERROR 2","N/A"),"CORRECT")</f>
        <v>CORRECT</v>
      </c>
      <c r="AD227" s="59" t="str">
        <f>IF(AND('Prioritized Approach Milestones'!C227="No",'Prioritized Approach Milestones'!F227=""),IF('Prioritized Approach Milestones'!B227=3,"ERROR 2","N/A"),"CORRECT")</f>
        <v>CORRECT</v>
      </c>
      <c r="AE227" s="59" t="str">
        <f>IF(AND('Prioritized Approach Milestones'!C227="No",'Prioritized Approach Milestones'!F227=""),IF('Prioritized Approach Milestones'!B227=4,"ERROR 2","N/A"),"CORRECT")</f>
        <v>CORRECT</v>
      </c>
      <c r="AF227" s="59" t="str">
        <f>IF(AND('Prioritized Approach Milestones'!C227="No",'Prioritized Approach Milestones'!F227=""),IF('Prioritized Approach Milestones'!B227=5,"ERROR 2","N/A"),"CORRECT")</f>
        <v>CORRECT</v>
      </c>
      <c r="AG227" s="68" t="str">
        <f>IF(AND('Prioritized Approach Milestones'!C227="No",'Prioritized Approach Milestones'!F227=""),IF('Prioritized Approach Milestones'!B227=6,"ERROR 2","N/A"),"CORRECT")</f>
        <v>CORRECT</v>
      </c>
    </row>
    <row r="228" spans="1:33">
      <c r="A228" s="74">
        <f>COUNTIFS('Prioritized Approach Milestones'!B228,"1",'Prioritized Approach Milestones'!C228,"yes")</f>
        <v>0</v>
      </c>
      <c r="B228" s="79">
        <f>COUNTIFS('Prioritized Approach Milestones'!B228,"2",'Prioritized Approach Milestones'!C228,"yes")</f>
        <v>0</v>
      </c>
      <c r="C228" s="75">
        <f>COUNTIFS('Prioritized Approach Milestones'!B228,"3",'Prioritized Approach Milestones'!C228,"yes")</f>
        <v>0</v>
      </c>
      <c r="D228" s="76">
        <f>COUNTIFS('Prioritized Approach Milestones'!B228,"4",'Prioritized Approach Milestones'!C228,"yes")</f>
        <v>0</v>
      </c>
      <c r="E228" s="77">
        <f>COUNTIFS('Prioritized Approach Milestones'!B228,"5",'Prioritized Approach Milestones'!C228,"yes")</f>
        <v>0</v>
      </c>
      <c r="F228" s="78">
        <f>COUNTIFS('Prioritized Approach Milestones'!B228,"6",'Prioritized Approach Milestones'!C228,"yes")</f>
        <v>0</v>
      </c>
      <c r="G228" s="234">
        <f t="shared" si="9"/>
        <v>0</v>
      </c>
      <c r="H228" s="145">
        <f>COUNTIFS('Prioritized Approach Milestones'!B228,"1",'Prioritized Approach Milestones'!C228,"N/A")</f>
        <v>0</v>
      </c>
      <c r="I228" s="145">
        <f>COUNTIFS('Prioritized Approach Milestones'!B228,"2",'Prioritized Approach Milestones'!C228,"N/A")</f>
        <v>0</v>
      </c>
      <c r="J228" s="145">
        <f>COUNTIFS('Prioritized Approach Milestones'!B228,"3",'Prioritized Approach Milestones'!C228,"N/A")</f>
        <v>0</v>
      </c>
      <c r="K228" s="145">
        <f>COUNTIFS('Prioritized Approach Milestones'!B228,"4",'Prioritized Approach Milestones'!C228,"N/A")</f>
        <v>0</v>
      </c>
      <c r="L228" s="145">
        <f>COUNTIFS('Prioritized Approach Milestones'!B228,"5",'Prioritized Approach Milestones'!C228,"N/A")</f>
        <v>0</v>
      </c>
      <c r="M228" s="145">
        <f>COUNTIFS('Prioritized Approach Milestones'!B228,"6",'Prioritized Approach Milestones'!C228,"N/A")</f>
        <v>0</v>
      </c>
      <c r="N228">
        <f t="shared" si="10"/>
        <v>0</v>
      </c>
      <c r="O228" s="238"/>
      <c r="P228" s="65">
        <f>IF('Prioritized Approach Milestones'!$B228=1,'Prioritized Approach Milestones'!$F228,"")</f>
        <v>0</v>
      </c>
      <c r="Q228" s="65" t="str">
        <f>IF('Prioritized Approach Milestones'!$B228=2,'Prioritized Approach Milestones'!$F228,"")</f>
        <v/>
      </c>
      <c r="R228" s="65" t="str">
        <f>IF('Prioritized Approach Milestones'!$B228=3,'Prioritized Approach Milestones'!$F228,"")</f>
        <v/>
      </c>
      <c r="S228" s="65" t="str">
        <f>IF('Prioritized Approach Milestones'!$B228=4,'Prioritized Approach Milestones'!$F228,"")</f>
        <v/>
      </c>
      <c r="T228" s="65" t="str">
        <f>IF('Prioritized Approach Milestones'!$B228=5,'Prioritized Approach Milestones'!$F228,"")</f>
        <v/>
      </c>
      <c r="U228" s="66" t="str">
        <f>IF('Prioritized Approach Milestones'!$B228=6,'Prioritized Approach Milestones'!$F228,"")</f>
        <v/>
      </c>
      <c r="V228" s="67" t="str">
        <f>IF(AND('Prioritized Approach Milestones'!C228="Yes",'Prioritized Approach Milestones'!F228=""),"CORRECT",IF('Prioritized Approach Milestones'!C228="No","CORRECT",IF('Prioritized Approach Milestones'!B228=1,"ERROR 1","N/A")))</f>
        <v>ERROR 1</v>
      </c>
      <c r="W228" s="67" t="str">
        <f>IF(AND('Prioritized Approach Milestones'!C228="Yes",'Prioritized Approach Milestones'!F228=""),"CORRECT",IF('Prioritized Approach Milestones'!C228="No","CORRECT",IF('Prioritized Approach Milestones'!B228=2,"ERROR 1","N/A")))</f>
        <v>N/A</v>
      </c>
      <c r="X228" s="67" t="str">
        <f>IF(AND('Prioritized Approach Milestones'!C228="Yes",'Prioritized Approach Milestones'!F228=""),"CORRECT",IF('Prioritized Approach Milestones'!C228="No","CORRECT",IF('Prioritized Approach Milestones'!B228=3,"ERROR 1","N/A")))</f>
        <v>N/A</v>
      </c>
      <c r="Y228" s="67" t="str">
        <f>IF(AND('Prioritized Approach Milestones'!C228="Yes",'Prioritized Approach Milestones'!F228=""),"CORRECT",IF('Prioritized Approach Milestones'!C228="No","CORRECT",IF('Prioritized Approach Milestones'!B228=4,"ERROR 1","N/A")))</f>
        <v>N/A</v>
      </c>
      <c r="Z228" s="67" t="str">
        <f>IF(AND('Prioritized Approach Milestones'!C228="Yes",'Prioritized Approach Milestones'!F228=""),"CORRECT",IF('Prioritized Approach Milestones'!C228="No","CORRECT",IF('Prioritized Approach Milestones'!B228=5,"ERROR 1","N/A")))</f>
        <v>N/A</v>
      </c>
      <c r="AA228" s="67" t="str">
        <f>IF(AND('Prioritized Approach Milestones'!C228="Yes",'Prioritized Approach Milestones'!F228=""),"CORRECT",IF('Prioritized Approach Milestones'!C228="No","CORRECT",IF('Prioritized Approach Milestones'!B228=6,"ERROR 1","N/A")))</f>
        <v>N/A</v>
      </c>
      <c r="AB228" s="59" t="str">
        <f>IF(AND('Prioritized Approach Milestones'!C228="No",'Prioritized Approach Milestones'!F228=""),IF('Prioritized Approach Milestones'!B228=1,"ERROR 2","N/A"),"CORRECT")</f>
        <v>CORRECT</v>
      </c>
      <c r="AC228" s="59" t="str">
        <f>IF(AND('Prioritized Approach Milestones'!C228="No",'Prioritized Approach Milestones'!F228=""),IF('Prioritized Approach Milestones'!B228=2,"ERROR 2","N/A"),"CORRECT")</f>
        <v>CORRECT</v>
      </c>
      <c r="AD228" s="59" t="str">
        <f>IF(AND('Prioritized Approach Milestones'!C228="No",'Prioritized Approach Milestones'!F228=""),IF('Prioritized Approach Milestones'!B228=3,"ERROR 2","N/A"),"CORRECT")</f>
        <v>CORRECT</v>
      </c>
      <c r="AE228" s="59" t="str">
        <f>IF(AND('Prioritized Approach Milestones'!C228="No",'Prioritized Approach Milestones'!F228=""),IF('Prioritized Approach Milestones'!B228=4,"ERROR 2","N/A"),"CORRECT")</f>
        <v>CORRECT</v>
      </c>
      <c r="AF228" s="59" t="str">
        <f>IF(AND('Prioritized Approach Milestones'!C228="No",'Prioritized Approach Milestones'!F228=""),IF('Prioritized Approach Milestones'!B228=5,"ERROR 2","N/A"),"CORRECT")</f>
        <v>CORRECT</v>
      </c>
      <c r="AG228" s="68" t="str">
        <f>IF(AND('Prioritized Approach Milestones'!C228="No",'Prioritized Approach Milestones'!F228=""),IF('Prioritized Approach Milestones'!B228=6,"ERROR 2","N/A"),"CORRECT")</f>
        <v>CORRECT</v>
      </c>
    </row>
    <row r="229" spans="1:33">
      <c r="A229" s="74">
        <f>COUNTIFS('Prioritized Approach Milestones'!B229,"1",'Prioritized Approach Milestones'!C229,"yes")</f>
        <v>0</v>
      </c>
      <c r="B229" s="79">
        <f>COUNTIFS('Prioritized Approach Milestones'!B229,"2",'Prioritized Approach Milestones'!C229,"yes")</f>
        <v>0</v>
      </c>
      <c r="C229" s="75">
        <f>COUNTIFS('Prioritized Approach Milestones'!B229,"3",'Prioritized Approach Milestones'!C229,"yes")</f>
        <v>0</v>
      </c>
      <c r="D229" s="76">
        <f>COUNTIFS('Prioritized Approach Milestones'!B229,"4",'Prioritized Approach Milestones'!C229,"yes")</f>
        <v>0</v>
      </c>
      <c r="E229" s="77">
        <f>COUNTIFS('Prioritized Approach Milestones'!B229,"5",'Prioritized Approach Milestones'!C229,"yes")</f>
        <v>0</v>
      </c>
      <c r="F229" s="78">
        <f>COUNTIFS('Prioritized Approach Milestones'!B229,"6",'Prioritized Approach Milestones'!C229,"yes")</f>
        <v>0</v>
      </c>
      <c r="G229" s="234">
        <f t="shared" ref="G229:G260" si="11">SUM(A229:F229)</f>
        <v>0</v>
      </c>
      <c r="H229" s="145">
        <f>COUNTIFS('Prioritized Approach Milestones'!B229,"1",'Prioritized Approach Milestones'!C229,"N/A")</f>
        <v>0</v>
      </c>
      <c r="I229" s="145">
        <f>COUNTIFS('Prioritized Approach Milestones'!B229,"2",'Prioritized Approach Milestones'!C229,"N/A")</f>
        <v>0</v>
      </c>
      <c r="J229" s="145">
        <f>COUNTIFS('Prioritized Approach Milestones'!B229,"3",'Prioritized Approach Milestones'!C229,"N/A")</f>
        <v>0</v>
      </c>
      <c r="K229" s="145">
        <f>COUNTIFS('Prioritized Approach Milestones'!B229,"4",'Prioritized Approach Milestones'!C229,"N/A")</f>
        <v>0</v>
      </c>
      <c r="L229" s="145">
        <f>COUNTIFS('Prioritized Approach Milestones'!B229,"5",'Prioritized Approach Milestones'!C229,"N/A")</f>
        <v>0</v>
      </c>
      <c r="M229" s="145">
        <f>COUNTIFS('Prioritized Approach Milestones'!B229,"6",'Prioritized Approach Milestones'!C229,"N/A")</f>
        <v>0</v>
      </c>
      <c r="N229">
        <f t="shared" si="10"/>
        <v>0</v>
      </c>
      <c r="O229" s="238"/>
      <c r="P229" s="65" t="str">
        <f>IF('Prioritized Approach Milestones'!$B229=1,'Prioritized Approach Milestones'!$F229,"")</f>
        <v/>
      </c>
      <c r="Q229" s="65" t="str">
        <f>IF('Prioritized Approach Milestones'!$B229=2,'Prioritized Approach Milestones'!$F229,"")</f>
        <v/>
      </c>
      <c r="R229" s="65" t="str">
        <f>IF('Prioritized Approach Milestones'!$B229=3,'Prioritized Approach Milestones'!$F229,"")</f>
        <v/>
      </c>
      <c r="S229" s="65" t="str">
        <f>IF('Prioritized Approach Milestones'!$B229=4,'Prioritized Approach Milestones'!$F229,"")</f>
        <v/>
      </c>
      <c r="T229" s="65" t="str">
        <f>IF('Prioritized Approach Milestones'!$B229=5,'Prioritized Approach Milestones'!$F229,"")</f>
        <v/>
      </c>
      <c r="U229" s="66">
        <f>IF('Prioritized Approach Milestones'!$B229=6,'Prioritized Approach Milestones'!$F229,"")</f>
        <v>0</v>
      </c>
      <c r="V229" s="67" t="str">
        <f>IF(AND('Prioritized Approach Milestones'!C229="Yes",'Prioritized Approach Milestones'!F229=""),"CORRECT",IF('Prioritized Approach Milestones'!C229="No","CORRECT",IF('Prioritized Approach Milestones'!B229=1,"ERROR 1","N/A")))</f>
        <v>N/A</v>
      </c>
      <c r="W229" s="67" t="str">
        <f>IF(AND('Prioritized Approach Milestones'!C229="Yes",'Prioritized Approach Milestones'!F229=""),"CORRECT",IF('Prioritized Approach Milestones'!C229="No","CORRECT",IF('Prioritized Approach Milestones'!B229=2,"ERROR 1","N/A")))</f>
        <v>N/A</v>
      </c>
      <c r="X229" s="67" t="str">
        <f>IF(AND('Prioritized Approach Milestones'!C229="Yes",'Prioritized Approach Milestones'!F229=""),"CORRECT",IF('Prioritized Approach Milestones'!C229="No","CORRECT",IF('Prioritized Approach Milestones'!B229=3,"ERROR 1","N/A")))</f>
        <v>N/A</v>
      </c>
      <c r="Y229" s="67" t="str">
        <f>IF(AND('Prioritized Approach Milestones'!C229="Yes",'Prioritized Approach Milestones'!F229=""),"CORRECT",IF('Prioritized Approach Milestones'!C229="No","CORRECT",IF('Prioritized Approach Milestones'!B229=4,"ERROR 1","N/A")))</f>
        <v>N/A</v>
      </c>
      <c r="Z229" s="67" t="str">
        <f>IF(AND('Prioritized Approach Milestones'!C229="Yes",'Prioritized Approach Milestones'!F229=""),"CORRECT",IF('Prioritized Approach Milestones'!C229="No","CORRECT",IF('Prioritized Approach Milestones'!B229=5,"ERROR 1","N/A")))</f>
        <v>N/A</v>
      </c>
      <c r="AA229" s="67" t="str">
        <f>IF(AND('Prioritized Approach Milestones'!C229="Yes",'Prioritized Approach Milestones'!F229=""),"CORRECT",IF('Prioritized Approach Milestones'!C229="No","CORRECT",IF('Prioritized Approach Milestones'!B229=6,"ERROR 1","N/A")))</f>
        <v>ERROR 1</v>
      </c>
      <c r="AB229" s="59" t="str">
        <f>IF(AND('Prioritized Approach Milestones'!C229="No",'Prioritized Approach Milestones'!F229=""),IF('Prioritized Approach Milestones'!B229=1,"ERROR 2","N/A"),"CORRECT")</f>
        <v>CORRECT</v>
      </c>
      <c r="AC229" s="59" t="str">
        <f>IF(AND('Prioritized Approach Milestones'!C229="No",'Prioritized Approach Milestones'!F229=""),IF('Prioritized Approach Milestones'!B229=2,"ERROR 2","N/A"),"CORRECT")</f>
        <v>CORRECT</v>
      </c>
      <c r="AD229" s="59" t="str">
        <f>IF(AND('Prioritized Approach Milestones'!C229="No",'Prioritized Approach Milestones'!F229=""),IF('Prioritized Approach Milestones'!B229=3,"ERROR 2","N/A"),"CORRECT")</f>
        <v>CORRECT</v>
      </c>
      <c r="AE229" s="59" t="str">
        <f>IF(AND('Prioritized Approach Milestones'!C229="No",'Prioritized Approach Milestones'!F229=""),IF('Prioritized Approach Milestones'!B229=4,"ERROR 2","N/A"),"CORRECT")</f>
        <v>CORRECT</v>
      </c>
      <c r="AF229" s="59" t="str">
        <f>IF(AND('Prioritized Approach Milestones'!C229="No",'Prioritized Approach Milestones'!F229=""),IF('Prioritized Approach Milestones'!B229=5,"ERROR 2","N/A"),"CORRECT")</f>
        <v>CORRECT</v>
      </c>
      <c r="AG229" s="68" t="str">
        <f>IF(AND('Prioritized Approach Milestones'!C229="No",'Prioritized Approach Milestones'!F229=""),IF('Prioritized Approach Milestones'!B229=6,"ERROR 2","N/A"),"CORRECT")</f>
        <v>CORRECT</v>
      </c>
    </row>
    <row r="230" spans="1:33">
      <c r="A230" s="74">
        <f>COUNTIFS('Prioritized Approach Milestones'!B230,"1",'Prioritized Approach Milestones'!C230,"yes")</f>
        <v>0</v>
      </c>
      <c r="B230" s="79">
        <f>COUNTIFS('Prioritized Approach Milestones'!B230,"2",'Prioritized Approach Milestones'!C230,"yes")</f>
        <v>0</v>
      </c>
      <c r="C230" s="75">
        <f>COUNTIFS('Prioritized Approach Milestones'!B230,"3",'Prioritized Approach Milestones'!C230,"yes")</f>
        <v>0</v>
      </c>
      <c r="D230" s="76">
        <f>COUNTIFS('Prioritized Approach Milestones'!B230,"4",'Prioritized Approach Milestones'!C230,"yes")</f>
        <v>0</v>
      </c>
      <c r="E230" s="77">
        <f>COUNTIFS('Prioritized Approach Milestones'!B230,"5",'Prioritized Approach Milestones'!C230,"yes")</f>
        <v>0</v>
      </c>
      <c r="F230" s="78">
        <f>COUNTIFS('Prioritized Approach Milestones'!B230,"6",'Prioritized Approach Milestones'!C230,"yes")</f>
        <v>0</v>
      </c>
      <c r="G230" s="234">
        <f t="shared" si="11"/>
        <v>0</v>
      </c>
      <c r="H230" s="145">
        <f>COUNTIFS('Prioritized Approach Milestones'!B230,"1",'Prioritized Approach Milestones'!C230,"N/A")</f>
        <v>0</v>
      </c>
      <c r="I230" s="145">
        <f>COUNTIFS('Prioritized Approach Milestones'!B230,"2",'Prioritized Approach Milestones'!C230,"N/A")</f>
        <v>0</v>
      </c>
      <c r="J230" s="145">
        <f>COUNTIFS('Prioritized Approach Milestones'!B230,"3",'Prioritized Approach Milestones'!C230,"N/A")</f>
        <v>0</v>
      </c>
      <c r="K230" s="145">
        <f>COUNTIFS('Prioritized Approach Milestones'!B230,"4",'Prioritized Approach Milestones'!C230,"N/A")</f>
        <v>0</v>
      </c>
      <c r="L230" s="145">
        <f>COUNTIFS('Prioritized Approach Milestones'!B230,"5",'Prioritized Approach Milestones'!C230,"N/A")</f>
        <v>0</v>
      </c>
      <c r="M230" s="145">
        <f>COUNTIFS('Prioritized Approach Milestones'!B230,"6",'Prioritized Approach Milestones'!C230,"N/A")</f>
        <v>0</v>
      </c>
      <c r="N230">
        <f t="shared" si="10"/>
        <v>0</v>
      </c>
      <c r="O230" s="238"/>
      <c r="P230" s="65" t="str">
        <f>IF('Prioritized Approach Milestones'!$B230=1,'Prioritized Approach Milestones'!$F230,"")</f>
        <v/>
      </c>
      <c r="Q230" s="65" t="str">
        <f>IF('Prioritized Approach Milestones'!$B230=2,'Prioritized Approach Milestones'!$F230,"")</f>
        <v/>
      </c>
      <c r="R230" s="65" t="str">
        <f>IF('Prioritized Approach Milestones'!$B230=3,'Prioritized Approach Milestones'!$F230,"")</f>
        <v/>
      </c>
      <c r="S230" s="65" t="str">
        <f>IF('Prioritized Approach Milestones'!$B230=4,'Prioritized Approach Milestones'!$F230,"")</f>
        <v/>
      </c>
      <c r="T230" s="65" t="str">
        <f>IF('Prioritized Approach Milestones'!$B230=5,'Prioritized Approach Milestones'!$F230,"")</f>
        <v/>
      </c>
      <c r="U230" s="66">
        <f>IF('Prioritized Approach Milestones'!$B230=6,'Prioritized Approach Milestones'!$F230,"")</f>
        <v>0</v>
      </c>
      <c r="V230" s="67" t="str">
        <f>IF(AND('Prioritized Approach Milestones'!C230="Yes",'Prioritized Approach Milestones'!F230=""),"CORRECT",IF('Prioritized Approach Milestones'!C230="No","CORRECT",IF('Prioritized Approach Milestones'!B230=1,"ERROR 1","N/A")))</f>
        <v>N/A</v>
      </c>
      <c r="W230" s="67" t="str">
        <f>IF(AND('Prioritized Approach Milestones'!C230="Yes",'Prioritized Approach Milestones'!F230=""),"CORRECT",IF('Prioritized Approach Milestones'!C230="No","CORRECT",IF('Prioritized Approach Milestones'!B230=2,"ERROR 1","N/A")))</f>
        <v>N/A</v>
      </c>
      <c r="X230" s="67" t="str">
        <f>IF(AND('Prioritized Approach Milestones'!C230="Yes",'Prioritized Approach Milestones'!F230=""),"CORRECT",IF('Prioritized Approach Milestones'!C230="No","CORRECT",IF('Prioritized Approach Milestones'!B230=3,"ERROR 1","N/A")))</f>
        <v>N/A</v>
      </c>
      <c r="Y230" s="67" t="str">
        <f>IF(AND('Prioritized Approach Milestones'!C230="Yes",'Prioritized Approach Milestones'!F230=""),"CORRECT",IF('Prioritized Approach Milestones'!C230="No","CORRECT",IF('Prioritized Approach Milestones'!B230=4,"ERROR 1","N/A")))</f>
        <v>N/A</v>
      </c>
      <c r="Z230" s="67" t="str">
        <f>IF(AND('Prioritized Approach Milestones'!C230="Yes",'Prioritized Approach Milestones'!F230=""),"CORRECT",IF('Prioritized Approach Milestones'!C230="No","CORRECT",IF('Prioritized Approach Milestones'!B230=5,"ERROR 1","N/A")))</f>
        <v>N/A</v>
      </c>
      <c r="AA230" s="67" t="str">
        <f>IF(AND('Prioritized Approach Milestones'!C230="Yes",'Prioritized Approach Milestones'!F230=""),"CORRECT",IF('Prioritized Approach Milestones'!C230="No","CORRECT",IF('Prioritized Approach Milestones'!B230=6,"ERROR 1","N/A")))</f>
        <v>ERROR 1</v>
      </c>
      <c r="AB230" s="59" t="str">
        <f>IF(AND('Prioritized Approach Milestones'!C230="No",'Prioritized Approach Milestones'!F230=""),IF('Prioritized Approach Milestones'!B230=1,"ERROR 2","N/A"),"CORRECT")</f>
        <v>CORRECT</v>
      </c>
      <c r="AC230" s="59" t="str">
        <f>IF(AND('Prioritized Approach Milestones'!C230="No",'Prioritized Approach Milestones'!F230=""),IF('Prioritized Approach Milestones'!B230=2,"ERROR 2","N/A"),"CORRECT")</f>
        <v>CORRECT</v>
      </c>
      <c r="AD230" s="59" t="str">
        <f>IF(AND('Prioritized Approach Milestones'!C230="No",'Prioritized Approach Milestones'!F230=""),IF('Prioritized Approach Milestones'!B230=3,"ERROR 2","N/A"),"CORRECT")</f>
        <v>CORRECT</v>
      </c>
      <c r="AE230" s="59" t="str">
        <f>IF(AND('Prioritized Approach Milestones'!C230="No",'Prioritized Approach Milestones'!F230=""),IF('Prioritized Approach Milestones'!B230=4,"ERROR 2","N/A"),"CORRECT")</f>
        <v>CORRECT</v>
      </c>
      <c r="AF230" s="59" t="str">
        <f>IF(AND('Prioritized Approach Milestones'!C230="No",'Prioritized Approach Milestones'!F230=""),IF('Prioritized Approach Milestones'!B230=5,"ERROR 2","N/A"),"CORRECT")</f>
        <v>CORRECT</v>
      </c>
      <c r="AG230" s="68" t="str">
        <f>IF(AND('Prioritized Approach Milestones'!C230="No",'Prioritized Approach Milestones'!F230=""),IF('Prioritized Approach Milestones'!B230=6,"ERROR 2","N/A"),"CORRECT")</f>
        <v>CORRECT</v>
      </c>
    </row>
    <row r="231" spans="1:33">
      <c r="A231" s="74">
        <f>COUNTIFS('Prioritized Approach Milestones'!B231,"1",'Prioritized Approach Milestones'!C231,"yes")</f>
        <v>0</v>
      </c>
      <c r="B231" s="79">
        <f>COUNTIFS('Prioritized Approach Milestones'!B231,"2",'Prioritized Approach Milestones'!C231,"yes")</f>
        <v>0</v>
      </c>
      <c r="C231" s="75">
        <f>COUNTIFS('Prioritized Approach Milestones'!B231,"3",'Prioritized Approach Milestones'!C231,"yes")</f>
        <v>0</v>
      </c>
      <c r="D231" s="76">
        <f>COUNTIFS('Prioritized Approach Milestones'!B231,"4",'Prioritized Approach Milestones'!C231,"yes")</f>
        <v>0</v>
      </c>
      <c r="E231" s="77">
        <f>COUNTIFS('Prioritized Approach Milestones'!B231,"5",'Prioritized Approach Milestones'!C231,"yes")</f>
        <v>0</v>
      </c>
      <c r="F231" s="78">
        <f>COUNTIFS('Prioritized Approach Milestones'!B231,"6",'Prioritized Approach Milestones'!C231,"yes")</f>
        <v>0</v>
      </c>
      <c r="G231" s="234">
        <f t="shared" si="11"/>
        <v>0</v>
      </c>
      <c r="H231" s="145">
        <f>COUNTIFS('Prioritized Approach Milestones'!B231,"1",'Prioritized Approach Milestones'!C231,"N/A")</f>
        <v>0</v>
      </c>
      <c r="I231" s="145">
        <f>COUNTIFS('Prioritized Approach Milestones'!B231,"2",'Prioritized Approach Milestones'!C231,"N/A")</f>
        <v>0</v>
      </c>
      <c r="J231" s="145">
        <f>COUNTIFS('Prioritized Approach Milestones'!B231,"3",'Prioritized Approach Milestones'!C231,"N/A")</f>
        <v>0</v>
      </c>
      <c r="K231" s="145">
        <f>COUNTIFS('Prioritized Approach Milestones'!B231,"4",'Prioritized Approach Milestones'!C231,"N/A")</f>
        <v>0</v>
      </c>
      <c r="L231" s="145">
        <f>COUNTIFS('Prioritized Approach Milestones'!B231,"5",'Prioritized Approach Milestones'!C231,"N/A")</f>
        <v>0</v>
      </c>
      <c r="M231" s="145">
        <f>COUNTIFS('Prioritized Approach Milestones'!B231,"6",'Prioritized Approach Milestones'!C231,"N/A")</f>
        <v>0</v>
      </c>
      <c r="N231">
        <f t="shared" si="10"/>
        <v>0</v>
      </c>
      <c r="O231" s="238"/>
      <c r="P231" s="65" t="str">
        <f>IF('Prioritized Approach Milestones'!$B231=1,'Prioritized Approach Milestones'!$F231,"")</f>
        <v/>
      </c>
      <c r="Q231" s="65" t="str">
        <f>IF('Prioritized Approach Milestones'!$B231=2,'Prioritized Approach Milestones'!$F231,"")</f>
        <v/>
      </c>
      <c r="R231" s="65" t="str">
        <f>IF('Prioritized Approach Milestones'!$B231=3,'Prioritized Approach Milestones'!$F231,"")</f>
        <v/>
      </c>
      <c r="S231" s="65" t="str">
        <f>IF('Prioritized Approach Milestones'!$B231=4,'Prioritized Approach Milestones'!$F231,"")</f>
        <v/>
      </c>
      <c r="T231" s="65" t="str">
        <f>IF('Prioritized Approach Milestones'!$B231=5,'Prioritized Approach Milestones'!$F231,"")</f>
        <v/>
      </c>
      <c r="U231" s="66">
        <f>IF('Prioritized Approach Milestones'!$B231=6,'Prioritized Approach Milestones'!$F231,"")</f>
        <v>0</v>
      </c>
      <c r="V231" s="67" t="str">
        <f>IF(AND('Prioritized Approach Milestones'!C231="Yes",'Prioritized Approach Milestones'!F231=""),"CORRECT",IF('Prioritized Approach Milestones'!C231="No","CORRECT",IF('Prioritized Approach Milestones'!B231=1,"ERROR 1","N/A")))</f>
        <v>N/A</v>
      </c>
      <c r="W231" s="67" t="str">
        <f>IF(AND('Prioritized Approach Milestones'!C231="Yes",'Prioritized Approach Milestones'!F231=""),"CORRECT",IF('Prioritized Approach Milestones'!C231="No","CORRECT",IF('Prioritized Approach Milestones'!B231=2,"ERROR 1","N/A")))</f>
        <v>N/A</v>
      </c>
      <c r="X231" s="67" t="str">
        <f>IF(AND('Prioritized Approach Milestones'!C231="Yes",'Prioritized Approach Milestones'!F231=""),"CORRECT",IF('Prioritized Approach Milestones'!C231="No","CORRECT",IF('Prioritized Approach Milestones'!B231=3,"ERROR 1","N/A")))</f>
        <v>N/A</v>
      </c>
      <c r="Y231" s="67" t="str">
        <f>IF(AND('Prioritized Approach Milestones'!C231="Yes",'Prioritized Approach Milestones'!F231=""),"CORRECT",IF('Prioritized Approach Milestones'!C231="No","CORRECT",IF('Prioritized Approach Milestones'!B231=4,"ERROR 1","N/A")))</f>
        <v>N/A</v>
      </c>
      <c r="Z231" s="67" t="str">
        <f>IF(AND('Prioritized Approach Milestones'!C231="Yes",'Prioritized Approach Milestones'!F231=""),"CORRECT",IF('Prioritized Approach Milestones'!C231="No","CORRECT",IF('Prioritized Approach Milestones'!B231=5,"ERROR 1","N/A")))</f>
        <v>N/A</v>
      </c>
      <c r="AA231" s="67" t="str">
        <f>IF(AND('Prioritized Approach Milestones'!C231="Yes",'Prioritized Approach Milestones'!F231=""),"CORRECT",IF('Prioritized Approach Milestones'!C231="No","CORRECT",IF('Prioritized Approach Milestones'!B231=6,"ERROR 1","N/A")))</f>
        <v>ERROR 1</v>
      </c>
      <c r="AB231" s="59" t="str">
        <f>IF(AND('Prioritized Approach Milestones'!C231="No",'Prioritized Approach Milestones'!F231=""),IF('Prioritized Approach Milestones'!B231=1,"ERROR 2","N/A"),"CORRECT")</f>
        <v>CORRECT</v>
      </c>
      <c r="AC231" s="59" t="str">
        <f>IF(AND('Prioritized Approach Milestones'!C231="No",'Prioritized Approach Milestones'!F231=""),IF('Prioritized Approach Milestones'!B231=2,"ERROR 2","N/A"),"CORRECT")</f>
        <v>CORRECT</v>
      </c>
      <c r="AD231" s="59" t="str">
        <f>IF(AND('Prioritized Approach Milestones'!C231="No",'Prioritized Approach Milestones'!F231=""),IF('Prioritized Approach Milestones'!B231=3,"ERROR 2","N/A"),"CORRECT")</f>
        <v>CORRECT</v>
      </c>
      <c r="AE231" s="59" t="str">
        <f>IF(AND('Prioritized Approach Milestones'!C231="No",'Prioritized Approach Milestones'!F231=""),IF('Prioritized Approach Milestones'!B231=4,"ERROR 2","N/A"),"CORRECT")</f>
        <v>CORRECT</v>
      </c>
      <c r="AF231" s="59" t="str">
        <f>IF(AND('Prioritized Approach Milestones'!C231="No",'Prioritized Approach Milestones'!F231=""),IF('Prioritized Approach Milestones'!B231=5,"ERROR 2","N/A"),"CORRECT")</f>
        <v>CORRECT</v>
      </c>
      <c r="AG231" s="68" t="str">
        <f>IF(AND('Prioritized Approach Milestones'!C231="No",'Prioritized Approach Milestones'!F231=""),IF('Prioritized Approach Milestones'!B231=6,"ERROR 2","N/A"),"CORRECT")</f>
        <v>CORRECT</v>
      </c>
    </row>
    <row r="232" spans="1:33">
      <c r="A232" s="74">
        <f>COUNTIFS('Prioritized Approach Milestones'!B232,"1",'Prioritized Approach Milestones'!C232,"yes")</f>
        <v>0</v>
      </c>
      <c r="B232" s="79">
        <f>COUNTIFS('Prioritized Approach Milestones'!B232,"2",'Prioritized Approach Milestones'!C232,"yes")</f>
        <v>0</v>
      </c>
      <c r="C232" s="75">
        <f>COUNTIFS('Prioritized Approach Milestones'!B232,"3",'Prioritized Approach Milestones'!C232,"yes")</f>
        <v>0</v>
      </c>
      <c r="D232" s="76">
        <f>COUNTIFS('Prioritized Approach Milestones'!B232,"4",'Prioritized Approach Milestones'!C232,"yes")</f>
        <v>0</v>
      </c>
      <c r="E232" s="77">
        <f>COUNTIFS('Prioritized Approach Milestones'!B232,"5",'Prioritized Approach Milestones'!C232,"yes")</f>
        <v>0</v>
      </c>
      <c r="F232" s="78">
        <f>COUNTIFS('Prioritized Approach Milestones'!B232,"6",'Prioritized Approach Milestones'!C232,"yes")</f>
        <v>0</v>
      </c>
      <c r="G232" s="234">
        <f t="shared" si="11"/>
        <v>0</v>
      </c>
      <c r="H232" s="145">
        <f>COUNTIFS('Prioritized Approach Milestones'!B232,"1",'Prioritized Approach Milestones'!C232,"N/A")</f>
        <v>0</v>
      </c>
      <c r="I232" s="145">
        <f>COUNTIFS('Prioritized Approach Milestones'!B232,"2",'Prioritized Approach Milestones'!C232,"N/A")</f>
        <v>0</v>
      </c>
      <c r="J232" s="145">
        <f>COUNTIFS('Prioritized Approach Milestones'!B232,"3",'Prioritized Approach Milestones'!C232,"N/A")</f>
        <v>0</v>
      </c>
      <c r="K232" s="145">
        <f>COUNTIFS('Prioritized Approach Milestones'!B232,"4",'Prioritized Approach Milestones'!C232,"N/A")</f>
        <v>0</v>
      </c>
      <c r="L232" s="145">
        <f>COUNTIFS('Prioritized Approach Milestones'!B232,"5",'Prioritized Approach Milestones'!C232,"N/A")</f>
        <v>0</v>
      </c>
      <c r="M232" s="145">
        <f>COUNTIFS('Prioritized Approach Milestones'!B232,"6",'Prioritized Approach Milestones'!C232,"N/A")</f>
        <v>0</v>
      </c>
      <c r="N232">
        <f t="shared" si="10"/>
        <v>0</v>
      </c>
      <c r="O232" s="238"/>
      <c r="P232" s="65" t="str">
        <f>IF('Prioritized Approach Milestones'!$B232=1,'Prioritized Approach Milestones'!$F232,"")</f>
        <v/>
      </c>
      <c r="Q232" s="65" t="str">
        <f>IF('Prioritized Approach Milestones'!$B232=2,'Prioritized Approach Milestones'!$F232,"")</f>
        <v/>
      </c>
      <c r="R232" s="65" t="str">
        <f>IF('Prioritized Approach Milestones'!$B232=3,'Prioritized Approach Milestones'!$F232,"")</f>
        <v/>
      </c>
      <c r="S232" s="65" t="str">
        <f>IF('Prioritized Approach Milestones'!$B232=4,'Prioritized Approach Milestones'!$F232,"")</f>
        <v/>
      </c>
      <c r="T232" s="65" t="str">
        <f>IF('Prioritized Approach Milestones'!$B232=5,'Prioritized Approach Milestones'!$F232,"")</f>
        <v/>
      </c>
      <c r="U232" s="66">
        <f>IF('Prioritized Approach Milestones'!$B232=6,'Prioritized Approach Milestones'!$F232,"")</f>
        <v>0</v>
      </c>
      <c r="V232" s="67" t="str">
        <f>IF(AND('Prioritized Approach Milestones'!C232="Yes",'Prioritized Approach Milestones'!F232=""),"CORRECT",IF('Prioritized Approach Milestones'!C232="No","CORRECT",IF('Prioritized Approach Milestones'!B232=1,"ERROR 1","N/A")))</f>
        <v>N/A</v>
      </c>
      <c r="W232" s="67" t="str">
        <f>IF(AND('Prioritized Approach Milestones'!C232="Yes",'Prioritized Approach Milestones'!F232=""),"CORRECT",IF('Prioritized Approach Milestones'!C232="No","CORRECT",IF('Prioritized Approach Milestones'!B232=2,"ERROR 1","N/A")))</f>
        <v>N/A</v>
      </c>
      <c r="X232" s="67" t="str">
        <f>IF(AND('Prioritized Approach Milestones'!C232="Yes",'Prioritized Approach Milestones'!F232=""),"CORRECT",IF('Prioritized Approach Milestones'!C232="No","CORRECT",IF('Prioritized Approach Milestones'!B232=3,"ERROR 1","N/A")))</f>
        <v>N/A</v>
      </c>
      <c r="Y232" s="67" t="str">
        <f>IF(AND('Prioritized Approach Milestones'!C232="Yes",'Prioritized Approach Milestones'!F232=""),"CORRECT",IF('Prioritized Approach Milestones'!C232="No","CORRECT",IF('Prioritized Approach Milestones'!B232=4,"ERROR 1","N/A")))</f>
        <v>N/A</v>
      </c>
      <c r="Z232" s="67" t="str">
        <f>IF(AND('Prioritized Approach Milestones'!C232="Yes",'Prioritized Approach Milestones'!F232=""),"CORRECT",IF('Prioritized Approach Milestones'!C232="No","CORRECT",IF('Prioritized Approach Milestones'!B232=5,"ERROR 1","N/A")))</f>
        <v>N/A</v>
      </c>
      <c r="AA232" s="67" t="str">
        <f>IF(AND('Prioritized Approach Milestones'!C232="Yes",'Prioritized Approach Milestones'!F232=""),"CORRECT",IF('Prioritized Approach Milestones'!C232="No","CORRECT",IF('Prioritized Approach Milestones'!B232=6,"ERROR 1","N/A")))</f>
        <v>ERROR 1</v>
      </c>
      <c r="AB232" s="59" t="str">
        <f>IF(AND('Prioritized Approach Milestones'!C232="No",'Prioritized Approach Milestones'!F232=""),IF('Prioritized Approach Milestones'!B232=1,"ERROR 2","N/A"),"CORRECT")</f>
        <v>CORRECT</v>
      </c>
      <c r="AC232" s="59" t="str">
        <f>IF(AND('Prioritized Approach Milestones'!C232="No",'Prioritized Approach Milestones'!F232=""),IF('Prioritized Approach Milestones'!B232=2,"ERROR 2","N/A"),"CORRECT")</f>
        <v>CORRECT</v>
      </c>
      <c r="AD232" s="59" t="str">
        <f>IF(AND('Prioritized Approach Milestones'!C232="No",'Prioritized Approach Milestones'!F232=""),IF('Prioritized Approach Milestones'!B232=3,"ERROR 2","N/A"),"CORRECT")</f>
        <v>CORRECT</v>
      </c>
      <c r="AE232" s="59" t="str">
        <f>IF(AND('Prioritized Approach Milestones'!C232="No",'Prioritized Approach Milestones'!F232=""),IF('Prioritized Approach Milestones'!B232=4,"ERROR 2","N/A"),"CORRECT")</f>
        <v>CORRECT</v>
      </c>
      <c r="AF232" s="59" t="str">
        <f>IF(AND('Prioritized Approach Milestones'!C232="No",'Prioritized Approach Milestones'!F232=""),IF('Prioritized Approach Milestones'!B232=5,"ERROR 2","N/A"),"CORRECT")</f>
        <v>CORRECT</v>
      </c>
      <c r="AG232" s="68" t="str">
        <f>IF(AND('Prioritized Approach Milestones'!C232="No",'Prioritized Approach Milestones'!F232=""),IF('Prioritized Approach Milestones'!B232=6,"ERROR 2","N/A"),"CORRECT")</f>
        <v>CORRECT</v>
      </c>
    </row>
    <row r="233" spans="1:33">
      <c r="A233" s="74">
        <f>COUNTIFS('Prioritized Approach Milestones'!B233,"1",'Prioritized Approach Milestones'!C233,"yes")</f>
        <v>0</v>
      </c>
      <c r="B233" s="79">
        <f>COUNTIFS('Prioritized Approach Milestones'!B233,"2",'Prioritized Approach Milestones'!C233,"yes")</f>
        <v>0</v>
      </c>
      <c r="C233" s="75">
        <f>COUNTIFS('Prioritized Approach Milestones'!B233,"3",'Prioritized Approach Milestones'!C233,"yes")</f>
        <v>0</v>
      </c>
      <c r="D233" s="76">
        <f>COUNTIFS('Prioritized Approach Milestones'!B233,"4",'Prioritized Approach Milestones'!C233,"yes")</f>
        <v>0</v>
      </c>
      <c r="E233" s="77">
        <f>COUNTIFS('Prioritized Approach Milestones'!B233,"5",'Prioritized Approach Milestones'!C233,"yes")</f>
        <v>0</v>
      </c>
      <c r="F233" s="78">
        <f>COUNTIFS('Prioritized Approach Milestones'!B233,"6",'Prioritized Approach Milestones'!C233,"yes")</f>
        <v>0</v>
      </c>
      <c r="G233" s="234">
        <f t="shared" si="11"/>
        <v>0</v>
      </c>
      <c r="H233" s="145">
        <f>COUNTIFS('Prioritized Approach Milestones'!B233,"1",'Prioritized Approach Milestones'!C233,"N/A")</f>
        <v>0</v>
      </c>
      <c r="I233" s="145">
        <f>COUNTIFS('Prioritized Approach Milestones'!B233,"2",'Prioritized Approach Milestones'!C233,"N/A")</f>
        <v>0</v>
      </c>
      <c r="J233" s="145">
        <f>COUNTIFS('Prioritized Approach Milestones'!B233,"3",'Prioritized Approach Milestones'!C233,"N/A")</f>
        <v>0</v>
      </c>
      <c r="K233" s="145">
        <f>COUNTIFS('Prioritized Approach Milestones'!B233,"4",'Prioritized Approach Milestones'!C233,"N/A")</f>
        <v>0</v>
      </c>
      <c r="L233" s="145">
        <f>COUNTIFS('Prioritized Approach Milestones'!B233,"5",'Prioritized Approach Milestones'!C233,"N/A")</f>
        <v>0</v>
      </c>
      <c r="M233" s="145">
        <f>COUNTIFS('Prioritized Approach Milestones'!B233,"6",'Prioritized Approach Milestones'!C233,"N/A")</f>
        <v>0</v>
      </c>
      <c r="N233">
        <f t="shared" si="10"/>
        <v>0</v>
      </c>
      <c r="O233" s="238"/>
      <c r="P233" s="65" t="str">
        <f>IF('Prioritized Approach Milestones'!$B233=1,'Prioritized Approach Milestones'!$F233,"")</f>
        <v/>
      </c>
      <c r="Q233" s="65" t="str">
        <f>IF('Prioritized Approach Milestones'!$B233=2,'Prioritized Approach Milestones'!$F233,"")</f>
        <v/>
      </c>
      <c r="R233" s="65" t="str">
        <f>IF('Prioritized Approach Milestones'!$B233=3,'Prioritized Approach Milestones'!$F233,"")</f>
        <v/>
      </c>
      <c r="S233" s="65" t="str">
        <f>IF('Prioritized Approach Milestones'!$B233=4,'Prioritized Approach Milestones'!$F233,"")</f>
        <v/>
      </c>
      <c r="T233" s="65" t="str">
        <f>IF('Prioritized Approach Milestones'!$B233=5,'Prioritized Approach Milestones'!$F233,"")</f>
        <v/>
      </c>
      <c r="U233" s="66">
        <f>IF('Prioritized Approach Milestones'!$B233=6,'Prioritized Approach Milestones'!$F233,"")</f>
        <v>0</v>
      </c>
      <c r="V233" s="67" t="str">
        <f>IF(AND('Prioritized Approach Milestones'!C233="Yes",'Prioritized Approach Milestones'!F233=""),"CORRECT",IF('Prioritized Approach Milestones'!C233="No","CORRECT",IF('Prioritized Approach Milestones'!B233=1,"ERROR 1","N/A")))</f>
        <v>N/A</v>
      </c>
      <c r="W233" s="67" t="str">
        <f>IF(AND('Prioritized Approach Milestones'!C233="Yes",'Prioritized Approach Milestones'!F233=""),"CORRECT",IF('Prioritized Approach Milestones'!C233="No","CORRECT",IF('Prioritized Approach Milestones'!B233=2,"ERROR 1","N/A")))</f>
        <v>N/A</v>
      </c>
      <c r="X233" s="67" t="str">
        <f>IF(AND('Prioritized Approach Milestones'!C233="Yes",'Prioritized Approach Milestones'!F233=""),"CORRECT",IF('Prioritized Approach Milestones'!C233="No","CORRECT",IF('Prioritized Approach Milestones'!B233=3,"ERROR 1","N/A")))</f>
        <v>N/A</v>
      </c>
      <c r="Y233" s="67" t="str">
        <f>IF(AND('Prioritized Approach Milestones'!C233="Yes",'Prioritized Approach Milestones'!F233=""),"CORRECT",IF('Prioritized Approach Milestones'!C233="No","CORRECT",IF('Prioritized Approach Milestones'!B233=4,"ERROR 1","N/A")))</f>
        <v>N/A</v>
      </c>
      <c r="Z233" s="67" t="str">
        <f>IF(AND('Prioritized Approach Milestones'!C233="Yes",'Prioritized Approach Milestones'!F233=""),"CORRECT",IF('Prioritized Approach Milestones'!C233="No","CORRECT",IF('Prioritized Approach Milestones'!B233=5,"ERROR 1","N/A")))</f>
        <v>N/A</v>
      </c>
      <c r="AA233" s="67" t="str">
        <f>IF(AND('Prioritized Approach Milestones'!C233="Yes",'Prioritized Approach Milestones'!F233=""),"CORRECT",IF('Prioritized Approach Milestones'!C233="No","CORRECT",IF('Prioritized Approach Milestones'!B233=6,"ERROR 1","N/A")))</f>
        <v>ERROR 1</v>
      </c>
      <c r="AB233" s="59" t="str">
        <f>IF(AND('Prioritized Approach Milestones'!C233="No",'Prioritized Approach Milestones'!F233=""),IF('Prioritized Approach Milestones'!B233=1,"ERROR 2","N/A"),"CORRECT")</f>
        <v>CORRECT</v>
      </c>
      <c r="AC233" s="59" t="str">
        <f>IF(AND('Prioritized Approach Milestones'!C233="No",'Prioritized Approach Milestones'!F233=""),IF('Prioritized Approach Milestones'!B233=2,"ERROR 2","N/A"),"CORRECT")</f>
        <v>CORRECT</v>
      </c>
      <c r="AD233" s="59" t="str">
        <f>IF(AND('Prioritized Approach Milestones'!C233="No",'Prioritized Approach Milestones'!F233=""),IF('Prioritized Approach Milestones'!B233=3,"ERROR 2","N/A"),"CORRECT")</f>
        <v>CORRECT</v>
      </c>
      <c r="AE233" s="59" t="str">
        <f>IF(AND('Prioritized Approach Milestones'!C233="No",'Prioritized Approach Milestones'!F233=""),IF('Prioritized Approach Milestones'!B233=4,"ERROR 2","N/A"),"CORRECT")</f>
        <v>CORRECT</v>
      </c>
      <c r="AF233" s="59" t="str">
        <f>IF(AND('Prioritized Approach Milestones'!C233="No",'Prioritized Approach Milestones'!F233=""),IF('Prioritized Approach Milestones'!B233=5,"ERROR 2","N/A"),"CORRECT")</f>
        <v>CORRECT</v>
      </c>
      <c r="AG233" s="68" t="str">
        <f>IF(AND('Prioritized Approach Milestones'!C233="No",'Prioritized Approach Milestones'!F233=""),IF('Prioritized Approach Milestones'!B233=6,"ERROR 2","N/A"),"CORRECT")</f>
        <v>CORRECT</v>
      </c>
    </row>
    <row r="234" spans="1:33">
      <c r="A234" s="74">
        <f>COUNTIFS('Prioritized Approach Milestones'!B234,"1",'Prioritized Approach Milestones'!C234,"yes")</f>
        <v>0</v>
      </c>
      <c r="B234" s="79">
        <f>COUNTIFS('Prioritized Approach Milestones'!B234,"2",'Prioritized Approach Milestones'!C234,"yes")</f>
        <v>0</v>
      </c>
      <c r="C234" s="75">
        <f>COUNTIFS('Prioritized Approach Milestones'!B234,"3",'Prioritized Approach Milestones'!C234,"yes")</f>
        <v>0</v>
      </c>
      <c r="D234" s="76">
        <f>COUNTIFS('Prioritized Approach Milestones'!B234,"4",'Prioritized Approach Milestones'!C234,"yes")</f>
        <v>0</v>
      </c>
      <c r="E234" s="77">
        <f>COUNTIFS('Prioritized Approach Milestones'!B234,"5",'Prioritized Approach Milestones'!C234,"yes")</f>
        <v>0</v>
      </c>
      <c r="F234" s="78">
        <f>COUNTIFS('Prioritized Approach Milestones'!B234,"6",'Prioritized Approach Milestones'!C234,"yes")</f>
        <v>0</v>
      </c>
      <c r="G234" s="234">
        <f t="shared" si="11"/>
        <v>0</v>
      </c>
      <c r="H234" s="145">
        <f>COUNTIFS('Prioritized Approach Milestones'!B234,"1",'Prioritized Approach Milestones'!C234,"N/A")</f>
        <v>0</v>
      </c>
      <c r="I234" s="145">
        <f>COUNTIFS('Prioritized Approach Milestones'!B234,"2",'Prioritized Approach Milestones'!C234,"N/A")</f>
        <v>0</v>
      </c>
      <c r="J234" s="145">
        <f>COUNTIFS('Prioritized Approach Milestones'!B234,"3",'Prioritized Approach Milestones'!C234,"N/A")</f>
        <v>0</v>
      </c>
      <c r="K234" s="145">
        <f>COUNTIFS('Prioritized Approach Milestones'!B234,"4",'Prioritized Approach Milestones'!C234,"N/A")</f>
        <v>0</v>
      </c>
      <c r="L234" s="145">
        <f>COUNTIFS('Prioritized Approach Milestones'!B234,"5",'Prioritized Approach Milestones'!C234,"N/A")</f>
        <v>0</v>
      </c>
      <c r="M234" s="145">
        <f>COUNTIFS('Prioritized Approach Milestones'!B234,"6",'Prioritized Approach Milestones'!C234,"N/A")</f>
        <v>0</v>
      </c>
      <c r="N234">
        <f t="shared" si="10"/>
        <v>0</v>
      </c>
      <c r="O234" s="238"/>
      <c r="P234" s="65" t="str">
        <f>IF('Prioritized Approach Milestones'!$B234=1,'Prioritized Approach Milestones'!$F234,"")</f>
        <v/>
      </c>
      <c r="Q234" s="65" t="str">
        <f>IF('Prioritized Approach Milestones'!$B234=2,'Prioritized Approach Milestones'!$F234,"")</f>
        <v/>
      </c>
      <c r="R234" s="65" t="str">
        <f>IF('Prioritized Approach Milestones'!$B234=3,'Prioritized Approach Milestones'!$F234,"")</f>
        <v/>
      </c>
      <c r="S234" s="65" t="str">
        <f>IF('Prioritized Approach Milestones'!$B234=4,'Prioritized Approach Milestones'!$F234,"")</f>
        <v/>
      </c>
      <c r="T234" s="65" t="str">
        <f>IF('Prioritized Approach Milestones'!$B234=5,'Prioritized Approach Milestones'!$F234,"")</f>
        <v/>
      </c>
      <c r="U234" s="66">
        <f>IF('Prioritized Approach Milestones'!$B234=6,'Prioritized Approach Milestones'!$F234,"")</f>
        <v>0</v>
      </c>
      <c r="V234" s="67" t="str">
        <f>IF(AND('Prioritized Approach Milestones'!C234="Yes",'Prioritized Approach Milestones'!F234=""),"CORRECT",IF('Prioritized Approach Milestones'!C234="No","CORRECT",IF('Prioritized Approach Milestones'!B234=1,"ERROR 1","N/A")))</f>
        <v>N/A</v>
      </c>
      <c r="W234" s="67" t="str">
        <f>IF(AND('Prioritized Approach Milestones'!C234="Yes",'Prioritized Approach Milestones'!F234=""),"CORRECT",IF('Prioritized Approach Milestones'!C234="No","CORRECT",IF('Prioritized Approach Milestones'!B234=2,"ERROR 1","N/A")))</f>
        <v>N/A</v>
      </c>
      <c r="X234" s="67" t="str">
        <f>IF(AND('Prioritized Approach Milestones'!C234="Yes",'Prioritized Approach Milestones'!F234=""),"CORRECT",IF('Prioritized Approach Milestones'!C234="No","CORRECT",IF('Prioritized Approach Milestones'!B234=3,"ERROR 1","N/A")))</f>
        <v>N/A</v>
      </c>
      <c r="Y234" s="67" t="str">
        <f>IF(AND('Prioritized Approach Milestones'!C234="Yes",'Prioritized Approach Milestones'!F234=""),"CORRECT",IF('Prioritized Approach Milestones'!C234="No","CORRECT",IF('Prioritized Approach Milestones'!B234=4,"ERROR 1","N/A")))</f>
        <v>N/A</v>
      </c>
      <c r="Z234" s="67" t="str">
        <f>IF(AND('Prioritized Approach Milestones'!C234="Yes",'Prioritized Approach Milestones'!F234=""),"CORRECT",IF('Prioritized Approach Milestones'!C234="No","CORRECT",IF('Prioritized Approach Milestones'!B234=5,"ERROR 1","N/A")))</f>
        <v>N/A</v>
      </c>
      <c r="AA234" s="67" t="str">
        <f>IF(AND('Prioritized Approach Milestones'!C234="Yes",'Prioritized Approach Milestones'!F234=""),"CORRECT",IF('Prioritized Approach Milestones'!C234="No","CORRECT",IF('Prioritized Approach Milestones'!B234=6,"ERROR 1","N/A")))</f>
        <v>ERROR 1</v>
      </c>
      <c r="AB234" s="59" t="str">
        <f>IF(AND('Prioritized Approach Milestones'!C234="No",'Prioritized Approach Milestones'!F234=""),IF('Prioritized Approach Milestones'!B234=1,"ERROR 2","N/A"),"CORRECT")</f>
        <v>CORRECT</v>
      </c>
      <c r="AC234" s="59" t="str">
        <f>IF(AND('Prioritized Approach Milestones'!C234="No",'Prioritized Approach Milestones'!F234=""),IF('Prioritized Approach Milestones'!B234=2,"ERROR 2","N/A"),"CORRECT")</f>
        <v>CORRECT</v>
      </c>
      <c r="AD234" s="59" t="str">
        <f>IF(AND('Prioritized Approach Milestones'!C234="No",'Prioritized Approach Milestones'!F234=""),IF('Prioritized Approach Milestones'!B234=3,"ERROR 2","N/A"),"CORRECT")</f>
        <v>CORRECT</v>
      </c>
      <c r="AE234" s="59" t="str">
        <f>IF(AND('Prioritized Approach Milestones'!C234="No",'Prioritized Approach Milestones'!F234=""),IF('Prioritized Approach Milestones'!B234=4,"ERROR 2","N/A"),"CORRECT")</f>
        <v>CORRECT</v>
      </c>
      <c r="AF234" s="59" t="str">
        <f>IF(AND('Prioritized Approach Milestones'!C234="No",'Prioritized Approach Milestones'!F234=""),IF('Prioritized Approach Milestones'!B234=5,"ERROR 2","N/A"),"CORRECT")</f>
        <v>CORRECT</v>
      </c>
      <c r="AG234" s="68" t="str">
        <f>IF(AND('Prioritized Approach Milestones'!C234="No",'Prioritized Approach Milestones'!F234=""),IF('Prioritized Approach Milestones'!B234=6,"ERROR 2","N/A"),"CORRECT")</f>
        <v>CORRECT</v>
      </c>
    </row>
    <row r="235" spans="1:33">
      <c r="A235" s="74">
        <f>COUNTIFS('Prioritized Approach Milestones'!B235,"1",'Prioritized Approach Milestones'!C235,"yes")</f>
        <v>0</v>
      </c>
      <c r="B235" s="79">
        <f>COUNTIFS('Prioritized Approach Milestones'!B235,"2",'Prioritized Approach Milestones'!C235,"yes")</f>
        <v>0</v>
      </c>
      <c r="C235" s="75">
        <f>COUNTIFS('Prioritized Approach Milestones'!B235,"3",'Prioritized Approach Milestones'!C235,"yes")</f>
        <v>0</v>
      </c>
      <c r="D235" s="76">
        <f>COUNTIFS('Prioritized Approach Milestones'!B235,"4",'Prioritized Approach Milestones'!C235,"yes")</f>
        <v>0</v>
      </c>
      <c r="E235" s="77">
        <f>COUNTIFS('Prioritized Approach Milestones'!B235,"5",'Prioritized Approach Milestones'!C235,"yes")</f>
        <v>0</v>
      </c>
      <c r="F235" s="78">
        <f>COUNTIFS('Prioritized Approach Milestones'!B235,"6",'Prioritized Approach Milestones'!C235,"yes")</f>
        <v>0</v>
      </c>
      <c r="G235" s="234">
        <f t="shared" si="11"/>
        <v>0</v>
      </c>
      <c r="H235" s="145">
        <f>COUNTIFS('Prioritized Approach Milestones'!B235,"1",'Prioritized Approach Milestones'!C235,"N/A")</f>
        <v>0</v>
      </c>
      <c r="I235" s="145">
        <f>COUNTIFS('Prioritized Approach Milestones'!B235,"2",'Prioritized Approach Milestones'!C235,"N/A")</f>
        <v>0</v>
      </c>
      <c r="J235" s="145">
        <f>COUNTIFS('Prioritized Approach Milestones'!B235,"3",'Prioritized Approach Milestones'!C235,"N/A")</f>
        <v>0</v>
      </c>
      <c r="K235" s="145">
        <f>COUNTIFS('Prioritized Approach Milestones'!B235,"4",'Prioritized Approach Milestones'!C235,"N/A")</f>
        <v>0</v>
      </c>
      <c r="L235" s="145">
        <f>COUNTIFS('Prioritized Approach Milestones'!B235,"5",'Prioritized Approach Milestones'!C235,"N/A")</f>
        <v>0</v>
      </c>
      <c r="M235" s="145">
        <f>COUNTIFS('Prioritized Approach Milestones'!B235,"6",'Prioritized Approach Milestones'!C235,"N/A")</f>
        <v>0</v>
      </c>
      <c r="N235">
        <f t="shared" si="10"/>
        <v>0</v>
      </c>
      <c r="O235" s="238"/>
      <c r="P235" s="65" t="str">
        <f>IF('Prioritized Approach Milestones'!$B235=1,'Prioritized Approach Milestones'!$F235,"")</f>
        <v/>
      </c>
      <c r="Q235" s="65" t="str">
        <f>IF('Prioritized Approach Milestones'!$B235=2,'Prioritized Approach Milestones'!$F235,"")</f>
        <v/>
      </c>
      <c r="R235" s="65" t="str">
        <f>IF('Prioritized Approach Milestones'!$B235=3,'Prioritized Approach Milestones'!$F235,"")</f>
        <v/>
      </c>
      <c r="S235" s="65" t="str">
        <f>IF('Prioritized Approach Milestones'!$B235=4,'Prioritized Approach Milestones'!$F235,"")</f>
        <v/>
      </c>
      <c r="T235" s="65" t="str">
        <f>IF('Prioritized Approach Milestones'!$B235=5,'Prioritized Approach Milestones'!$F235,"")</f>
        <v/>
      </c>
      <c r="U235" s="66">
        <f>IF('Prioritized Approach Milestones'!$B235=6,'Prioritized Approach Milestones'!$F235,"")</f>
        <v>0</v>
      </c>
      <c r="V235" s="67" t="str">
        <f>IF(AND('Prioritized Approach Milestones'!C235="Yes",'Prioritized Approach Milestones'!F235=""),"CORRECT",IF('Prioritized Approach Milestones'!C235="No","CORRECT",IF('Prioritized Approach Milestones'!B235=1,"ERROR 1","N/A")))</f>
        <v>N/A</v>
      </c>
      <c r="W235" s="67" t="str">
        <f>IF(AND('Prioritized Approach Milestones'!C235="Yes",'Prioritized Approach Milestones'!F235=""),"CORRECT",IF('Prioritized Approach Milestones'!C235="No","CORRECT",IF('Prioritized Approach Milestones'!B235=2,"ERROR 1","N/A")))</f>
        <v>N/A</v>
      </c>
      <c r="X235" s="67" t="str">
        <f>IF(AND('Prioritized Approach Milestones'!C235="Yes",'Prioritized Approach Milestones'!F235=""),"CORRECT",IF('Prioritized Approach Milestones'!C235="No","CORRECT",IF('Prioritized Approach Milestones'!B235=3,"ERROR 1","N/A")))</f>
        <v>N/A</v>
      </c>
      <c r="Y235" s="67" t="str">
        <f>IF(AND('Prioritized Approach Milestones'!C235="Yes",'Prioritized Approach Milestones'!F235=""),"CORRECT",IF('Prioritized Approach Milestones'!C235="No","CORRECT",IF('Prioritized Approach Milestones'!B235=4,"ERROR 1","N/A")))</f>
        <v>N/A</v>
      </c>
      <c r="Z235" s="67" t="str">
        <f>IF(AND('Prioritized Approach Milestones'!C235="Yes",'Prioritized Approach Milestones'!F235=""),"CORRECT",IF('Prioritized Approach Milestones'!C235="No","CORRECT",IF('Prioritized Approach Milestones'!B235=5,"ERROR 1","N/A")))</f>
        <v>N/A</v>
      </c>
      <c r="AA235" s="67" t="str">
        <f>IF(AND('Prioritized Approach Milestones'!C235="Yes",'Prioritized Approach Milestones'!F235=""),"CORRECT",IF('Prioritized Approach Milestones'!C235="No","CORRECT",IF('Prioritized Approach Milestones'!B235=6,"ERROR 1","N/A")))</f>
        <v>ERROR 1</v>
      </c>
      <c r="AB235" s="59" t="str">
        <f>IF(AND('Prioritized Approach Milestones'!C235="No",'Prioritized Approach Milestones'!F235=""),IF('Prioritized Approach Milestones'!B235=1,"ERROR 2","N/A"),"CORRECT")</f>
        <v>CORRECT</v>
      </c>
      <c r="AC235" s="59" t="str">
        <f>IF(AND('Prioritized Approach Milestones'!C235="No",'Prioritized Approach Milestones'!F235=""),IF('Prioritized Approach Milestones'!B235=2,"ERROR 2","N/A"),"CORRECT")</f>
        <v>CORRECT</v>
      </c>
      <c r="AD235" s="59" t="str">
        <f>IF(AND('Prioritized Approach Milestones'!C235="No",'Prioritized Approach Milestones'!F235=""),IF('Prioritized Approach Milestones'!B235=3,"ERROR 2","N/A"),"CORRECT")</f>
        <v>CORRECT</v>
      </c>
      <c r="AE235" s="59" t="str">
        <f>IF(AND('Prioritized Approach Milestones'!C235="No",'Prioritized Approach Milestones'!F235=""),IF('Prioritized Approach Milestones'!B235=4,"ERROR 2","N/A"),"CORRECT")</f>
        <v>CORRECT</v>
      </c>
      <c r="AF235" s="59" t="str">
        <f>IF(AND('Prioritized Approach Milestones'!C235="No",'Prioritized Approach Milestones'!F235=""),IF('Prioritized Approach Milestones'!B235=5,"ERROR 2","N/A"),"CORRECT")</f>
        <v>CORRECT</v>
      </c>
      <c r="AG235" s="68" t="str">
        <f>IF(AND('Prioritized Approach Milestones'!C235="No",'Prioritized Approach Milestones'!F235=""),IF('Prioritized Approach Milestones'!B235=6,"ERROR 2","N/A"),"CORRECT")</f>
        <v>CORRECT</v>
      </c>
    </row>
    <row r="236" spans="1:33">
      <c r="A236" s="74">
        <f>COUNTIFS('Prioritized Approach Milestones'!B236,"1",'Prioritized Approach Milestones'!C236,"yes")</f>
        <v>0</v>
      </c>
      <c r="B236" s="79">
        <f>COUNTIFS('Prioritized Approach Milestones'!B236,"2",'Prioritized Approach Milestones'!C236,"yes")</f>
        <v>0</v>
      </c>
      <c r="C236" s="75">
        <f>COUNTIFS('Prioritized Approach Milestones'!B236,"3",'Prioritized Approach Milestones'!C236,"yes")</f>
        <v>0</v>
      </c>
      <c r="D236" s="76">
        <f>COUNTIFS('Prioritized Approach Milestones'!B236,"4",'Prioritized Approach Milestones'!C236,"yes")</f>
        <v>0</v>
      </c>
      <c r="E236" s="77">
        <f>COUNTIFS('Prioritized Approach Milestones'!B236,"5",'Prioritized Approach Milestones'!C236,"yes")</f>
        <v>0</v>
      </c>
      <c r="F236" s="78">
        <f>COUNTIFS('Prioritized Approach Milestones'!B236,"6",'Prioritized Approach Milestones'!C236,"yes")</f>
        <v>0</v>
      </c>
      <c r="G236" s="234">
        <f t="shared" si="11"/>
        <v>0</v>
      </c>
      <c r="H236" s="145">
        <f>COUNTIFS('Prioritized Approach Milestones'!B236,"1",'Prioritized Approach Milestones'!C236,"N/A")</f>
        <v>0</v>
      </c>
      <c r="I236" s="145">
        <f>COUNTIFS('Prioritized Approach Milestones'!B236,"2",'Prioritized Approach Milestones'!C236,"N/A")</f>
        <v>0</v>
      </c>
      <c r="J236" s="145">
        <f>COUNTIFS('Prioritized Approach Milestones'!B236,"3",'Prioritized Approach Milestones'!C236,"N/A")</f>
        <v>0</v>
      </c>
      <c r="K236" s="145">
        <f>COUNTIFS('Prioritized Approach Milestones'!B236,"4",'Prioritized Approach Milestones'!C236,"N/A")</f>
        <v>0</v>
      </c>
      <c r="L236" s="145">
        <f>COUNTIFS('Prioritized Approach Milestones'!B236,"5",'Prioritized Approach Milestones'!C236,"N/A")</f>
        <v>0</v>
      </c>
      <c r="M236" s="145">
        <f>COUNTIFS('Prioritized Approach Milestones'!B236,"6",'Prioritized Approach Milestones'!C236,"N/A")</f>
        <v>0</v>
      </c>
      <c r="N236">
        <f t="shared" si="10"/>
        <v>0</v>
      </c>
      <c r="O236" s="238"/>
      <c r="P236" s="65" t="str">
        <f>IF('Prioritized Approach Milestones'!$B236=1,'Prioritized Approach Milestones'!$F236,"")</f>
        <v/>
      </c>
      <c r="Q236" s="65" t="str">
        <f>IF('Prioritized Approach Milestones'!$B236=2,'Prioritized Approach Milestones'!$F236,"")</f>
        <v/>
      </c>
      <c r="R236" s="65" t="str">
        <f>IF('Prioritized Approach Milestones'!$B236=3,'Prioritized Approach Milestones'!$F236,"")</f>
        <v/>
      </c>
      <c r="S236" s="65" t="str">
        <f>IF('Prioritized Approach Milestones'!$B236=4,'Prioritized Approach Milestones'!$F236,"")</f>
        <v/>
      </c>
      <c r="T236" s="65" t="str">
        <f>IF('Prioritized Approach Milestones'!$B236=5,'Prioritized Approach Milestones'!$F236,"")</f>
        <v/>
      </c>
      <c r="U236" s="66">
        <f>IF('Prioritized Approach Milestones'!$B236=6,'Prioritized Approach Milestones'!$F236,"")</f>
        <v>0</v>
      </c>
      <c r="V236" s="67" t="str">
        <f>IF(AND('Prioritized Approach Milestones'!C236="Yes",'Prioritized Approach Milestones'!F236=""),"CORRECT",IF('Prioritized Approach Milestones'!C236="No","CORRECT",IF('Prioritized Approach Milestones'!B236=1,"ERROR 1","N/A")))</f>
        <v>N/A</v>
      </c>
      <c r="W236" s="67" t="str">
        <f>IF(AND('Prioritized Approach Milestones'!C236="Yes",'Prioritized Approach Milestones'!F236=""),"CORRECT",IF('Prioritized Approach Milestones'!C236="No","CORRECT",IF('Prioritized Approach Milestones'!B236=2,"ERROR 1","N/A")))</f>
        <v>N/A</v>
      </c>
      <c r="X236" s="67" t="str">
        <f>IF(AND('Prioritized Approach Milestones'!C236="Yes",'Prioritized Approach Milestones'!F236=""),"CORRECT",IF('Prioritized Approach Milestones'!C236="No","CORRECT",IF('Prioritized Approach Milestones'!B236=3,"ERROR 1","N/A")))</f>
        <v>N/A</v>
      </c>
      <c r="Y236" s="67" t="str">
        <f>IF(AND('Prioritized Approach Milestones'!C236="Yes",'Prioritized Approach Milestones'!F236=""),"CORRECT",IF('Prioritized Approach Milestones'!C236="No","CORRECT",IF('Prioritized Approach Milestones'!B236=4,"ERROR 1","N/A")))</f>
        <v>N/A</v>
      </c>
      <c r="Z236" s="67" t="str">
        <f>IF(AND('Prioritized Approach Milestones'!C236="Yes",'Prioritized Approach Milestones'!F236=""),"CORRECT",IF('Prioritized Approach Milestones'!C236="No","CORRECT",IF('Prioritized Approach Milestones'!B236=5,"ERROR 1","N/A")))</f>
        <v>N/A</v>
      </c>
      <c r="AA236" s="67" t="str">
        <f>IF(AND('Prioritized Approach Milestones'!C236="Yes",'Prioritized Approach Milestones'!F236=""),"CORRECT",IF('Prioritized Approach Milestones'!C236="No","CORRECT",IF('Prioritized Approach Milestones'!B236=6,"ERROR 1","N/A")))</f>
        <v>ERROR 1</v>
      </c>
      <c r="AB236" s="59" t="str">
        <f>IF(AND('Prioritized Approach Milestones'!C236="No",'Prioritized Approach Milestones'!F236=""),IF('Prioritized Approach Milestones'!B236=1,"ERROR 2","N/A"),"CORRECT")</f>
        <v>CORRECT</v>
      </c>
      <c r="AC236" s="59" t="str">
        <f>IF(AND('Prioritized Approach Milestones'!C236="No",'Prioritized Approach Milestones'!F236=""),IF('Prioritized Approach Milestones'!B236=2,"ERROR 2","N/A"),"CORRECT")</f>
        <v>CORRECT</v>
      </c>
      <c r="AD236" s="59" t="str">
        <f>IF(AND('Prioritized Approach Milestones'!C236="No",'Prioritized Approach Milestones'!F236=""),IF('Prioritized Approach Milestones'!B236=3,"ERROR 2","N/A"),"CORRECT")</f>
        <v>CORRECT</v>
      </c>
      <c r="AE236" s="59" t="str">
        <f>IF(AND('Prioritized Approach Milestones'!C236="No",'Prioritized Approach Milestones'!F236=""),IF('Prioritized Approach Milestones'!B236=4,"ERROR 2","N/A"),"CORRECT")</f>
        <v>CORRECT</v>
      </c>
      <c r="AF236" s="59" t="str">
        <f>IF(AND('Prioritized Approach Milestones'!C236="No",'Prioritized Approach Milestones'!F236=""),IF('Prioritized Approach Milestones'!B236=5,"ERROR 2","N/A"),"CORRECT")</f>
        <v>CORRECT</v>
      </c>
      <c r="AG236" s="68" t="str">
        <f>IF(AND('Prioritized Approach Milestones'!C236="No",'Prioritized Approach Milestones'!F236=""),IF('Prioritized Approach Milestones'!B236=6,"ERROR 2","N/A"),"CORRECT")</f>
        <v>CORRECT</v>
      </c>
    </row>
    <row r="237" spans="1:33">
      <c r="A237" s="74">
        <f>COUNTIFS('Prioritized Approach Milestones'!B237,"1",'Prioritized Approach Milestones'!C237,"yes")</f>
        <v>0</v>
      </c>
      <c r="B237" s="79">
        <f>COUNTIFS('Prioritized Approach Milestones'!B237,"2",'Prioritized Approach Milestones'!C237,"yes")</f>
        <v>0</v>
      </c>
      <c r="C237" s="75">
        <f>COUNTIFS('Prioritized Approach Milestones'!B237,"3",'Prioritized Approach Milestones'!C237,"yes")</f>
        <v>0</v>
      </c>
      <c r="D237" s="76">
        <f>COUNTIFS('Prioritized Approach Milestones'!B237,"4",'Prioritized Approach Milestones'!C237,"yes")</f>
        <v>0</v>
      </c>
      <c r="E237" s="77">
        <f>COUNTIFS('Prioritized Approach Milestones'!B237,"5",'Prioritized Approach Milestones'!C237,"yes")</f>
        <v>0</v>
      </c>
      <c r="F237" s="78">
        <f>COUNTIFS('Prioritized Approach Milestones'!B237,"6",'Prioritized Approach Milestones'!C237,"yes")</f>
        <v>0</v>
      </c>
      <c r="G237" s="234">
        <f t="shared" si="11"/>
        <v>0</v>
      </c>
      <c r="H237" s="145">
        <f>COUNTIFS('Prioritized Approach Milestones'!B237,"1",'Prioritized Approach Milestones'!C237,"N/A")</f>
        <v>0</v>
      </c>
      <c r="I237" s="145">
        <f>COUNTIFS('Prioritized Approach Milestones'!B237,"2",'Prioritized Approach Milestones'!C237,"N/A")</f>
        <v>0</v>
      </c>
      <c r="J237" s="145">
        <f>COUNTIFS('Prioritized Approach Milestones'!B237,"3",'Prioritized Approach Milestones'!C237,"N/A")</f>
        <v>0</v>
      </c>
      <c r="K237" s="145">
        <f>COUNTIFS('Prioritized Approach Milestones'!B237,"4",'Prioritized Approach Milestones'!C237,"N/A")</f>
        <v>0</v>
      </c>
      <c r="L237" s="145">
        <f>COUNTIFS('Prioritized Approach Milestones'!B237,"5",'Prioritized Approach Milestones'!C237,"N/A")</f>
        <v>0</v>
      </c>
      <c r="M237" s="145">
        <f>COUNTIFS('Prioritized Approach Milestones'!B237,"6",'Prioritized Approach Milestones'!C237,"N/A")</f>
        <v>0</v>
      </c>
      <c r="N237">
        <f t="shared" si="10"/>
        <v>0</v>
      </c>
      <c r="O237" s="238"/>
      <c r="P237" s="65" t="str">
        <f>IF('Prioritized Approach Milestones'!$B237=1,'Prioritized Approach Milestones'!$F237,"")</f>
        <v/>
      </c>
      <c r="Q237" s="65" t="str">
        <f>IF('Prioritized Approach Milestones'!$B237=2,'Prioritized Approach Milestones'!$F237,"")</f>
        <v/>
      </c>
      <c r="R237" s="65" t="str">
        <f>IF('Prioritized Approach Milestones'!$B237=3,'Prioritized Approach Milestones'!$F237,"")</f>
        <v/>
      </c>
      <c r="S237" s="65" t="str">
        <f>IF('Prioritized Approach Milestones'!$B237=4,'Prioritized Approach Milestones'!$F237,"")</f>
        <v/>
      </c>
      <c r="T237" s="65" t="str">
        <f>IF('Prioritized Approach Milestones'!$B237=5,'Prioritized Approach Milestones'!$F237,"")</f>
        <v/>
      </c>
      <c r="U237" s="66">
        <f>IF('Prioritized Approach Milestones'!$B237=6,'Prioritized Approach Milestones'!$F237,"")</f>
        <v>0</v>
      </c>
      <c r="V237" s="67" t="str">
        <f>IF(AND('Prioritized Approach Milestones'!C237="Yes",'Prioritized Approach Milestones'!F237=""),"CORRECT",IF('Prioritized Approach Milestones'!C237="No","CORRECT",IF('Prioritized Approach Milestones'!B237=1,"ERROR 1","N/A")))</f>
        <v>N/A</v>
      </c>
      <c r="W237" s="67" t="str">
        <f>IF(AND('Prioritized Approach Milestones'!C237="Yes",'Prioritized Approach Milestones'!F237=""),"CORRECT",IF('Prioritized Approach Milestones'!C237="No","CORRECT",IF('Prioritized Approach Milestones'!B237=2,"ERROR 1","N/A")))</f>
        <v>N/A</v>
      </c>
      <c r="X237" s="67" t="str">
        <f>IF(AND('Prioritized Approach Milestones'!C237="Yes",'Prioritized Approach Milestones'!F237=""),"CORRECT",IF('Prioritized Approach Milestones'!C237="No","CORRECT",IF('Prioritized Approach Milestones'!B237=3,"ERROR 1","N/A")))</f>
        <v>N/A</v>
      </c>
      <c r="Y237" s="67" t="str">
        <f>IF(AND('Prioritized Approach Milestones'!C237="Yes",'Prioritized Approach Milestones'!F237=""),"CORRECT",IF('Prioritized Approach Milestones'!C237="No","CORRECT",IF('Prioritized Approach Milestones'!B237=4,"ERROR 1","N/A")))</f>
        <v>N/A</v>
      </c>
      <c r="Z237" s="67" t="str">
        <f>IF(AND('Prioritized Approach Milestones'!C237="Yes",'Prioritized Approach Milestones'!F237=""),"CORRECT",IF('Prioritized Approach Milestones'!C237="No","CORRECT",IF('Prioritized Approach Milestones'!B237=5,"ERROR 1","N/A")))</f>
        <v>N/A</v>
      </c>
      <c r="AA237" s="67" t="str">
        <f>IF(AND('Prioritized Approach Milestones'!C237="Yes",'Prioritized Approach Milestones'!F237=""),"CORRECT",IF('Prioritized Approach Milestones'!C237="No","CORRECT",IF('Prioritized Approach Milestones'!B237=6,"ERROR 1","N/A")))</f>
        <v>ERROR 1</v>
      </c>
      <c r="AB237" s="59" t="str">
        <f>IF(AND('Prioritized Approach Milestones'!C237="No",'Prioritized Approach Milestones'!F237=""),IF('Prioritized Approach Milestones'!B237=1,"ERROR 2","N/A"),"CORRECT")</f>
        <v>CORRECT</v>
      </c>
      <c r="AC237" s="59" t="str">
        <f>IF(AND('Prioritized Approach Milestones'!C237="No",'Prioritized Approach Milestones'!F237=""),IF('Prioritized Approach Milestones'!B237=2,"ERROR 2","N/A"),"CORRECT")</f>
        <v>CORRECT</v>
      </c>
      <c r="AD237" s="59" t="str">
        <f>IF(AND('Prioritized Approach Milestones'!C237="No",'Prioritized Approach Milestones'!F237=""),IF('Prioritized Approach Milestones'!B237=3,"ERROR 2","N/A"),"CORRECT")</f>
        <v>CORRECT</v>
      </c>
      <c r="AE237" s="59" t="str">
        <f>IF(AND('Prioritized Approach Milestones'!C237="No",'Prioritized Approach Milestones'!F237=""),IF('Prioritized Approach Milestones'!B237=4,"ERROR 2","N/A"),"CORRECT")</f>
        <v>CORRECT</v>
      </c>
      <c r="AF237" s="59" t="str">
        <f>IF(AND('Prioritized Approach Milestones'!C237="No",'Prioritized Approach Milestones'!F237=""),IF('Prioritized Approach Milestones'!B237=5,"ERROR 2","N/A"),"CORRECT")</f>
        <v>CORRECT</v>
      </c>
      <c r="AG237" s="68" t="str">
        <f>IF(AND('Prioritized Approach Milestones'!C237="No",'Prioritized Approach Milestones'!F237=""),IF('Prioritized Approach Milestones'!B237=6,"ERROR 2","N/A"),"CORRECT")</f>
        <v>CORRECT</v>
      </c>
    </row>
    <row r="238" spans="1:33">
      <c r="A238" s="74">
        <f>COUNTIFS('Prioritized Approach Milestones'!B238,"1",'Prioritized Approach Milestones'!C238,"yes")</f>
        <v>0</v>
      </c>
      <c r="B238" s="79">
        <f>COUNTIFS('Prioritized Approach Milestones'!B238,"2",'Prioritized Approach Milestones'!C238,"yes")</f>
        <v>0</v>
      </c>
      <c r="C238" s="75">
        <f>COUNTIFS('Prioritized Approach Milestones'!B238,"3",'Prioritized Approach Milestones'!C238,"yes")</f>
        <v>0</v>
      </c>
      <c r="D238" s="76">
        <f>COUNTIFS('Prioritized Approach Milestones'!B238,"4",'Prioritized Approach Milestones'!C238,"yes")</f>
        <v>0</v>
      </c>
      <c r="E238" s="77">
        <f>COUNTIFS('Prioritized Approach Milestones'!B238,"5",'Prioritized Approach Milestones'!C238,"yes")</f>
        <v>0</v>
      </c>
      <c r="F238" s="78">
        <f>COUNTIFS('Prioritized Approach Milestones'!B238,"6",'Prioritized Approach Milestones'!C238,"yes")</f>
        <v>0</v>
      </c>
      <c r="G238" s="234">
        <f t="shared" si="11"/>
        <v>0</v>
      </c>
      <c r="H238" s="145">
        <f>COUNTIFS('Prioritized Approach Milestones'!B238,"1",'Prioritized Approach Milestones'!C238,"N/A")</f>
        <v>0</v>
      </c>
      <c r="I238" s="145">
        <f>COUNTIFS('Prioritized Approach Milestones'!B238,"2",'Prioritized Approach Milestones'!C238,"N/A")</f>
        <v>0</v>
      </c>
      <c r="J238" s="145">
        <f>COUNTIFS('Prioritized Approach Milestones'!B238,"3",'Prioritized Approach Milestones'!C238,"N/A")</f>
        <v>0</v>
      </c>
      <c r="K238" s="145">
        <f>COUNTIFS('Prioritized Approach Milestones'!B238,"4",'Prioritized Approach Milestones'!C238,"N/A")</f>
        <v>0</v>
      </c>
      <c r="L238" s="145">
        <f>COUNTIFS('Prioritized Approach Milestones'!B238,"5",'Prioritized Approach Milestones'!C238,"N/A")</f>
        <v>0</v>
      </c>
      <c r="M238" s="145">
        <f>COUNTIFS('Prioritized Approach Milestones'!B238,"6",'Prioritized Approach Milestones'!C238,"N/A")</f>
        <v>0</v>
      </c>
      <c r="N238">
        <f t="shared" si="10"/>
        <v>0</v>
      </c>
      <c r="O238" s="238"/>
      <c r="P238" s="65" t="str">
        <f>IF('Prioritized Approach Milestones'!$B238=1,'Prioritized Approach Milestones'!$F238,"")</f>
        <v/>
      </c>
      <c r="Q238" s="65" t="str">
        <f>IF('Prioritized Approach Milestones'!$B238=2,'Prioritized Approach Milestones'!$F238,"")</f>
        <v/>
      </c>
      <c r="R238" s="65" t="str">
        <f>IF('Prioritized Approach Milestones'!$B238=3,'Prioritized Approach Milestones'!$F238,"")</f>
        <v/>
      </c>
      <c r="S238" s="65" t="str">
        <f>IF('Prioritized Approach Milestones'!$B238=4,'Prioritized Approach Milestones'!$F238,"")</f>
        <v/>
      </c>
      <c r="T238" s="65" t="str">
        <f>IF('Prioritized Approach Milestones'!$B238=5,'Prioritized Approach Milestones'!$F238,"")</f>
        <v/>
      </c>
      <c r="U238" s="66">
        <f>IF('Prioritized Approach Milestones'!$B238=6,'Prioritized Approach Milestones'!$F238,"")</f>
        <v>0</v>
      </c>
      <c r="V238" s="67" t="str">
        <f>IF(AND('Prioritized Approach Milestones'!C238="Yes",'Prioritized Approach Milestones'!F238=""),"CORRECT",IF('Prioritized Approach Milestones'!C238="No","CORRECT",IF('Prioritized Approach Milestones'!B238=1,"ERROR 1","N/A")))</f>
        <v>N/A</v>
      </c>
      <c r="W238" s="67" t="str">
        <f>IF(AND('Prioritized Approach Milestones'!C238="Yes",'Prioritized Approach Milestones'!F238=""),"CORRECT",IF('Prioritized Approach Milestones'!C238="No","CORRECT",IF('Prioritized Approach Milestones'!B238=2,"ERROR 1","N/A")))</f>
        <v>N/A</v>
      </c>
      <c r="X238" s="67" t="str">
        <f>IF(AND('Prioritized Approach Milestones'!C238="Yes",'Prioritized Approach Milestones'!F238=""),"CORRECT",IF('Prioritized Approach Milestones'!C238="No","CORRECT",IF('Prioritized Approach Milestones'!B238=3,"ERROR 1","N/A")))</f>
        <v>N/A</v>
      </c>
      <c r="Y238" s="67" t="str">
        <f>IF(AND('Prioritized Approach Milestones'!C238="Yes",'Prioritized Approach Milestones'!F238=""),"CORRECT",IF('Prioritized Approach Milestones'!C238="No","CORRECT",IF('Prioritized Approach Milestones'!B238=4,"ERROR 1","N/A")))</f>
        <v>N/A</v>
      </c>
      <c r="Z238" s="67" t="str">
        <f>IF(AND('Prioritized Approach Milestones'!C238="Yes",'Prioritized Approach Milestones'!F238=""),"CORRECT",IF('Prioritized Approach Milestones'!C238="No","CORRECT",IF('Prioritized Approach Milestones'!B238=5,"ERROR 1","N/A")))</f>
        <v>N/A</v>
      </c>
      <c r="AA238" s="67" t="str">
        <f>IF(AND('Prioritized Approach Milestones'!C238="Yes",'Prioritized Approach Milestones'!F238=""),"CORRECT",IF('Prioritized Approach Milestones'!C238="No","CORRECT",IF('Prioritized Approach Milestones'!B238=6,"ERROR 1","N/A")))</f>
        <v>ERROR 1</v>
      </c>
      <c r="AB238" s="59" t="str">
        <f>IF(AND('Prioritized Approach Milestones'!C238="No",'Prioritized Approach Milestones'!F238=""),IF('Prioritized Approach Milestones'!B238=1,"ERROR 2","N/A"),"CORRECT")</f>
        <v>CORRECT</v>
      </c>
      <c r="AC238" s="59" t="str">
        <f>IF(AND('Prioritized Approach Milestones'!C238="No",'Prioritized Approach Milestones'!F238=""),IF('Prioritized Approach Milestones'!B238=2,"ERROR 2","N/A"),"CORRECT")</f>
        <v>CORRECT</v>
      </c>
      <c r="AD238" s="59" t="str">
        <f>IF(AND('Prioritized Approach Milestones'!C238="No",'Prioritized Approach Milestones'!F238=""),IF('Prioritized Approach Milestones'!B238=3,"ERROR 2","N/A"),"CORRECT")</f>
        <v>CORRECT</v>
      </c>
      <c r="AE238" s="59" t="str">
        <f>IF(AND('Prioritized Approach Milestones'!C238="No",'Prioritized Approach Milestones'!F238=""),IF('Prioritized Approach Milestones'!B238=4,"ERROR 2","N/A"),"CORRECT")</f>
        <v>CORRECT</v>
      </c>
      <c r="AF238" s="59" t="str">
        <f>IF(AND('Prioritized Approach Milestones'!C238="No",'Prioritized Approach Milestones'!F238=""),IF('Prioritized Approach Milestones'!B238=5,"ERROR 2","N/A"),"CORRECT")</f>
        <v>CORRECT</v>
      </c>
      <c r="AG238" s="68" t="str">
        <f>IF(AND('Prioritized Approach Milestones'!C238="No",'Prioritized Approach Milestones'!F238=""),IF('Prioritized Approach Milestones'!B238=6,"ERROR 2","N/A"),"CORRECT")</f>
        <v>CORRECT</v>
      </c>
    </row>
    <row r="239" spans="1:33">
      <c r="A239" s="74">
        <f>COUNTIFS('Prioritized Approach Milestones'!B239,"1",'Prioritized Approach Milestones'!C239,"yes")</f>
        <v>0</v>
      </c>
      <c r="B239" s="79">
        <f>COUNTIFS('Prioritized Approach Milestones'!B239,"2",'Prioritized Approach Milestones'!C239,"yes")</f>
        <v>0</v>
      </c>
      <c r="C239" s="75">
        <f>COUNTIFS('Prioritized Approach Milestones'!B239,"3",'Prioritized Approach Milestones'!C239,"yes")</f>
        <v>0</v>
      </c>
      <c r="D239" s="76">
        <f>COUNTIFS('Prioritized Approach Milestones'!B239,"4",'Prioritized Approach Milestones'!C239,"yes")</f>
        <v>0</v>
      </c>
      <c r="E239" s="77">
        <f>COUNTIFS('Prioritized Approach Milestones'!B239,"5",'Prioritized Approach Milestones'!C239,"yes")</f>
        <v>0</v>
      </c>
      <c r="F239" s="78">
        <f>COUNTIFS('Prioritized Approach Milestones'!B239,"6",'Prioritized Approach Milestones'!C239,"yes")</f>
        <v>0</v>
      </c>
      <c r="G239" s="234">
        <f t="shared" si="11"/>
        <v>0</v>
      </c>
      <c r="H239" s="145">
        <f>COUNTIFS('Prioritized Approach Milestones'!B239,"1",'Prioritized Approach Milestones'!C239,"N/A")</f>
        <v>0</v>
      </c>
      <c r="I239" s="145">
        <f>COUNTIFS('Prioritized Approach Milestones'!B239,"2",'Prioritized Approach Milestones'!C239,"N/A")</f>
        <v>0</v>
      </c>
      <c r="J239" s="145">
        <f>COUNTIFS('Prioritized Approach Milestones'!B239,"3",'Prioritized Approach Milestones'!C239,"N/A")</f>
        <v>0</v>
      </c>
      <c r="K239" s="145">
        <f>COUNTIFS('Prioritized Approach Milestones'!B239,"4",'Prioritized Approach Milestones'!C239,"N/A")</f>
        <v>0</v>
      </c>
      <c r="L239" s="145">
        <f>COUNTIFS('Prioritized Approach Milestones'!B239,"5",'Prioritized Approach Milestones'!C239,"N/A")</f>
        <v>0</v>
      </c>
      <c r="M239" s="145">
        <f>COUNTIFS('Prioritized Approach Milestones'!B239,"6",'Prioritized Approach Milestones'!C239,"N/A")</f>
        <v>0</v>
      </c>
      <c r="N239">
        <f t="shared" si="10"/>
        <v>0</v>
      </c>
      <c r="O239" s="238"/>
      <c r="P239" s="65" t="str">
        <f>IF('Prioritized Approach Milestones'!$B239=1,'Prioritized Approach Milestones'!$F239,"")</f>
        <v/>
      </c>
      <c r="Q239" s="65" t="str">
        <f>IF('Prioritized Approach Milestones'!$B239=2,'Prioritized Approach Milestones'!$F239,"")</f>
        <v/>
      </c>
      <c r="R239" s="65" t="str">
        <f>IF('Prioritized Approach Milestones'!$B239=3,'Prioritized Approach Milestones'!$F239,"")</f>
        <v/>
      </c>
      <c r="S239" s="65" t="str">
        <f>IF('Prioritized Approach Milestones'!$B239=4,'Prioritized Approach Milestones'!$F239,"")</f>
        <v/>
      </c>
      <c r="T239" s="65" t="str">
        <f>IF('Prioritized Approach Milestones'!$B239=5,'Prioritized Approach Milestones'!$F239,"")</f>
        <v/>
      </c>
      <c r="U239" s="66">
        <f>IF('Prioritized Approach Milestones'!$B239=6,'Prioritized Approach Milestones'!$F239,"")</f>
        <v>0</v>
      </c>
      <c r="V239" s="67" t="str">
        <f>IF(AND('Prioritized Approach Milestones'!C239="Yes",'Prioritized Approach Milestones'!F239=""),"CORRECT",IF('Prioritized Approach Milestones'!C239="No","CORRECT",IF('Prioritized Approach Milestones'!B239=1,"ERROR 1","N/A")))</f>
        <v>N/A</v>
      </c>
      <c r="W239" s="67" t="str">
        <f>IF(AND('Prioritized Approach Milestones'!C239="Yes",'Prioritized Approach Milestones'!F239=""),"CORRECT",IF('Prioritized Approach Milestones'!C239="No","CORRECT",IF('Prioritized Approach Milestones'!B239=2,"ERROR 1","N/A")))</f>
        <v>N/A</v>
      </c>
      <c r="X239" s="67" t="str">
        <f>IF(AND('Prioritized Approach Milestones'!C239="Yes",'Prioritized Approach Milestones'!F239=""),"CORRECT",IF('Prioritized Approach Milestones'!C239="No","CORRECT",IF('Prioritized Approach Milestones'!B239=3,"ERROR 1","N/A")))</f>
        <v>N/A</v>
      </c>
      <c r="Y239" s="67" t="str">
        <f>IF(AND('Prioritized Approach Milestones'!C239="Yes",'Prioritized Approach Milestones'!F239=""),"CORRECT",IF('Prioritized Approach Milestones'!C239="No","CORRECT",IF('Prioritized Approach Milestones'!B239=4,"ERROR 1","N/A")))</f>
        <v>N/A</v>
      </c>
      <c r="Z239" s="67" t="str">
        <f>IF(AND('Prioritized Approach Milestones'!C239="Yes",'Prioritized Approach Milestones'!F239=""),"CORRECT",IF('Prioritized Approach Milestones'!C239="No","CORRECT",IF('Prioritized Approach Milestones'!B239=5,"ERROR 1","N/A")))</f>
        <v>N/A</v>
      </c>
      <c r="AA239" s="67" t="str">
        <f>IF(AND('Prioritized Approach Milestones'!C239="Yes",'Prioritized Approach Milestones'!F239=""),"CORRECT",IF('Prioritized Approach Milestones'!C239="No","CORRECT",IF('Prioritized Approach Milestones'!B239=6,"ERROR 1","N/A")))</f>
        <v>ERROR 1</v>
      </c>
      <c r="AB239" s="59" t="str">
        <f>IF(AND('Prioritized Approach Milestones'!C239="No",'Prioritized Approach Milestones'!F239=""),IF('Prioritized Approach Milestones'!B239=1,"ERROR 2","N/A"),"CORRECT")</f>
        <v>CORRECT</v>
      </c>
      <c r="AC239" s="59" t="str">
        <f>IF(AND('Prioritized Approach Milestones'!C239="No",'Prioritized Approach Milestones'!F239=""),IF('Prioritized Approach Milestones'!B239=2,"ERROR 2","N/A"),"CORRECT")</f>
        <v>CORRECT</v>
      </c>
      <c r="AD239" s="59" t="str">
        <f>IF(AND('Prioritized Approach Milestones'!C239="No",'Prioritized Approach Milestones'!F239=""),IF('Prioritized Approach Milestones'!B239=3,"ERROR 2","N/A"),"CORRECT")</f>
        <v>CORRECT</v>
      </c>
      <c r="AE239" s="59" t="str">
        <f>IF(AND('Prioritized Approach Milestones'!C239="No",'Prioritized Approach Milestones'!F239=""),IF('Prioritized Approach Milestones'!B239=4,"ERROR 2","N/A"),"CORRECT")</f>
        <v>CORRECT</v>
      </c>
      <c r="AF239" s="59" t="str">
        <f>IF(AND('Prioritized Approach Milestones'!C239="No",'Prioritized Approach Milestones'!F239=""),IF('Prioritized Approach Milestones'!B239=5,"ERROR 2","N/A"),"CORRECT")</f>
        <v>CORRECT</v>
      </c>
      <c r="AG239" s="68" t="str">
        <f>IF(AND('Prioritized Approach Milestones'!C239="No",'Prioritized Approach Milestones'!F239=""),IF('Prioritized Approach Milestones'!B239=6,"ERROR 2","N/A"),"CORRECT")</f>
        <v>CORRECT</v>
      </c>
    </row>
    <row r="240" spans="1:33">
      <c r="A240" s="74">
        <f>COUNTIFS('Prioritized Approach Milestones'!B240,"1",'Prioritized Approach Milestones'!C240,"yes")</f>
        <v>0</v>
      </c>
      <c r="B240" s="79">
        <f>COUNTIFS('Prioritized Approach Milestones'!B240,"2",'Prioritized Approach Milestones'!C240,"yes")</f>
        <v>0</v>
      </c>
      <c r="C240" s="75">
        <f>COUNTIFS('Prioritized Approach Milestones'!B240,"3",'Prioritized Approach Milestones'!C240,"yes")</f>
        <v>0</v>
      </c>
      <c r="D240" s="76">
        <f>COUNTIFS('Prioritized Approach Milestones'!B240,"4",'Prioritized Approach Milestones'!C240,"yes")</f>
        <v>0</v>
      </c>
      <c r="E240" s="77">
        <f>COUNTIFS('Prioritized Approach Milestones'!B240,"5",'Prioritized Approach Milestones'!C240,"yes")</f>
        <v>0</v>
      </c>
      <c r="F240" s="78">
        <f>COUNTIFS('Prioritized Approach Milestones'!B240,"6",'Prioritized Approach Milestones'!C240,"yes")</f>
        <v>0</v>
      </c>
      <c r="G240" s="234">
        <f t="shared" si="11"/>
        <v>0</v>
      </c>
      <c r="H240" s="145">
        <f>COUNTIFS('Prioritized Approach Milestones'!B240,"1",'Prioritized Approach Milestones'!C240,"N/A")</f>
        <v>0</v>
      </c>
      <c r="I240" s="145">
        <f>COUNTIFS('Prioritized Approach Milestones'!B240,"2",'Prioritized Approach Milestones'!C240,"N/A")</f>
        <v>0</v>
      </c>
      <c r="J240" s="145">
        <f>COUNTIFS('Prioritized Approach Milestones'!B240,"3",'Prioritized Approach Milestones'!C240,"N/A")</f>
        <v>0</v>
      </c>
      <c r="K240" s="145">
        <f>COUNTIFS('Prioritized Approach Milestones'!B240,"4",'Prioritized Approach Milestones'!C240,"N/A")</f>
        <v>0</v>
      </c>
      <c r="L240" s="145">
        <f>COUNTIFS('Prioritized Approach Milestones'!B240,"5",'Prioritized Approach Milestones'!C240,"N/A")</f>
        <v>0</v>
      </c>
      <c r="M240" s="145">
        <f>COUNTIFS('Prioritized Approach Milestones'!B240,"6",'Prioritized Approach Milestones'!C240,"N/A")</f>
        <v>0</v>
      </c>
      <c r="N240">
        <f t="shared" si="10"/>
        <v>0</v>
      </c>
      <c r="O240" s="238"/>
      <c r="P240" s="65" t="str">
        <f>IF('Prioritized Approach Milestones'!$B240=1,'Prioritized Approach Milestones'!$F240,"")</f>
        <v/>
      </c>
      <c r="Q240" s="65" t="str">
        <f>IF('Prioritized Approach Milestones'!$B240=2,'Prioritized Approach Milestones'!$F240,"")</f>
        <v/>
      </c>
      <c r="R240" s="65" t="str">
        <f>IF('Prioritized Approach Milestones'!$B240=3,'Prioritized Approach Milestones'!$F240,"")</f>
        <v/>
      </c>
      <c r="S240" s="65" t="str">
        <f>IF('Prioritized Approach Milestones'!$B240=4,'Prioritized Approach Milestones'!$F240,"")</f>
        <v/>
      </c>
      <c r="T240" s="65" t="str">
        <f>IF('Prioritized Approach Milestones'!$B240=5,'Prioritized Approach Milestones'!$F240,"")</f>
        <v/>
      </c>
      <c r="U240" s="66">
        <f>IF('Prioritized Approach Milestones'!$B240=6,'Prioritized Approach Milestones'!$F240,"")</f>
        <v>0</v>
      </c>
      <c r="V240" s="67" t="str">
        <f>IF(AND('Prioritized Approach Milestones'!C240="Yes",'Prioritized Approach Milestones'!F240=""),"CORRECT",IF('Prioritized Approach Milestones'!C240="No","CORRECT",IF('Prioritized Approach Milestones'!B240=1,"ERROR 1","N/A")))</f>
        <v>N/A</v>
      </c>
      <c r="W240" s="67" t="str">
        <f>IF(AND('Prioritized Approach Milestones'!C240="Yes",'Prioritized Approach Milestones'!F240=""),"CORRECT",IF('Prioritized Approach Milestones'!C240="No","CORRECT",IF('Prioritized Approach Milestones'!B240=2,"ERROR 1","N/A")))</f>
        <v>N/A</v>
      </c>
      <c r="X240" s="67" t="str">
        <f>IF(AND('Prioritized Approach Milestones'!C240="Yes",'Prioritized Approach Milestones'!F240=""),"CORRECT",IF('Prioritized Approach Milestones'!C240="No","CORRECT",IF('Prioritized Approach Milestones'!B240=3,"ERROR 1","N/A")))</f>
        <v>N/A</v>
      </c>
      <c r="Y240" s="67" t="str">
        <f>IF(AND('Prioritized Approach Milestones'!C240="Yes",'Prioritized Approach Milestones'!F240=""),"CORRECT",IF('Prioritized Approach Milestones'!C240="No","CORRECT",IF('Prioritized Approach Milestones'!B240=4,"ERROR 1","N/A")))</f>
        <v>N/A</v>
      </c>
      <c r="Z240" s="67" t="str">
        <f>IF(AND('Prioritized Approach Milestones'!C240="Yes",'Prioritized Approach Milestones'!F240=""),"CORRECT",IF('Prioritized Approach Milestones'!C240="No","CORRECT",IF('Prioritized Approach Milestones'!B240=5,"ERROR 1","N/A")))</f>
        <v>N/A</v>
      </c>
      <c r="AA240" s="67" t="str">
        <f>IF(AND('Prioritized Approach Milestones'!C240="Yes",'Prioritized Approach Milestones'!F240=""),"CORRECT",IF('Prioritized Approach Milestones'!C240="No","CORRECT",IF('Prioritized Approach Milestones'!B240=6,"ERROR 1","N/A")))</f>
        <v>ERROR 1</v>
      </c>
      <c r="AB240" s="59" t="str">
        <f>IF(AND('Prioritized Approach Milestones'!C240="No",'Prioritized Approach Milestones'!F240=""),IF('Prioritized Approach Milestones'!B240=1,"ERROR 2","N/A"),"CORRECT")</f>
        <v>CORRECT</v>
      </c>
      <c r="AC240" s="59" t="str">
        <f>IF(AND('Prioritized Approach Milestones'!C240="No",'Prioritized Approach Milestones'!F240=""),IF('Prioritized Approach Milestones'!B240=2,"ERROR 2","N/A"),"CORRECT")</f>
        <v>CORRECT</v>
      </c>
      <c r="AD240" s="59" t="str">
        <f>IF(AND('Prioritized Approach Milestones'!C240="No",'Prioritized Approach Milestones'!F240=""),IF('Prioritized Approach Milestones'!B240=3,"ERROR 2","N/A"),"CORRECT")</f>
        <v>CORRECT</v>
      </c>
      <c r="AE240" s="59" t="str">
        <f>IF(AND('Prioritized Approach Milestones'!C240="No",'Prioritized Approach Milestones'!F240=""),IF('Prioritized Approach Milestones'!B240=4,"ERROR 2","N/A"),"CORRECT")</f>
        <v>CORRECT</v>
      </c>
      <c r="AF240" s="59" t="str">
        <f>IF(AND('Prioritized Approach Milestones'!C240="No",'Prioritized Approach Milestones'!F240=""),IF('Prioritized Approach Milestones'!B240=5,"ERROR 2","N/A"),"CORRECT")</f>
        <v>CORRECT</v>
      </c>
      <c r="AG240" s="68" t="str">
        <f>IF(AND('Prioritized Approach Milestones'!C240="No",'Prioritized Approach Milestones'!F240=""),IF('Prioritized Approach Milestones'!B240=6,"ERROR 2","N/A"),"CORRECT")</f>
        <v>CORRECT</v>
      </c>
    </row>
    <row r="241" spans="1:33">
      <c r="A241" s="74">
        <f>COUNTIFS('Prioritized Approach Milestones'!B241,"1",'Prioritized Approach Milestones'!C241,"yes")</f>
        <v>0</v>
      </c>
      <c r="B241" s="79">
        <f>COUNTIFS('Prioritized Approach Milestones'!B241,"2",'Prioritized Approach Milestones'!C241,"yes")</f>
        <v>0</v>
      </c>
      <c r="C241" s="75">
        <f>COUNTIFS('Prioritized Approach Milestones'!B241,"3",'Prioritized Approach Milestones'!C241,"yes")</f>
        <v>0</v>
      </c>
      <c r="D241" s="76">
        <f>COUNTIFS('Prioritized Approach Milestones'!B241,"4",'Prioritized Approach Milestones'!C241,"yes")</f>
        <v>0</v>
      </c>
      <c r="E241" s="77">
        <f>COUNTIFS('Prioritized Approach Milestones'!B241,"5",'Prioritized Approach Milestones'!C241,"yes")</f>
        <v>0</v>
      </c>
      <c r="F241" s="78">
        <f>COUNTIFS('Prioritized Approach Milestones'!B241,"6",'Prioritized Approach Milestones'!C241,"yes")</f>
        <v>0</v>
      </c>
      <c r="G241" s="234">
        <f t="shared" si="11"/>
        <v>0</v>
      </c>
      <c r="H241" s="145">
        <f>COUNTIFS('Prioritized Approach Milestones'!B241,"1",'Prioritized Approach Milestones'!C241,"N/A")</f>
        <v>0</v>
      </c>
      <c r="I241" s="145">
        <f>COUNTIFS('Prioritized Approach Milestones'!B241,"2",'Prioritized Approach Milestones'!C241,"N/A")</f>
        <v>0</v>
      </c>
      <c r="J241" s="145">
        <f>COUNTIFS('Prioritized Approach Milestones'!B241,"3",'Prioritized Approach Milestones'!C241,"N/A")</f>
        <v>0</v>
      </c>
      <c r="K241" s="145">
        <f>COUNTIFS('Prioritized Approach Milestones'!B241,"4",'Prioritized Approach Milestones'!C241,"N/A")</f>
        <v>0</v>
      </c>
      <c r="L241" s="145">
        <f>COUNTIFS('Prioritized Approach Milestones'!B241,"5",'Prioritized Approach Milestones'!C241,"N/A")</f>
        <v>0</v>
      </c>
      <c r="M241" s="145">
        <f>COUNTIFS('Prioritized Approach Milestones'!B241,"6",'Prioritized Approach Milestones'!C241,"N/A")</f>
        <v>0</v>
      </c>
      <c r="N241">
        <f t="shared" si="10"/>
        <v>0</v>
      </c>
      <c r="O241" s="238"/>
      <c r="P241" s="65" t="str">
        <f>IF('Prioritized Approach Milestones'!$B241=1,'Prioritized Approach Milestones'!$F241,"")</f>
        <v/>
      </c>
      <c r="Q241" s="65" t="str">
        <f>IF('Prioritized Approach Milestones'!$B241=2,'Prioritized Approach Milestones'!$F241,"")</f>
        <v/>
      </c>
      <c r="R241" s="65" t="str">
        <f>IF('Prioritized Approach Milestones'!$B241=3,'Prioritized Approach Milestones'!$F241,"")</f>
        <v/>
      </c>
      <c r="S241" s="65" t="str">
        <f>IF('Prioritized Approach Milestones'!$B241=4,'Prioritized Approach Milestones'!$F241,"")</f>
        <v/>
      </c>
      <c r="T241" s="65" t="str">
        <f>IF('Prioritized Approach Milestones'!$B241=5,'Prioritized Approach Milestones'!$F241,"")</f>
        <v/>
      </c>
      <c r="U241" s="66">
        <f>IF('Prioritized Approach Milestones'!$B241=6,'Prioritized Approach Milestones'!$F241,"")</f>
        <v>0</v>
      </c>
      <c r="V241" s="67" t="str">
        <f>IF(AND('Prioritized Approach Milestones'!C241="Yes",'Prioritized Approach Milestones'!F241=""),"CORRECT",IF('Prioritized Approach Milestones'!C241="No","CORRECT",IF('Prioritized Approach Milestones'!B241=1,"ERROR 1","N/A")))</f>
        <v>N/A</v>
      </c>
      <c r="W241" s="67" t="str">
        <f>IF(AND('Prioritized Approach Milestones'!C241="Yes",'Prioritized Approach Milestones'!F241=""),"CORRECT",IF('Prioritized Approach Milestones'!C241="No","CORRECT",IF('Prioritized Approach Milestones'!B241=2,"ERROR 1","N/A")))</f>
        <v>N/A</v>
      </c>
      <c r="X241" s="67" t="str">
        <f>IF(AND('Prioritized Approach Milestones'!C241="Yes",'Prioritized Approach Milestones'!F241=""),"CORRECT",IF('Prioritized Approach Milestones'!C241="No","CORRECT",IF('Prioritized Approach Milestones'!B241=3,"ERROR 1","N/A")))</f>
        <v>N/A</v>
      </c>
      <c r="Y241" s="67" t="str">
        <f>IF(AND('Prioritized Approach Milestones'!C241="Yes",'Prioritized Approach Milestones'!F241=""),"CORRECT",IF('Prioritized Approach Milestones'!C241="No","CORRECT",IF('Prioritized Approach Milestones'!B241=4,"ERROR 1","N/A")))</f>
        <v>N/A</v>
      </c>
      <c r="Z241" s="67" t="str">
        <f>IF(AND('Prioritized Approach Milestones'!C241="Yes",'Prioritized Approach Milestones'!F241=""),"CORRECT",IF('Prioritized Approach Milestones'!C241="No","CORRECT",IF('Prioritized Approach Milestones'!B241=5,"ERROR 1","N/A")))</f>
        <v>N/A</v>
      </c>
      <c r="AA241" s="67" t="str">
        <f>IF(AND('Prioritized Approach Milestones'!C241="Yes",'Prioritized Approach Milestones'!F241=""),"CORRECT",IF('Prioritized Approach Milestones'!C241="No","CORRECT",IF('Prioritized Approach Milestones'!B241=6,"ERROR 1","N/A")))</f>
        <v>ERROR 1</v>
      </c>
      <c r="AB241" s="59" t="str">
        <f>IF(AND('Prioritized Approach Milestones'!C241="No",'Prioritized Approach Milestones'!F241=""),IF('Prioritized Approach Milestones'!B241=1,"ERROR 2","N/A"),"CORRECT")</f>
        <v>CORRECT</v>
      </c>
      <c r="AC241" s="59" t="str">
        <f>IF(AND('Prioritized Approach Milestones'!C241="No",'Prioritized Approach Milestones'!F241=""),IF('Prioritized Approach Milestones'!B241=2,"ERROR 2","N/A"),"CORRECT")</f>
        <v>CORRECT</v>
      </c>
      <c r="AD241" s="59" t="str">
        <f>IF(AND('Prioritized Approach Milestones'!C241="No",'Prioritized Approach Milestones'!F241=""),IF('Prioritized Approach Milestones'!B241=3,"ERROR 2","N/A"),"CORRECT")</f>
        <v>CORRECT</v>
      </c>
      <c r="AE241" s="59" t="str">
        <f>IF(AND('Prioritized Approach Milestones'!C241="No",'Prioritized Approach Milestones'!F241=""),IF('Prioritized Approach Milestones'!B241=4,"ERROR 2","N/A"),"CORRECT")</f>
        <v>CORRECT</v>
      </c>
      <c r="AF241" s="59" t="str">
        <f>IF(AND('Prioritized Approach Milestones'!C241="No",'Prioritized Approach Milestones'!F241=""),IF('Prioritized Approach Milestones'!B241=5,"ERROR 2","N/A"),"CORRECT")</f>
        <v>CORRECT</v>
      </c>
      <c r="AG241" s="68" t="str">
        <f>IF(AND('Prioritized Approach Milestones'!C241="No",'Prioritized Approach Milestones'!F241=""),IF('Prioritized Approach Milestones'!B241=6,"ERROR 2","N/A"),"CORRECT")</f>
        <v>CORRECT</v>
      </c>
    </row>
    <row r="242" spans="1:33">
      <c r="A242" s="74">
        <f>COUNTIFS('Prioritized Approach Milestones'!B242,"1",'Prioritized Approach Milestones'!C242,"yes")</f>
        <v>0</v>
      </c>
      <c r="B242" s="79">
        <f>COUNTIFS('Prioritized Approach Milestones'!B242,"2",'Prioritized Approach Milestones'!C242,"yes")</f>
        <v>0</v>
      </c>
      <c r="C242" s="75">
        <f>COUNTIFS('Prioritized Approach Milestones'!B242,"3",'Prioritized Approach Milestones'!C242,"yes")</f>
        <v>0</v>
      </c>
      <c r="D242" s="76">
        <f>COUNTIFS('Prioritized Approach Milestones'!B242,"4",'Prioritized Approach Milestones'!C242,"yes")</f>
        <v>0</v>
      </c>
      <c r="E242" s="77">
        <f>COUNTIFS('Prioritized Approach Milestones'!B242,"5",'Prioritized Approach Milestones'!C242,"yes")</f>
        <v>0</v>
      </c>
      <c r="F242" s="78">
        <f>COUNTIFS('Prioritized Approach Milestones'!B242,"6",'Prioritized Approach Milestones'!C242,"yes")</f>
        <v>0</v>
      </c>
      <c r="G242" s="234">
        <f t="shared" si="11"/>
        <v>0</v>
      </c>
      <c r="H242" s="145">
        <f>COUNTIFS('Prioritized Approach Milestones'!B242,"1",'Prioritized Approach Milestones'!C242,"N/A")</f>
        <v>0</v>
      </c>
      <c r="I242" s="145">
        <f>COUNTIFS('Prioritized Approach Milestones'!B242,"2",'Prioritized Approach Milestones'!C242,"N/A")</f>
        <v>0</v>
      </c>
      <c r="J242" s="145">
        <f>COUNTIFS('Prioritized Approach Milestones'!B242,"3",'Prioritized Approach Milestones'!C242,"N/A")</f>
        <v>0</v>
      </c>
      <c r="K242" s="145">
        <f>COUNTIFS('Prioritized Approach Milestones'!B242,"4",'Prioritized Approach Milestones'!C242,"N/A")</f>
        <v>0</v>
      </c>
      <c r="L242" s="145">
        <f>COUNTIFS('Prioritized Approach Milestones'!B242,"5",'Prioritized Approach Milestones'!C242,"N/A")</f>
        <v>0</v>
      </c>
      <c r="M242" s="145">
        <f>COUNTIFS('Prioritized Approach Milestones'!B242,"6",'Prioritized Approach Milestones'!C242,"N/A")</f>
        <v>0</v>
      </c>
      <c r="N242">
        <f t="shared" si="10"/>
        <v>0</v>
      </c>
      <c r="O242" s="238"/>
      <c r="P242" s="65" t="str">
        <f>IF('Prioritized Approach Milestones'!$B242=1,'Prioritized Approach Milestones'!$F242,"")</f>
        <v/>
      </c>
      <c r="Q242" s="65" t="str">
        <f>IF('Prioritized Approach Milestones'!$B242=2,'Prioritized Approach Milestones'!$F242,"")</f>
        <v/>
      </c>
      <c r="R242" s="65" t="str">
        <f>IF('Prioritized Approach Milestones'!$B242=3,'Prioritized Approach Milestones'!$F242,"")</f>
        <v/>
      </c>
      <c r="S242" s="65" t="str">
        <f>IF('Prioritized Approach Milestones'!$B242=4,'Prioritized Approach Milestones'!$F242,"")</f>
        <v/>
      </c>
      <c r="T242" s="65" t="str">
        <f>IF('Prioritized Approach Milestones'!$B242=5,'Prioritized Approach Milestones'!$F242,"")</f>
        <v/>
      </c>
      <c r="U242" s="66">
        <f>IF('Prioritized Approach Milestones'!$B242=6,'Prioritized Approach Milestones'!$F242,"")</f>
        <v>0</v>
      </c>
      <c r="V242" s="67" t="str">
        <f>IF(AND('Prioritized Approach Milestones'!C242="Yes",'Prioritized Approach Milestones'!F242=""),"CORRECT",IF('Prioritized Approach Milestones'!C242="No","CORRECT",IF('Prioritized Approach Milestones'!B242=1,"ERROR 1","N/A")))</f>
        <v>N/A</v>
      </c>
      <c r="W242" s="67" t="str">
        <f>IF(AND('Prioritized Approach Milestones'!C242="Yes",'Prioritized Approach Milestones'!F242=""),"CORRECT",IF('Prioritized Approach Milestones'!C242="No","CORRECT",IF('Prioritized Approach Milestones'!B242=2,"ERROR 1","N/A")))</f>
        <v>N/A</v>
      </c>
      <c r="X242" s="67" t="str">
        <f>IF(AND('Prioritized Approach Milestones'!C242="Yes",'Prioritized Approach Milestones'!F242=""),"CORRECT",IF('Prioritized Approach Milestones'!C242="No","CORRECT",IF('Prioritized Approach Milestones'!B242=3,"ERROR 1","N/A")))</f>
        <v>N/A</v>
      </c>
      <c r="Y242" s="67" t="str">
        <f>IF(AND('Prioritized Approach Milestones'!C242="Yes",'Prioritized Approach Milestones'!F242=""),"CORRECT",IF('Prioritized Approach Milestones'!C242="No","CORRECT",IF('Prioritized Approach Milestones'!B242=4,"ERROR 1","N/A")))</f>
        <v>N/A</v>
      </c>
      <c r="Z242" s="67" t="str">
        <f>IF(AND('Prioritized Approach Milestones'!C242="Yes",'Prioritized Approach Milestones'!F242=""),"CORRECT",IF('Prioritized Approach Milestones'!C242="No","CORRECT",IF('Prioritized Approach Milestones'!B242=5,"ERROR 1","N/A")))</f>
        <v>N/A</v>
      </c>
      <c r="AA242" s="67" t="str">
        <f>IF(AND('Prioritized Approach Milestones'!C242="Yes",'Prioritized Approach Milestones'!F242=""),"CORRECT",IF('Prioritized Approach Milestones'!C242="No","CORRECT",IF('Prioritized Approach Milestones'!B242=6,"ERROR 1","N/A")))</f>
        <v>ERROR 1</v>
      </c>
      <c r="AB242" s="59" t="str">
        <f>IF(AND('Prioritized Approach Milestones'!C242="No",'Prioritized Approach Milestones'!F242=""),IF('Prioritized Approach Milestones'!B242=1,"ERROR 2","N/A"),"CORRECT")</f>
        <v>CORRECT</v>
      </c>
      <c r="AC242" s="59" t="str">
        <f>IF(AND('Prioritized Approach Milestones'!C242="No",'Prioritized Approach Milestones'!F242=""),IF('Prioritized Approach Milestones'!B242=2,"ERROR 2","N/A"),"CORRECT")</f>
        <v>CORRECT</v>
      </c>
      <c r="AD242" s="59" t="str">
        <f>IF(AND('Prioritized Approach Milestones'!C242="No",'Prioritized Approach Milestones'!F242=""),IF('Prioritized Approach Milestones'!B242=3,"ERROR 2","N/A"),"CORRECT")</f>
        <v>CORRECT</v>
      </c>
      <c r="AE242" s="59" t="str">
        <f>IF(AND('Prioritized Approach Milestones'!C242="No",'Prioritized Approach Milestones'!F242=""),IF('Prioritized Approach Milestones'!B242=4,"ERROR 2","N/A"),"CORRECT")</f>
        <v>CORRECT</v>
      </c>
      <c r="AF242" s="59" t="str">
        <f>IF(AND('Prioritized Approach Milestones'!C242="No",'Prioritized Approach Milestones'!F242=""),IF('Prioritized Approach Milestones'!B242=5,"ERROR 2","N/A"),"CORRECT")</f>
        <v>CORRECT</v>
      </c>
      <c r="AG242" s="68" t="str">
        <f>IF(AND('Prioritized Approach Milestones'!C242="No",'Prioritized Approach Milestones'!F242=""),IF('Prioritized Approach Milestones'!B242=6,"ERROR 2","N/A"),"CORRECT")</f>
        <v>CORRECT</v>
      </c>
    </row>
    <row r="243" spans="1:33">
      <c r="A243" s="74">
        <f>COUNTIFS('Prioritized Approach Milestones'!B243,"1",'Prioritized Approach Milestones'!C243,"yes")</f>
        <v>0</v>
      </c>
      <c r="B243" s="79">
        <f>COUNTIFS('Prioritized Approach Milestones'!B243,"2",'Prioritized Approach Milestones'!C243,"yes")</f>
        <v>0</v>
      </c>
      <c r="C243" s="75">
        <f>COUNTIFS('Prioritized Approach Milestones'!B243,"3",'Prioritized Approach Milestones'!C243,"yes")</f>
        <v>0</v>
      </c>
      <c r="D243" s="76">
        <f>COUNTIFS('Prioritized Approach Milestones'!B243,"4",'Prioritized Approach Milestones'!C243,"yes")</f>
        <v>0</v>
      </c>
      <c r="E243" s="77">
        <f>COUNTIFS('Prioritized Approach Milestones'!B243,"5",'Prioritized Approach Milestones'!C243,"yes")</f>
        <v>0</v>
      </c>
      <c r="F243" s="78">
        <f>COUNTIFS('Prioritized Approach Milestones'!B243,"6",'Prioritized Approach Milestones'!C243,"yes")</f>
        <v>0</v>
      </c>
      <c r="G243" s="234">
        <f t="shared" si="11"/>
        <v>0</v>
      </c>
      <c r="H243" s="145">
        <f>COUNTIFS('Prioritized Approach Milestones'!B243,"1",'Prioritized Approach Milestones'!C243,"N/A")</f>
        <v>0</v>
      </c>
      <c r="I243" s="145">
        <f>COUNTIFS('Prioritized Approach Milestones'!B243,"2",'Prioritized Approach Milestones'!C243,"N/A")</f>
        <v>0</v>
      </c>
      <c r="J243" s="145">
        <f>COUNTIFS('Prioritized Approach Milestones'!B243,"3",'Prioritized Approach Milestones'!C243,"N/A")</f>
        <v>0</v>
      </c>
      <c r="K243" s="145">
        <f>COUNTIFS('Prioritized Approach Milestones'!B243,"4",'Prioritized Approach Milestones'!C243,"N/A")</f>
        <v>0</v>
      </c>
      <c r="L243" s="145">
        <f>COUNTIFS('Prioritized Approach Milestones'!B243,"5",'Prioritized Approach Milestones'!C243,"N/A")</f>
        <v>0</v>
      </c>
      <c r="M243" s="145">
        <f>COUNTIFS('Prioritized Approach Milestones'!B243,"6",'Prioritized Approach Milestones'!C243,"N/A")</f>
        <v>0</v>
      </c>
      <c r="N243">
        <f t="shared" si="10"/>
        <v>0</v>
      </c>
      <c r="O243" s="238"/>
      <c r="P243" s="65" t="str">
        <f>IF('Prioritized Approach Milestones'!$B243=1,'Prioritized Approach Milestones'!$F243,"")</f>
        <v/>
      </c>
      <c r="Q243" s="65" t="str">
        <f>IF('Prioritized Approach Milestones'!$B243=2,'Prioritized Approach Milestones'!$F243,"")</f>
        <v/>
      </c>
      <c r="R243" s="65" t="str">
        <f>IF('Prioritized Approach Milestones'!$B243=3,'Prioritized Approach Milestones'!$F243,"")</f>
        <v/>
      </c>
      <c r="S243" s="65" t="str">
        <f>IF('Prioritized Approach Milestones'!$B243=4,'Prioritized Approach Milestones'!$F243,"")</f>
        <v/>
      </c>
      <c r="T243" s="65" t="str">
        <f>IF('Prioritized Approach Milestones'!$B243=5,'Prioritized Approach Milestones'!$F243,"")</f>
        <v/>
      </c>
      <c r="U243" s="66">
        <f>IF('Prioritized Approach Milestones'!$B243=6,'Prioritized Approach Milestones'!$F243,"")</f>
        <v>0</v>
      </c>
      <c r="V243" s="67" t="str">
        <f>IF(AND('Prioritized Approach Milestones'!C243="Yes",'Prioritized Approach Milestones'!F243=""),"CORRECT",IF('Prioritized Approach Milestones'!C243="No","CORRECT",IF('Prioritized Approach Milestones'!B243=1,"ERROR 1","N/A")))</f>
        <v>N/A</v>
      </c>
      <c r="W243" s="67" t="str">
        <f>IF(AND('Prioritized Approach Milestones'!C243="Yes",'Prioritized Approach Milestones'!F243=""),"CORRECT",IF('Prioritized Approach Milestones'!C243="No","CORRECT",IF('Prioritized Approach Milestones'!B243=2,"ERROR 1","N/A")))</f>
        <v>N/A</v>
      </c>
      <c r="X243" s="67" t="str">
        <f>IF(AND('Prioritized Approach Milestones'!C243="Yes",'Prioritized Approach Milestones'!F243=""),"CORRECT",IF('Prioritized Approach Milestones'!C243="No","CORRECT",IF('Prioritized Approach Milestones'!B243=3,"ERROR 1","N/A")))</f>
        <v>N/A</v>
      </c>
      <c r="Y243" s="67" t="str">
        <f>IF(AND('Prioritized Approach Milestones'!C243="Yes",'Prioritized Approach Milestones'!F243=""),"CORRECT",IF('Prioritized Approach Milestones'!C243="No","CORRECT",IF('Prioritized Approach Milestones'!B243=4,"ERROR 1","N/A")))</f>
        <v>N/A</v>
      </c>
      <c r="Z243" s="67" t="str">
        <f>IF(AND('Prioritized Approach Milestones'!C243="Yes",'Prioritized Approach Milestones'!F243=""),"CORRECT",IF('Prioritized Approach Milestones'!C243="No","CORRECT",IF('Prioritized Approach Milestones'!B243=5,"ERROR 1","N/A")))</f>
        <v>N/A</v>
      </c>
      <c r="AA243" s="67" t="str">
        <f>IF(AND('Prioritized Approach Milestones'!C243="Yes",'Prioritized Approach Milestones'!F243=""),"CORRECT",IF('Prioritized Approach Milestones'!C243="No","CORRECT",IF('Prioritized Approach Milestones'!B243=6,"ERROR 1","N/A")))</f>
        <v>ERROR 1</v>
      </c>
      <c r="AB243" s="59" t="str">
        <f>IF(AND('Prioritized Approach Milestones'!C243="No",'Prioritized Approach Milestones'!F243=""),IF('Prioritized Approach Milestones'!B243=1,"ERROR 2","N/A"),"CORRECT")</f>
        <v>CORRECT</v>
      </c>
      <c r="AC243" s="59" t="str">
        <f>IF(AND('Prioritized Approach Milestones'!C243="No",'Prioritized Approach Milestones'!F243=""),IF('Prioritized Approach Milestones'!B243=2,"ERROR 2","N/A"),"CORRECT")</f>
        <v>CORRECT</v>
      </c>
      <c r="AD243" s="59" t="str">
        <f>IF(AND('Prioritized Approach Milestones'!C243="No",'Prioritized Approach Milestones'!F243=""),IF('Prioritized Approach Milestones'!B243=3,"ERROR 2","N/A"),"CORRECT")</f>
        <v>CORRECT</v>
      </c>
      <c r="AE243" s="59" t="str">
        <f>IF(AND('Prioritized Approach Milestones'!C243="No",'Prioritized Approach Milestones'!F243=""),IF('Prioritized Approach Milestones'!B243=4,"ERROR 2","N/A"),"CORRECT")</f>
        <v>CORRECT</v>
      </c>
      <c r="AF243" s="59" t="str">
        <f>IF(AND('Prioritized Approach Milestones'!C243="No",'Prioritized Approach Milestones'!F243=""),IF('Prioritized Approach Milestones'!B243=5,"ERROR 2","N/A"),"CORRECT")</f>
        <v>CORRECT</v>
      </c>
      <c r="AG243" s="68" t="str">
        <f>IF(AND('Prioritized Approach Milestones'!C243="No",'Prioritized Approach Milestones'!F243=""),IF('Prioritized Approach Milestones'!B243=6,"ERROR 2","N/A"),"CORRECT")</f>
        <v>CORRECT</v>
      </c>
    </row>
    <row r="244" spans="1:33">
      <c r="A244" s="74">
        <f>COUNTIFS('Prioritized Approach Milestones'!B244,"1",'Prioritized Approach Milestones'!C244,"yes")</f>
        <v>0</v>
      </c>
      <c r="B244" s="79">
        <f>COUNTIFS('Prioritized Approach Milestones'!B244,"2",'Prioritized Approach Milestones'!C244,"yes")</f>
        <v>0</v>
      </c>
      <c r="C244" s="75">
        <f>COUNTIFS('Prioritized Approach Milestones'!B244,"3",'Prioritized Approach Milestones'!C244,"yes")</f>
        <v>0</v>
      </c>
      <c r="D244" s="76">
        <f>COUNTIFS('Prioritized Approach Milestones'!B244,"4",'Prioritized Approach Milestones'!C244,"yes")</f>
        <v>0</v>
      </c>
      <c r="E244" s="77">
        <f>COUNTIFS('Prioritized Approach Milestones'!B244,"5",'Prioritized Approach Milestones'!C244,"yes")</f>
        <v>0</v>
      </c>
      <c r="F244" s="78">
        <f>COUNTIFS('Prioritized Approach Milestones'!B244,"6",'Prioritized Approach Milestones'!C244,"yes")</f>
        <v>0</v>
      </c>
      <c r="G244" s="234">
        <f t="shared" si="11"/>
        <v>0</v>
      </c>
      <c r="H244" s="145">
        <f>COUNTIFS('Prioritized Approach Milestones'!B244,"1",'Prioritized Approach Milestones'!C244,"N/A")</f>
        <v>0</v>
      </c>
      <c r="I244" s="145">
        <f>COUNTIFS('Prioritized Approach Milestones'!B244,"2",'Prioritized Approach Milestones'!C244,"N/A")</f>
        <v>0</v>
      </c>
      <c r="J244" s="145">
        <f>COUNTIFS('Prioritized Approach Milestones'!B244,"3",'Prioritized Approach Milestones'!C244,"N/A")</f>
        <v>0</v>
      </c>
      <c r="K244" s="145">
        <f>COUNTIFS('Prioritized Approach Milestones'!B244,"4",'Prioritized Approach Milestones'!C244,"N/A")</f>
        <v>0</v>
      </c>
      <c r="L244" s="145">
        <f>COUNTIFS('Prioritized Approach Milestones'!B244,"5",'Prioritized Approach Milestones'!C244,"N/A")</f>
        <v>0</v>
      </c>
      <c r="M244" s="145">
        <f>COUNTIFS('Prioritized Approach Milestones'!B244,"6",'Prioritized Approach Milestones'!C244,"N/A")</f>
        <v>0</v>
      </c>
      <c r="N244">
        <f t="shared" si="10"/>
        <v>0</v>
      </c>
      <c r="O244" s="238"/>
      <c r="P244" s="65" t="str">
        <f>IF('Prioritized Approach Milestones'!$B244=1,'Prioritized Approach Milestones'!$F244,"")</f>
        <v/>
      </c>
      <c r="Q244" s="65" t="str">
        <f>IF('Prioritized Approach Milestones'!$B244=2,'Prioritized Approach Milestones'!$F244,"")</f>
        <v/>
      </c>
      <c r="R244" s="65" t="str">
        <f>IF('Prioritized Approach Milestones'!$B244=3,'Prioritized Approach Milestones'!$F244,"")</f>
        <v/>
      </c>
      <c r="S244" s="65" t="str">
        <f>IF('Prioritized Approach Milestones'!$B244=4,'Prioritized Approach Milestones'!$F244,"")</f>
        <v/>
      </c>
      <c r="T244" s="65" t="str">
        <f>IF('Prioritized Approach Milestones'!$B244=5,'Prioritized Approach Milestones'!$F244,"")</f>
        <v/>
      </c>
      <c r="U244" s="66">
        <f>IF('Prioritized Approach Milestones'!$B244=6,'Prioritized Approach Milestones'!$F244,"")</f>
        <v>0</v>
      </c>
      <c r="V244" s="67" t="str">
        <f>IF(AND('Prioritized Approach Milestones'!C244="Yes",'Prioritized Approach Milestones'!F244=""),"CORRECT",IF('Prioritized Approach Milestones'!C244="No","CORRECT",IF('Prioritized Approach Milestones'!B244=1,"ERROR 1","N/A")))</f>
        <v>N/A</v>
      </c>
      <c r="W244" s="67" t="str">
        <f>IF(AND('Prioritized Approach Milestones'!C244="Yes",'Prioritized Approach Milestones'!F244=""),"CORRECT",IF('Prioritized Approach Milestones'!C244="No","CORRECT",IF('Prioritized Approach Milestones'!B244=2,"ERROR 1","N/A")))</f>
        <v>N/A</v>
      </c>
      <c r="X244" s="67" t="str">
        <f>IF(AND('Prioritized Approach Milestones'!C244="Yes",'Prioritized Approach Milestones'!F244=""),"CORRECT",IF('Prioritized Approach Milestones'!C244="No","CORRECT",IF('Prioritized Approach Milestones'!B244=3,"ERROR 1","N/A")))</f>
        <v>N/A</v>
      </c>
      <c r="Y244" s="67" t="str">
        <f>IF(AND('Prioritized Approach Milestones'!C244="Yes",'Prioritized Approach Milestones'!F244=""),"CORRECT",IF('Prioritized Approach Milestones'!C244="No","CORRECT",IF('Prioritized Approach Milestones'!B244=4,"ERROR 1","N/A")))</f>
        <v>N/A</v>
      </c>
      <c r="Z244" s="67" t="str">
        <f>IF(AND('Prioritized Approach Milestones'!C244="Yes",'Prioritized Approach Milestones'!F244=""),"CORRECT",IF('Prioritized Approach Milestones'!C244="No","CORRECT",IF('Prioritized Approach Milestones'!B244=5,"ERROR 1","N/A")))</f>
        <v>N/A</v>
      </c>
      <c r="AA244" s="67" t="str">
        <f>IF(AND('Prioritized Approach Milestones'!C244="Yes",'Prioritized Approach Milestones'!F244=""),"CORRECT",IF('Prioritized Approach Milestones'!C244="No","CORRECT",IF('Prioritized Approach Milestones'!B244=6,"ERROR 1","N/A")))</f>
        <v>ERROR 1</v>
      </c>
      <c r="AB244" s="59" t="str">
        <f>IF(AND('Prioritized Approach Milestones'!C244="No",'Prioritized Approach Milestones'!F244=""),IF('Prioritized Approach Milestones'!B244=1,"ERROR 2","N/A"),"CORRECT")</f>
        <v>CORRECT</v>
      </c>
      <c r="AC244" s="59" t="str">
        <f>IF(AND('Prioritized Approach Milestones'!C244="No",'Prioritized Approach Milestones'!F244=""),IF('Prioritized Approach Milestones'!B244=2,"ERROR 2","N/A"),"CORRECT")</f>
        <v>CORRECT</v>
      </c>
      <c r="AD244" s="59" t="str">
        <f>IF(AND('Prioritized Approach Milestones'!C244="No",'Prioritized Approach Milestones'!F244=""),IF('Prioritized Approach Milestones'!B244=3,"ERROR 2","N/A"),"CORRECT")</f>
        <v>CORRECT</v>
      </c>
      <c r="AE244" s="59" t="str">
        <f>IF(AND('Prioritized Approach Milestones'!C244="No",'Prioritized Approach Milestones'!F244=""),IF('Prioritized Approach Milestones'!B244=4,"ERROR 2","N/A"),"CORRECT")</f>
        <v>CORRECT</v>
      </c>
      <c r="AF244" s="59" t="str">
        <f>IF(AND('Prioritized Approach Milestones'!C244="No",'Prioritized Approach Milestones'!F244=""),IF('Prioritized Approach Milestones'!B244=5,"ERROR 2","N/A"),"CORRECT")</f>
        <v>CORRECT</v>
      </c>
      <c r="AG244" s="68" t="str">
        <f>IF(AND('Prioritized Approach Milestones'!C244="No",'Prioritized Approach Milestones'!F244=""),IF('Prioritized Approach Milestones'!B244=6,"ERROR 2","N/A"),"CORRECT")</f>
        <v>CORRECT</v>
      </c>
    </row>
    <row r="245" spans="1:33">
      <c r="A245" s="74">
        <f>COUNTIFS('Prioritized Approach Milestones'!B245,"1",'Prioritized Approach Milestones'!C245,"yes")</f>
        <v>0</v>
      </c>
      <c r="B245" s="79">
        <f>COUNTIFS('Prioritized Approach Milestones'!B245,"2",'Prioritized Approach Milestones'!C245,"yes")</f>
        <v>0</v>
      </c>
      <c r="C245" s="75">
        <f>COUNTIFS('Prioritized Approach Milestones'!B245,"3",'Prioritized Approach Milestones'!C245,"yes")</f>
        <v>0</v>
      </c>
      <c r="D245" s="76">
        <f>COUNTIFS('Prioritized Approach Milestones'!B245,"4",'Prioritized Approach Milestones'!C245,"yes")</f>
        <v>0</v>
      </c>
      <c r="E245" s="77">
        <f>COUNTIFS('Prioritized Approach Milestones'!B245,"5",'Prioritized Approach Milestones'!C245,"yes")</f>
        <v>0</v>
      </c>
      <c r="F245" s="78">
        <f>COUNTIFS('Prioritized Approach Milestones'!B245,"6",'Prioritized Approach Milestones'!C245,"yes")</f>
        <v>0</v>
      </c>
      <c r="G245" s="234">
        <f t="shared" si="11"/>
        <v>0</v>
      </c>
      <c r="H245" s="145">
        <f>COUNTIFS('Prioritized Approach Milestones'!B245,"1",'Prioritized Approach Milestones'!C245,"N/A")</f>
        <v>0</v>
      </c>
      <c r="I245" s="145">
        <f>COUNTIFS('Prioritized Approach Milestones'!B245,"2",'Prioritized Approach Milestones'!C245,"N/A")</f>
        <v>0</v>
      </c>
      <c r="J245" s="145">
        <f>COUNTIFS('Prioritized Approach Milestones'!B245,"3",'Prioritized Approach Milestones'!C245,"N/A")</f>
        <v>0</v>
      </c>
      <c r="K245" s="145">
        <f>COUNTIFS('Prioritized Approach Milestones'!B245,"4",'Prioritized Approach Milestones'!C245,"N/A")</f>
        <v>0</v>
      </c>
      <c r="L245" s="145">
        <f>COUNTIFS('Prioritized Approach Milestones'!B245,"5",'Prioritized Approach Milestones'!C245,"N/A")</f>
        <v>0</v>
      </c>
      <c r="M245" s="145">
        <f>COUNTIFS('Prioritized Approach Milestones'!B245,"6",'Prioritized Approach Milestones'!C245,"N/A")</f>
        <v>0</v>
      </c>
      <c r="N245">
        <f t="shared" si="10"/>
        <v>0</v>
      </c>
      <c r="O245" s="238"/>
      <c r="P245" s="65" t="str">
        <f>IF('Prioritized Approach Milestones'!$B245=1,'Prioritized Approach Milestones'!$F245,"")</f>
        <v/>
      </c>
      <c r="Q245" s="65">
        <f>IF('Prioritized Approach Milestones'!$B245=2,'Prioritized Approach Milestones'!$F245,"")</f>
        <v>0</v>
      </c>
      <c r="R245" s="65" t="str">
        <f>IF('Prioritized Approach Milestones'!$B245=3,'Prioritized Approach Milestones'!$F245,"")</f>
        <v/>
      </c>
      <c r="S245" s="65" t="str">
        <f>IF('Prioritized Approach Milestones'!$B245=4,'Prioritized Approach Milestones'!$F245,"")</f>
        <v/>
      </c>
      <c r="T245" s="65" t="str">
        <f>IF('Prioritized Approach Milestones'!$B245=5,'Prioritized Approach Milestones'!$F245,"")</f>
        <v/>
      </c>
      <c r="U245" s="66" t="str">
        <f>IF('Prioritized Approach Milestones'!$B245=6,'Prioritized Approach Milestones'!$F245,"")</f>
        <v/>
      </c>
      <c r="V245" s="67" t="str">
        <f>IF(AND('Prioritized Approach Milestones'!C245="Yes",'Prioritized Approach Milestones'!F245=""),"CORRECT",IF('Prioritized Approach Milestones'!C245="No","CORRECT",IF('Prioritized Approach Milestones'!B245=1,"ERROR 1","N/A")))</f>
        <v>N/A</v>
      </c>
      <c r="W245" s="67" t="str">
        <f>IF(AND('Prioritized Approach Milestones'!C245="Yes",'Prioritized Approach Milestones'!F245=""),"CORRECT",IF('Prioritized Approach Milestones'!C245="No","CORRECT",IF('Prioritized Approach Milestones'!B245=2,"ERROR 1","N/A")))</f>
        <v>ERROR 1</v>
      </c>
      <c r="X245" s="67" t="str">
        <f>IF(AND('Prioritized Approach Milestones'!C245="Yes",'Prioritized Approach Milestones'!F245=""),"CORRECT",IF('Prioritized Approach Milestones'!C245="No","CORRECT",IF('Prioritized Approach Milestones'!B245=3,"ERROR 1","N/A")))</f>
        <v>N/A</v>
      </c>
      <c r="Y245" s="67" t="str">
        <f>IF(AND('Prioritized Approach Milestones'!C245="Yes",'Prioritized Approach Milestones'!F245=""),"CORRECT",IF('Prioritized Approach Milestones'!C245="No","CORRECT",IF('Prioritized Approach Milestones'!B245=4,"ERROR 1","N/A")))</f>
        <v>N/A</v>
      </c>
      <c r="Z245" s="67" t="str">
        <f>IF(AND('Prioritized Approach Milestones'!C245="Yes",'Prioritized Approach Milestones'!F245=""),"CORRECT",IF('Prioritized Approach Milestones'!C245="No","CORRECT",IF('Prioritized Approach Milestones'!B245=5,"ERROR 1","N/A")))</f>
        <v>N/A</v>
      </c>
      <c r="AA245" s="67" t="str">
        <f>IF(AND('Prioritized Approach Milestones'!C245="Yes",'Prioritized Approach Milestones'!F245=""),"CORRECT",IF('Prioritized Approach Milestones'!C245="No","CORRECT",IF('Prioritized Approach Milestones'!B245=6,"ERROR 1","N/A")))</f>
        <v>N/A</v>
      </c>
      <c r="AB245" s="59" t="str">
        <f>IF(AND('Prioritized Approach Milestones'!C245="No",'Prioritized Approach Milestones'!F245=""),IF('Prioritized Approach Milestones'!B245=1,"ERROR 2","N/A"),"CORRECT")</f>
        <v>CORRECT</v>
      </c>
      <c r="AC245" s="59" t="str">
        <f>IF(AND('Prioritized Approach Milestones'!C245="No",'Prioritized Approach Milestones'!F245=""),IF('Prioritized Approach Milestones'!B245=2,"ERROR 2","N/A"),"CORRECT")</f>
        <v>CORRECT</v>
      </c>
      <c r="AD245" s="59" t="str">
        <f>IF(AND('Prioritized Approach Milestones'!C245="No",'Prioritized Approach Milestones'!F245=""),IF('Prioritized Approach Milestones'!B245=3,"ERROR 2","N/A"),"CORRECT")</f>
        <v>CORRECT</v>
      </c>
      <c r="AE245" s="59" t="str">
        <f>IF(AND('Prioritized Approach Milestones'!C245="No",'Prioritized Approach Milestones'!F245=""),IF('Prioritized Approach Milestones'!B245=4,"ERROR 2","N/A"),"CORRECT")</f>
        <v>CORRECT</v>
      </c>
      <c r="AF245" s="59" t="str">
        <f>IF(AND('Prioritized Approach Milestones'!C245="No",'Prioritized Approach Milestones'!F245=""),IF('Prioritized Approach Milestones'!B245=5,"ERROR 2","N/A"),"CORRECT")</f>
        <v>CORRECT</v>
      </c>
      <c r="AG245" s="68" t="str">
        <f>IF(AND('Prioritized Approach Milestones'!C245="No",'Prioritized Approach Milestones'!F245=""),IF('Prioritized Approach Milestones'!B245=6,"ERROR 2","N/A"),"CORRECT")</f>
        <v>CORRECT</v>
      </c>
    </row>
    <row r="246" spans="1:33">
      <c r="A246" s="74">
        <f>COUNTIFS('Prioritized Approach Milestones'!B246,"1",'Prioritized Approach Milestones'!C246,"yes")</f>
        <v>0</v>
      </c>
      <c r="B246" s="79">
        <f>COUNTIFS('Prioritized Approach Milestones'!B246,"2",'Prioritized Approach Milestones'!C246,"yes")</f>
        <v>0</v>
      </c>
      <c r="C246" s="75">
        <f>COUNTIFS('Prioritized Approach Milestones'!B246,"3",'Prioritized Approach Milestones'!C246,"yes")</f>
        <v>0</v>
      </c>
      <c r="D246" s="76">
        <f>COUNTIFS('Prioritized Approach Milestones'!B246,"4",'Prioritized Approach Milestones'!C246,"yes")</f>
        <v>0</v>
      </c>
      <c r="E246" s="77">
        <f>COUNTIFS('Prioritized Approach Milestones'!B246,"5",'Prioritized Approach Milestones'!C246,"yes")</f>
        <v>0</v>
      </c>
      <c r="F246" s="78">
        <f>COUNTIFS('Prioritized Approach Milestones'!B246,"6",'Prioritized Approach Milestones'!C246,"yes")</f>
        <v>0</v>
      </c>
      <c r="G246" s="234">
        <f t="shared" si="11"/>
        <v>0</v>
      </c>
      <c r="H246" s="145">
        <f>COUNTIFS('Prioritized Approach Milestones'!B246,"1",'Prioritized Approach Milestones'!C246,"N/A")</f>
        <v>0</v>
      </c>
      <c r="I246" s="145">
        <f>COUNTIFS('Prioritized Approach Milestones'!B246,"2",'Prioritized Approach Milestones'!C246,"N/A")</f>
        <v>0</v>
      </c>
      <c r="J246" s="145">
        <f>COUNTIFS('Prioritized Approach Milestones'!B246,"3",'Prioritized Approach Milestones'!C246,"N/A")</f>
        <v>0</v>
      </c>
      <c r="K246" s="145">
        <f>COUNTIFS('Prioritized Approach Milestones'!B246,"4",'Prioritized Approach Milestones'!C246,"N/A")</f>
        <v>0</v>
      </c>
      <c r="L246" s="145">
        <f>COUNTIFS('Prioritized Approach Milestones'!B246,"5",'Prioritized Approach Milestones'!C246,"N/A")</f>
        <v>0</v>
      </c>
      <c r="M246" s="145">
        <f>COUNTIFS('Prioritized Approach Milestones'!B246,"6",'Prioritized Approach Milestones'!C246,"N/A")</f>
        <v>0</v>
      </c>
      <c r="N246">
        <f t="shared" si="10"/>
        <v>0</v>
      </c>
      <c r="O246" s="238"/>
      <c r="P246" s="65" t="str">
        <f>IF('Prioritized Approach Milestones'!$B246=1,'Prioritized Approach Milestones'!$F246,"")</f>
        <v/>
      </c>
      <c r="Q246" s="65" t="str">
        <f>IF('Prioritized Approach Milestones'!$B246=2,'Prioritized Approach Milestones'!$F246,"")</f>
        <v/>
      </c>
      <c r="R246" s="65" t="str">
        <f>IF('Prioritized Approach Milestones'!$B246=3,'Prioritized Approach Milestones'!$F246,"")</f>
        <v/>
      </c>
      <c r="S246" s="65" t="str">
        <f>IF('Prioritized Approach Milestones'!$B246=4,'Prioritized Approach Milestones'!$F246,"")</f>
        <v/>
      </c>
      <c r="T246" s="65" t="str">
        <f>IF('Prioritized Approach Milestones'!$B246=5,'Prioritized Approach Milestones'!$F246,"")</f>
        <v/>
      </c>
      <c r="U246" s="66">
        <f>IF('Prioritized Approach Milestones'!$B246=6,'Prioritized Approach Milestones'!$F246,"")</f>
        <v>0</v>
      </c>
      <c r="V246" s="67" t="str">
        <f>IF(AND('Prioritized Approach Milestones'!C246="Yes",'Prioritized Approach Milestones'!F246=""),"CORRECT",IF('Prioritized Approach Milestones'!C246="No","CORRECT",IF('Prioritized Approach Milestones'!B246=1,"ERROR 1","N/A")))</f>
        <v>N/A</v>
      </c>
      <c r="W246" s="67" t="str">
        <f>IF(AND('Prioritized Approach Milestones'!C246="Yes",'Prioritized Approach Milestones'!F246=""),"CORRECT",IF('Prioritized Approach Milestones'!C246="No","CORRECT",IF('Prioritized Approach Milestones'!B246=2,"ERROR 1","N/A")))</f>
        <v>N/A</v>
      </c>
      <c r="X246" s="67" t="str">
        <f>IF(AND('Prioritized Approach Milestones'!C246="Yes",'Prioritized Approach Milestones'!F246=""),"CORRECT",IF('Prioritized Approach Milestones'!C246="No","CORRECT",IF('Prioritized Approach Milestones'!B246=3,"ERROR 1","N/A")))</f>
        <v>N/A</v>
      </c>
      <c r="Y246" s="67" t="str">
        <f>IF(AND('Prioritized Approach Milestones'!C246="Yes",'Prioritized Approach Milestones'!F246=""),"CORRECT",IF('Prioritized Approach Milestones'!C246="No","CORRECT",IF('Prioritized Approach Milestones'!B246=4,"ERROR 1","N/A")))</f>
        <v>N/A</v>
      </c>
      <c r="Z246" s="67" t="str">
        <f>IF(AND('Prioritized Approach Milestones'!C246="Yes",'Prioritized Approach Milestones'!F246=""),"CORRECT",IF('Prioritized Approach Milestones'!C246="No","CORRECT",IF('Prioritized Approach Milestones'!B246=5,"ERROR 1","N/A")))</f>
        <v>N/A</v>
      </c>
      <c r="AA246" s="67" t="str">
        <f>IF(AND('Prioritized Approach Milestones'!C246="Yes",'Prioritized Approach Milestones'!F246=""),"CORRECT",IF('Prioritized Approach Milestones'!C246="No","CORRECT",IF('Prioritized Approach Milestones'!B246=6,"ERROR 1","N/A")))</f>
        <v>ERROR 1</v>
      </c>
      <c r="AB246" s="59" t="str">
        <f>IF(AND('Prioritized Approach Milestones'!C246="No",'Prioritized Approach Milestones'!F246=""),IF('Prioritized Approach Milestones'!B246=1,"ERROR 2","N/A"),"CORRECT")</f>
        <v>CORRECT</v>
      </c>
      <c r="AC246" s="59" t="str">
        <f>IF(AND('Prioritized Approach Milestones'!C246="No",'Prioritized Approach Milestones'!F246=""),IF('Prioritized Approach Milestones'!B246=2,"ERROR 2","N/A"),"CORRECT")</f>
        <v>CORRECT</v>
      </c>
      <c r="AD246" s="59" t="str">
        <f>IF(AND('Prioritized Approach Milestones'!C246="No",'Prioritized Approach Milestones'!F246=""),IF('Prioritized Approach Milestones'!B246=3,"ERROR 2","N/A"),"CORRECT")</f>
        <v>CORRECT</v>
      </c>
      <c r="AE246" s="59" t="str">
        <f>IF(AND('Prioritized Approach Milestones'!C246="No",'Prioritized Approach Milestones'!F246=""),IF('Prioritized Approach Milestones'!B246=4,"ERROR 2","N/A"),"CORRECT")</f>
        <v>CORRECT</v>
      </c>
      <c r="AF246" s="59" t="str">
        <f>IF(AND('Prioritized Approach Milestones'!C246="No",'Prioritized Approach Milestones'!F246=""),IF('Prioritized Approach Milestones'!B246=5,"ERROR 2","N/A"),"CORRECT")</f>
        <v>CORRECT</v>
      </c>
      <c r="AG246" s="68" t="str">
        <f>IF(AND('Prioritized Approach Milestones'!C246="No",'Prioritized Approach Milestones'!F246=""),IF('Prioritized Approach Milestones'!B246=6,"ERROR 2","N/A"),"CORRECT")</f>
        <v>CORRECT</v>
      </c>
    </row>
    <row r="247" spans="1:33">
      <c r="A247" s="74">
        <f>COUNTIFS('Prioritized Approach Milestones'!B247,"1",'Prioritized Approach Milestones'!C247,"yes")</f>
        <v>0</v>
      </c>
      <c r="B247" s="79">
        <f>COUNTIFS('Prioritized Approach Milestones'!B247,"2",'Prioritized Approach Milestones'!C247,"yes")</f>
        <v>0</v>
      </c>
      <c r="C247" s="75">
        <f>COUNTIFS('Prioritized Approach Milestones'!B247,"3",'Prioritized Approach Milestones'!C247,"yes")</f>
        <v>0</v>
      </c>
      <c r="D247" s="76">
        <f>COUNTIFS('Prioritized Approach Milestones'!B247,"4",'Prioritized Approach Milestones'!C247,"yes")</f>
        <v>0</v>
      </c>
      <c r="E247" s="77">
        <f>COUNTIFS('Prioritized Approach Milestones'!B247,"5",'Prioritized Approach Milestones'!C247,"yes")</f>
        <v>0</v>
      </c>
      <c r="F247" s="78">
        <f>COUNTIFS('Prioritized Approach Milestones'!B247,"6",'Prioritized Approach Milestones'!C247,"yes")</f>
        <v>0</v>
      </c>
      <c r="G247" s="234">
        <f t="shared" si="11"/>
        <v>0</v>
      </c>
      <c r="H247" s="145">
        <f>COUNTIFS('Prioritized Approach Milestones'!B247,"1",'Prioritized Approach Milestones'!C247,"N/A")</f>
        <v>0</v>
      </c>
      <c r="I247" s="145">
        <f>COUNTIFS('Prioritized Approach Milestones'!B247,"2",'Prioritized Approach Milestones'!C247,"N/A")</f>
        <v>0</v>
      </c>
      <c r="J247" s="145">
        <f>COUNTIFS('Prioritized Approach Milestones'!B247,"3",'Prioritized Approach Milestones'!C247,"N/A")</f>
        <v>0</v>
      </c>
      <c r="K247" s="145">
        <f>COUNTIFS('Prioritized Approach Milestones'!B247,"4",'Prioritized Approach Milestones'!C247,"N/A")</f>
        <v>0</v>
      </c>
      <c r="L247" s="145">
        <f>COUNTIFS('Prioritized Approach Milestones'!B247,"5",'Prioritized Approach Milestones'!C247,"N/A")</f>
        <v>0</v>
      </c>
      <c r="M247" s="145">
        <f>COUNTIFS('Prioritized Approach Milestones'!B247,"6",'Prioritized Approach Milestones'!C247,"N/A")</f>
        <v>0</v>
      </c>
      <c r="N247">
        <f t="shared" si="10"/>
        <v>0</v>
      </c>
      <c r="O247" s="238"/>
      <c r="P247" s="65" t="str">
        <f>IF('Prioritized Approach Milestones'!$B247=1,'Prioritized Approach Milestones'!$F247,"")</f>
        <v/>
      </c>
      <c r="Q247" s="65" t="str">
        <f>IF('Prioritized Approach Milestones'!$B247=2,'Prioritized Approach Milestones'!$F247,"")</f>
        <v/>
      </c>
      <c r="R247" s="65" t="str">
        <f>IF('Prioritized Approach Milestones'!$B247=3,'Prioritized Approach Milestones'!$F247,"")</f>
        <v/>
      </c>
      <c r="S247" s="65" t="str">
        <f>IF('Prioritized Approach Milestones'!$B247=4,'Prioritized Approach Milestones'!$F247,"")</f>
        <v/>
      </c>
      <c r="T247" s="65" t="str">
        <f>IF('Prioritized Approach Milestones'!$B247=5,'Prioritized Approach Milestones'!$F247,"")</f>
        <v/>
      </c>
      <c r="U247" s="66">
        <f>IF('Prioritized Approach Milestones'!$B247=6,'Prioritized Approach Milestones'!$F247,"")</f>
        <v>0</v>
      </c>
      <c r="V247" s="67" t="str">
        <f>IF(AND('Prioritized Approach Milestones'!C247="Yes",'Prioritized Approach Milestones'!F247=""),"CORRECT",IF('Prioritized Approach Milestones'!C247="No","CORRECT",IF('Prioritized Approach Milestones'!B247=1,"ERROR 1","N/A")))</f>
        <v>N/A</v>
      </c>
      <c r="W247" s="67" t="str">
        <f>IF(AND('Prioritized Approach Milestones'!C247="Yes",'Prioritized Approach Milestones'!F247=""),"CORRECT",IF('Prioritized Approach Milestones'!C247="No","CORRECT",IF('Prioritized Approach Milestones'!B247=2,"ERROR 1","N/A")))</f>
        <v>N/A</v>
      </c>
      <c r="X247" s="67" t="str">
        <f>IF(AND('Prioritized Approach Milestones'!C247="Yes",'Prioritized Approach Milestones'!F247=""),"CORRECT",IF('Prioritized Approach Milestones'!C247="No","CORRECT",IF('Prioritized Approach Milestones'!B247=3,"ERROR 1","N/A")))</f>
        <v>N/A</v>
      </c>
      <c r="Y247" s="67" t="str">
        <f>IF(AND('Prioritized Approach Milestones'!C247="Yes",'Prioritized Approach Milestones'!F247=""),"CORRECT",IF('Prioritized Approach Milestones'!C247="No","CORRECT",IF('Prioritized Approach Milestones'!B247=4,"ERROR 1","N/A")))</f>
        <v>N/A</v>
      </c>
      <c r="Z247" s="67" t="str">
        <f>IF(AND('Prioritized Approach Milestones'!C247="Yes",'Prioritized Approach Milestones'!F247=""),"CORRECT",IF('Prioritized Approach Milestones'!C247="No","CORRECT",IF('Prioritized Approach Milestones'!B247=5,"ERROR 1","N/A")))</f>
        <v>N/A</v>
      </c>
      <c r="AA247" s="67" t="str">
        <f>IF(AND('Prioritized Approach Milestones'!C247="Yes",'Prioritized Approach Milestones'!F247=""),"CORRECT",IF('Prioritized Approach Milestones'!C247="No","CORRECT",IF('Prioritized Approach Milestones'!B247=6,"ERROR 1","N/A")))</f>
        <v>ERROR 1</v>
      </c>
      <c r="AB247" s="59" t="str">
        <f>IF(AND('Prioritized Approach Milestones'!C247="No",'Prioritized Approach Milestones'!F247=""),IF('Prioritized Approach Milestones'!B247=1,"ERROR 2","N/A"),"CORRECT")</f>
        <v>CORRECT</v>
      </c>
      <c r="AC247" s="59" t="str">
        <f>IF(AND('Prioritized Approach Milestones'!C247="No",'Prioritized Approach Milestones'!F247=""),IF('Prioritized Approach Milestones'!B247=2,"ERROR 2","N/A"),"CORRECT")</f>
        <v>CORRECT</v>
      </c>
      <c r="AD247" s="59" t="str">
        <f>IF(AND('Prioritized Approach Milestones'!C247="No",'Prioritized Approach Milestones'!F247=""),IF('Prioritized Approach Milestones'!B247=3,"ERROR 2","N/A"),"CORRECT")</f>
        <v>CORRECT</v>
      </c>
      <c r="AE247" s="59" t="str">
        <f>IF(AND('Prioritized Approach Milestones'!C247="No",'Prioritized Approach Milestones'!F247=""),IF('Prioritized Approach Milestones'!B247=4,"ERROR 2","N/A"),"CORRECT")</f>
        <v>CORRECT</v>
      </c>
      <c r="AF247" s="59" t="str">
        <f>IF(AND('Prioritized Approach Milestones'!C247="No",'Prioritized Approach Milestones'!F247=""),IF('Prioritized Approach Milestones'!B247=5,"ERROR 2","N/A"),"CORRECT")</f>
        <v>CORRECT</v>
      </c>
      <c r="AG247" s="68" t="str">
        <f>IF(AND('Prioritized Approach Milestones'!C247="No",'Prioritized Approach Milestones'!F247=""),IF('Prioritized Approach Milestones'!B247=6,"ERROR 2","N/A"),"CORRECT")</f>
        <v>CORRECT</v>
      </c>
    </row>
    <row r="248" spans="1:33">
      <c r="A248" s="74">
        <f>COUNTIFS('Prioritized Approach Milestones'!B248,"1",'Prioritized Approach Milestones'!C248,"yes")</f>
        <v>0</v>
      </c>
      <c r="B248" s="79">
        <f>COUNTIFS('Prioritized Approach Milestones'!B248,"2",'Prioritized Approach Milestones'!C248,"yes")</f>
        <v>0</v>
      </c>
      <c r="C248" s="75">
        <f>COUNTIFS('Prioritized Approach Milestones'!B248,"3",'Prioritized Approach Milestones'!C248,"yes")</f>
        <v>0</v>
      </c>
      <c r="D248" s="76">
        <f>COUNTIFS('Prioritized Approach Milestones'!B248,"4",'Prioritized Approach Milestones'!C248,"yes")</f>
        <v>0</v>
      </c>
      <c r="E248" s="77">
        <f>COUNTIFS('Prioritized Approach Milestones'!B248,"5",'Prioritized Approach Milestones'!C248,"yes")</f>
        <v>0</v>
      </c>
      <c r="F248" s="78">
        <f>COUNTIFS('Prioritized Approach Milestones'!B248,"6",'Prioritized Approach Milestones'!C248,"yes")</f>
        <v>0</v>
      </c>
      <c r="G248" s="234">
        <f t="shared" si="11"/>
        <v>0</v>
      </c>
      <c r="H248" s="145">
        <f>COUNTIFS('Prioritized Approach Milestones'!B248,"1",'Prioritized Approach Milestones'!C248,"N/A")</f>
        <v>0</v>
      </c>
      <c r="I248" s="145">
        <f>COUNTIFS('Prioritized Approach Milestones'!B248,"2",'Prioritized Approach Milestones'!C248,"N/A")</f>
        <v>0</v>
      </c>
      <c r="J248" s="145">
        <f>COUNTIFS('Prioritized Approach Milestones'!B248,"3",'Prioritized Approach Milestones'!C248,"N/A")</f>
        <v>0</v>
      </c>
      <c r="K248" s="145">
        <f>COUNTIFS('Prioritized Approach Milestones'!B248,"4",'Prioritized Approach Milestones'!C248,"N/A")</f>
        <v>0</v>
      </c>
      <c r="L248" s="145">
        <f>COUNTIFS('Prioritized Approach Milestones'!B248,"5",'Prioritized Approach Milestones'!C248,"N/A")</f>
        <v>0</v>
      </c>
      <c r="M248" s="145">
        <f>COUNTIFS('Prioritized Approach Milestones'!B248,"6",'Prioritized Approach Milestones'!C248,"N/A")</f>
        <v>0</v>
      </c>
      <c r="N248">
        <f t="shared" si="10"/>
        <v>0</v>
      </c>
      <c r="O248" s="238"/>
      <c r="P248" s="65" t="str">
        <f>IF('Prioritized Approach Milestones'!$B248=1,'Prioritized Approach Milestones'!$F248,"")</f>
        <v/>
      </c>
      <c r="Q248" s="65" t="str">
        <f>IF('Prioritized Approach Milestones'!$B248=2,'Prioritized Approach Milestones'!$F248,"")</f>
        <v/>
      </c>
      <c r="R248" s="65" t="str">
        <f>IF('Prioritized Approach Milestones'!$B248=3,'Prioritized Approach Milestones'!$F248,"")</f>
        <v/>
      </c>
      <c r="S248" s="65" t="str">
        <f>IF('Prioritized Approach Milestones'!$B248=4,'Prioritized Approach Milestones'!$F248,"")</f>
        <v/>
      </c>
      <c r="T248" s="65" t="str">
        <f>IF('Prioritized Approach Milestones'!$B248=5,'Prioritized Approach Milestones'!$F248,"")</f>
        <v/>
      </c>
      <c r="U248" s="66">
        <f>IF('Prioritized Approach Milestones'!$B248=6,'Prioritized Approach Milestones'!$F248,"")</f>
        <v>0</v>
      </c>
      <c r="V248" s="67" t="str">
        <f>IF(AND('Prioritized Approach Milestones'!C248="Yes",'Prioritized Approach Milestones'!F248=""),"CORRECT",IF('Prioritized Approach Milestones'!C248="No","CORRECT",IF('Prioritized Approach Milestones'!B248=1,"ERROR 1","N/A")))</f>
        <v>N/A</v>
      </c>
      <c r="W248" s="67" t="str">
        <f>IF(AND('Prioritized Approach Milestones'!C248="Yes",'Prioritized Approach Milestones'!F248=""),"CORRECT",IF('Prioritized Approach Milestones'!C248="No","CORRECT",IF('Prioritized Approach Milestones'!B248=2,"ERROR 1","N/A")))</f>
        <v>N/A</v>
      </c>
      <c r="X248" s="67" t="str">
        <f>IF(AND('Prioritized Approach Milestones'!C248="Yes",'Prioritized Approach Milestones'!F248=""),"CORRECT",IF('Prioritized Approach Milestones'!C248="No","CORRECT",IF('Prioritized Approach Milestones'!B248=3,"ERROR 1","N/A")))</f>
        <v>N/A</v>
      </c>
      <c r="Y248" s="67" t="str">
        <f>IF(AND('Prioritized Approach Milestones'!C248="Yes",'Prioritized Approach Milestones'!F248=""),"CORRECT",IF('Prioritized Approach Milestones'!C248="No","CORRECT",IF('Prioritized Approach Milestones'!B248=4,"ERROR 1","N/A")))</f>
        <v>N/A</v>
      </c>
      <c r="Z248" s="67" t="str">
        <f>IF(AND('Prioritized Approach Milestones'!C248="Yes",'Prioritized Approach Milestones'!F248=""),"CORRECT",IF('Prioritized Approach Milestones'!C248="No","CORRECT",IF('Prioritized Approach Milestones'!B248=5,"ERROR 1","N/A")))</f>
        <v>N/A</v>
      </c>
      <c r="AA248" s="67" t="str">
        <f>IF(AND('Prioritized Approach Milestones'!C248="Yes",'Prioritized Approach Milestones'!F248=""),"CORRECT",IF('Prioritized Approach Milestones'!C248="No","CORRECT",IF('Prioritized Approach Milestones'!B248=6,"ERROR 1","N/A")))</f>
        <v>ERROR 1</v>
      </c>
      <c r="AB248" s="59" t="str">
        <f>IF(AND('Prioritized Approach Milestones'!C248="No",'Prioritized Approach Milestones'!F248=""),IF('Prioritized Approach Milestones'!B248=1,"ERROR 2","N/A"),"CORRECT")</f>
        <v>CORRECT</v>
      </c>
      <c r="AC248" s="59" t="str">
        <f>IF(AND('Prioritized Approach Milestones'!C248="No",'Prioritized Approach Milestones'!F248=""),IF('Prioritized Approach Milestones'!B248=2,"ERROR 2","N/A"),"CORRECT")</f>
        <v>CORRECT</v>
      </c>
      <c r="AD248" s="59" t="str">
        <f>IF(AND('Prioritized Approach Milestones'!C248="No",'Prioritized Approach Milestones'!F248=""),IF('Prioritized Approach Milestones'!B248=3,"ERROR 2","N/A"),"CORRECT")</f>
        <v>CORRECT</v>
      </c>
      <c r="AE248" s="59" t="str">
        <f>IF(AND('Prioritized Approach Milestones'!C248="No",'Prioritized Approach Milestones'!F248=""),IF('Prioritized Approach Milestones'!B248=4,"ERROR 2","N/A"),"CORRECT")</f>
        <v>CORRECT</v>
      </c>
      <c r="AF248" s="59" t="str">
        <f>IF(AND('Prioritized Approach Milestones'!C248="No",'Prioritized Approach Milestones'!F248=""),IF('Prioritized Approach Milestones'!B248=5,"ERROR 2","N/A"),"CORRECT")</f>
        <v>CORRECT</v>
      </c>
      <c r="AG248" s="68" t="str">
        <f>IF(AND('Prioritized Approach Milestones'!C248="No",'Prioritized Approach Milestones'!F248=""),IF('Prioritized Approach Milestones'!B248=6,"ERROR 2","N/A"),"CORRECT")</f>
        <v>CORRECT</v>
      </c>
    </row>
    <row r="249" spans="1:33">
      <c r="A249" s="74">
        <f>COUNTIFS('Prioritized Approach Milestones'!B249,"1",'Prioritized Approach Milestones'!C249,"yes")</f>
        <v>0</v>
      </c>
      <c r="B249" s="79">
        <f>COUNTIFS('Prioritized Approach Milestones'!B249,"2",'Prioritized Approach Milestones'!C249,"yes")</f>
        <v>0</v>
      </c>
      <c r="C249" s="75">
        <f>COUNTIFS('Prioritized Approach Milestones'!B249,"3",'Prioritized Approach Milestones'!C249,"yes")</f>
        <v>0</v>
      </c>
      <c r="D249" s="76">
        <f>COUNTIFS('Prioritized Approach Milestones'!B249,"4",'Prioritized Approach Milestones'!C249,"yes")</f>
        <v>0</v>
      </c>
      <c r="E249" s="77">
        <f>COUNTIFS('Prioritized Approach Milestones'!B249,"5",'Prioritized Approach Milestones'!C249,"yes")</f>
        <v>0</v>
      </c>
      <c r="F249" s="78">
        <f>COUNTIFS('Prioritized Approach Milestones'!B249,"6",'Prioritized Approach Milestones'!C249,"yes")</f>
        <v>0</v>
      </c>
      <c r="G249" s="234">
        <f t="shared" si="11"/>
        <v>0</v>
      </c>
      <c r="H249" s="145">
        <f>COUNTIFS('Prioritized Approach Milestones'!B249,"1",'Prioritized Approach Milestones'!C249,"N/A")</f>
        <v>0</v>
      </c>
      <c r="I249" s="145">
        <f>COUNTIFS('Prioritized Approach Milestones'!B249,"2",'Prioritized Approach Milestones'!C249,"N/A")</f>
        <v>0</v>
      </c>
      <c r="J249" s="145">
        <f>COUNTIFS('Prioritized Approach Milestones'!B249,"3",'Prioritized Approach Milestones'!C249,"N/A")</f>
        <v>0</v>
      </c>
      <c r="K249" s="145">
        <f>COUNTIFS('Prioritized Approach Milestones'!B249,"4",'Prioritized Approach Milestones'!C249,"N/A")</f>
        <v>0</v>
      </c>
      <c r="L249" s="145">
        <f>COUNTIFS('Prioritized Approach Milestones'!B249,"5",'Prioritized Approach Milestones'!C249,"N/A")</f>
        <v>0</v>
      </c>
      <c r="M249" s="145">
        <f>COUNTIFS('Prioritized Approach Milestones'!B249,"6",'Prioritized Approach Milestones'!C249,"N/A")</f>
        <v>0</v>
      </c>
      <c r="N249">
        <f t="shared" si="10"/>
        <v>0</v>
      </c>
      <c r="O249" s="238"/>
      <c r="P249" s="65" t="str">
        <f>IF('Prioritized Approach Milestones'!$B249=1,'Prioritized Approach Milestones'!$F249,"")</f>
        <v/>
      </c>
      <c r="Q249" s="65" t="str">
        <f>IF('Prioritized Approach Milestones'!$B249=2,'Prioritized Approach Milestones'!$F249,"")</f>
        <v/>
      </c>
      <c r="R249" s="65" t="str">
        <f>IF('Prioritized Approach Milestones'!$B249=3,'Prioritized Approach Milestones'!$F249,"")</f>
        <v/>
      </c>
      <c r="S249" s="65" t="str">
        <f>IF('Prioritized Approach Milestones'!$B249=4,'Prioritized Approach Milestones'!$F249,"")</f>
        <v/>
      </c>
      <c r="T249" s="65" t="str">
        <f>IF('Prioritized Approach Milestones'!$B249=5,'Prioritized Approach Milestones'!$F249,"")</f>
        <v/>
      </c>
      <c r="U249" s="66">
        <f>IF('Prioritized Approach Milestones'!$B249=6,'Prioritized Approach Milestones'!$F249,"")</f>
        <v>0</v>
      </c>
      <c r="V249" s="67" t="str">
        <f>IF(AND('Prioritized Approach Milestones'!C249="Yes",'Prioritized Approach Milestones'!F249=""),"CORRECT",IF('Prioritized Approach Milestones'!C249="No","CORRECT",IF('Prioritized Approach Milestones'!B249=1,"ERROR 1","N/A")))</f>
        <v>N/A</v>
      </c>
      <c r="W249" s="67" t="str">
        <f>IF(AND('Prioritized Approach Milestones'!C249="Yes",'Prioritized Approach Milestones'!F249=""),"CORRECT",IF('Prioritized Approach Milestones'!C249="No","CORRECT",IF('Prioritized Approach Milestones'!B249=2,"ERROR 1","N/A")))</f>
        <v>N/A</v>
      </c>
      <c r="X249" s="67" t="str">
        <f>IF(AND('Prioritized Approach Milestones'!C249="Yes",'Prioritized Approach Milestones'!F249=""),"CORRECT",IF('Prioritized Approach Milestones'!C249="No","CORRECT",IF('Prioritized Approach Milestones'!B249=3,"ERROR 1","N/A")))</f>
        <v>N/A</v>
      </c>
      <c r="Y249" s="67" t="str">
        <f>IF(AND('Prioritized Approach Milestones'!C249="Yes",'Prioritized Approach Milestones'!F249=""),"CORRECT",IF('Prioritized Approach Milestones'!C249="No","CORRECT",IF('Prioritized Approach Milestones'!B249=4,"ERROR 1","N/A")))</f>
        <v>N/A</v>
      </c>
      <c r="Z249" s="67" t="str">
        <f>IF(AND('Prioritized Approach Milestones'!C249="Yes",'Prioritized Approach Milestones'!F249=""),"CORRECT",IF('Prioritized Approach Milestones'!C249="No","CORRECT",IF('Prioritized Approach Milestones'!B249=5,"ERROR 1","N/A")))</f>
        <v>N/A</v>
      </c>
      <c r="AA249" s="67" t="str">
        <f>IF(AND('Prioritized Approach Milestones'!C249="Yes",'Prioritized Approach Milestones'!F249=""),"CORRECT",IF('Prioritized Approach Milestones'!C249="No","CORRECT",IF('Prioritized Approach Milestones'!B249=6,"ERROR 1","N/A")))</f>
        <v>ERROR 1</v>
      </c>
      <c r="AB249" s="59" t="str">
        <f>IF(AND('Prioritized Approach Milestones'!C249="No",'Prioritized Approach Milestones'!F249=""),IF('Prioritized Approach Milestones'!B249=1,"ERROR 2","N/A"),"CORRECT")</f>
        <v>CORRECT</v>
      </c>
      <c r="AC249" s="59" t="str">
        <f>IF(AND('Prioritized Approach Milestones'!C249="No",'Prioritized Approach Milestones'!F249=""),IF('Prioritized Approach Milestones'!B249=2,"ERROR 2","N/A"),"CORRECT")</f>
        <v>CORRECT</v>
      </c>
      <c r="AD249" s="59" t="str">
        <f>IF(AND('Prioritized Approach Milestones'!C249="No",'Prioritized Approach Milestones'!F249=""),IF('Prioritized Approach Milestones'!B249=3,"ERROR 2","N/A"),"CORRECT")</f>
        <v>CORRECT</v>
      </c>
      <c r="AE249" s="59" t="str">
        <f>IF(AND('Prioritized Approach Milestones'!C249="No",'Prioritized Approach Milestones'!F249=""),IF('Prioritized Approach Milestones'!B249=4,"ERROR 2","N/A"),"CORRECT")</f>
        <v>CORRECT</v>
      </c>
      <c r="AF249" s="59" t="str">
        <f>IF(AND('Prioritized Approach Milestones'!C249="No",'Prioritized Approach Milestones'!F249=""),IF('Prioritized Approach Milestones'!B249=5,"ERROR 2","N/A"),"CORRECT")</f>
        <v>CORRECT</v>
      </c>
      <c r="AG249" s="68" t="str">
        <f>IF(AND('Prioritized Approach Milestones'!C249="No",'Prioritized Approach Milestones'!F249=""),IF('Prioritized Approach Milestones'!B249=6,"ERROR 2","N/A"),"CORRECT")</f>
        <v>CORRECT</v>
      </c>
    </row>
    <row r="250" spans="1:33">
      <c r="A250" s="74">
        <f>COUNTIFS('Prioritized Approach Milestones'!B250,"1",'Prioritized Approach Milestones'!C250,"yes")</f>
        <v>0</v>
      </c>
      <c r="B250" s="79">
        <f>COUNTIFS('Prioritized Approach Milestones'!B250,"2",'Prioritized Approach Milestones'!C250,"yes")</f>
        <v>0</v>
      </c>
      <c r="C250" s="75">
        <f>COUNTIFS('Prioritized Approach Milestones'!B250,"3",'Prioritized Approach Milestones'!C250,"yes")</f>
        <v>0</v>
      </c>
      <c r="D250" s="76">
        <f>COUNTIFS('Prioritized Approach Milestones'!B250,"4",'Prioritized Approach Milestones'!C250,"yes")</f>
        <v>0</v>
      </c>
      <c r="E250" s="77">
        <f>COUNTIFS('Prioritized Approach Milestones'!B250,"5",'Prioritized Approach Milestones'!C250,"yes")</f>
        <v>0</v>
      </c>
      <c r="F250" s="78">
        <f>COUNTIFS('Prioritized Approach Milestones'!B250,"6",'Prioritized Approach Milestones'!C250,"yes")</f>
        <v>0</v>
      </c>
      <c r="G250" s="234">
        <f t="shared" si="11"/>
        <v>0</v>
      </c>
      <c r="H250" s="145">
        <f>COUNTIFS('Prioritized Approach Milestones'!B250,"1",'Prioritized Approach Milestones'!C250,"N/A")</f>
        <v>0</v>
      </c>
      <c r="I250" s="145">
        <f>COUNTIFS('Prioritized Approach Milestones'!B250,"2",'Prioritized Approach Milestones'!C250,"N/A")</f>
        <v>0</v>
      </c>
      <c r="J250" s="145">
        <f>COUNTIFS('Prioritized Approach Milestones'!B250,"3",'Prioritized Approach Milestones'!C250,"N/A")</f>
        <v>0</v>
      </c>
      <c r="K250" s="145">
        <f>COUNTIFS('Prioritized Approach Milestones'!B250,"4",'Prioritized Approach Milestones'!C250,"N/A")</f>
        <v>0</v>
      </c>
      <c r="L250" s="145">
        <f>COUNTIFS('Prioritized Approach Milestones'!B250,"5",'Prioritized Approach Milestones'!C250,"N/A")</f>
        <v>0</v>
      </c>
      <c r="M250" s="145">
        <f>COUNTIFS('Prioritized Approach Milestones'!B250,"6",'Prioritized Approach Milestones'!C250,"N/A")</f>
        <v>0</v>
      </c>
      <c r="N250">
        <f t="shared" si="10"/>
        <v>0</v>
      </c>
      <c r="O250" s="238"/>
      <c r="P250" s="65" t="str">
        <f>IF('Prioritized Approach Milestones'!$B250=1,'Prioritized Approach Milestones'!$F250,"")</f>
        <v/>
      </c>
      <c r="Q250" s="65" t="str">
        <f>IF('Prioritized Approach Milestones'!$B250=2,'Prioritized Approach Milestones'!$F250,"")</f>
        <v/>
      </c>
      <c r="R250" s="65" t="str">
        <f>IF('Prioritized Approach Milestones'!$B250=3,'Prioritized Approach Milestones'!$F250,"")</f>
        <v/>
      </c>
      <c r="S250" s="65" t="str">
        <f>IF('Prioritized Approach Milestones'!$B250=4,'Prioritized Approach Milestones'!$F250,"")</f>
        <v/>
      </c>
      <c r="T250" s="65" t="str">
        <f>IF('Prioritized Approach Milestones'!$B250=5,'Prioritized Approach Milestones'!$F250,"")</f>
        <v/>
      </c>
      <c r="U250" s="66">
        <f>IF('Prioritized Approach Milestones'!$B250=6,'Prioritized Approach Milestones'!$F250,"")</f>
        <v>0</v>
      </c>
      <c r="V250" s="67" t="str">
        <f>IF(AND('Prioritized Approach Milestones'!C250="Yes",'Prioritized Approach Milestones'!F250=""),"CORRECT",IF('Prioritized Approach Milestones'!C250="No","CORRECT",IF('Prioritized Approach Milestones'!B250=1,"ERROR 1","N/A")))</f>
        <v>N/A</v>
      </c>
      <c r="W250" s="67" t="str">
        <f>IF(AND('Prioritized Approach Milestones'!C250="Yes",'Prioritized Approach Milestones'!F250=""),"CORRECT",IF('Prioritized Approach Milestones'!C250="No","CORRECT",IF('Prioritized Approach Milestones'!B250=2,"ERROR 1","N/A")))</f>
        <v>N/A</v>
      </c>
      <c r="X250" s="67" t="str">
        <f>IF(AND('Prioritized Approach Milestones'!C250="Yes",'Prioritized Approach Milestones'!F250=""),"CORRECT",IF('Prioritized Approach Milestones'!C250="No","CORRECT",IF('Prioritized Approach Milestones'!B250=3,"ERROR 1","N/A")))</f>
        <v>N/A</v>
      </c>
      <c r="Y250" s="67" t="str">
        <f>IF(AND('Prioritized Approach Milestones'!C250="Yes",'Prioritized Approach Milestones'!F250=""),"CORRECT",IF('Prioritized Approach Milestones'!C250="No","CORRECT",IF('Prioritized Approach Milestones'!B250=4,"ERROR 1","N/A")))</f>
        <v>N/A</v>
      </c>
      <c r="Z250" s="67" t="str">
        <f>IF(AND('Prioritized Approach Milestones'!C250="Yes",'Prioritized Approach Milestones'!F250=""),"CORRECT",IF('Prioritized Approach Milestones'!C250="No","CORRECT",IF('Prioritized Approach Milestones'!B250=5,"ERROR 1","N/A")))</f>
        <v>N/A</v>
      </c>
      <c r="AA250" s="67" t="str">
        <f>IF(AND('Prioritized Approach Milestones'!C250="Yes",'Prioritized Approach Milestones'!F250=""),"CORRECT",IF('Prioritized Approach Milestones'!C250="No","CORRECT",IF('Prioritized Approach Milestones'!B250=6,"ERROR 1","N/A")))</f>
        <v>ERROR 1</v>
      </c>
      <c r="AB250" s="59" t="str">
        <f>IF(AND('Prioritized Approach Milestones'!C250="No",'Prioritized Approach Milestones'!F250=""),IF('Prioritized Approach Milestones'!B250=1,"ERROR 2","N/A"),"CORRECT")</f>
        <v>CORRECT</v>
      </c>
      <c r="AC250" s="59" t="str">
        <f>IF(AND('Prioritized Approach Milestones'!C250="No",'Prioritized Approach Milestones'!F250=""),IF('Prioritized Approach Milestones'!B250=2,"ERROR 2","N/A"),"CORRECT")</f>
        <v>CORRECT</v>
      </c>
      <c r="AD250" s="59" t="str">
        <f>IF(AND('Prioritized Approach Milestones'!C250="No",'Prioritized Approach Milestones'!F250=""),IF('Prioritized Approach Milestones'!B250=3,"ERROR 2","N/A"),"CORRECT")</f>
        <v>CORRECT</v>
      </c>
      <c r="AE250" s="59" t="str">
        <f>IF(AND('Prioritized Approach Milestones'!C250="No",'Prioritized Approach Milestones'!F250=""),IF('Prioritized Approach Milestones'!B250=4,"ERROR 2","N/A"),"CORRECT")</f>
        <v>CORRECT</v>
      </c>
      <c r="AF250" s="59" t="str">
        <f>IF(AND('Prioritized Approach Milestones'!C250="No",'Prioritized Approach Milestones'!F250=""),IF('Prioritized Approach Milestones'!B250=5,"ERROR 2","N/A"),"CORRECT")</f>
        <v>CORRECT</v>
      </c>
      <c r="AG250" s="68" t="str">
        <f>IF(AND('Prioritized Approach Milestones'!C250="No",'Prioritized Approach Milestones'!F250=""),IF('Prioritized Approach Milestones'!B250=6,"ERROR 2","N/A"),"CORRECT")</f>
        <v>CORRECT</v>
      </c>
    </row>
    <row r="251" spans="1:33">
      <c r="A251" s="74">
        <f>COUNTIFS('Prioritized Approach Milestones'!B251,"1",'Prioritized Approach Milestones'!C251,"yes")</f>
        <v>0</v>
      </c>
      <c r="B251" s="79">
        <f>COUNTIFS('Prioritized Approach Milestones'!B251,"2",'Prioritized Approach Milestones'!C251,"yes")</f>
        <v>0</v>
      </c>
      <c r="C251" s="75">
        <f>COUNTIFS('Prioritized Approach Milestones'!B251,"3",'Prioritized Approach Milestones'!C251,"yes")</f>
        <v>0</v>
      </c>
      <c r="D251" s="76">
        <f>COUNTIFS('Prioritized Approach Milestones'!B251,"4",'Prioritized Approach Milestones'!C251,"yes")</f>
        <v>0</v>
      </c>
      <c r="E251" s="77">
        <f>COUNTIFS('Prioritized Approach Milestones'!B251,"5",'Prioritized Approach Milestones'!C251,"yes")</f>
        <v>0</v>
      </c>
      <c r="F251" s="78">
        <f>COUNTIFS('Prioritized Approach Milestones'!B251,"6",'Prioritized Approach Milestones'!C251,"yes")</f>
        <v>0</v>
      </c>
      <c r="G251" s="234">
        <f t="shared" si="11"/>
        <v>0</v>
      </c>
      <c r="H251" s="145">
        <f>COUNTIFS('Prioritized Approach Milestones'!B251,"1",'Prioritized Approach Milestones'!C251,"N/A")</f>
        <v>0</v>
      </c>
      <c r="I251" s="145">
        <f>COUNTIFS('Prioritized Approach Milestones'!B251,"2",'Prioritized Approach Milestones'!C251,"N/A")</f>
        <v>0</v>
      </c>
      <c r="J251" s="145">
        <f>COUNTIFS('Prioritized Approach Milestones'!B251,"3",'Prioritized Approach Milestones'!C251,"N/A")</f>
        <v>0</v>
      </c>
      <c r="K251" s="145">
        <f>COUNTIFS('Prioritized Approach Milestones'!B251,"4",'Prioritized Approach Milestones'!C251,"N/A")</f>
        <v>0</v>
      </c>
      <c r="L251" s="145">
        <f>COUNTIFS('Prioritized Approach Milestones'!B251,"5",'Prioritized Approach Milestones'!C251,"N/A")</f>
        <v>0</v>
      </c>
      <c r="M251" s="145">
        <f>COUNTIFS('Prioritized Approach Milestones'!B251,"6",'Prioritized Approach Milestones'!C251,"N/A")</f>
        <v>0</v>
      </c>
      <c r="N251">
        <f t="shared" si="10"/>
        <v>0</v>
      </c>
      <c r="O251" s="238"/>
      <c r="P251" s="65" t="str">
        <f>IF('Prioritized Approach Milestones'!$B251=1,'Prioritized Approach Milestones'!$F251,"")</f>
        <v/>
      </c>
      <c r="Q251" s="65" t="str">
        <f>IF('Prioritized Approach Milestones'!$B251=2,'Prioritized Approach Milestones'!$F251,"")</f>
        <v/>
      </c>
      <c r="R251" s="65" t="str">
        <f>IF('Prioritized Approach Milestones'!$B251=3,'Prioritized Approach Milestones'!$F251,"")</f>
        <v/>
      </c>
      <c r="S251" s="65" t="str">
        <f>IF('Prioritized Approach Milestones'!$B251=4,'Prioritized Approach Milestones'!$F251,"")</f>
        <v/>
      </c>
      <c r="T251" s="65" t="str">
        <f>IF('Prioritized Approach Milestones'!$B251=5,'Prioritized Approach Milestones'!$F251,"")</f>
        <v/>
      </c>
      <c r="U251" s="66">
        <f>IF('Prioritized Approach Milestones'!$B251=6,'Prioritized Approach Milestones'!$F251,"")</f>
        <v>0</v>
      </c>
      <c r="V251" s="67" t="str">
        <f>IF(AND('Prioritized Approach Milestones'!C251="Yes",'Prioritized Approach Milestones'!F251=""),"CORRECT",IF('Prioritized Approach Milestones'!C251="No","CORRECT",IF('Prioritized Approach Milestones'!B251=1,"ERROR 1","N/A")))</f>
        <v>N/A</v>
      </c>
      <c r="W251" s="67" t="str">
        <f>IF(AND('Prioritized Approach Milestones'!C251="Yes",'Prioritized Approach Milestones'!F251=""),"CORRECT",IF('Prioritized Approach Milestones'!C251="No","CORRECT",IF('Prioritized Approach Milestones'!B251=2,"ERROR 1","N/A")))</f>
        <v>N/A</v>
      </c>
      <c r="X251" s="67" t="str">
        <f>IF(AND('Prioritized Approach Milestones'!C251="Yes",'Prioritized Approach Milestones'!F251=""),"CORRECT",IF('Prioritized Approach Milestones'!C251="No","CORRECT",IF('Prioritized Approach Milestones'!B251=3,"ERROR 1","N/A")))</f>
        <v>N/A</v>
      </c>
      <c r="Y251" s="67" t="str">
        <f>IF(AND('Prioritized Approach Milestones'!C251="Yes",'Prioritized Approach Milestones'!F251=""),"CORRECT",IF('Prioritized Approach Milestones'!C251="No","CORRECT",IF('Prioritized Approach Milestones'!B251=4,"ERROR 1","N/A")))</f>
        <v>N/A</v>
      </c>
      <c r="Z251" s="67" t="str">
        <f>IF(AND('Prioritized Approach Milestones'!C251="Yes",'Prioritized Approach Milestones'!F251=""),"CORRECT",IF('Prioritized Approach Milestones'!C251="No","CORRECT",IF('Prioritized Approach Milestones'!B251=5,"ERROR 1","N/A")))</f>
        <v>N/A</v>
      </c>
      <c r="AA251" s="67" t="str">
        <f>IF(AND('Prioritized Approach Milestones'!C251="Yes",'Prioritized Approach Milestones'!F251=""),"CORRECT",IF('Prioritized Approach Milestones'!C251="No","CORRECT",IF('Prioritized Approach Milestones'!B251=6,"ERROR 1","N/A")))</f>
        <v>ERROR 1</v>
      </c>
      <c r="AB251" s="59" t="str">
        <f>IF(AND('Prioritized Approach Milestones'!C251="No",'Prioritized Approach Milestones'!F251=""),IF('Prioritized Approach Milestones'!B251=1,"ERROR 2","N/A"),"CORRECT")</f>
        <v>CORRECT</v>
      </c>
      <c r="AC251" s="59" t="str">
        <f>IF(AND('Prioritized Approach Milestones'!C251="No",'Prioritized Approach Milestones'!F251=""),IF('Prioritized Approach Milestones'!B251=2,"ERROR 2","N/A"),"CORRECT")</f>
        <v>CORRECT</v>
      </c>
      <c r="AD251" s="59" t="str">
        <f>IF(AND('Prioritized Approach Milestones'!C251="No",'Prioritized Approach Milestones'!F251=""),IF('Prioritized Approach Milestones'!B251=3,"ERROR 2","N/A"),"CORRECT")</f>
        <v>CORRECT</v>
      </c>
      <c r="AE251" s="59" t="str">
        <f>IF(AND('Prioritized Approach Milestones'!C251="No",'Prioritized Approach Milestones'!F251=""),IF('Prioritized Approach Milestones'!B251=4,"ERROR 2","N/A"),"CORRECT")</f>
        <v>CORRECT</v>
      </c>
      <c r="AF251" s="59" t="str">
        <f>IF(AND('Prioritized Approach Milestones'!C251="No",'Prioritized Approach Milestones'!F251=""),IF('Prioritized Approach Milestones'!B251=5,"ERROR 2","N/A"),"CORRECT")</f>
        <v>CORRECT</v>
      </c>
      <c r="AG251" s="68" t="str">
        <f>IF(AND('Prioritized Approach Milestones'!C251="No",'Prioritized Approach Milestones'!F251=""),IF('Prioritized Approach Milestones'!B251=6,"ERROR 2","N/A"),"CORRECT")</f>
        <v>CORRECT</v>
      </c>
    </row>
    <row r="252" spans="1:33">
      <c r="A252" s="74">
        <f>COUNTIFS('Prioritized Approach Milestones'!B252,"1",'Prioritized Approach Milestones'!C252,"yes")</f>
        <v>0</v>
      </c>
      <c r="B252" s="79">
        <f>COUNTIFS('Prioritized Approach Milestones'!B252,"2",'Prioritized Approach Milestones'!C252,"yes")</f>
        <v>0</v>
      </c>
      <c r="C252" s="75">
        <f>COUNTIFS('Prioritized Approach Milestones'!B252,"3",'Prioritized Approach Milestones'!C252,"yes")</f>
        <v>0</v>
      </c>
      <c r="D252" s="76">
        <f>COUNTIFS('Prioritized Approach Milestones'!B252,"4",'Prioritized Approach Milestones'!C252,"yes")</f>
        <v>0</v>
      </c>
      <c r="E252" s="77">
        <f>COUNTIFS('Prioritized Approach Milestones'!B252,"5",'Prioritized Approach Milestones'!C252,"yes")</f>
        <v>0</v>
      </c>
      <c r="F252" s="78">
        <f>COUNTIFS('Prioritized Approach Milestones'!B252,"6",'Prioritized Approach Milestones'!C252,"yes")</f>
        <v>0</v>
      </c>
      <c r="G252" s="234">
        <f t="shared" si="11"/>
        <v>0</v>
      </c>
      <c r="H252" s="145">
        <f>COUNTIFS('Prioritized Approach Milestones'!B252,"1",'Prioritized Approach Milestones'!C252,"N/A")</f>
        <v>0</v>
      </c>
      <c r="I252" s="145">
        <f>COUNTIFS('Prioritized Approach Milestones'!B252,"2",'Prioritized Approach Milestones'!C252,"N/A")</f>
        <v>0</v>
      </c>
      <c r="J252" s="145">
        <f>COUNTIFS('Prioritized Approach Milestones'!B252,"3",'Prioritized Approach Milestones'!C252,"N/A")</f>
        <v>0</v>
      </c>
      <c r="K252" s="145">
        <f>COUNTIFS('Prioritized Approach Milestones'!B252,"4",'Prioritized Approach Milestones'!C252,"N/A")</f>
        <v>0</v>
      </c>
      <c r="L252" s="145">
        <f>COUNTIFS('Prioritized Approach Milestones'!B252,"5",'Prioritized Approach Milestones'!C252,"N/A")</f>
        <v>0</v>
      </c>
      <c r="M252" s="145">
        <f>COUNTIFS('Prioritized Approach Milestones'!B252,"6",'Prioritized Approach Milestones'!C252,"N/A")</f>
        <v>0</v>
      </c>
      <c r="N252">
        <f t="shared" si="10"/>
        <v>0</v>
      </c>
      <c r="O252" s="238"/>
      <c r="P252" s="65" t="str">
        <f>IF('Prioritized Approach Milestones'!$B252=1,'Prioritized Approach Milestones'!$F252,"")</f>
        <v/>
      </c>
      <c r="Q252" s="65">
        <f>IF('Prioritized Approach Milestones'!$B252=2,'Prioritized Approach Milestones'!$F252,"")</f>
        <v>0</v>
      </c>
      <c r="R252" s="65" t="str">
        <f>IF('Prioritized Approach Milestones'!$B252=3,'Prioritized Approach Milestones'!$F252,"")</f>
        <v/>
      </c>
      <c r="S252" s="65" t="str">
        <f>IF('Prioritized Approach Milestones'!$B252=4,'Prioritized Approach Milestones'!$F252,"")</f>
        <v/>
      </c>
      <c r="T252" s="65" t="str">
        <f>IF('Prioritized Approach Milestones'!$B252=5,'Prioritized Approach Milestones'!$F252,"")</f>
        <v/>
      </c>
      <c r="U252" s="66" t="str">
        <f>IF('Prioritized Approach Milestones'!$B252=6,'Prioritized Approach Milestones'!$F252,"")</f>
        <v/>
      </c>
      <c r="V252" s="67" t="str">
        <f>IF(AND('Prioritized Approach Milestones'!C252="Yes",'Prioritized Approach Milestones'!F252=""),"CORRECT",IF('Prioritized Approach Milestones'!C252="No","CORRECT",IF('Prioritized Approach Milestones'!B252=1,"ERROR 1","N/A")))</f>
        <v>N/A</v>
      </c>
      <c r="W252" s="67" t="str">
        <f>IF(AND('Prioritized Approach Milestones'!C252="Yes",'Prioritized Approach Milestones'!F252=""),"CORRECT",IF('Prioritized Approach Milestones'!C252="No","CORRECT",IF('Prioritized Approach Milestones'!B252=2,"ERROR 1","N/A")))</f>
        <v>ERROR 1</v>
      </c>
      <c r="X252" s="67" t="str">
        <f>IF(AND('Prioritized Approach Milestones'!C252="Yes",'Prioritized Approach Milestones'!F252=""),"CORRECT",IF('Prioritized Approach Milestones'!C252="No","CORRECT",IF('Prioritized Approach Milestones'!B252=3,"ERROR 1","N/A")))</f>
        <v>N/A</v>
      </c>
      <c r="Y252" s="67" t="str">
        <f>IF(AND('Prioritized Approach Milestones'!C252="Yes",'Prioritized Approach Milestones'!F252=""),"CORRECT",IF('Prioritized Approach Milestones'!C252="No","CORRECT",IF('Prioritized Approach Milestones'!B252=4,"ERROR 1","N/A")))</f>
        <v>N/A</v>
      </c>
      <c r="Z252" s="67" t="str">
        <f>IF(AND('Prioritized Approach Milestones'!C252="Yes",'Prioritized Approach Milestones'!F252=""),"CORRECT",IF('Prioritized Approach Milestones'!C252="No","CORRECT",IF('Prioritized Approach Milestones'!B252=5,"ERROR 1","N/A")))</f>
        <v>N/A</v>
      </c>
      <c r="AA252" s="67" t="str">
        <f>IF(AND('Prioritized Approach Milestones'!C252="Yes",'Prioritized Approach Milestones'!F252=""),"CORRECT",IF('Prioritized Approach Milestones'!C252="No","CORRECT",IF('Prioritized Approach Milestones'!B252=6,"ERROR 1","N/A")))</f>
        <v>N/A</v>
      </c>
      <c r="AB252" s="59" t="str">
        <f>IF(AND('Prioritized Approach Milestones'!C252="No",'Prioritized Approach Milestones'!F252=""),IF('Prioritized Approach Milestones'!B252=1,"ERROR 2","N/A"),"CORRECT")</f>
        <v>CORRECT</v>
      </c>
      <c r="AC252" s="59" t="str">
        <f>IF(AND('Prioritized Approach Milestones'!C252="No",'Prioritized Approach Milestones'!F252=""),IF('Prioritized Approach Milestones'!B252=2,"ERROR 2","N/A"),"CORRECT")</f>
        <v>CORRECT</v>
      </c>
      <c r="AD252" s="59" t="str">
        <f>IF(AND('Prioritized Approach Milestones'!C252="No",'Prioritized Approach Milestones'!F252=""),IF('Prioritized Approach Milestones'!B252=3,"ERROR 2","N/A"),"CORRECT")</f>
        <v>CORRECT</v>
      </c>
      <c r="AE252" s="59" t="str">
        <f>IF(AND('Prioritized Approach Milestones'!C252="No",'Prioritized Approach Milestones'!F252=""),IF('Prioritized Approach Milestones'!B252=4,"ERROR 2","N/A"),"CORRECT")</f>
        <v>CORRECT</v>
      </c>
      <c r="AF252" s="59" t="str">
        <f>IF(AND('Prioritized Approach Milestones'!C252="No",'Prioritized Approach Milestones'!F252=""),IF('Prioritized Approach Milestones'!B252=5,"ERROR 2","N/A"),"CORRECT")</f>
        <v>CORRECT</v>
      </c>
      <c r="AG252" s="68" t="str">
        <f>IF(AND('Prioritized Approach Milestones'!C252="No",'Prioritized Approach Milestones'!F252=""),IF('Prioritized Approach Milestones'!B252=6,"ERROR 2","N/A"),"CORRECT")</f>
        <v>CORRECT</v>
      </c>
    </row>
    <row r="253" spans="1:33">
      <c r="A253" s="74">
        <f>COUNTIFS('Prioritized Approach Milestones'!B253,"1",'Prioritized Approach Milestones'!C253,"yes")</f>
        <v>0</v>
      </c>
      <c r="B253" s="79">
        <f>COUNTIFS('Prioritized Approach Milestones'!B253,"2",'Prioritized Approach Milestones'!C253,"yes")</f>
        <v>0</v>
      </c>
      <c r="C253" s="75">
        <f>COUNTIFS('Prioritized Approach Milestones'!B253,"3",'Prioritized Approach Milestones'!C253,"yes")</f>
        <v>0</v>
      </c>
      <c r="D253" s="76">
        <f>COUNTIFS('Prioritized Approach Milestones'!B253,"4",'Prioritized Approach Milestones'!C253,"yes")</f>
        <v>0</v>
      </c>
      <c r="E253" s="77">
        <f>COUNTIFS('Prioritized Approach Milestones'!B253,"5",'Prioritized Approach Milestones'!C253,"yes")</f>
        <v>0</v>
      </c>
      <c r="F253" s="78">
        <f>COUNTIFS('Prioritized Approach Milestones'!B253,"6",'Prioritized Approach Milestones'!C253,"yes")</f>
        <v>0</v>
      </c>
      <c r="G253" s="234">
        <f t="shared" si="11"/>
        <v>0</v>
      </c>
      <c r="H253" s="145">
        <f>COUNTIFS('Prioritized Approach Milestones'!B253,"1",'Prioritized Approach Milestones'!C253,"N/A")</f>
        <v>0</v>
      </c>
      <c r="I253" s="145">
        <f>COUNTIFS('Prioritized Approach Milestones'!B253,"2",'Prioritized Approach Milestones'!C253,"N/A")</f>
        <v>0</v>
      </c>
      <c r="J253" s="145">
        <f>COUNTIFS('Prioritized Approach Milestones'!B253,"3",'Prioritized Approach Milestones'!C253,"N/A")</f>
        <v>0</v>
      </c>
      <c r="K253" s="145">
        <f>COUNTIFS('Prioritized Approach Milestones'!B253,"4",'Prioritized Approach Milestones'!C253,"N/A")</f>
        <v>0</v>
      </c>
      <c r="L253" s="145">
        <f>COUNTIFS('Prioritized Approach Milestones'!B253,"5",'Prioritized Approach Milestones'!C253,"N/A")</f>
        <v>0</v>
      </c>
      <c r="M253" s="145">
        <f>COUNTIFS('Prioritized Approach Milestones'!B253,"6",'Prioritized Approach Milestones'!C253,"N/A")</f>
        <v>0</v>
      </c>
      <c r="N253">
        <f t="shared" si="10"/>
        <v>0</v>
      </c>
      <c r="O253" s="238"/>
      <c r="P253" s="65" t="str">
        <f>IF('Prioritized Approach Milestones'!$B253=1,'Prioritized Approach Milestones'!$F253,"")</f>
        <v/>
      </c>
      <c r="Q253" s="65">
        <f>IF('Prioritized Approach Milestones'!$B253=2,'Prioritized Approach Milestones'!$F253,"")</f>
        <v>0</v>
      </c>
      <c r="R253" s="65" t="str">
        <f>IF('Prioritized Approach Milestones'!$B253=3,'Prioritized Approach Milestones'!$F253,"")</f>
        <v/>
      </c>
      <c r="S253" s="65" t="str">
        <f>IF('Prioritized Approach Milestones'!$B253=4,'Prioritized Approach Milestones'!$F253,"")</f>
        <v/>
      </c>
      <c r="T253" s="65" t="str">
        <f>IF('Prioritized Approach Milestones'!$B253=5,'Prioritized Approach Milestones'!$F253,"")</f>
        <v/>
      </c>
      <c r="U253" s="66" t="str">
        <f>IF('Prioritized Approach Milestones'!$B253=6,'Prioritized Approach Milestones'!$F253,"")</f>
        <v/>
      </c>
      <c r="V253" s="67" t="str">
        <f>IF(AND('Prioritized Approach Milestones'!C253="Yes",'Prioritized Approach Milestones'!F253=""),"CORRECT",IF('Prioritized Approach Milestones'!C253="No","CORRECT",IF('Prioritized Approach Milestones'!B253=1,"ERROR 1","N/A")))</f>
        <v>N/A</v>
      </c>
      <c r="W253" s="67" t="str">
        <f>IF(AND('Prioritized Approach Milestones'!C253="Yes",'Prioritized Approach Milestones'!F253=""),"CORRECT",IF('Prioritized Approach Milestones'!C253="No","CORRECT",IF('Prioritized Approach Milestones'!B253=2,"ERROR 1","N/A")))</f>
        <v>ERROR 1</v>
      </c>
      <c r="X253" s="67" t="str">
        <f>IF(AND('Prioritized Approach Milestones'!C253="Yes",'Prioritized Approach Milestones'!F253=""),"CORRECT",IF('Prioritized Approach Milestones'!C253="No","CORRECT",IF('Prioritized Approach Milestones'!B253=3,"ERROR 1","N/A")))</f>
        <v>N/A</v>
      </c>
      <c r="Y253" s="67" t="str">
        <f>IF(AND('Prioritized Approach Milestones'!C253="Yes",'Prioritized Approach Milestones'!F253=""),"CORRECT",IF('Prioritized Approach Milestones'!C253="No","CORRECT",IF('Prioritized Approach Milestones'!B253=4,"ERROR 1","N/A")))</f>
        <v>N/A</v>
      </c>
      <c r="Z253" s="67" t="str">
        <f>IF(AND('Prioritized Approach Milestones'!C253="Yes",'Prioritized Approach Milestones'!F253=""),"CORRECT",IF('Prioritized Approach Milestones'!C253="No","CORRECT",IF('Prioritized Approach Milestones'!B253=5,"ERROR 1","N/A")))</f>
        <v>N/A</v>
      </c>
      <c r="AA253" s="67" t="str">
        <f>IF(AND('Prioritized Approach Milestones'!C253="Yes",'Prioritized Approach Milestones'!F253=""),"CORRECT",IF('Prioritized Approach Milestones'!C253="No","CORRECT",IF('Prioritized Approach Milestones'!B253=6,"ERROR 1","N/A")))</f>
        <v>N/A</v>
      </c>
      <c r="AB253" s="59" t="str">
        <f>IF(AND('Prioritized Approach Milestones'!C253="No",'Prioritized Approach Milestones'!F253=""),IF('Prioritized Approach Milestones'!B253=1,"ERROR 2","N/A"),"CORRECT")</f>
        <v>CORRECT</v>
      </c>
      <c r="AC253" s="59" t="str">
        <f>IF(AND('Prioritized Approach Milestones'!C253="No",'Prioritized Approach Milestones'!F253=""),IF('Prioritized Approach Milestones'!B253=2,"ERROR 2","N/A"),"CORRECT")</f>
        <v>CORRECT</v>
      </c>
      <c r="AD253" s="59" t="str">
        <f>IF(AND('Prioritized Approach Milestones'!C253="No",'Prioritized Approach Milestones'!F253=""),IF('Prioritized Approach Milestones'!B253=3,"ERROR 2","N/A"),"CORRECT")</f>
        <v>CORRECT</v>
      </c>
      <c r="AE253" s="59" t="str">
        <f>IF(AND('Prioritized Approach Milestones'!C253="No",'Prioritized Approach Milestones'!F253=""),IF('Prioritized Approach Milestones'!B253=4,"ERROR 2","N/A"),"CORRECT")</f>
        <v>CORRECT</v>
      </c>
      <c r="AF253" s="59" t="str">
        <f>IF(AND('Prioritized Approach Milestones'!C253="No",'Prioritized Approach Milestones'!F253=""),IF('Prioritized Approach Milestones'!B253=5,"ERROR 2","N/A"),"CORRECT")</f>
        <v>CORRECT</v>
      </c>
      <c r="AG253" s="68" t="str">
        <f>IF(AND('Prioritized Approach Milestones'!C253="No",'Prioritized Approach Milestones'!F253=""),IF('Prioritized Approach Milestones'!B253=6,"ERROR 2","N/A"),"CORRECT")</f>
        <v>CORRECT</v>
      </c>
    </row>
    <row r="254" spans="1:33">
      <c r="A254" s="74">
        <f>COUNTIFS('Prioritized Approach Milestones'!B254,"1",'Prioritized Approach Milestones'!C254,"yes")</f>
        <v>0</v>
      </c>
      <c r="B254" s="79">
        <f>COUNTIFS('Prioritized Approach Milestones'!B254,"2",'Prioritized Approach Milestones'!C254,"yes")</f>
        <v>0</v>
      </c>
      <c r="C254" s="75">
        <f>COUNTIFS('Prioritized Approach Milestones'!B254,"3",'Prioritized Approach Milestones'!C254,"yes")</f>
        <v>0</v>
      </c>
      <c r="D254" s="76">
        <f>COUNTIFS('Prioritized Approach Milestones'!B254,"4",'Prioritized Approach Milestones'!C254,"yes")</f>
        <v>0</v>
      </c>
      <c r="E254" s="77">
        <f>COUNTIFS('Prioritized Approach Milestones'!B254,"5",'Prioritized Approach Milestones'!C254,"yes")</f>
        <v>0</v>
      </c>
      <c r="F254" s="78">
        <f>COUNTIFS('Prioritized Approach Milestones'!B254,"6",'Prioritized Approach Milestones'!C254,"yes")</f>
        <v>0</v>
      </c>
      <c r="G254" s="234">
        <f t="shared" si="11"/>
        <v>0</v>
      </c>
      <c r="H254" s="145">
        <f>COUNTIFS('Prioritized Approach Milestones'!B254,"1",'Prioritized Approach Milestones'!C254,"N/A")</f>
        <v>0</v>
      </c>
      <c r="I254" s="145">
        <f>COUNTIFS('Prioritized Approach Milestones'!B254,"2",'Prioritized Approach Milestones'!C254,"N/A")</f>
        <v>0</v>
      </c>
      <c r="J254" s="145">
        <f>COUNTIFS('Prioritized Approach Milestones'!B254,"3",'Prioritized Approach Milestones'!C254,"N/A")</f>
        <v>0</v>
      </c>
      <c r="K254" s="145">
        <f>COUNTIFS('Prioritized Approach Milestones'!B254,"4",'Prioritized Approach Milestones'!C254,"N/A")</f>
        <v>0</v>
      </c>
      <c r="L254" s="145">
        <f>COUNTIFS('Prioritized Approach Milestones'!B254,"5",'Prioritized Approach Milestones'!C254,"N/A")</f>
        <v>0</v>
      </c>
      <c r="M254" s="145">
        <f>COUNTIFS('Prioritized Approach Milestones'!B254,"6",'Prioritized Approach Milestones'!C254,"N/A")</f>
        <v>0</v>
      </c>
      <c r="N254">
        <f t="shared" si="10"/>
        <v>0</v>
      </c>
      <c r="O254" s="238"/>
      <c r="P254" s="65" t="str">
        <f>IF('Prioritized Approach Milestones'!$B254=1,'Prioritized Approach Milestones'!$F254,"")</f>
        <v/>
      </c>
      <c r="Q254" s="65">
        <f>IF('Prioritized Approach Milestones'!$B254=2,'Prioritized Approach Milestones'!$F254,"")</f>
        <v>0</v>
      </c>
      <c r="R254" s="65" t="str">
        <f>IF('Prioritized Approach Milestones'!$B254=3,'Prioritized Approach Milestones'!$F254,"")</f>
        <v/>
      </c>
      <c r="S254" s="65" t="str">
        <f>IF('Prioritized Approach Milestones'!$B254=4,'Prioritized Approach Milestones'!$F254,"")</f>
        <v/>
      </c>
      <c r="T254" s="65" t="str">
        <f>IF('Prioritized Approach Milestones'!$B254=5,'Prioritized Approach Milestones'!$F254,"")</f>
        <v/>
      </c>
      <c r="U254" s="66" t="str">
        <f>IF('Prioritized Approach Milestones'!$B254=6,'Prioritized Approach Milestones'!$F254,"")</f>
        <v/>
      </c>
      <c r="V254" s="67" t="str">
        <f>IF(AND('Prioritized Approach Milestones'!C254="Yes",'Prioritized Approach Milestones'!F254=""),"CORRECT",IF('Prioritized Approach Milestones'!C254="No","CORRECT",IF('Prioritized Approach Milestones'!B254=1,"ERROR 1","N/A")))</f>
        <v>N/A</v>
      </c>
      <c r="W254" s="67" t="str">
        <f>IF(AND('Prioritized Approach Milestones'!C254="Yes",'Prioritized Approach Milestones'!F254=""),"CORRECT",IF('Prioritized Approach Milestones'!C254="No","CORRECT",IF('Prioritized Approach Milestones'!B254=2,"ERROR 1","N/A")))</f>
        <v>ERROR 1</v>
      </c>
      <c r="X254" s="67" t="str">
        <f>IF(AND('Prioritized Approach Milestones'!C254="Yes",'Prioritized Approach Milestones'!F254=""),"CORRECT",IF('Prioritized Approach Milestones'!C254="No","CORRECT",IF('Prioritized Approach Milestones'!B254=3,"ERROR 1","N/A")))</f>
        <v>N/A</v>
      </c>
      <c r="Y254" s="67" t="str">
        <f>IF(AND('Prioritized Approach Milestones'!C254="Yes",'Prioritized Approach Milestones'!F254=""),"CORRECT",IF('Prioritized Approach Milestones'!C254="No","CORRECT",IF('Prioritized Approach Milestones'!B254=4,"ERROR 1","N/A")))</f>
        <v>N/A</v>
      </c>
      <c r="Z254" s="67" t="str">
        <f>IF(AND('Prioritized Approach Milestones'!C254="Yes",'Prioritized Approach Milestones'!F254=""),"CORRECT",IF('Prioritized Approach Milestones'!C254="No","CORRECT",IF('Prioritized Approach Milestones'!B254=5,"ERROR 1","N/A")))</f>
        <v>N/A</v>
      </c>
      <c r="AA254" s="67" t="str">
        <f>IF(AND('Prioritized Approach Milestones'!C254="Yes",'Prioritized Approach Milestones'!F254=""),"CORRECT",IF('Prioritized Approach Milestones'!C254="No","CORRECT",IF('Prioritized Approach Milestones'!B254=6,"ERROR 1","N/A")))</f>
        <v>N/A</v>
      </c>
      <c r="AB254" s="59" t="str">
        <f>IF(AND('Prioritized Approach Milestones'!C254="No",'Prioritized Approach Milestones'!F254=""),IF('Prioritized Approach Milestones'!B254=1,"ERROR 2","N/A"),"CORRECT")</f>
        <v>CORRECT</v>
      </c>
      <c r="AC254" s="59" t="str">
        <f>IF(AND('Prioritized Approach Milestones'!C254="No",'Prioritized Approach Milestones'!F254=""),IF('Prioritized Approach Milestones'!B254=2,"ERROR 2","N/A"),"CORRECT")</f>
        <v>CORRECT</v>
      </c>
      <c r="AD254" s="59" t="str">
        <f>IF(AND('Prioritized Approach Milestones'!C254="No",'Prioritized Approach Milestones'!F254=""),IF('Prioritized Approach Milestones'!B254=3,"ERROR 2","N/A"),"CORRECT")</f>
        <v>CORRECT</v>
      </c>
      <c r="AE254" s="59" t="str">
        <f>IF(AND('Prioritized Approach Milestones'!C254="No",'Prioritized Approach Milestones'!F254=""),IF('Prioritized Approach Milestones'!B254=4,"ERROR 2","N/A"),"CORRECT")</f>
        <v>CORRECT</v>
      </c>
      <c r="AF254" s="59" t="str">
        <f>IF(AND('Prioritized Approach Milestones'!C254="No",'Prioritized Approach Milestones'!F254=""),IF('Prioritized Approach Milestones'!B254=5,"ERROR 2","N/A"),"CORRECT")</f>
        <v>CORRECT</v>
      </c>
      <c r="AG254" s="68" t="str">
        <f>IF(AND('Prioritized Approach Milestones'!C254="No",'Prioritized Approach Milestones'!F254=""),IF('Prioritized Approach Milestones'!B254=6,"ERROR 2","N/A"),"CORRECT")</f>
        <v>CORRECT</v>
      </c>
    </row>
    <row r="255" spans="1:33">
      <c r="A255" s="74">
        <f>COUNTIFS('Prioritized Approach Milestones'!B255,"1",'Prioritized Approach Milestones'!C255,"yes")</f>
        <v>0</v>
      </c>
      <c r="B255" s="79">
        <f>COUNTIFS('Prioritized Approach Milestones'!B255,"2",'Prioritized Approach Milestones'!C255,"yes")</f>
        <v>0</v>
      </c>
      <c r="C255" s="75">
        <f>COUNTIFS('Prioritized Approach Milestones'!B255,"3",'Prioritized Approach Milestones'!C255,"yes")</f>
        <v>0</v>
      </c>
      <c r="D255" s="76">
        <f>COUNTIFS('Prioritized Approach Milestones'!B255,"4",'Prioritized Approach Milestones'!C255,"yes")</f>
        <v>0</v>
      </c>
      <c r="E255" s="77">
        <f>COUNTIFS('Prioritized Approach Milestones'!B255,"5",'Prioritized Approach Milestones'!C255,"yes")</f>
        <v>0</v>
      </c>
      <c r="F255" s="78">
        <f>COUNTIFS('Prioritized Approach Milestones'!B255,"6",'Prioritized Approach Milestones'!C255,"yes")</f>
        <v>0</v>
      </c>
      <c r="G255" s="234">
        <f t="shared" si="11"/>
        <v>0</v>
      </c>
      <c r="H255" s="145">
        <f>COUNTIFS('Prioritized Approach Milestones'!B255,"1",'Prioritized Approach Milestones'!C255,"N/A")</f>
        <v>0</v>
      </c>
      <c r="I255" s="145">
        <f>COUNTIFS('Prioritized Approach Milestones'!B255,"2",'Prioritized Approach Milestones'!C255,"N/A")</f>
        <v>0</v>
      </c>
      <c r="J255" s="145">
        <f>COUNTIFS('Prioritized Approach Milestones'!B255,"3",'Prioritized Approach Milestones'!C255,"N/A")</f>
        <v>0</v>
      </c>
      <c r="K255" s="145">
        <f>COUNTIFS('Prioritized Approach Milestones'!B255,"4",'Prioritized Approach Milestones'!C255,"N/A")</f>
        <v>0</v>
      </c>
      <c r="L255" s="145">
        <f>COUNTIFS('Prioritized Approach Milestones'!B255,"5",'Prioritized Approach Milestones'!C255,"N/A")</f>
        <v>0</v>
      </c>
      <c r="M255" s="145">
        <f>COUNTIFS('Prioritized Approach Milestones'!B255,"6",'Prioritized Approach Milestones'!C255,"N/A")</f>
        <v>0</v>
      </c>
      <c r="N255">
        <f t="shared" si="10"/>
        <v>0</v>
      </c>
      <c r="O255" s="238"/>
      <c r="P255" s="65" t="str">
        <f>IF('Prioritized Approach Milestones'!$B255=1,'Prioritized Approach Milestones'!$F255,"")</f>
        <v/>
      </c>
      <c r="Q255" s="65">
        <f>IF('Prioritized Approach Milestones'!$B255=2,'Prioritized Approach Milestones'!$F255,"")</f>
        <v>0</v>
      </c>
      <c r="R255" s="65" t="str">
        <f>IF('Prioritized Approach Milestones'!$B255=3,'Prioritized Approach Milestones'!$F255,"")</f>
        <v/>
      </c>
      <c r="S255" s="65" t="str">
        <f>IF('Prioritized Approach Milestones'!$B255=4,'Prioritized Approach Milestones'!$F255,"")</f>
        <v/>
      </c>
      <c r="T255" s="65" t="str">
        <f>IF('Prioritized Approach Milestones'!$B255=5,'Prioritized Approach Milestones'!$F255,"")</f>
        <v/>
      </c>
      <c r="U255" s="66" t="str">
        <f>IF('Prioritized Approach Milestones'!$B255=6,'Prioritized Approach Milestones'!$F255,"")</f>
        <v/>
      </c>
      <c r="V255" s="67" t="str">
        <f>IF(AND('Prioritized Approach Milestones'!C255="Yes",'Prioritized Approach Milestones'!F255=""),"CORRECT",IF('Prioritized Approach Milestones'!C255="No","CORRECT",IF('Prioritized Approach Milestones'!B255=1,"ERROR 1","N/A")))</f>
        <v>N/A</v>
      </c>
      <c r="W255" s="67" t="str">
        <f>IF(AND('Prioritized Approach Milestones'!C255="Yes",'Prioritized Approach Milestones'!F255=""),"CORRECT",IF('Prioritized Approach Milestones'!C255="No","CORRECT",IF('Prioritized Approach Milestones'!B255=2,"ERROR 1","N/A")))</f>
        <v>ERROR 1</v>
      </c>
      <c r="X255" s="67" t="str">
        <f>IF(AND('Prioritized Approach Milestones'!C255="Yes",'Prioritized Approach Milestones'!F255=""),"CORRECT",IF('Prioritized Approach Milestones'!C255="No","CORRECT",IF('Prioritized Approach Milestones'!B255=3,"ERROR 1","N/A")))</f>
        <v>N/A</v>
      </c>
      <c r="Y255" s="67" t="str">
        <f>IF(AND('Prioritized Approach Milestones'!C255="Yes",'Prioritized Approach Milestones'!F255=""),"CORRECT",IF('Prioritized Approach Milestones'!C255="No","CORRECT",IF('Prioritized Approach Milestones'!B255=4,"ERROR 1","N/A")))</f>
        <v>N/A</v>
      </c>
      <c r="Z255" s="67" t="str">
        <f>IF(AND('Prioritized Approach Milestones'!C255="Yes",'Prioritized Approach Milestones'!F255=""),"CORRECT",IF('Prioritized Approach Milestones'!C255="No","CORRECT",IF('Prioritized Approach Milestones'!B255=5,"ERROR 1","N/A")))</f>
        <v>N/A</v>
      </c>
      <c r="AA255" s="67" t="str">
        <f>IF(AND('Prioritized Approach Milestones'!C255="Yes",'Prioritized Approach Milestones'!F255=""),"CORRECT",IF('Prioritized Approach Milestones'!C255="No","CORRECT",IF('Prioritized Approach Milestones'!B255=6,"ERROR 1","N/A")))</f>
        <v>N/A</v>
      </c>
      <c r="AB255" s="59" t="str">
        <f>IF(AND('Prioritized Approach Milestones'!C255="No",'Prioritized Approach Milestones'!F255=""),IF('Prioritized Approach Milestones'!B255=1,"ERROR 2","N/A"),"CORRECT")</f>
        <v>CORRECT</v>
      </c>
      <c r="AC255" s="59" t="str">
        <f>IF(AND('Prioritized Approach Milestones'!C255="No",'Prioritized Approach Milestones'!F255=""),IF('Prioritized Approach Milestones'!B255=2,"ERROR 2","N/A"),"CORRECT")</f>
        <v>CORRECT</v>
      </c>
      <c r="AD255" s="59" t="str">
        <f>IF(AND('Prioritized Approach Milestones'!C255="No",'Prioritized Approach Milestones'!F255=""),IF('Prioritized Approach Milestones'!B255=3,"ERROR 2","N/A"),"CORRECT")</f>
        <v>CORRECT</v>
      </c>
      <c r="AE255" s="59" t="str">
        <f>IF(AND('Prioritized Approach Milestones'!C255="No",'Prioritized Approach Milestones'!F255=""),IF('Prioritized Approach Milestones'!B255=4,"ERROR 2","N/A"),"CORRECT")</f>
        <v>CORRECT</v>
      </c>
      <c r="AF255" s="59" t="str">
        <f>IF(AND('Prioritized Approach Milestones'!C255="No",'Prioritized Approach Milestones'!F255=""),IF('Prioritized Approach Milestones'!B255=5,"ERROR 2","N/A"),"CORRECT")</f>
        <v>CORRECT</v>
      </c>
      <c r="AG255" s="68" t="str">
        <f>IF(AND('Prioritized Approach Milestones'!C255="No",'Prioritized Approach Milestones'!F255=""),IF('Prioritized Approach Milestones'!B255=6,"ERROR 2","N/A"),"CORRECT")</f>
        <v>CORRECT</v>
      </c>
    </row>
    <row r="256" spans="1:33">
      <c r="A256" s="74">
        <f>COUNTIFS('Prioritized Approach Milestones'!B256,"1",'Prioritized Approach Milestones'!C256,"yes")</f>
        <v>0</v>
      </c>
      <c r="B256" s="79">
        <f>COUNTIFS('Prioritized Approach Milestones'!B256,"2",'Prioritized Approach Milestones'!C256,"yes")</f>
        <v>0</v>
      </c>
      <c r="C256" s="75">
        <f>COUNTIFS('Prioritized Approach Milestones'!B256,"3",'Prioritized Approach Milestones'!C256,"yes")</f>
        <v>0</v>
      </c>
      <c r="D256" s="76">
        <f>COUNTIFS('Prioritized Approach Milestones'!B256,"4",'Prioritized Approach Milestones'!C256,"yes")</f>
        <v>0</v>
      </c>
      <c r="E256" s="77">
        <f>COUNTIFS('Prioritized Approach Milestones'!B256,"5",'Prioritized Approach Milestones'!C256,"yes")</f>
        <v>0</v>
      </c>
      <c r="F256" s="78">
        <f>COUNTIFS('Prioritized Approach Milestones'!B256,"6",'Prioritized Approach Milestones'!C256,"yes")</f>
        <v>0</v>
      </c>
      <c r="G256" s="234">
        <f t="shared" si="11"/>
        <v>0</v>
      </c>
      <c r="H256" s="145">
        <f>COUNTIFS('Prioritized Approach Milestones'!B256,"1",'Prioritized Approach Milestones'!C256,"N/A")</f>
        <v>0</v>
      </c>
      <c r="I256" s="145">
        <f>COUNTIFS('Prioritized Approach Milestones'!B256,"2",'Prioritized Approach Milestones'!C256,"N/A")</f>
        <v>0</v>
      </c>
      <c r="J256" s="145">
        <f>COUNTIFS('Prioritized Approach Milestones'!B256,"3",'Prioritized Approach Milestones'!C256,"N/A")</f>
        <v>0</v>
      </c>
      <c r="K256" s="145">
        <f>COUNTIFS('Prioritized Approach Milestones'!B256,"4",'Prioritized Approach Milestones'!C256,"N/A")</f>
        <v>0</v>
      </c>
      <c r="L256" s="145">
        <f>COUNTIFS('Prioritized Approach Milestones'!B256,"5",'Prioritized Approach Milestones'!C256,"N/A")</f>
        <v>0</v>
      </c>
      <c r="M256" s="145">
        <f>COUNTIFS('Prioritized Approach Milestones'!B256,"6",'Prioritized Approach Milestones'!C256,"N/A")</f>
        <v>0</v>
      </c>
      <c r="N256">
        <f t="shared" si="10"/>
        <v>0</v>
      </c>
      <c r="O256" s="238"/>
      <c r="P256" s="65" t="str">
        <f>IF('Prioritized Approach Milestones'!$B256=1,'Prioritized Approach Milestones'!$F256,"")</f>
        <v/>
      </c>
      <c r="Q256" s="65">
        <f>IF('Prioritized Approach Milestones'!$B256=2,'Prioritized Approach Milestones'!$F256,"")</f>
        <v>0</v>
      </c>
      <c r="R256" s="65" t="str">
        <f>IF('Prioritized Approach Milestones'!$B256=3,'Prioritized Approach Milestones'!$F256,"")</f>
        <v/>
      </c>
      <c r="S256" s="65" t="str">
        <f>IF('Prioritized Approach Milestones'!$B256=4,'Prioritized Approach Milestones'!$F256,"")</f>
        <v/>
      </c>
      <c r="T256" s="65" t="str">
        <f>IF('Prioritized Approach Milestones'!$B256=5,'Prioritized Approach Milestones'!$F256,"")</f>
        <v/>
      </c>
      <c r="U256" s="66" t="str">
        <f>IF('Prioritized Approach Milestones'!$B256=6,'Prioritized Approach Milestones'!$F256,"")</f>
        <v/>
      </c>
      <c r="V256" s="67" t="str">
        <f>IF(AND('Prioritized Approach Milestones'!C256="Yes",'Prioritized Approach Milestones'!F256=""),"CORRECT",IF('Prioritized Approach Milestones'!C256="No","CORRECT",IF('Prioritized Approach Milestones'!B256=1,"ERROR 1","N/A")))</f>
        <v>N/A</v>
      </c>
      <c r="W256" s="67" t="str">
        <f>IF(AND('Prioritized Approach Milestones'!C256="Yes",'Prioritized Approach Milestones'!F256=""),"CORRECT",IF('Prioritized Approach Milestones'!C256="No","CORRECT",IF('Prioritized Approach Milestones'!B256=2,"ERROR 1","N/A")))</f>
        <v>ERROR 1</v>
      </c>
      <c r="X256" s="67" t="str">
        <f>IF(AND('Prioritized Approach Milestones'!C256="Yes",'Prioritized Approach Milestones'!F256=""),"CORRECT",IF('Prioritized Approach Milestones'!C256="No","CORRECT",IF('Prioritized Approach Milestones'!B256=3,"ERROR 1","N/A")))</f>
        <v>N/A</v>
      </c>
      <c r="Y256" s="67" t="str">
        <f>IF(AND('Prioritized Approach Milestones'!C256="Yes",'Prioritized Approach Milestones'!F256=""),"CORRECT",IF('Prioritized Approach Milestones'!C256="No","CORRECT",IF('Prioritized Approach Milestones'!B256=4,"ERROR 1","N/A")))</f>
        <v>N/A</v>
      </c>
      <c r="Z256" s="67" t="str">
        <f>IF(AND('Prioritized Approach Milestones'!C256="Yes",'Prioritized Approach Milestones'!F256=""),"CORRECT",IF('Prioritized Approach Milestones'!C256="No","CORRECT",IF('Prioritized Approach Milestones'!B256=5,"ERROR 1","N/A")))</f>
        <v>N/A</v>
      </c>
      <c r="AA256" s="67" t="str">
        <f>IF(AND('Prioritized Approach Milestones'!C256="Yes",'Prioritized Approach Milestones'!F256=""),"CORRECT",IF('Prioritized Approach Milestones'!C256="No","CORRECT",IF('Prioritized Approach Milestones'!B256=6,"ERROR 1","N/A")))</f>
        <v>N/A</v>
      </c>
      <c r="AB256" s="59" t="str">
        <f>IF(AND('Prioritized Approach Milestones'!C256="No",'Prioritized Approach Milestones'!F256=""),IF('Prioritized Approach Milestones'!B256=1,"ERROR 2","N/A"),"CORRECT")</f>
        <v>CORRECT</v>
      </c>
      <c r="AC256" s="59" t="str">
        <f>IF(AND('Prioritized Approach Milestones'!C256="No",'Prioritized Approach Milestones'!F256=""),IF('Prioritized Approach Milestones'!B256=2,"ERROR 2","N/A"),"CORRECT")</f>
        <v>CORRECT</v>
      </c>
      <c r="AD256" s="59" t="str">
        <f>IF(AND('Prioritized Approach Milestones'!C256="No",'Prioritized Approach Milestones'!F256=""),IF('Prioritized Approach Milestones'!B256=3,"ERROR 2","N/A"),"CORRECT")</f>
        <v>CORRECT</v>
      </c>
      <c r="AE256" s="59" t="str">
        <f>IF(AND('Prioritized Approach Milestones'!C256="No",'Prioritized Approach Milestones'!F256=""),IF('Prioritized Approach Milestones'!B256=4,"ERROR 2","N/A"),"CORRECT")</f>
        <v>CORRECT</v>
      </c>
      <c r="AF256" s="59" t="str">
        <f>IF(AND('Prioritized Approach Milestones'!C256="No",'Prioritized Approach Milestones'!F256=""),IF('Prioritized Approach Milestones'!B256=5,"ERROR 2","N/A"),"CORRECT")</f>
        <v>CORRECT</v>
      </c>
      <c r="AG256" s="68" t="str">
        <f>IF(AND('Prioritized Approach Milestones'!C256="No",'Prioritized Approach Milestones'!F256=""),IF('Prioritized Approach Milestones'!B256=6,"ERROR 2","N/A"),"CORRECT")</f>
        <v>CORRECT</v>
      </c>
    </row>
    <row r="257" spans="1:33">
      <c r="A257" s="74">
        <f>COUNTIFS('Prioritized Approach Milestones'!B257,"1",'Prioritized Approach Milestones'!C257,"yes")</f>
        <v>0</v>
      </c>
      <c r="B257" s="79">
        <f>COUNTIFS('Prioritized Approach Milestones'!B257,"2",'Prioritized Approach Milestones'!C257,"yes")</f>
        <v>0</v>
      </c>
      <c r="C257" s="75">
        <f>COUNTIFS('Prioritized Approach Milestones'!B257,"3",'Prioritized Approach Milestones'!C257,"yes")</f>
        <v>0</v>
      </c>
      <c r="D257" s="76">
        <f>COUNTIFS('Prioritized Approach Milestones'!B257,"4",'Prioritized Approach Milestones'!C257,"yes")</f>
        <v>0</v>
      </c>
      <c r="E257" s="77">
        <f>COUNTIFS('Prioritized Approach Milestones'!B257,"5",'Prioritized Approach Milestones'!C257,"yes")</f>
        <v>0</v>
      </c>
      <c r="F257" s="78">
        <f>COUNTIFS('Prioritized Approach Milestones'!B257,"6",'Prioritized Approach Milestones'!C257,"yes")</f>
        <v>0</v>
      </c>
      <c r="G257" s="234">
        <f t="shared" si="11"/>
        <v>0</v>
      </c>
      <c r="H257" s="145">
        <f>COUNTIFS('Prioritized Approach Milestones'!B257,"1",'Prioritized Approach Milestones'!C257,"N/A")</f>
        <v>0</v>
      </c>
      <c r="I257" s="145">
        <f>COUNTIFS('Prioritized Approach Milestones'!B257,"2",'Prioritized Approach Milestones'!C257,"N/A")</f>
        <v>0</v>
      </c>
      <c r="J257" s="145">
        <f>COUNTIFS('Prioritized Approach Milestones'!B257,"3",'Prioritized Approach Milestones'!C257,"N/A")</f>
        <v>0</v>
      </c>
      <c r="K257" s="145">
        <f>COUNTIFS('Prioritized Approach Milestones'!B257,"4",'Prioritized Approach Milestones'!C257,"N/A")</f>
        <v>0</v>
      </c>
      <c r="L257" s="145">
        <f>COUNTIFS('Prioritized Approach Milestones'!B257,"5",'Prioritized Approach Milestones'!C257,"N/A")</f>
        <v>0</v>
      </c>
      <c r="M257" s="145">
        <f>COUNTIFS('Prioritized Approach Milestones'!B257,"6",'Prioritized Approach Milestones'!C257,"N/A")</f>
        <v>0</v>
      </c>
      <c r="N257">
        <f t="shared" si="10"/>
        <v>0</v>
      </c>
      <c r="O257" s="238"/>
      <c r="P257" s="65" t="str">
        <f>IF('Prioritized Approach Milestones'!$B257=1,'Prioritized Approach Milestones'!$F257,"")</f>
        <v/>
      </c>
      <c r="Q257" s="65">
        <f>IF('Prioritized Approach Milestones'!$B257=2,'Prioritized Approach Milestones'!$F257,"")</f>
        <v>0</v>
      </c>
      <c r="R257" s="65" t="str">
        <f>IF('Prioritized Approach Milestones'!$B257=3,'Prioritized Approach Milestones'!$F257,"")</f>
        <v/>
      </c>
      <c r="S257" s="65" t="str">
        <f>IF('Prioritized Approach Milestones'!$B257=4,'Prioritized Approach Milestones'!$F257,"")</f>
        <v/>
      </c>
      <c r="T257" s="65" t="str">
        <f>IF('Prioritized Approach Milestones'!$B257=5,'Prioritized Approach Milestones'!$F257,"")</f>
        <v/>
      </c>
      <c r="U257" s="66" t="str">
        <f>IF('Prioritized Approach Milestones'!$B257=6,'Prioritized Approach Milestones'!$F257,"")</f>
        <v/>
      </c>
      <c r="V257" s="67" t="str">
        <f>IF(AND('Prioritized Approach Milestones'!C257="Yes",'Prioritized Approach Milestones'!F257=""),"CORRECT",IF('Prioritized Approach Milestones'!C257="No","CORRECT",IF('Prioritized Approach Milestones'!B257=1,"ERROR 1","N/A")))</f>
        <v>N/A</v>
      </c>
      <c r="W257" s="67" t="str">
        <f>IF(AND('Prioritized Approach Milestones'!C257="Yes",'Prioritized Approach Milestones'!F257=""),"CORRECT",IF('Prioritized Approach Milestones'!C257="No","CORRECT",IF('Prioritized Approach Milestones'!B257=2,"ERROR 1","N/A")))</f>
        <v>ERROR 1</v>
      </c>
      <c r="X257" s="67" t="str">
        <f>IF(AND('Prioritized Approach Milestones'!C257="Yes",'Prioritized Approach Milestones'!F257=""),"CORRECT",IF('Prioritized Approach Milestones'!C257="No","CORRECT",IF('Prioritized Approach Milestones'!B257=3,"ERROR 1","N/A")))</f>
        <v>N/A</v>
      </c>
      <c r="Y257" s="67" t="str">
        <f>IF(AND('Prioritized Approach Milestones'!C257="Yes",'Prioritized Approach Milestones'!F257=""),"CORRECT",IF('Prioritized Approach Milestones'!C257="No","CORRECT",IF('Prioritized Approach Milestones'!B257=4,"ERROR 1","N/A")))</f>
        <v>N/A</v>
      </c>
      <c r="Z257" s="67" t="str">
        <f>IF(AND('Prioritized Approach Milestones'!C257="Yes",'Prioritized Approach Milestones'!F257=""),"CORRECT",IF('Prioritized Approach Milestones'!C257="No","CORRECT",IF('Prioritized Approach Milestones'!B257=5,"ERROR 1","N/A")))</f>
        <v>N/A</v>
      </c>
      <c r="AA257" s="67" t="str">
        <f>IF(AND('Prioritized Approach Milestones'!C257="Yes",'Prioritized Approach Milestones'!F257=""),"CORRECT",IF('Prioritized Approach Milestones'!C257="No","CORRECT",IF('Prioritized Approach Milestones'!B257=6,"ERROR 1","N/A")))</f>
        <v>N/A</v>
      </c>
      <c r="AB257" s="59" t="str">
        <f>IF(AND('Prioritized Approach Milestones'!C257="No",'Prioritized Approach Milestones'!F257=""),IF('Prioritized Approach Milestones'!B257=1,"ERROR 2","N/A"),"CORRECT")</f>
        <v>CORRECT</v>
      </c>
      <c r="AC257" s="59" t="str">
        <f>IF(AND('Prioritized Approach Milestones'!C257="No",'Prioritized Approach Milestones'!F257=""),IF('Prioritized Approach Milestones'!B257=2,"ERROR 2","N/A"),"CORRECT")</f>
        <v>CORRECT</v>
      </c>
      <c r="AD257" s="59" t="str">
        <f>IF(AND('Prioritized Approach Milestones'!C257="No",'Prioritized Approach Milestones'!F257=""),IF('Prioritized Approach Milestones'!B257=3,"ERROR 2","N/A"),"CORRECT")</f>
        <v>CORRECT</v>
      </c>
      <c r="AE257" s="59" t="str">
        <f>IF(AND('Prioritized Approach Milestones'!C257="No",'Prioritized Approach Milestones'!F257=""),IF('Prioritized Approach Milestones'!B257=4,"ERROR 2","N/A"),"CORRECT")</f>
        <v>CORRECT</v>
      </c>
      <c r="AF257" s="59" t="str">
        <f>IF(AND('Prioritized Approach Milestones'!C257="No",'Prioritized Approach Milestones'!F257=""),IF('Prioritized Approach Milestones'!B257=5,"ERROR 2","N/A"),"CORRECT")</f>
        <v>CORRECT</v>
      </c>
      <c r="AG257" s="68" t="str">
        <f>IF(AND('Prioritized Approach Milestones'!C257="No",'Prioritized Approach Milestones'!F257=""),IF('Prioritized Approach Milestones'!B257=6,"ERROR 2","N/A"),"CORRECT")</f>
        <v>CORRECT</v>
      </c>
    </row>
    <row r="258" spans="1:33">
      <c r="A258" s="74">
        <f>COUNTIFS('Prioritized Approach Milestones'!B258,"1",'Prioritized Approach Milestones'!C258,"yes")</f>
        <v>0</v>
      </c>
      <c r="B258" s="79">
        <f>COUNTIFS('Prioritized Approach Milestones'!B258,"2",'Prioritized Approach Milestones'!C258,"yes")</f>
        <v>0</v>
      </c>
      <c r="C258" s="75">
        <f>COUNTIFS('Prioritized Approach Milestones'!B258,"3",'Prioritized Approach Milestones'!C258,"yes")</f>
        <v>0</v>
      </c>
      <c r="D258" s="76">
        <f>COUNTIFS('Prioritized Approach Milestones'!B258,"4",'Prioritized Approach Milestones'!C258,"yes")</f>
        <v>0</v>
      </c>
      <c r="E258" s="77">
        <f>COUNTIFS('Prioritized Approach Milestones'!B258,"5",'Prioritized Approach Milestones'!C258,"yes")</f>
        <v>0</v>
      </c>
      <c r="F258" s="78">
        <f>COUNTIFS('Prioritized Approach Milestones'!B258,"6",'Prioritized Approach Milestones'!C258,"yes")</f>
        <v>0</v>
      </c>
      <c r="G258" s="234">
        <f t="shared" si="11"/>
        <v>0</v>
      </c>
      <c r="H258" s="145">
        <f>COUNTIFS('Prioritized Approach Milestones'!B258,"1",'Prioritized Approach Milestones'!C258,"N/A")</f>
        <v>0</v>
      </c>
      <c r="I258" s="145">
        <f>COUNTIFS('Prioritized Approach Milestones'!B258,"2",'Prioritized Approach Milestones'!C258,"N/A")</f>
        <v>0</v>
      </c>
      <c r="J258" s="145">
        <f>COUNTIFS('Prioritized Approach Milestones'!B258,"3",'Prioritized Approach Milestones'!C258,"N/A")</f>
        <v>0</v>
      </c>
      <c r="K258" s="145">
        <f>COUNTIFS('Prioritized Approach Milestones'!B258,"4",'Prioritized Approach Milestones'!C258,"N/A")</f>
        <v>0</v>
      </c>
      <c r="L258" s="145">
        <f>COUNTIFS('Prioritized Approach Milestones'!B258,"5",'Prioritized Approach Milestones'!C258,"N/A")</f>
        <v>0</v>
      </c>
      <c r="M258" s="145">
        <f>COUNTIFS('Prioritized Approach Milestones'!B258,"6",'Prioritized Approach Milestones'!C258,"N/A")</f>
        <v>0</v>
      </c>
      <c r="N258">
        <f t="shared" si="10"/>
        <v>0</v>
      </c>
      <c r="O258" s="238"/>
      <c r="P258" s="65" t="str">
        <f>IF('Prioritized Approach Milestones'!$B258=1,'Prioritized Approach Milestones'!$F258,"")</f>
        <v/>
      </c>
      <c r="Q258" s="65">
        <f>IF('Prioritized Approach Milestones'!$B258=2,'Prioritized Approach Milestones'!$F258,"")</f>
        <v>0</v>
      </c>
      <c r="R258" s="65" t="str">
        <f>IF('Prioritized Approach Milestones'!$B258=3,'Prioritized Approach Milestones'!$F258,"")</f>
        <v/>
      </c>
      <c r="S258" s="65" t="str">
        <f>IF('Prioritized Approach Milestones'!$B258=4,'Prioritized Approach Milestones'!$F258,"")</f>
        <v/>
      </c>
      <c r="T258" s="65" t="str">
        <f>IF('Prioritized Approach Milestones'!$B258=5,'Prioritized Approach Milestones'!$F258,"")</f>
        <v/>
      </c>
      <c r="U258" s="66" t="str">
        <f>IF('Prioritized Approach Milestones'!$B258=6,'Prioritized Approach Milestones'!$F258,"")</f>
        <v/>
      </c>
      <c r="V258" s="67" t="str">
        <f>IF(AND('Prioritized Approach Milestones'!C258="Yes",'Prioritized Approach Milestones'!F258=""),"CORRECT",IF('Prioritized Approach Milestones'!C258="No","CORRECT",IF('Prioritized Approach Milestones'!B258=1,"ERROR 1","N/A")))</f>
        <v>N/A</v>
      </c>
      <c r="W258" s="67" t="str">
        <f>IF(AND('Prioritized Approach Milestones'!C258="Yes",'Prioritized Approach Milestones'!F258=""),"CORRECT",IF('Prioritized Approach Milestones'!C258="No","CORRECT",IF('Prioritized Approach Milestones'!B258=2,"ERROR 1","N/A")))</f>
        <v>ERROR 1</v>
      </c>
      <c r="X258" s="67" t="str">
        <f>IF(AND('Prioritized Approach Milestones'!C258="Yes",'Prioritized Approach Milestones'!F258=""),"CORRECT",IF('Prioritized Approach Milestones'!C258="No","CORRECT",IF('Prioritized Approach Milestones'!B258=3,"ERROR 1","N/A")))</f>
        <v>N/A</v>
      </c>
      <c r="Y258" s="67" t="str">
        <f>IF(AND('Prioritized Approach Milestones'!C258="Yes",'Prioritized Approach Milestones'!F258=""),"CORRECT",IF('Prioritized Approach Milestones'!C258="No","CORRECT",IF('Prioritized Approach Milestones'!B258=4,"ERROR 1","N/A")))</f>
        <v>N/A</v>
      </c>
      <c r="Z258" s="67" t="str">
        <f>IF(AND('Prioritized Approach Milestones'!C258="Yes",'Prioritized Approach Milestones'!F258=""),"CORRECT",IF('Prioritized Approach Milestones'!C258="No","CORRECT",IF('Prioritized Approach Milestones'!B258=5,"ERROR 1","N/A")))</f>
        <v>N/A</v>
      </c>
      <c r="AA258" s="67" t="str">
        <f>IF(AND('Prioritized Approach Milestones'!C258="Yes",'Prioritized Approach Milestones'!F258=""),"CORRECT",IF('Prioritized Approach Milestones'!C258="No","CORRECT",IF('Prioritized Approach Milestones'!B258=6,"ERROR 1","N/A")))</f>
        <v>N/A</v>
      </c>
      <c r="AB258" s="59" t="str">
        <f>IF(AND('Prioritized Approach Milestones'!C258="No",'Prioritized Approach Milestones'!F258=""),IF('Prioritized Approach Milestones'!B258=1,"ERROR 2","N/A"),"CORRECT")</f>
        <v>CORRECT</v>
      </c>
      <c r="AC258" s="59" t="str">
        <f>IF(AND('Prioritized Approach Milestones'!C258="No",'Prioritized Approach Milestones'!F258=""),IF('Prioritized Approach Milestones'!B258=2,"ERROR 2","N/A"),"CORRECT")</f>
        <v>CORRECT</v>
      </c>
      <c r="AD258" s="59" t="str">
        <f>IF(AND('Prioritized Approach Milestones'!C258="No",'Prioritized Approach Milestones'!F258=""),IF('Prioritized Approach Milestones'!B258=3,"ERROR 2","N/A"),"CORRECT")</f>
        <v>CORRECT</v>
      </c>
      <c r="AE258" s="59" t="str">
        <f>IF(AND('Prioritized Approach Milestones'!C258="No",'Prioritized Approach Milestones'!F258=""),IF('Prioritized Approach Milestones'!B258=4,"ERROR 2","N/A"),"CORRECT")</f>
        <v>CORRECT</v>
      </c>
      <c r="AF258" s="59" t="str">
        <f>IF(AND('Prioritized Approach Milestones'!C258="No",'Prioritized Approach Milestones'!F258=""),IF('Prioritized Approach Milestones'!B258=5,"ERROR 2","N/A"),"CORRECT")</f>
        <v>CORRECT</v>
      </c>
      <c r="AG258" s="68" t="str">
        <f>IF(AND('Prioritized Approach Milestones'!C258="No",'Prioritized Approach Milestones'!F258=""),IF('Prioritized Approach Milestones'!B258=6,"ERROR 2","N/A"),"CORRECT")</f>
        <v>CORRECT</v>
      </c>
    </row>
    <row r="259" spans="1:33">
      <c r="A259" s="74">
        <f>COUNTIFS('Prioritized Approach Milestones'!B259,"1",'Prioritized Approach Milestones'!C259,"yes")</f>
        <v>0</v>
      </c>
      <c r="B259" s="79">
        <f>COUNTIFS('Prioritized Approach Milestones'!B259,"2",'Prioritized Approach Milestones'!C259,"yes")</f>
        <v>0</v>
      </c>
      <c r="C259" s="75">
        <f>COUNTIFS('Prioritized Approach Milestones'!B259,"3",'Prioritized Approach Milestones'!C259,"yes")</f>
        <v>0</v>
      </c>
      <c r="D259" s="76">
        <f>COUNTIFS('Prioritized Approach Milestones'!B259,"4",'Prioritized Approach Milestones'!C259,"yes")</f>
        <v>0</v>
      </c>
      <c r="E259" s="77">
        <f>COUNTIFS('Prioritized Approach Milestones'!B259,"5",'Prioritized Approach Milestones'!C259,"yes")</f>
        <v>0</v>
      </c>
      <c r="F259" s="78">
        <f>COUNTIFS('Prioritized Approach Milestones'!B259,"6",'Prioritized Approach Milestones'!C259,"yes")</f>
        <v>0</v>
      </c>
      <c r="G259" s="234">
        <f t="shared" si="11"/>
        <v>0</v>
      </c>
      <c r="H259" s="145">
        <f>COUNTIFS('Prioritized Approach Milestones'!B259,"1",'Prioritized Approach Milestones'!C259,"N/A")</f>
        <v>0</v>
      </c>
      <c r="I259" s="145">
        <f>COUNTIFS('Prioritized Approach Milestones'!B259,"2",'Prioritized Approach Milestones'!C259,"N/A")</f>
        <v>0</v>
      </c>
      <c r="J259" s="145">
        <f>COUNTIFS('Prioritized Approach Milestones'!B259,"3",'Prioritized Approach Milestones'!C259,"N/A")</f>
        <v>0</v>
      </c>
      <c r="K259" s="145">
        <f>COUNTIFS('Prioritized Approach Milestones'!B259,"4",'Prioritized Approach Milestones'!C259,"N/A")</f>
        <v>0</v>
      </c>
      <c r="L259" s="145">
        <f>COUNTIFS('Prioritized Approach Milestones'!B259,"5",'Prioritized Approach Milestones'!C259,"N/A")</f>
        <v>0</v>
      </c>
      <c r="M259" s="145">
        <f>COUNTIFS('Prioritized Approach Milestones'!B259,"6",'Prioritized Approach Milestones'!C259,"N/A")</f>
        <v>0</v>
      </c>
      <c r="N259">
        <f t="shared" si="10"/>
        <v>0</v>
      </c>
      <c r="O259" s="238"/>
      <c r="P259" s="65" t="str">
        <f>IF('Prioritized Approach Milestones'!$B259=1,'Prioritized Approach Milestones'!$F259,"")</f>
        <v/>
      </c>
      <c r="Q259" s="65" t="str">
        <f>IF('Prioritized Approach Milestones'!$B259=2,'Prioritized Approach Milestones'!$F259,"")</f>
        <v/>
      </c>
      <c r="R259" s="65" t="str">
        <f>IF('Prioritized Approach Milestones'!$B259=3,'Prioritized Approach Milestones'!$F259,"")</f>
        <v/>
      </c>
      <c r="S259" s="65" t="str">
        <f>IF('Prioritized Approach Milestones'!$B259=4,'Prioritized Approach Milestones'!$F259,"")</f>
        <v/>
      </c>
      <c r="T259" s="65" t="str">
        <f>IF('Prioritized Approach Milestones'!$B259=5,'Prioritized Approach Milestones'!$F259,"")</f>
        <v/>
      </c>
      <c r="U259" s="66" t="str">
        <f>IF('Prioritized Approach Milestones'!$B259=6,'Prioritized Approach Milestones'!$F259,"")</f>
        <v/>
      </c>
      <c r="V259" s="67" t="str">
        <f>IF(AND('Prioritized Approach Milestones'!C259="Yes",'Prioritized Approach Milestones'!F259=""),"CORRECT",IF('Prioritized Approach Milestones'!C259="No","CORRECT",IF('Prioritized Approach Milestones'!B259=1,"ERROR 1","N/A")))</f>
        <v>N/A</v>
      </c>
      <c r="W259" s="67" t="str">
        <f>IF(AND('Prioritized Approach Milestones'!C259="Yes",'Prioritized Approach Milestones'!F259=""),"CORRECT",IF('Prioritized Approach Milestones'!C259="No","CORRECT",IF('Prioritized Approach Milestones'!B259=2,"ERROR 1","N/A")))</f>
        <v>N/A</v>
      </c>
      <c r="X259" s="67" t="str">
        <f>IF(AND('Prioritized Approach Milestones'!C259="Yes",'Prioritized Approach Milestones'!F259=""),"CORRECT",IF('Prioritized Approach Milestones'!C259="No","CORRECT",IF('Prioritized Approach Milestones'!B259=3,"ERROR 1","N/A")))</f>
        <v>N/A</v>
      </c>
      <c r="Y259" s="67" t="str">
        <f>IF(AND('Prioritized Approach Milestones'!C259="Yes",'Prioritized Approach Milestones'!F259=""),"CORRECT",IF('Prioritized Approach Milestones'!C259="No","CORRECT",IF('Prioritized Approach Milestones'!B259=4,"ERROR 1","N/A")))</f>
        <v>N/A</v>
      </c>
      <c r="Z259" s="67" t="str">
        <f>IF(AND('Prioritized Approach Milestones'!C259="Yes",'Prioritized Approach Milestones'!F259=""),"CORRECT",IF('Prioritized Approach Milestones'!C259="No","CORRECT",IF('Prioritized Approach Milestones'!B259=5,"ERROR 1","N/A")))</f>
        <v>N/A</v>
      </c>
      <c r="AA259" s="67" t="str">
        <f>IF(AND('Prioritized Approach Milestones'!C259="Yes",'Prioritized Approach Milestones'!F259=""),"CORRECT",IF('Prioritized Approach Milestones'!C259="No","CORRECT",IF('Prioritized Approach Milestones'!B259=6,"ERROR 1","N/A")))</f>
        <v>N/A</v>
      </c>
      <c r="AB259" s="59" t="str">
        <f>IF(AND('Prioritized Approach Milestones'!C259="No",'Prioritized Approach Milestones'!F259=""),IF('Prioritized Approach Milestones'!B259=1,"ERROR 2","N/A"),"CORRECT")</f>
        <v>CORRECT</v>
      </c>
      <c r="AC259" s="59" t="str">
        <f>IF(AND('Prioritized Approach Milestones'!C259="No",'Prioritized Approach Milestones'!F259=""),IF('Prioritized Approach Milestones'!B259=2,"ERROR 2","N/A"),"CORRECT")</f>
        <v>CORRECT</v>
      </c>
      <c r="AD259" s="59" t="str">
        <f>IF(AND('Prioritized Approach Milestones'!C259="No",'Prioritized Approach Milestones'!F259=""),IF('Prioritized Approach Milestones'!B259=3,"ERROR 2","N/A"),"CORRECT")</f>
        <v>CORRECT</v>
      </c>
      <c r="AE259" s="59" t="str">
        <f>IF(AND('Prioritized Approach Milestones'!C259="No",'Prioritized Approach Milestones'!F259=""),IF('Prioritized Approach Milestones'!B259=4,"ERROR 2","N/A"),"CORRECT")</f>
        <v>CORRECT</v>
      </c>
      <c r="AF259" s="59" t="str">
        <f>IF(AND('Prioritized Approach Milestones'!C259="No",'Prioritized Approach Milestones'!F259=""),IF('Prioritized Approach Milestones'!B259=5,"ERROR 2","N/A"),"CORRECT")</f>
        <v>CORRECT</v>
      </c>
      <c r="AG259" s="68" t="str">
        <f>IF(AND('Prioritized Approach Milestones'!C259="No",'Prioritized Approach Milestones'!F259=""),IF('Prioritized Approach Milestones'!B259=6,"ERROR 2","N/A"),"CORRECT")</f>
        <v>CORRECT</v>
      </c>
    </row>
    <row r="260" spans="1:33">
      <c r="A260" s="74">
        <f>COUNTIFS('Prioritized Approach Milestones'!B260,"1",'Prioritized Approach Milestones'!C260,"yes")</f>
        <v>0</v>
      </c>
      <c r="B260" s="79">
        <f>COUNTIFS('Prioritized Approach Milestones'!B260,"2",'Prioritized Approach Milestones'!C260,"yes")</f>
        <v>0</v>
      </c>
      <c r="C260" s="75">
        <f>COUNTIFS('Prioritized Approach Milestones'!B260,"3",'Prioritized Approach Milestones'!C260,"yes")</f>
        <v>0</v>
      </c>
      <c r="D260" s="76">
        <f>COUNTIFS('Prioritized Approach Milestones'!B260,"4",'Prioritized Approach Milestones'!C260,"yes")</f>
        <v>0</v>
      </c>
      <c r="E260" s="77">
        <f>COUNTIFS('Prioritized Approach Milestones'!B260,"5",'Prioritized Approach Milestones'!C260,"yes")</f>
        <v>0</v>
      </c>
      <c r="F260" s="78">
        <f>COUNTIFS('Prioritized Approach Milestones'!B260,"6",'Prioritized Approach Milestones'!C260,"yes")</f>
        <v>0</v>
      </c>
      <c r="G260" s="234">
        <f t="shared" si="11"/>
        <v>0</v>
      </c>
      <c r="H260" s="145">
        <f>COUNTIFS('Prioritized Approach Milestones'!B260,"1",'Prioritized Approach Milestones'!C260,"N/A")</f>
        <v>0</v>
      </c>
      <c r="I260" s="145">
        <f>COUNTIFS('Prioritized Approach Milestones'!B260,"2",'Prioritized Approach Milestones'!C260,"N/A")</f>
        <v>0</v>
      </c>
      <c r="J260" s="145">
        <f>COUNTIFS('Prioritized Approach Milestones'!B260,"3",'Prioritized Approach Milestones'!C260,"N/A")</f>
        <v>0</v>
      </c>
      <c r="K260" s="145">
        <f>COUNTIFS('Prioritized Approach Milestones'!B260,"4",'Prioritized Approach Milestones'!C260,"N/A")</f>
        <v>0</v>
      </c>
      <c r="L260" s="145">
        <f>COUNTIFS('Prioritized Approach Milestones'!B260,"5",'Prioritized Approach Milestones'!C260,"N/A")</f>
        <v>0</v>
      </c>
      <c r="M260" s="145">
        <f>COUNTIFS('Prioritized Approach Milestones'!B260,"6",'Prioritized Approach Milestones'!C260,"N/A")</f>
        <v>0</v>
      </c>
      <c r="N260">
        <f t="shared" si="10"/>
        <v>0</v>
      </c>
      <c r="O260" s="238"/>
      <c r="P260" s="65" t="str">
        <f>IF('Prioritized Approach Milestones'!$B260=1,'Prioritized Approach Milestones'!$F260,"")</f>
        <v/>
      </c>
      <c r="Q260" s="65">
        <f>IF('Prioritized Approach Milestones'!$B260=2,'Prioritized Approach Milestones'!$F260,"")</f>
        <v>0</v>
      </c>
      <c r="R260" s="65" t="str">
        <f>IF('Prioritized Approach Milestones'!$B260=3,'Prioritized Approach Milestones'!$F260,"")</f>
        <v/>
      </c>
      <c r="S260" s="65" t="str">
        <f>IF('Prioritized Approach Milestones'!$B260=4,'Prioritized Approach Milestones'!$F260,"")</f>
        <v/>
      </c>
      <c r="T260" s="65" t="str">
        <f>IF('Prioritized Approach Milestones'!$B260=5,'Prioritized Approach Milestones'!$F260,"")</f>
        <v/>
      </c>
      <c r="U260" s="66" t="str">
        <f>IF('Prioritized Approach Milestones'!$B260=6,'Prioritized Approach Milestones'!$F260,"")</f>
        <v/>
      </c>
      <c r="V260" s="67" t="str">
        <f>IF(AND('Prioritized Approach Milestones'!C260="Yes",'Prioritized Approach Milestones'!F260=""),"CORRECT",IF('Prioritized Approach Milestones'!C260="No","CORRECT",IF('Prioritized Approach Milestones'!B260=1,"ERROR 1","N/A")))</f>
        <v>N/A</v>
      </c>
      <c r="W260" s="67" t="str">
        <f>IF(AND('Prioritized Approach Milestones'!C260="Yes",'Prioritized Approach Milestones'!F260=""),"CORRECT",IF('Prioritized Approach Milestones'!C260="No","CORRECT",IF('Prioritized Approach Milestones'!B260=2,"ERROR 1","N/A")))</f>
        <v>ERROR 1</v>
      </c>
      <c r="X260" s="67" t="str">
        <f>IF(AND('Prioritized Approach Milestones'!C260="Yes",'Prioritized Approach Milestones'!F260=""),"CORRECT",IF('Prioritized Approach Milestones'!C260="No","CORRECT",IF('Prioritized Approach Milestones'!B260=3,"ERROR 1","N/A")))</f>
        <v>N/A</v>
      </c>
      <c r="Y260" s="67" t="str">
        <f>IF(AND('Prioritized Approach Milestones'!C260="Yes",'Prioritized Approach Milestones'!F260=""),"CORRECT",IF('Prioritized Approach Milestones'!C260="No","CORRECT",IF('Prioritized Approach Milestones'!B260=4,"ERROR 1","N/A")))</f>
        <v>N/A</v>
      </c>
      <c r="Z260" s="67" t="str">
        <f>IF(AND('Prioritized Approach Milestones'!C260="Yes",'Prioritized Approach Milestones'!F260=""),"CORRECT",IF('Prioritized Approach Milestones'!C260="No","CORRECT",IF('Prioritized Approach Milestones'!B260=5,"ERROR 1","N/A")))</f>
        <v>N/A</v>
      </c>
      <c r="AA260" s="67" t="str">
        <f>IF(AND('Prioritized Approach Milestones'!C260="Yes",'Prioritized Approach Milestones'!F260=""),"CORRECT",IF('Prioritized Approach Milestones'!C260="No","CORRECT",IF('Prioritized Approach Milestones'!B260=6,"ERROR 1","N/A")))</f>
        <v>N/A</v>
      </c>
      <c r="AB260" s="59" t="str">
        <f>IF(AND('Prioritized Approach Milestones'!C260="No",'Prioritized Approach Milestones'!F260=""),IF('Prioritized Approach Milestones'!B260=1,"ERROR 2","N/A"),"CORRECT")</f>
        <v>CORRECT</v>
      </c>
      <c r="AC260" s="59" t="str">
        <f>IF(AND('Prioritized Approach Milestones'!C260="No",'Prioritized Approach Milestones'!F260=""),IF('Prioritized Approach Milestones'!B260=2,"ERROR 2","N/A"),"CORRECT")</f>
        <v>CORRECT</v>
      </c>
      <c r="AD260" s="59" t="str">
        <f>IF(AND('Prioritized Approach Milestones'!C260="No",'Prioritized Approach Milestones'!F260=""),IF('Prioritized Approach Milestones'!B260=3,"ERROR 2","N/A"),"CORRECT")</f>
        <v>CORRECT</v>
      </c>
      <c r="AE260" s="59" t="str">
        <f>IF(AND('Prioritized Approach Milestones'!C260="No",'Prioritized Approach Milestones'!F260=""),IF('Prioritized Approach Milestones'!B260=4,"ERROR 2","N/A"),"CORRECT")</f>
        <v>CORRECT</v>
      </c>
      <c r="AF260" s="59" t="str">
        <f>IF(AND('Prioritized Approach Milestones'!C260="No",'Prioritized Approach Milestones'!F260=""),IF('Prioritized Approach Milestones'!B260=5,"ERROR 2","N/A"),"CORRECT")</f>
        <v>CORRECT</v>
      </c>
      <c r="AG260" s="68" t="str">
        <f>IF(AND('Prioritized Approach Milestones'!C260="No",'Prioritized Approach Milestones'!F260=""),IF('Prioritized Approach Milestones'!B260=6,"ERROR 2","N/A"),"CORRECT")</f>
        <v>CORRECT</v>
      </c>
    </row>
    <row r="261" spans="1:33">
      <c r="A261" s="74">
        <f>COUNTIFS('Prioritized Approach Milestones'!B261,"1",'Prioritized Approach Milestones'!C261,"yes")</f>
        <v>0</v>
      </c>
      <c r="B261" s="79">
        <f>COUNTIFS('Prioritized Approach Milestones'!B261,"2",'Prioritized Approach Milestones'!C261,"yes")</f>
        <v>0</v>
      </c>
      <c r="C261" s="75">
        <f>COUNTIFS('Prioritized Approach Milestones'!B261,"3",'Prioritized Approach Milestones'!C261,"yes")</f>
        <v>0</v>
      </c>
      <c r="D261" s="76">
        <f>COUNTIFS('Prioritized Approach Milestones'!B261,"4",'Prioritized Approach Milestones'!C261,"yes")</f>
        <v>0</v>
      </c>
      <c r="E261" s="77">
        <f>COUNTIFS('Prioritized Approach Milestones'!B261,"5",'Prioritized Approach Milestones'!C261,"yes")</f>
        <v>0</v>
      </c>
      <c r="F261" s="78">
        <f>COUNTIFS('Prioritized Approach Milestones'!B261,"6",'Prioritized Approach Milestones'!C261,"yes")</f>
        <v>0</v>
      </c>
      <c r="G261" s="234">
        <f t="shared" ref="G261:G263" si="12">SUM(A261:F261)</f>
        <v>0</v>
      </c>
      <c r="H261" s="145">
        <f>COUNTIFS('Prioritized Approach Milestones'!B261,"1",'Prioritized Approach Milestones'!C261,"N/A")</f>
        <v>0</v>
      </c>
      <c r="I261" s="145">
        <f>COUNTIFS('Prioritized Approach Milestones'!B261,"2",'Prioritized Approach Milestones'!C261,"N/A")</f>
        <v>0</v>
      </c>
      <c r="J261" s="145">
        <f>COUNTIFS('Prioritized Approach Milestones'!B261,"3",'Prioritized Approach Milestones'!C261,"N/A")</f>
        <v>0</v>
      </c>
      <c r="K261" s="145">
        <f>COUNTIFS('Prioritized Approach Milestones'!B261,"4",'Prioritized Approach Milestones'!C261,"N/A")</f>
        <v>0</v>
      </c>
      <c r="L261" s="145">
        <f>COUNTIFS('Prioritized Approach Milestones'!B261,"5",'Prioritized Approach Milestones'!C261,"N/A")</f>
        <v>0</v>
      </c>
      <c r="M261" s="145">
        <f>COUNTIFS('Prioritized Approach Milestones'!B261,"6",'Prioritized Approach Milestones'!C261,"N/A")</f>
        <v>0</v>
      </c>
      <c r="N261">
        <f t="shared" ref="N261:N277" si="13">SUM(H261:M261)</f>
        <v>0</v>
      </c>
      <c r="O261" s="238"/>
      <c r="P261" s="65" t="str">
        <f>IF('Prioritized Approach Milestones'!$B261=1,'Prioritized Approach Milestones'!$F261,"")</f>
        <v/>
      </c>
      <c r="Q261" s="65">
        <f>IF('Prioritized Approach Milestones'!$B261=2,'Prioritized Approach Milestones'!$F261,"")</f>
        <v>0</v>
      </c>
      <c r="R261" s="65" t="str">
        <f>IF('Prioritized Approach Milestones'!$B261=3,'Prioritized Approach Milestones'!$F261,"")</f>
        <v/>
      </c>
      <c r="S261" s="65" t="str">
        <f>IF('Prioritized Approach Milestones'!$B261=4,'Prioritized Approach Milestones'!$F261,"")</f>
        <v/>
      </c>
      <c r="T261" s="65" t="str">
        <f>IF('Prioritized Approach Milestones'!$B261=5,'Prioritized Approach Milestones'!$F261,"")</f>
        <v/>
      </c>
      <c r="U261" s="66" t="str">
        <f>IF('Prioritized Approach Milestones'!$B261=6,'Prioritized Approach Milestones'!$F261,"")</f>
        <v/>
      </c>
      <c r="V261" s="67" t="str">
        <f>IF(AND('Prioritized Approach Milestones'!C261="Yes",'Prioritized Approach Milestones'!F261=""),"CORRECT",IF('Prioritized Approach Milestones'!C261="No","CORRECT",IF('Prioritized Approach Milestones'!B261=1,"ERROR 1","N/A")))</f>
        <v>N/A</v>
      </c>
      <c r="W261" s="67" t="str">
        <f>IF(AND('Prioritized Approach Milestones'!C261="Yes",'Prioritized Approach Milestones'!F261=""),"CORRECT",IF('Prioritized Approach Milestones'!C261="No","CORRECT",IF('Prioritized Approach Milestones'!B261=2,"ERROR 1","N/A")))</f>
        <v>ERROR 1</v>
      </c>
      <c r="X261" s="67" t="str">
        <f>IF(AND('Prioritized Approach Milestones'!C261="Yes",'Prioritized Approach Milestones'!F261=""),"CORRECT",IF('Prioritized Approach Milestones'!C261="No","CORRECT",IF('Prioritized Approach Milestones'!B261=3,"ERROR 1","N/A")))</f>
        <v>N/A</v>
      </c>
      <c r="Y261" s="67" t="str">
        <f>IF(AND('Prioritized Approach Milestones'!C261="Yes",'Prioritized Approach Milestones'!F261=""),"CORRECT",IF('Prioritized Approach Milestones'!C261="No","CORRECT",IF('Prioritized Approach Milestones'!B261=4,"ERROR 1","N/A")))</f>
        <v>N/A</v>
      </c>
      <c r="Z261" s="67" t="str">
        <f>IF(AND('Prioritized Approach Milestones'!C261="Yes",'Prioritized Approach Milestones'!F261=""),"CORRECT",IF('Prioritized Approach Milestones'!C261="No","CORRECT",IF('Prioritized Approach Milestones'!B261=5,"ERROR 1","N/A")))</f>
        <v>N/A</v>
      </c>
      <c r="AA261" s="67" t="str">
        <f>IF(AND('Prioritized Approach Milestones'!C261="Yes",'Prioritized Approach Milestones'!F261=""),"CORRECT",IF('Prioritized Approach Milestones'!C261="No","CORRECT",IF('Prioritized Approach Milestones'!B261=6,"ERROR 1","N/A")))</f>
        <v>N/A</v>
      </c>
      <c r="AB261" s="59" t="str">
        <f>IF(AND('Prioritized Approach Milestones'!C261="No",'Prioritized Approach Milestones'!F261=""),IF('Prioritized Approach Milestones'!B261=1,"ERROR 2","N/A"),"CORRECT")</f>
        <v>CORRECT</v>
      </c>
      <c r="AC261" s="59" t="str">
        <f>IF(AND('Prioritized Approach Milestones'!C261="No",'Prioritized Approach Milestones'!F261=""),IF('Prioritized Approach Milestones'!B261=2,"ERROR 2","N/A"),"CORRECT")</f>
        <v>CORRECT</v>
      </c>
      <c r="AD261" s="59" t="str">
        <f>IF(AND('Prioritized Approach Milestones'!C261="No",'Prioritized Approach Milestones'!F261=""),IF('Prioritized Approach Milestones'!B261=3,"ERROR 2","N/A"),"CORRECT")</f>
        <v>CORRECT</v>
      </c>
      <c r="AE261" s="59" t="str">
        <f>IF(AND('Prioritized Approach Milestones'!C261="No",'Prioritized Approach Milestones'!F261=""),IF('Prioritized Approach Milestones'!B261=4,"ERROR 2","N/A"),"CORRECT")</f>
        <v>CORRECT</v>
      </c>
      <c r="AF261" s="59" t="str">
        <f>IF(AND('Prioritized Approach Milestones'!C261="No",'Prioritized Approach Milestones'!F261=""),IF('Prioritized Approach Milestones'!B261=5,"ERROR 2","N/A"),"CORRECT")</f>
        <v>CORRECT</v>
      </c>
      <c r="AG261" s="68" t="str">
        <f>IF(AND('Prioritized Approach Milestones'!C261="No",'Prioritized Approach Milestones'!F261=""),IF('Prioritized Approach Milestones'!B261=6,"ERROR 2","N/A"),"CORRECT")</f>
        <v>CORRECT</v>
      </c>
    </row>
    <row r="262" spans="1:33">
      <c r="A262" s="74">
        <f>COUNTIFS('Prioritized Approach Milestones'!B262,"1",'Prioritized Approach Milestones'!C262,"yes")</f>
        <v>0</v>
      </c>
      <c r="B262" s="79">
        <f>COUNTIFS('Prioritized Approach Milestones'!B262,"2",'Prioritized Approach Milestones'!C262,"yes")</f>
        <v>0</v>
      </c>
      <c r="C262" s="75">
        <f>COUNTIFS('Prioritized Approach Milestones'!B262,"3",'Prioritized Approach Milestones'!C262,"yes")</f>
        <v>0</v>
      </c>
      <c r="D262" s="76">
        <f>COUNTIFS('Prioritized Approach Milestones'!B262,"4",'Prioritized Approach Milestones'!C262,"yes")</f>
        <v>0</v>
      </c>
      <c r="E262" s="77">
        <f>COUNTIFS('Prioritized Approach Milestones'!B262,"5",'Prioritized Approach Milestones'!C262,"yes")</f>
        <v>0</v>
      </c>
      <c r="F262" s="78">
        <f>COUNTIFS('Prioritized Approach Milestones'!B262,"6",'Prioritized Approach Milestones'!C262,"yes")</f>
        <v>0</v>
      </c>
      <c r="G262" s="234">
        <f t="shared" si="12"/>
        <v>0</v>
      </c>
      <c r="H262" s="145">
        <f>COUNTIFS('Prioritized Approach Milestones'!B262,"1",'Prioritized Approach Milestones'!C262,"N/A")</f>
        <v>0</v>
      </c>
      <c r="I262" s="145">
        <f>COUNTIFS('Prioritized Approach Milestones'!B262,"2",'Prioritized Approach Milestones'!C262,"N/A")</f>
        <v>0</v>
      </c>
      <c r="J262" s="145">
        <f>COUNTIFS('Prioritized Approach Milestones'!B262,"3",'Prioritized Approach Milestones'!C262,"N/A")</f>
        <v>0</v>
      </c>
      <c r="K262" s="145">
        <f>COUNTIFS('Prioritized Approach Milestones'!B262,"4",'Prioritized Approach Milestones'!C262,"N/A")</f>
        <v>0</v>
      </c>
      <c r="L262" s="145">
        <f>COUNTIFS('Prioritized Approach Milestones'!B262,"5",'Prioritized Approach Milestones'!C262,"N/A")</f>
        <v>0</v>
      </c>
      <c r="M262" s="145">
        <f>COUNTIFS('Prioritized Approach Milestones'!B262,"6",'Prioritized Approach Milestones'!C262,"N/A")</f>
        <v>0</v>
      </c>
      <c r="N262">
        <f t="shared" si="13"/>
        <v>0</v>
      </c>
      <c r="O262" s="238"/>
      <c r="P262" s="65" t="str">
        <f>IF('Prioritized Approach Milestones'!$B262=1,'Prioritized Approach Milestones'!$F262,"")</f>
        <v/>
      </c>
      <c r="Q262" s="65">
        <f>IF('Prioritized Approach Milestones'!$B262=2,'Prioritized Approach Milestones'!$F262,"")</f>
        <v>0</v>
      </c>
      <c r="R262" s="65" t="str">
        <f>IF('Prioritized Approach Milestones'!$B262=3,'Prioritized Approach Milestones'!$F262,"")</f>
        <v/>
      </c>
      <c r="S262" s="65" t="str">
        <f>IF('Prioritized Approach Milestones'!$B262=4,'Prioritized Approach Milestones'!$F262,"")</f>
        <v/>
      </c>
      <c r="T262" s="65" t="str">
        <f>IF('Prioritized Approach Milestones'!$B262=5,'Prioritized Approach Milestones'!$F262,"")</f>
        <v/>
      </c>
      <c r="U262" s="66" t="str">
        <f>IF('Prioritized Approach Milestones'!$B262=6,'Prioritized Approach Milestones'!$F262,"")</f>
        <v/>
      </c>
      <c r="V262" s="67" t="str">
        <f>IF(AND('Prioritized Approach Milestones'!C262="Yes",'Prioritized Approach Milestones'!F262=""),"CORRECT",IF('Prioritized Approach Milestones'!C262="No","CORRECT",IF('Prioritized Approach Milestones'!B262=1,"ERROR 1","N/A")))</f>
        <v>N/A</v>
      </c>
      <c r="W262" s="67" t="str">
        <f>IF(AND('Prioritized Approach Milestones'!C262="Yes",'Prioritized Approach Milestones'!F262=""),"CORRECT",IF('Prioritized Approach Milestones'!C262="No","CORRECT",IF('Prioritized Approach Milestones'!B262=2,"ERROR 1","N/A")))</f>
        <v>ERROR 1</v>
      </c>
      <c r="X262" s="67" t="str">
        <f>IF(AND('Prioritized Approach Milestones'!C262="Yes",'Prioritized Approach Milestones'!F262=""),"CORRECT",IF('Prioritized Approach Milestones'!C262="No","CORRECT",IF('Prioritized Approach Milestones'!B262=3,"ERROR 1","N/A")))</f>
        <v>N/A</v>
      </c>
      <c r="Y262" s="67" t="str">
        <f>IF(AND('Prioritized Approach Milestones'!C262="Yes",'Prioritized Approach Milestones'!F262=""),"CORRECT",IF('Prioritized Approach Milestones'!C262="No","CORRECT",IF('Prioritized Approach Milestones'!B262=4,"ERROR 1","N/A")))</f>
        <v>N/A</v>
      </c>
      <c r="Z262" s="67" t="str">
        <f>IF(AND('Prioritized Approach Milestones'!C262="Yes",'Prioritized Approach Milestones'!F262=""),"CORRECT",IF('Prioritized Approach Milestones'!C262="No","CORRECT",IF('Prioritized Approach Milestones'!B262=5,"ERROR 1","N/A")))</f>
        <v>N/A</v>
      </c>
      <c r="AA262" s="67" t="str">
        <f>IF(AND('Prioritized Approach Milestones'!C262="Yes",'Prioritized Approach Milestones'!F262=""),"CORRECT",IF('Prioritized Approach Milestones'!C262="No","CORRECT",IF('Prioritized Approach Milestones'!B262=6,"ERROR 1","N/A")))</f>
        <v>N/A</v>
      </c>
      <c r="AB262" s="59" t="str">
        <f>IF(AND('Prioritized Approach Milestones'!C262="No",'Prioritized Approach Milestones'!F262=""),IF('Prioritized Approach Milestones'!B262=1,"ERROR 2","N/A"),"CORRECT")</f>
        <v>CORRECT</v>
      </c>
      <c r="AC262" s="59" t="str">
        <f>IF(AND('Prioritized Approach Milestones'!C262="No",'Prioritized Approach Milestones'!F262=""),IF('Prioritized Approach Milestones'!B262=2,"ERROR 2","N/A"),"CORRECT")</f>
        <v>CORRECT</v>
      </c>
      <c r="AD262" s="59" t="str">
        <f>IF(AND('Prioritized Approach Milestones'!C262="No",'Prioritized Approach Milestones'!F262=""),IF('Prioritized Approach Milestones'!B262=3,"ERROR 2","N/A"),"CORRECT")</f>
        <v>CORRECT</v>
      </c>
      <c r="AE262" s="59" t="str">
        <f>IF(AND('Prioritized Approach Milestones'!C262="No",'Prioritized Approach Milestones'!F262=""),IF('Prioritized Approach Milestones'!B262=4,"ERROR 2","N/A"),"CORRECT")</f>
        <v>CORRECT</v>
      </c>
      <c r="AF262" s="59" t="str">
        <f>IF(AND('Prioritized Approach Milestones'!C262="No",'Prioritized Approach Milestones'!F262=""),IF('Prioritized Approach Milestones'!B262=5,"ERROR 2","N/A"),"CORRECT")</f>
        <v>CORRECT</v>
      </c>
      <c r="AG262" s="68" t="str">
        <f>IF(AND('Prioritized Approach Milestones'!C262="No",'Prioritized Approach Milestones'!F262=""),IF('Prioritized Approach Milestones'!B262=6,"ERROR 2","N/A"),"CORRECT")</f>
        <v>CORRECT</v>
      </c>
    </row>
    <row r="263" spans="1:33">
      <c r="A263" s="74">
        <f>COUNTIFS('Prioritized Approach Milestones'!B263,"1",'Prioritized Approach Milestones'!C263,"yes")</f>
        <v>0</v>
      </c>
      <c r="B263" s="79">
        <f>COUNTIFS('Prioritized Approach Milestones'!B263,"2",'Prioritized Approach Milestones'!C263,"yes")</f>
        <v>0</v>
      </c>
      <c r="C263" s="75">
        <f>COUNTIFS('Prioritized Approach Milestones'!B263,"3",'Prioritized Approach Milestones'!C263,"yes")</f>
        <v>0</v>
      </c>
      <c r="D263" s="76">
        <f>COUNTIFS('Prioritized Approach Milestones'!B263,"4",'Prioritized Approach Milestones'!C263,"yes")</f>
        <v>0</v>
      </c>
      <c r="E263" s="77">
        <f>COUNTIFS('Prioritized Approach Milestones'!B263,"5",'Prioritized Approach Milestones'!C263,"yes")</f>
        <v>0</v>
      </c>
      <c r="F263" s="78">
        <f>COUNTIFS('Prioritized Approach Milestones'!B263,"6",'Prioritized Approach Milestones'!C263,"yes")</f>
        <v>0</v>
      </c>
      <c r="G263" s="234">
        <f t="shared" si="12"/>
        <v>0</v>
      </c>
      <c r="H263" s="145">
        <f>COUNTIFS('Prioritized Approach Milestones'!B263,"1",'Prioritized Approach Milestones'!C263,"N/A")</f>
        <v>0</v>
      </c>
      <c r="I263" s="145">
        <f>COUNTIFS('Prioritized Approach Milestones'!B263,"2",'Prioritized Approach Milestones'!C263,"N/A")</f>
        <v>0</v>
      </c>
      <c r="J263" s="145">
        <f>COUNTIFS('Prioritized Approach Milestones'!B263,"3",'Prioritized Approach Milestones'!C263,"N/A")</f>
        <v>0</v>
      </c>
      <c r="K263" s="145">
        <f>COUNTIFS('Prioritized Approach Milestones'!B263,"4",'Prioritized Approach Milestones'!C263,"N/A")</f>
        <v>0</v>
      </c>
      <c r="L263" s="145">
        <f>COUNTIFS('Prioritized Approach Milestones'!B263,"5",'Prioritized Approach Milestones'!C263,"N/A")</f>
        <v>0</v>
      </c>
      <c r="M263" s="145">
        <f>COUNTIFS('Prioritized Approach Milestones'!B263,"6",'Prioritized Approach Milestones'!C263,"N/A")</f>
        <v>0</v>
      </c>
      <c r="N263">
        <f t="shared" si="13"/>
        <v>0</v>
      </c>
      <c r="O263" s="238"/>
      <c r="P263" s="65" t="str">
        <f>IF('Prioritized Approach Milestones'!$B263=1,'Prioritized Approach Milestones'!$F263,"")</f>
        <v/>
      </c>
      <c r="Q263" s="65">
        <f>IF('Prioritized Approach Milestones'!$B263=2,'Prioritized Approach Milestones'!$F263,"")</f>
        <v>0</v>
      </c>
      <c r="R263" s="65" t="str">
        <f>IF('Prioritized Approach Milestones'!$B263=3,'Prioritized Approach Milestones'!$F263,"")</f>
        <v/>
      </c>
      <c r="S263" s="65" t="str">
        <f>IF('Prioritized Approach Milestones'!$B263=4,'Prioritized Approach Milestones'!$F263,"")</f>
        <v/>
      </c>
      <c r="T263" s="65" t="str">
        <f>IF('Prioritized Approach Milestones'!$B263=5,'Prioritized Approach Milestones'!$F263,"")</f>
        <v/>
      </c>
      <c r="U263" s="66" t="str">
        <f>IF('Prioritized Approach Milestones'!$B263=6,'Prioritized Approach Milestones'!$F263,"")</f>
        <v/>
      </c>
      <c r="V263" s="67" t="str">
        <f>IF(AND('Prioritized Approach Milestones'!C263="Yes",'Prioritized Approach Milestones'!F263=""),"CORRECT",IF('Prioritized Approach Milestones'!C263="No","CORRECT",IF('Prioritized Approach Milestones'!B263=1,"ERROR 1","N/A")))</f>
        <v>N/A</v>
      </c>
      <c r="W263" s="67" t="str">
        <f>IF(AND('Prioritized Approach Milestones'!C263="Yes",'Prioritized Approach Milestones'!F263=""),"CORRECT",IF('Prioritized Approach Milestones'!C263="No","CORRECT",IF('Prioritized Approach Milestones'!B263=2,"ERROR 1","N/A")))</f>
        <v>ERROR 1</v>
      </c>
      <c r="X263" s="67" t="str">
        <f>IF(AND('Prioritized Approach Milestones'!C263="Yes",'Prioritized Approach Milestones'!F263=""),"CORRECT",IF('Prioritized Approach Milestones'!C263="No","CORRECT",IF('Prioritized Approach Milestones'!B263=3,"ERROR 1","N/A")))</f>
        <v>N/A</v>
      </c>
      <c r="Y263" s="67" t="str">
        <f>IF(AND('Prioritized Approach Milestones'!C263="Yes",'Prioritized Approach Milestones'!F263=""),"CORRECT",IF('Prioritized Approach Milestones'!C263="No","CORRECT",IF('Prioritized Approach Milestones'!B263=4,"ERROR 1","N/A")))</f>
        <v>N/A</v>
      </c>
      <c r="Z263" s="67" t="str">
        <f>IF(AND('Prioritized Approach Milestones'!C263="Yes",'Prioritized Approach Milestones'!F263=""),"CORRECT",IF('Prioritized Approach Milestones'!C263="No","CORRECT",IF('Prioritized Approach Milestones'!B263=5,"ERROR 1","N/A")))</f>
        <v>N/A</v>
      </c>
      <c r="AA263" s="67" t="str">
        <f>IF(AND('Prioritized Approach Milestones'!C263="Yes",'Prioritized Approach Milestones'!F263=""),"CORRECT",IF('Prioritized Approach Milestones'!C263="No","CORRECT",IF('Prioritized Approach Milestones'!B263=6,"ERROR 1","N/A")))</f>
        <v>N/A</v>
      </c>
      <c r="AB263" s="59" t="str">
        <f>IF(AND('Prioritized Approach Milestones'!C263="No",'Prioritized Approach Milestones'!F263=""),IF('Prioritized Approach Milestones'!B263=1,"ERROR 2","N/A"),"CORRECT")</f>
        <v>CORRECT</v>
      </c>
      <c r="AC263" s="59" t="str">
        <f>IF(AND('Prioritized Approach Milestones'!C263="No",'Prioritized Approach Milestones'!F263=""),IF('Prioritized Approach Milestones'!B263=2,"ERROR 2","N/A"),"CORRECT")</f>
        <v>CORRECT</v>
      </c>
      <c r="AD263" s="59" t="str">
        <f>IF(AND('Prioritized Approach Milestones'!C263="No",'Prioritized Approach Milestones'!F263=""),IF('Prioritized Approach Milestones'!B263=3,"ERROR 2","N/A"),"CORRECT")</f>
        <v>CORRECT</v>
      </c>
      <c r="AE263" s="59" t="str">
        <f>IF(AND('Prioritized Approach Milestones'!C263="No",'Prioritized Approach Milestones'!F263=""),IF('Prioritized Approach Milestones'!B263=4,"ERROR 2","N/A"),"CORRECT")</f>
        <v>CORRECT</v>
      </c>
      <c r="AF263" s="59" t="str">
        <f>IF(AND('Prioritized Approach Milestones'!C263="No",'Prioritized Approach Milestones'!F263=""),IF('Prioritized Approach Milestones'!B263=5,"ERROR 2","N/A"),"CORRECT")</f>
        <v>CORRECT</v>
      </c>
      <c r="AG263" s="68" t="str">
        <f>IF(AND('Prioritized Approach Milestones'!C263="No",'Prioritized Approach Milestones'!F263=""),IF('Prioritized Approach Milestones'!B263=6,"ERROR 2","N/A"),"CORRECT")</f>
        <v>CORRECT</v>
      </c>
    </row>
    <row r="264" spans="1:33">
      <c r="A264" s="74">
        <f>COUNTIFS('Prioritized Approach Milestones'!B264,"1",'Prioritized Approach Milestones'!C264,"yes")</f>
        <v>0</v>
      </c>
      <c r="B264" s="79">
        <f>COUNTIFS('Prioritized Approach Milestones'!B264,"2",'Prioritized Approach Milestones'!C264,"yes")</f>
        <v>0</v>
      </c>
      <c r="C264" s="75">
        <f>COUNTIFS('Prioritized Approach Milestones'!B264,"3",'Prioritized Approach Milestones'!C264,"yes")</f>
        <v>0</v>
      </c>
      <c r="D264" s="76">
        <f>COUNTIFS('Prioritized Approach Milestones'!B264,"4",'Prioritized Approach Milestones'!C264,"yes")</f>
        <v>0</v>
      </c>
      <c r="E264" s="77">
        <f>COUNTIFS('Prioritized Approach Milestones'!B264,"5",'Prioritized Approach Milestones'!C264,"yes")</f>
        <v>0</v>
      </c>
      <c r="F264" s="78">
        <f>COUNTIFS('Prioritized Approach Milestones'!B264,"6",'Prioritized Approach Milestones'!C264,"yes")</f>
        <v>0</v>
      </c>
      <c r="G264" s="234">
        <f t="shared" ref="G264:G277" si="14">SUM(A264:F264)</f>
        <v>0</v>
      </c>
      <c r="H264" s="145">
        <f>COUNTIFS('Prioritized Approach Milestones'!B264,"1",'Prioritized Approach Milestones'!C264,"N/A")</f>
        <v>0</v>
      </c>
      <c r="I264" s="145">
        <f>COUNTIFS('Prioritized Approach Milestones'!B264,"2",'Prioritized Approach Milestones'!C264,"N/A")</f>
        <v>0</v>
      </c>
      <c r="J264" s="145">
        <f>COUNTIFS('Prioritized Approach Milestones'!B264,"3",'Prioritized Approach Milestones'!C264,"N/A")</f>
        <v>0</v>
      </c>
      <c r="K264" s="145">
        <f>COUNTIFS('Prioritized Approach Milestones'!B264,"4",'Prioritized Approach Milestones'!C264,"N/A")</f>
        <v>0</v>
      </c>
      <c r="L264" s="145">
        <f>COUNTIFS('Prioritized Approach Milestones'!B264,"5",'Prioritized Approach Milestones'!C264,"N/A")</f>
        <v>0</v>
      </c>
      <c r="M264" s="145">
        <f>COUNTIFS('Prioritized Approach Milestones'!B264,"6",'Prioritized Approach Milestones'!C264,"N/A")</f>
        <v>0</v>
      </c>
      <c r="N264">
        <f t="shared" si="13"/>
        <v>0</v>
      </c>
      <c r="P264" s="65" t="str">
        <f>IF('Prioritized Approach Milestones'!$B264=1,'Prioritized Approach Milestones'!$F264,"")</f>
        <v/>
      </c>
      <c r="Q264" s="65">
        <f>IF('Prioritized Approach Milestones'!$B264=2,'Prioritized Approach Milestones'!$F264,"")</f>
        <v>0</v>
      </c>
      <c r="R264" s="65" t="str">
        <f>IF('Prioritized Approach Milestones'!$B264=3,'Prioritized Approach Milestones'!$F264,"")</f>
        <v/>
      </c>
      <c r="S264" s="65" t="str">
        <f>IF('Prioritized Approach Milestones'!$B264=4,'Prioritized Approach Milestones'!$F264,"")</f>
        <v/>
      </c>
      <c r="T264" s="65" t="str">
        <f>IF('Prioritized Approach Milestones'!$B264=5,'Prioritized Approach Milestones'!$F264,"")</f>
        <v/>
      </c>
      <c r="U264" s="66" t="str">
        <f>IF('Prioritized Approach Milestones'!$B264=6,'Prioritized Approach Milestones'!$F264,"")</f>
        <v/>
      </c>
      <c r="V264" s="67" t="str">
        <f>IF(AND('Prioritized Approach Milestones'!C264="Yes",'Prioritized Approach Milestones'!F264=""),"CORRECT",IF('Prioritized Approach Milestones'!C264="No","CORRECT",IF('Prioritized Approach Milestones'!B264=1,"ERROR 1","N/A")))</f>
        <v>N/A</v>
      </c>
      <c r="W264" s="67" t="str">
        <f>IF(AND('Prioritized Approach Milestones'!C264="Yes",'Prioritized Approach Milestones'!F264=""),"CORRECT",IF('Prioritized Approach Milestones'!C264="No","CORRECT",IF('Prioritized Approach Milestones'!B264=2,"ERROR 1","N/A")))</f>
        <v>ERROR 1</v>
      </c>
      <c r="X264" s="67" t="str">
        <f>IF(AND('Prioritized Approach Milestones'!C264="Yes",'Prioritized Approach Milestones'!F264=""),"CORRECT",IF('Prioritized Approach Milestones'!C264="No","CORRECT",IF('Prioritized Approach Milestones'!B264=3,"ERROR 1","N/A")))</f>
        <v>N/A</v>
      </c>
      <c r="Y264" s="67" t="str">
        <f>IF(AND('Prioritized Approach Milestones'!C264="Yes",'Prioritized Approach Milestones'!F264=""),"CORRECT",IF('Prioritized Approach Milestones'!C264="No","CORRECT",IF('Prioritized Approach Milestones'!B264=4,"ERROR 1","N/A")))</f>
        <v>N/A</v>
      </c>
      <c r="Z264" s="67" t="str">
        <f>IF(AND('Prioritized Approach Milestones'!C264="Yes",'Prioritized Approach Milestones'!F264=""),"CORRECT",IF('Prioritized Approach Milestones'!C264="No","CORRECT",IF('Prioritized Approach Milestones'!B264=5,"ERROR 1","N/A")))</f>
        <v>N/A</v>
      </c>
      <c r="AA264" s="67" t="str">
        <f>IF(AND('Prioritized Approach Milestones'!C264="Yes",'Prioritized Approach Milestones'!F264=""),"CORRECT",IF('Prioritized Approach Milestones'!C264="No","CORRECT",IF('Prioritized Approach Milestones'!B264=6,"ERROR 1","N/A")))</f>
        <v>N/A</v>
      </c>
      <c r="AB264" s="59" t="str">
        <f>IF(AND('Prioritized Approach Milestones'!C264="No",'Prioritized Approach Milestones'!F264=""),IF('Prioritized Approach Milestones'!B264=1,"ERROR 2","N/A"),"CORRECT")</f>
        <v>CORRECT</v>
      </c>
      <c r="AC264" s="59" t="str">
        <f>IF(AND('Prioritized Approach Milestones'!C264="No",'Prioritized Approach Milestones'!F264=""),IF('Prioritized Approach Milestones'!B264=2,"ERROR 2","N/A"),"CORRECT")</f>
        <v>CORRECT</v>
      </c>
      <c r="AD264" s="59" t="str">
        <f>IF(AND('Prioritized Approach Milestones'!C264="No",'Prioritized Approach Milestones'!F264=""),IF('Prioritized Approach Milestones'!B264=3,"ERROR 2","N/A"),"CORRECT")</f>
        <v>CORRECT</v>
      </c>
      <c r="AE264" s="59" t="str">
        <f>IF(AND('Prioritized Approach Milestones'!C264="No",'Prioritized Approach Milestones'!F264=""),IF('Prioritized Approach Milestones'!B264=4,"ERROR 2","N/A"),"CORRECT")</f>
        <v>CORRECT</v>
      </c>
      <c r="AF264" s="59" t="str">
        <f>IF(AND('Prioritized Approach Milestones'!C264="No",'Prioritized Approach Milestones'!F264=""),IF('Prioritized Approach Milestones'!B264=5,"ERROR 2","N/A"),"CORRECT")</f>
        <v>CORRECT</v>
      </c>
      <c r="AG264" s="68" t="str">
        <f>IF(AND('Prioritized Approach Milestones'!C264="No",'Prioritized Approach Milestones'!F264=""),IF('Prioritized Approach Milestones'!B264=6,"ERROR 2","N/A"),"CORRECT")</f>
        <v>CORRECT</v>
      </c>
    </row>
    <row r="265" spans="1:33">
      <c r="A265" s="74">
        <f>COUNTIFS('Prioritized Approach Milestones'!B265,"1",'Prioritized Approach Milestones'!C265,"yes")</f>
        <v>0</v>
      </c>
      <c r="B265" s="79">
        <f>COUNTIFS('Prioritized Approach Milestones'!B265,"2",'Prioritized Approach Milestones'!C265,"yes")</f>
        <v>0</v>
      </c>
      <c r="C265" s="75">
        <f>COUNTIFS('Prioritized Approach Milestones'!B265,"3",'Prioritized Approach Milestones'!C265,"yes")</f>
        <v>0</v>
      </c>
      <c r="D265" s="76">
        <f>COUNTIFS('Prioritized Approach Milestones'!B265,"4",'Prioritized Approach Milestones'!C265,"yes")</f>
        <v>0</v>
      </c>
      <c r="E265" s="77">
        <f>COUNTIFS('Prioritized Approach Milestones'!B265,"5",'Prioritized Approach Milestones'!C265,"yes")</f>
        <v>0</v>
      </c>
      <c r="F265" s="78">
        <f>COUNTIFS('Prioritized Approach Milestones'!B265,"6",'Prioritized Approach Milestones'!C265,"yes")</f>
        <v>0</v>
      </c>
      <c r="G265" s="234">
        <f t="shared" si="14"/>
        <v>0</v>
      </c>
      <c r="H265" s="145">
        <f>COUNTIFS('Prioritized Approach Milestones'!B265,"1",'Prioritized Approach Milestones'!C265,"N/A")</f>
        <v>0</v>
      </c>
      <c r="I265" s="145">
        <f>COUNTIFS('Prioritized Approach Milestones'!B265,"2",'Prioritized Approach Milestones'!C265,"N/A")</f>
        <v>0</v>
      </c>
      <c r="J265" s="145">
        <f>COUNTIFS('Prioritized Approach Milestones'!B265,"3",'Prioritized Approach Milestones'!C265,"N/A")</f>
        <v>0</v>
      </c>
      <c r="K265" s="145">
        <f>COUNTIFS('Prioritized Approach Milestones'!B265,"4",'Prioritized Approach Milestones'!C265,"N/A")</f>
        <v>0</v>
      </c>
      <c r="L265" s="145">
        <f>COUNTIFS('Prioritized Approach Milestones'!B265,"5",'Prioritized Approach Milestones'!C265,"N/A")</f>
        <v>0</v>
      </c>
      <c r="M265" s="145">
        <f>COUNTIFS('Prioritized Approach Milestones'!B265,"6",'Prioritized Approach Milestones'!C265,"N/A")</f>
        <v>0</v>
      </c>
      <c r="N265">
        <f t="shared" si="13"/>
        <v>0</v>
      </c>
      <c r="P265" s="65" t="str">
        <f>IF('Prioritized Approach Milestones'!$B265=1,'Prioritized Approach Milestones'!$F265,"")</f>
        <v/>
      </c>
      <c r="Q265" s="65">
        <f>IF('Prioritized Approach Milestones'!$B265=2,'Prioritized Approach Milestones'!$F265,"")</f>
        <v>0</v>
      </c>
      <c r="R265" s="65" t="str">
        <f>IF('Prioritized Approach Milestones'!$B265=3,'Prioritized Approach Milestones'!$F265,"")</f>
        <v/>
      </c>
      <c r="S265" s="65" t="str">
        <f>IF('Prioritized Approach Milestones'!$B265=4,'Prioritized Approach Milestones'!$F265,"")</f>
        <v/>
      </c>
      <c r="T265" s="65" t="str">
        <f>IF('Prioritized Approach Milestones'!$B265=5,'Prioritized Approach Milestones'!$F265,"")</f>
        <v/>
      </c>
      <c r="U265" s="66" t="str">
        <f>IF('Prioritized Approach Milestones'!$B265=6,'Prioritized Approach Milestones'!$F265,"")</f>
        <v/>
      </c>
      <c r="V265" s="67" t="str">
        <f>IF(AND('Prioritized Approach Milestones'!C265="Yes",'Prioritized Approach Milestones'!F265=""),"CORRECT",IF('Prioritized Approach Milestones'!C265="No","CORRECT",IF('Prioritized Approach Milestones'!B265=1,"ERROR 1","N/A")))</f>
        <v>N/A</v>
      </c>
      <c r="W265" s="67" t="str">
        <f>IF(AND('Prioritized Approach Milestones'!C265="Yes",'Prioritized Approach Milestones'!F265=""),"CORRECT",IF('Prioritized Approach Milestones'!C265="No","CORRECT",IF('Prioritized Approach Milestones'!B265=2,"ERROR 1","N/A")))</f>
        <v>ERROR 1</v>
      </c>
      <c r="X265" s="67" t="str">
        <f>IF(AND('Prioritized Approach Milestones'!C265="Yes",'Prioritized Approach Milestones'!F265=""),"CORRECT",IF('Prioritized Approach Milestones'!C265="No","CORRECT",IF('Prioritized Approach Milestones'!B265=3,"ERROR 1","N/A")))</f>
        <v>N/A</v>
      </c>
      <c r="Y265" s="67" t="str">
        <f>IF(AND('Prioritized Approach Milestones'!C265="Yes",'Prioritized Approach Milestones'!F265=""),"CORRECT",IF('Prioritized Approach Milestones'!C265="No","CORRECT",IF('Prioritized Approach Milestones'!B265=4,"ERROR 1","N/A")))</f>
        <v>N/A</v>
      </c>
      <c r="Z265" s="67" t="str">
        <f>IF(AND('Prioritized Approach Milestones'!C265="Yes",'Prioritized Approach Milestones'!F265=""),"CORRECT",IF('Prioritized Approach Milestones'!C265="No","CORRECT",IF('Prioritized Approach Milestones'!B265=5,"ERROR 1","N/A")))</f>
        <v>N/A</v>
      </c>
      <c r="AA265" s="67" t="str">
        <f>IF(AND('Prioritized Approach Milestones'!C265="Yes",'Prioritized Approach Milestones'!F265=""),"CORRECT",IF('Prioritized Approach Milestones'!C265="No","CORRECT",IF('Prioritized Approach Milestones'!B265=6,"ERROR 1","N/A")))</f>
        <v>N/A</v>
      </c>
      <c r="AB265" s="59" t="str">
        <f>IF(AND('Prioritized Approach Milestones'!C265="No",'Prioritized Approach Milestones'!F265=""),IF('Prioritized Approach Milestones'!B265=1,"ERROR 2","N/A"),"CORRECT")</f>
        <v>CORRECT</v>
      </c>
      <c r="AC265" s="59" t="str">
        <f>IF(AND('Prioritized Approach Milestones'!C265="No",'Prioritized Approach Milestones'!F265=""),IF('Prioritized Approach Milestones'!B265=2,"ERROR 2","N/A"),"CORRECT")</f>
        <v>CORRECT</v>
      </c>
      <c r="AD265" s="59" t="str">
        <f>IF(AND('Prioritized Approach Milestones'!C265="No",'Prioritized Approach Milestones'!F265=""),IF('Prioritized Approach Milestones'!B265=3,"ERROR 2","N/A"),"CORRECT")</f>
        <v>CORRECT</v>
      </c>
      <c r="AE265" s="59" t="str">
        <f>IF(AND('Prioritized Approach Milestones'!C265="No",'Prioritized Approach Milestones'!F265=""),IF('Prioritized Approach Milestones'!B265=4,"ERROR 2","N/A"),"CORRECT")</f>
        <v>CORRECT</v>
      </c>
      <c r="AF265" s="59" t="str">
        <f>IF(AND('Prioritized Approach Milestones'!C265="No",'Prioritized Approach Milestones'!F265=""),IF('Prioritized Approach Milestones'!B265=5,"ERROR 2","N/A"),"CORRECT")</f>
        <v>CORRECT</v>
      </c>
      <c r="AG265" s="68" t="str">
        <f>IF(AND('Prioritized Approach Milestones'!C265="No",'Prioritized Approach Milestones'!F265=""),IF('Prioritized Approach Milestones'!B265=6,"ERROR 2","N/A"),"CORRECT")</f>
        <v>CORRECT</v>
      </c>
    </row>
    <row r="266" spans="1:33">
      <c r="A266" s="74">
        <f>COUNTIFS('Prioritized Approach Milestones'!B266,"1",'Prioritized Approach Milestones'!C266,"yes")</f>
        <v>0</v>
      </c>
      <c r="B266" s="79">
        <f>COUNTIFS('Prioritized Approach Milestones'!B266,"2",'Prioritized Approach Milestones'!C266,"yes")</f>
        <v>0</v>
      </c>
      <c r="C266" s="75">
        <f>COUNTIFS('Prioritized Approach Milestones'!B266,"3",'Prioritized Approach Milestones'!C266,"yes")</f>
        <v>0</v>
      </c>
      <c r="D266" s="76">
        <f>COUNTIFS('Prioritized Approach Milestones'!B266,"4",'Prioritized Approach Milestones'!C266,"yes")</f>
        <v>0</v>
      </c>
      <c r="E266" s="77">
        <f>COUNTIFS('Prioritized Approach Milestones'!B266,"5",'Prioritized Approach Milestones'!C266,"yes")</f>
        <v>0</v>
      </c>
      <c r="F266" s="78">
        <f>COUNTIFS('Prioritized Approach Milestones'!B266,"6",'Prioritized Approach Milestones'!C266,"yes")</f>
        <v>0</v>
      </c>
      <c r="G266" s="234">
        <f t="shared" si="14"/>
        <v>0</v>
      </c>
      <c r="H266" s="145">
        <f>COUNTIFS('Prioritized Approach Milestones'!B266,"1",'Prioritized Approach Milestones'!C266,"N/A")</f>
        <v>0</v>
      </c>
      <c r="I266" s="145">
        <f>COUNTIFS('Prioritized Approach Milestones'!B266,"2",'Prioritized Approach Milestones'!C266,"N/A")</f>
        <v>0</v>
      </c>
      <c r="J266" s="145">
        <f>COUNTIFS('Prioritized Approach Milestones'!B266,"3",'Prioritized Approach Milestones'!C266,"N/A")</f>
        <v>0</v>
      </c>
      <c r="K266" s="145">
        <f>COUNTIFS('Prioritized Approach Milestones'!B266,"4",'Prioritized Approach Milestones'!C266,"N/A")</f>
        <v>0</v>
      </c>
      <c r="L266" s="145">
        <f>COUNTIFS('Prioritized Approach Milestones'!B266,"5",'Prioritized Approach Milestones'!C266,"N/A")</f>
        <v>0</v>
      </c>
      <c r="M266" s="145">
        <f>COUNTIFS('Prioritized Approach Milestones'!B266,"6",'Prioritized Approach Milestones'!C266,"N/A")</f>
        <v>0</v>
      </c>
      <c r="N266">
        <f t="shared" si="13"/>
        <v>0</v>
      </c>
      <c r="P266" s="65" t="str">
        <f>IF('Prioritized Approach Milestones'!$B266=1,'Prioritized Approach Milestones'!$F266,"")</f>
        <v/>
      </c>
      <c r="Q266" s="65" t="str">
        <f>IF('Prioritized Approach Milestones'!$B266=2,'Prioritized Approach Milestones'!$F266,"")</f>
        <v/>
      </c>
      <c r="R266" s="65" t="str">
        <f>IF('Prioritized Approach Milestones'!$B266=3,'Prioritized Approach Milestones'!$F266,"")</f>
        <v/>
      </c>
      <c r="S266" s="65" t="str">
        <f>IF('Prioritized Approach Milestones'!$B266=4,'Prioritized Approach Milestones'!$F266,"")</f>
        <v/>
      </c>
      <c r="T266" s="65" t="str">
        <f>IF('Prioritized Approach Milestones'!$B266=5,'Prioritized Approach Milestones'!$F266,"")</f>
        <v/>
      </c>
      <c r="U266" s="66">
        <f>IF('Prioritized Approach Milestones'!$B266=6,'Prioritized Approach Milestones'!$F266,"")</f>
        <v>0</v>
      </c>
      <c r="V266" s="67" t="str">
        <f>IF(AND('Prioritized Approach Milestones'!C266="Yes",'Prioritized Approach Milestones'!F266=""),"CORRECT",IF('Prioritized Approach Milestones'!C266="No","CORRECT",IF('Prioritized Approach Milestones'!B266=1,"ERROR 1","N/A")))</f>
        <v>N/A</v>
      </c>
      <c r="W266" s="67" t="str">
        <f>IF(AND('Prioritized Approach Milestones'!C266="Yes",'Prioritized Approach Milestones'!F266=""),"CORRECT",IF('Prioritized Approach Milestones'!C266="No","CORRECT",IF('Prioritized Approach Milestones'!B266=2,"ERROR 1","N/A")))</f>
        <v>N/A</v>
      </c>
      <c r="X266" s="67" t="str">
        <f>IF(AND('Prioritized Approach Milestones'!C266="Yes",'Prioritized Approach Milestones'!F266=""),"CORRECT",IF('Prioritized Approach Milestones'!C266="No","CORRECT",IF('Prioritized Approach Milestones'!B266=3,"ERROR 1","N/A")))</f>
        <v>N/A</v>
      </c>
      <c r="Y266" s="67" t="str">
        <f>IF(AND('Prioritized Approach Milestones'!C266="Yes",'Prioritized Approach Milestones'!F266=""),"CORRECT",IF('Prioritized Approach Milestones'!C266="No","CORRECT",IF('Prioritized Approach Milestones'!B266=4,"ERROR 1","N/A")))</f>
        <v>N/A</v>
      </c>
      <c r="Z266" s="67" t="str">
        <f>IF(AND('Prioritized Approach Milestones'!C266="Yes",'Prioritized Approach Milestones'!F266=""),"CORRECT",IF('Prioritized Approach Milestones'!C266="No","CORRECT",IF('Prioritized Approach Milestones'!B266=5,"ERROR 1","N/A")))</f>
        <v>N/A</v>
      </c>
      <c r="AA266" s="67" t="str">
        <f>IF(AND('Prioritized Approach Milestones'!C266="Yes",'Prioritized Approach Milestones'!F266=""),"CORRECT",IF('Prioritized Approach Milestones'!C266="No","CORRECT",IF('Prioritized Approach Milestones'!B266=6,"ERROR 1","N/A")))</f>
        <v>ERROR 1</v>
      </c>
      <c r="AB266" s="59" t="str">
        <f>IF(AND('Prioritized Approach Milestones'!C266="No",'Prioritized Approach Milestones'!F266=""),IF('Prioritized Approach Milestones'!B266=1,"ERROR 2","N/A"),"CORRECT")</f>
        <v>CORRECT</v>
      </c>
      <c r="AC266" s="59" t="str">
        <f>IF(AND('Prioritized Approach Milestones'!C266="No",'Prioritized Approach Milestones'!F266=""),IF('Prioritized Approach Milestones'!B266=2,"ERROR 2","N/A"),"CORRECT")</f>
        <v>CORRECT</v>
      </c>
      <c r="AD266" s="59" t="str">
        <f>IF(AND('Prioritized Approach Milestones'!C266="No",'Prioritized Approach Milestones'!F266=""),IF('Prioritized Approach Milestones'!B266=3,"ERROR 2","N/A"),"CORRECT")</f>
        <v>CORRECT</v>
      </c>
      <c r="AE266" s="59" t="str">
        <f>IF(AND('Prioritized Approach Milestones'!C266="No",'Prioritized Approach Milestones'!F266=""),IF('Prioritized Approach Milestones'!B266=4,"ERROR 2","N/A"),"CORRECT")</f>
        <v>CORRECT</v>
      </c>
      <c r="AF266" s="59" t="str">
        <f>IF(AND('Prioritized Approach Milestones'!C266="No",'Prioritized Approach Milestones'!F266=""),IF('Prioritized Approach Milestones'!B266=5,"ERROR 2","N/A"),"CORRECT")</f>
        <v>CORRECT</v>
      </c>
      <c r="AG266" s="68" t="str">
        <f>IF(AND('Prioritized Approach Milestones'!C266="No",'Prioritized Approach Milestones'!F266=""),IF('Prioritized Approach Milestones'!B266=6,"ERROR 2","N/A"),"CORRECT")</f>
        <v>CORRECT</v>
      </c>
    </row>
    <row r="267" spans="1:33">
      <c r="A267" s="74">
        <f>COUNTIFS('Prioritized Approach Milestones'!B267,"1",'Prioritized Approach Milestones'!C267,"yes")</f>
        <v>0</v>
      </c>
      <c r="B267" s="79">
        <f>COUNTIFS('Prioritized Approach Milestones'!B267,"2",'Prioritized Approach Milestones'!C267,"yes")</f>
        <v>0</v>
      </c>
      <c r="C267" s="75">
        <f>COUNTIFS('Prioritized Approach Milestones'!B267,"3",'Prioritized Approach Milestones'!C267,"yes")</f>
        <v>0</v>
      </c>
      <c r="D267" s="76">
        <f>COUNTIFS('Prioritized Approach Milestones'!B267,"4",'Prioritized Approach Milestones'!C267,"yes")</f>
        <v>0</v>
      </c>
      <c r="E267" s="77">
        <f>COUNTIFS('Prioritized Approach Milestones'!B267,"5",'Prioritized Approach Milestones'!C267,"yes")</f>
        <v>0</v>
      </c>
      <c r="F267" s="78">
        <f>COUNTIFS('Prioritized Approach Milestones'!B267,"6",'Prioritized Approach Milestones'!C267,"yes")</f>
        <v>0</v>
      </c>
      <c r="G267" s="234">
        <f t="shared" si="14"/>
        <v>0</v>
      </c>
      <c r="H267" s="145">
        <f>COUNTIFS('Prioritized Approach Milestones'!B267,"1",'Prioritized Approach Milestones'!C267,"N/A")</f>
        <v>0</v>
      </c>
      <c r="I267" s="145">
        <f>COUNTIFS('Prioritized Approach Milestones'!B267,"2",'Prioritized Approach Milestones'!C267,"N/A")</f>
        <v>0</v>
      </c>
      <c r="J267" s="145">
        <f>COUNTIFS('Prioritized Approach Milestones'!B267,"3",'Prioritized Approach Milestones'!C267,"N/A")</f>
        <v>0</v>
      </c>
      <c r="K267" s="145">
        <f>COUNTIFS('Prioritized Approach Milestones'!B267,"4",'Prioritized Approach Milestones'!C267,"N/A")</f>
        <v>0</v>
      </c>
      <c r="L267" s="145">
        <f>COUNTIFS('Prioritized Approach Milestones'!B267,"5",'Prioritized Approach Milestones'!C267,"N/A")</f>
        <v>0</v>
      </c>
      <c r="M267" s="145">
        <f>COUNTIFS('Prioritized Approach Milestones'!B267,"6",'Prioritized Approach Milestones'!C267,"N/A")</f>
        <v>0</v>
      </c>
      <c r="N267">
        <f t="shared" si="13"/>
        <v>0</v>
      </c>
      <c r="P267" s="65" t="str">
        <f>IF('Prioritized Approach Milestones'!$B267=1,'Prioritized Approach Milestones'!$F267,"")</f>
        <v/>
      </c>
      <c r="Q267" s="65" t="str">
        <f>IF('Prioritized Approach Milestones'!$B267=2,'Prioritized Approach Milestones'!$F267,"")</f>
        <v/>
      </c>
      <c r="R267" s="65" t="str">
        <f>IF('Prioritized Approach Milestones'!$B267=3,'Prioritized Approach Milestones'!$F267,"")</f>
        <v/>
      </c>
      <c r="S267" s="65" t="str">
        <f>IF('Prioritized Approach Milestones'!$B267=4,'Prioritized Approach Milestones'!$F267,"")</f>
        <v/>
      </c>
      <c r="T267" s="65" t="str">
        <f>IF('Prioritized Approach Milestones'!$B267=5,'Prioritized Approach Milestones'!$F267,"")</f>
        <v/>
      </c>
      <c r="U267" s="66">
        <f>IF('Prioritized Approach Milestones'!$B267=6,'Prioritized Approach Milestones'!$F267,"")</f>
        <v>0</v>
      </c>
      <c r="V267" s="67" t="str">
        <f>IF(AND('Prioritized Approach Milestones'!C267="Yes",'Prioritized Approach Milestones'!F267=""),"CORRECT",IF('Prioritized Approach Milestones'!C267="No","CORRECT",IF('Prioritized Approach Milestones'!B267=1,"ERROR 1","N/A")))</f>
        <v>N/A</v>
      </c>
      <c r="W267" s="67" t="str">
        <f>IF(AND('Prioritized Approach Milestones'!C267="Yes",'Prioritized Approach Milestones'!F267=""),"CORRECT",IF('Prioritized Approach Milestones'!C267="No","CORRECT",IF('Prioritized Approach Milestones'!B267=2,"ERROR 1","N/A")))</f>
        <v>N/A</v>
      </c>
      <c r="X267" s="67" t="str">
        <f>IF(AND('Prioritized Approach Milestones'!C267="Yes",'Prioritized Approach Milestones'!F267=""),"CORRECT",IF('Prioritized Approach Milestones'!C267="No","CORRECT",IF('Prioritized Approach Milestones'!B267=3,"ERROR 1","N/A")))</f>
        <v>N/A</v>
      </c>
      <c r="Y267" s="67" t="str">
        <f>IF(AND('Prioritized Approach Milestones'!C267="Yes",'Prioritized Approach Milestones'!F267=""),"CORRECT",IF('Prioritized Approach Milestones'!C267="No","CORRECT",IF('Prioritized Approach Milestones'!B267=4,"ERROR 1","N/A")))</f>
        <v>N/A</v>
      </c>
      <c r="Z267" s="67" t="str">
        <f>IF(AND('Prioritized Approach Milestones'!C267="Yes",'Prioritized Approach Milestones'!F267=""),"CORRECT",IF('Prioritized Approach Milestones'!C267="No","CORRECT",IF('Prioritized Approach Milestones'!B267=5,"ERROR 1","N/A")))</f>
        <v>N/A</v>
      </c>
      <c r="AA267" s="67" t="str">
        <f>IF(AND('Prioritized Approach Milestones'!C267="Yes",'Prioritized Approach Milestones'!F267=""),"CORRECT",IF('Prioritized Approach Milestones'!C267="No","CORRECT",IF('Prioritized Approach Milestones'!B267=6,"ERROR 1","N/A")))</f>
        <v>ERROR 1</v>
      </c>
      <c r="AB267" s="59" t="str">
        <f>IF(AND('Prioritized Approach Milestones'!C267="No",'Prioritized Approach Milestones'!F267=""),IF('Prioritized Approach Milestones'!B267=1,"ERROR 2","N/A"),"CORRECT")</f>
        <v>CORRECT</v>
      </c>
      <c r="AC267" s="59" t="str">
        <f>IF(AND('Prioritized Approach Milestones'!C267="No",'Prioritized Approach Milestones'!F267=""),IF('Prioritized Approach Milestones'!B267=2,"ERROR 2","N/A"),"CORRECT")</f>
        <v>CORRECT</v>
      </c>
      <c r="AD267" s="59" t="str">
        <f>IF(AND('Prioritized Approach Milestones'!C267="No",'Prioritized Approach Milestones'!F267=""),IF('Prioritized Approach Milestones'!B267=3,"ERROR 2","N/A"),"CORRECT")</f>
        <v>CORRECT</v>
      </c>
      <c r="AE267" s="59" t="str">
        <f>IF(AND('Prioritized Approach Milestones'!C267="No",'Prioritized Approach Milestones'!F267=""),IF('Prioritized Approach Milestones'!B267=4,"ERROR 2","N/A"),"CORRECT")</f>
        <v>CORRECT</v>
      </c>
      <c r="AF267" s="59" t="str">
        <f>IF(AND('Prioritized Approach Milestones'!C267="No",'Prioritized Approach Milestones'!F267=""),IF('Prioritized Approach Milestones'!B267=5,"ERROR 2","N/A"),"CORRECT")</f>
        <v>CORRECT</v>
      </c>
      <c r="AG267" s="68" t="str">
        <f>IF(AND('Prioritized Approach Milestones'!C267="No",'Prioritized Approach Milestones'!F267=""),IF('Prioritized Approach Milestones'!B267=6,"ERROR 2","N/A"),"CORRECT")</f>
        <v>CORRECT</v>
      </c>
    </row>
    <row r="268" spans="1:33">
      <c r="A268" s="74">
        <f>COUNTIFS('Prioritized Approach Milestones'!B268,"1",'Prioritized Approach Milestones'!C268,"yes")</f>
        <v>0</v>
      </c>
      <c r="B268" s="79">
        <f>COUNTIFS('Prioritized Approach Milestones'!B268,"2",'Prioritized Approach Milestones'!C268,"yes")</f>
        <v>0</v>
      </c>
      <c r="C268" s="75">
        <f>COUNTIFS('Prioritized Approach Milestones'!B268,"3",'Prioritized Approach Milestones'!C268,"yes")</f>
        <v>0</v>
      </c>
      <c r="D268" s="76">
        <f>COUNTIFS('Prioritized Approach Milestones'!B268,"4",'Prioritized Approach Milestones'!C268,"yes")</f>
        <v>0</v>
      </c>
      <c r="E268" s="77">
        <f>COUNTIFS('Prioritized Approach Milestones'!B268,"5",'Prioritized Approach Milestones'!C268,"yes")</f>
        <v>0</v>
      </c>
      <c r="F268" s="78">
        <f>COUNTIFS('Prioritized Approach Milestones'!B268,"6",'Prioritized Approach Milestones'!C268,"yes")</f>
        <v>0</v>
      </c>
      <c r="G268" s="234">
        <f t="shared" si="14"/>
        <v>0</v>
      </c>
      <c r="H268" s="145">
        <f>COUNTIFS('Prioritized Approach Milestones'!B268,"1",'Prioritized Approach Milestones'!C268,"N/A")</f>
        <v>0</v>
      </c>
      <c r="I268" s="145">
        <f>COUNTIFS('Prioritized Approach Milestones'!B268,"2",'Prioritized Approach Milestones'!C268,"N/A")</f>
        <v>0</v>
      </c>
      <c r="J268" s="145">
        <f>COUNTIFS('Prioritized Approach Milestones'!B268,"3",'Prioritized Approach Milestones'!C268,"N/A")</f>
        <v>0</v>
      </c>
      <c r="K268" s="145">
        <f>COUNTIFS('Prioritized Approach Milestones'!B268,"4",'Prioritized Approach Milestones'!C268,"N/A")</f>
        <v>0</v>
      </c>
      <c r="L268" s="145">
        <f>COUNTIFS('Prioritized Approach Milestones'!B268,"5",'Prioritized Approach Milestones'!C268,"N/A")</f>
        <v>0</v>
      </c>
      <c r="M268" s="145">
        <f>COUNTIFS('Prioritized Approach Milestones'!B268,"6",'Prioritized Approach Milestones'!C268,"N/A")</f>
        <v>0</v>
      </c>
      <c r="N268">
        <f t="shared" si="13"/>
        <v>0</v>
      </c>
      <c r="P268" s="65" t="str">
        <f>IF('Prioritized Approach Milestones'!$B268=1,'Prioritized Approach Milestones'!$F268,"")</f>
        <v/>
      </c>
      <c r="Q268" s="65" t="str">
        <f>IF('Prioritized Approach Milestones'!$B268=2,'Prioritized Approach Milestones'!$F268,"")</f>
        <v/>
      </c>
      <c r="R268" s="65" t="str">
        <f>IF('Prioritized Approach Milestones'!$B268=3,'Prioritized Approach Milestones'!$F268,"")</f>
        <v/>
      </c>
      <c r="S268" s="65" t="str">
        <f>IF('Prioritized Approach Milestones'!$B268=4,'Prioritized Approach Milestones'!$F268,"")</f>
        <v/>
      </c>
      <c r="T268" s="65" t="str">
        <f>IF('Prioritized Approach Milestones'!$B268=5,'Prioritized Approach Milestones'!$F268,"")</f>
        <v/>
      </c>
      <c r="U268" s="66" t="str">
        <f>IF('Prioritized Approach Milestones'!$B268=6,'Prioritized Approach Milestones'!$F268,"")</f>
        <v/>
      </c>
      <c r="V268" s="67" t="str">
        <f>IF(AND('Prioritized Approach Milestones'!C268="Yes",'Prioritized Approach Milestones'!F268=""),"CORRECT",IF('Prioritized Approach Milestones'!C268="No","CORRECT",IF('Prioritized Approach Milestones'!B268=1,"ERROR 1","N/A")))</f>
        <v>N/A</v>
      </c>
      <c r="W268" s="67" t="str">
        <f>IF(AND('Prioritized Approach Milestones'!C268="Yes",'Prioritized Approach Milestones'!F268=""),"CORRECT",IF('Prioritized Approach Milestones'!C268="No","CORRECT",IF('Prioritized Approach Milestones'!B268=2,"ERROR 1","N/A")))</f>
        <v>N/A</v>
      </c>
      <c r="X268" s="67" t="str">
        <f>IF(AND('Prioritized Approach Milestones'!C268="Yes",'Prioritized Approach Milestones'!F268=""),"CORRECT",IF('Prioritized Approach Milestones'!C268="No","CORRECT",IF('Prioritized Approach Milestones'!B268=3,"ERROR 1","N/A")))</f>
        <v>N/A</v>
      </c>
      <c r="Y268" s="67" t="str">
        <f>IF(AND('Prioritized Approach Milestones'!C268="Yes",'Prioritized Approach Milestones'!F268=""),"CORRECT",IF('Prioritized Approach Milestones'!C268="No","CORRECT",IF('Prioritized Approach Milestones'!B268=4,"ERROR 1","N/A")))</f>
        <v>N/A</v>
      </c>
      <c r="Z268" s="67" t="str">
        <f>IF(AND('Prioritized Approach Milestones'!C268="Yes",'Prioritized Approach Milestones'!F268=""),"CORRECT",IF('Prioritized Approach Milestones'!C268="No","CORRECT",IF('Prioritized Approach Milestones'!B268=5,"ERROR 1","N/A")))</f>
        <v>N/A</v>
      </c>
      <c r="AA268" s="67" t="str">
        <f>IF(AND('Prioritized Approach Milestones'!C268="Yes",'Prioritized Approach Milestones'!F268=""),"CORRECT",IF('Prioritized Approach Milestones'!C268="No","CORRECT",IF('Prioritized Approach Milestones'!B268=6,"ERROR 1","N/A")))</f>
        <v>N/A</v>
      </c>
      <c r="AB268" s="59" t="str">
        <f>IF(AND('Prioritized Approach Milestones'!C268="No",'Prioritized Approach Milestones'!F268=""),IF('Prioritized Approach Milestones'!B268=1,"ERROR 2","N/A"),"CORRECT")</f>
        <v>CORRECT</v>
      </c>
      <c r="AC268" s="59" t="str">
        <f>IF(AND('Prioritized Approach Milestones'!C268="No",'Prioritized Approach Milestones'!F268=""),IF('Prioritized Approach Milestones'!B268=2,"ERROR 2","N/A"),"CORRECT")</f>
        <v>CORRECT</v>
      </c>
      <c r="AD268" s="59" t="str">
        <f>IF(AND('Prioritized Approach Milestones'!C268="No",'Prioritized Approach Milestones'!F268=""),IF('Prioritized Approach Milestones'!B268=3,"ERROR 2","N/A"),"CORRECT")</f>
        <v>CORRECT</v>
      </c>
      <c r="AE268" s="59" t="str">
        <f>IF(AND('Prioritized Approach Milestones'!C268="No",'Prioritized Approach Milestones'!F268=""),IF('Prioritized Approach Milestones'!B268=4,"ERROR 2","N/A"),"CORRECT")</f>
        <v>CORRECT</v>
      </c>
      <c r="AF268" s="59" t="str">
        <f>IF(AND('Prioritized Approach Milestones'!C268="No",'Prioritized Approach Milestones'!F268=""),IF('Prioritized Approach Milestones'!B268=5,"ERROR 2","N/A"),"CORRECT")</f>
        <v>CORRECT</v>
      </c>
      <c r="AG268" s="68" t="str">
        <f>IF(AND('Prioritized Approach Milestones'!C268="No",'Prioritized Approach Milestones'!F268=""),IF('Prioritized Approach Milestones'!B268=6,"ERROR 2","N/A"),"CORRECT")</f>
        <v>CORRECT</v>
      </c>
    </row>
    <row r="269" spans="1:33">
      <c r="A269" s="74">
        <f>COUNTIFS('Prioritized Approach Milestones'!B269,"1",'Prioritized Approach Milestones'!C269,"yes")</f>
        <v>0</v>
      </c>
      <c r="B269" s="79">
        <f>COUNTIFS('Prioritized Approach Milestones'!B269,"2",'Prioritized Approach Milestones'!C269,"yes")</f>
        <v>0</v>
      </c>
      <c r="C269" s="75">
        <f>COUNTIFS('Prioritized Approach Milestones'!B269,"3",'Prioritized Approach Milestones'!C269,"yes")</f>
        <v>0</v>
      </c>
      <c r="D269" s="76">
        <f>COUNTIFS('Prioritized Approach Milestones'!B269,"4",'Prioritized Approach Milestones'!C269,"yes")</f>
        <v>0</v>
      </c>
      <c r="E269" s="77">
        <f>COUNTIFS('Prioritized Approach Milestones'!B269,"5",'Prioritized Approach Milestones'!C269,"yes")</f>
        <v>0</v>
      </c>
      <c r="F269" s="78">
        <f>COUNTIFS('Prioritized Approach Milestones'!B269,"6",'Prioritized Approach Milestones'!C269,"yes")</f>
        <v>0</v>
      </c>
      <c r="G269" s="234">
        <f t="shared" si="14"/>
        <v>0</v>
      </c>
      <c r="H269" s="145">
        <f>COUNTIFS('Prioritized Approach Milestones'!B269,"1",'Prioritized Approach Milestones'!C269,"N/A")</f>
        <v>0</v>
      </c>
      <c r="I269" s="145">
        <f>COUNTIFS('Prioritized Approach Milestones'!B269,"2",'Prioritized Approach Milestones'!C269,"N/A")</f>
        <v>0</v>
      </c>
      <c r="J269" s="145">
        <f>COUNTIFS('Prioritized Approach Milestones'!B269,"3",'Prioritized Approach Milestones'!C269,"N/A")</f>
        <v>0</v>
      </c>
      <c r="K269" s="145">
        <f>COUNTIFS('Prioritized Approach Milestones'!B269,"4",'Prioritized Approach Milestones'!C269,"N/A")</f>
        <v>0</v>
      </c>
      <c r="L269" s="145">
        <f>COUNTIFS('Prioritized Approach Milestones'!B269,"5",'Prioritized Approach Milestones'!C269,"N/A")</f>
        <v>0</v>
      </c>
      <c r="M269" s="145">
        <f>COUNTIFS('Prioritized Approach Milestones'!B269,"6",'Prioritized Approach Milestones'!C269,"N/A")</f>
        <v>0</v>
      </c>
      <c r="N269">
        <f t="shared" si="13"/>
        <v>0</v>
      </c>
      <c r="P269" s="65" t="str">
        <f>IF('Prioritized Approach Milestones'!$B269=1,'Prioritized Approach Milestones'!$F269,"")</f>
        <v/>
      </c>
      <c r="Q269" s="65" t="str">
        <f>IF('Prioritized Approach Milestones'!$B269=2,'Prioritized Approach Milestones'!$F269,"")</f>
        <v/>
      </c>
      <c r="R269" s="65">
        <f>IF('Prioritized Approach Milestones'!$B269=3,'Prioritized Approach Milestones'!$F269,"")</f>
        <v>0</v>
      </c>
      <c r="S269" s="65" t="str">
        <f>IF('Prioritized Approach Milestones'!$B269=4,'Prioritized Approach Milestones'!$F269,"")</f>
        <v/>
      </c>
      <c r="T269" s="65" t="str">
        <f>IF('Prioritized Approach Milestones'!$B269=5,'Prioritized Approach Milestones'!$F269,"")</f>
        <v/>
      </c>
      <c r="U269" s="66" t="str">
        <f>IF('Prioritized Approach Milestones'!$B269=6,'Prioritized Approach Milestones'!$F269,"")</f>
        <v/>
      </c>
      <c r="V269" s="67" t="str">
        <f>IF(AND('Prioritized Approach Milestones'!C269="Yes",'Prioritized Approach Milestones'!F269=""),"CORRECT",IF('Prioritized Approach Milestones'!C269="No","CORRECT",IF('Prioritized Approach Milestones'!B269=1,"ERROR 1","N/A")))</f>
        <v>N/A</v>
      </c>
      <c r="W269" s="67" t="str">
        <f>IF(AND('Prioritized Approach Milestones'!C269="Yes",'Prioritized Approach Milestones'!F269=""),"CORRECT",IF('Prioritized Approach Milestones'!C269="No","CORRECT",IF('Prioritized Approach Milestones'!B269=2,"ERROR 1","N/A")))</f>
        <v>N/A</v>
      </c>
      <c r="X269" s="67" t="str">
        <f>IF(AND('Prioritized Approach Milestones'!C269="Yes",'Prioritized Approach Milestones'!F269=""),"CORRECT",IF('Prioritized Approach Milestones'!C269="No","CORRECT",IF('Prioritized Approach Milestones'!B269=3,"ERROR 1","N/A")))</f>
        <v>ERROR 1</v>
      </c>
      <c r="Y269" s="67" t="str">
        <f>IF(AND('Prioritized Approach Milestones'!C269="Yes",'Prioritized Approach Milestones'!F269=""),"CORRECT",IF('Prioritized Approach Milestones'!C269="No","CORRECT",IF('Prioritized Approach Milestones'!B269=4,"ERROR 1","N/A")))</f>
        <v>N/A</v>
      </c>
      <c r="Z269" s="67" t="str">
        <f>IF(AND('Prioritized Approach Milestones'!C269="Yes",'Prioritized Approach Milestones'!F269=""),"CORRECT",IF('Prioritized Approach Milestones'!C269="No","CORRECT",IF('Prioritized Approach Milestones'!B269=5,"ERROR 1","N/A")))</f>
        <v>N/A</v>
      </c>
      <c r="AA269" s="67" t="str">
        <f>IF(AND('Prioritized Approach Milestones'!C269="Yes",'Prioritized Approach Milestones'!F269=""),"CORRECT",IF('Prioritized Approach Milestones'!C269="No","CORRECT",IF('Prioritized Approach Milestones'!B269=6,"ERROR 1","N/A")))</f>
        <v>N/A</v>
      </c>
      <c r="AB269" s="59" t="str">
        <f>IF(AND('Prioritized Approach Milestones'!C269="No",'Prioritized Approach Milestones'!F269=""),IF('Prioritized Approach Milestones'!B269=1,"ERROR 2","N/A"),"CORRECT")</f>
        <v>CORRECT</v>
      </c>
      <c r="AC269" s="59" t="str">
        <f>IF(AND('Prioritized Approach Milestones'!C269="No",'Prioritized Approach Milestones'!F269=""),IF('Prioritized Approach Milestones'!B269=2,"ERROR 2","N/A"),"CORRECT")</f>
        <v>CORRECT</v>
      </c>
      <c r="AD269" s="59" t="str">
        <f>IF(AND('Prioritized Approach Milestones'!C269="No",'Prioritized Approach Milestones'!F269=""),IF('Prioritized Approach Milestones'!B269=3,"ERROR 2","N/A"),"CORRECT")</f>
        <v>CORRECT</v>
      </c>
      <c r="AE269" s="59" t="str">
        <f>IF(AND('Prioritized Approach Milestones'!C269="No",'Prioritized Approach Milestones'!F269=""),IF('Prioritized Approach Milestones'!B269=4,"ERROR 2","N/A"),"CORRECT")</f>
        <v>CORRECT</v>
      </c>
      <c r="AF269" s="59" t="str">
        <f>IF(AND('Prioritized Approach Milestones'!C269="No",'Prioritized Approach Milestones'!F269=""),IF('Prioritized Approach Milestones'!B269=5,"ERROR 2","N/A"),"CORRECT")</f>
        <v>CORRECT</v>
      </c>
      <c r="AG269" s="68" t="str">
        <f>IF(AND('Prioritized Approach Milestones'!C269="No",'Prioritized Approach Milestones'!F269=""),IF('Prioritized Approach Milestones'!B269=6,"ERROR 2","N/A"),"CORRECT")</f>
        <v>CORRECT</v>
      </c>
    </row>
    <row r="270" spans="1:33">
      <c r="A270" s="74">
        <f>COUNTIFS('Prioritized Approach Milestones'!B270,"1",'Prioritized Approach Milestones'!C270,"yes")</f>
        <v>0</v>
      </c>
      <c r="B270" s="79">
        <f>COUNTIFS('Prioritized Approach Milestones'!B270,"2",'Prioritized Approach Milestones'!C270,"yes")</f>
        <v>0</v>
      </c>
      <c r="C270" s="75">
        <f>COUNTIFS('Prioritized Approach Milestones'!B270,"3",'Prioritized Approach Milestones'!C270,"yes")</f>
        <v>0</v>
      </c>
      <c r="D270" s="76">
        <f>COUNTIFS('Prioritized Approach Milestones'!B270,"4",'Prioritized Approach Milestones'!C270,"yes")</f>
        <v>0</v>
      </c>
      <c r="E270" s="77">
        <f>COUNTIFS('Prioritized Approach Milestones'!B270,"5",'Prioritized Approach Milestones'!C270,"yes")</f>
        <v>0</v>
      </c>
      <c r="F270" s="78">
        <f>COUNTIFS('Prioritized Approach Milestones'!B270,"6",'Prioritized Approach Milestones'!C270,"yes")</f>
        <v>0</v>
      </c>
      <c r="G270" s="234">
        <f t="shared" si="14"/>
        <v>0</v>
      </c>
      <c r="H270" s="145">
        <f>COUNTIFS('Prioritized Approach Milestones'!B270,"1",'Prioritized Approach Milestones'!C270,"N/A")</f>
        <v>0</v>
      </c>
      <c r="I270" s="145">
        <f>COUNTIFS('Prioritized Approach Milestones'!B270,"2",'Prioritized Approach Milestones'!C270,"N/A")</f>
        <v>0</v>
      </c>
      <c r="J270" s="145">
        <f>COUNTIFS('Prioritized Approach Milestones'!B270,"3",'Prioritized Approach Milestones'!C270,"N/A")</f>
        <v>0</v>
      </c>
      <c r="K270" s="145">
        <f>COUNTIFS('Prioritized Approach Milestones'!B270,"4",'Prioritized Approach Milestones'!C270,"N/A")</f>
        <v>0</v>
      </c>
      <c r="L270" s="145">
        <f>COUNTIFS('Prioritized Approach Milestones'!B270,"5",'Prioritized Approach Milestones'!C270,"N/A")</f>
        <v>0</v>
      </c>
      <c r="M270" s="145">
        <f>COUNTIFS('Prioritized Approach Milestones'!B270,"6",'Prioritized Approach Milestones'!C270,"N/A")</f>
        <v>0</v>
      </c>
      <c r="N270">
        <f t="shared" si="13"/>
        <v>0</v>
      </c>
      <c r="P270" s="65" t="str">
        <f>IF('Prioritized Approach Milestones'!$B270=1,'Prioritized Approach Milestones'!$F270,"")</f>
        <v/>
      </c>
      <c r="Q270" s="65" t="str">
        <f>IF('Prioritized Approach Milestones'!$B270=2,'Prioritized Approach Milestones'!$F270,"")</f>
        <v/>
      </c>
      <c r="R270" s="65">
        <f>IF('Prioritized Approach Milestones'!$B270=3,'Prioritized Approach Milestones'!$F270,"")</f>
        <v>0</v>
      </c>
      <c r="S270" s="65" t="str">
        <f>IF('Prioritized Approach Milestones'!$B270=4,'Prioritized Approach Milestones'!$F270,"")</f>
        <v/>
      </c>
      <c r="T270" s="65" t="str">
        <f>IF('Prioritized Approach Milestones'!$B270=5,'Prioritized Approach Milestones'!$F270,"")</f>
        <v/>
      </c>
      <c r="U270" s="66" t="str">
        <f>IF('Prioritized Approach Milestones'!$B270=6,'Prioritized Approach Milestones'!$F270,"")</f>
        <v/>
      </c>
      <c r="V270" s="67" t="str">
        <f>IF(AND('Prioritized Approach Milestones'!C270="Yes",'Prioritized Approach Milestones'!F270=""),"CORRECT",IF('Prioritized Approach Milestones'!C270="No","CORRECT",IF('Prioritized Approach Milestones'!B270=1,"ERROR 1","N/A")))</f>
        <v>N/A</v>
      </c>
      <c r="W270" s="67" t="str">
        <f>IF(AND('Prioritized Approach Milestones'!C270="Yes",'Prioritized Approach Milestones'!F270=""),"CORRECT",IF('Prioritized Approach Milestones'!C270="No","CORRECT",IF('Prioritized Approach Milestones'!B270=2,"ERROR 1","N/A")))</f>
        <v>N/A</v>
      </c>
      <c r="X270" s="67" t="str">
        <f>IF(AND('Prioritized Approach Milestones'!C270="Yes",'Prioritized Approach Milestones'!F270=""),"CORRECT",IF('Prioritized Approach Milestones'!C270="No","CORRECT",IF('Prioritized Approach Milestones'!B270=3,"ERROR 1","N/A")))</f>
        <v>ERROR 1</v>
      </c>
      <c r="Y270" s="67" t="str">
        <f>IF(AND('Prioritized Approach Milestones'!C270="Yes",'Prioritized Approach Milestones'!F270=""),"CORRECT",IF('Prioritized Approach Milestones'!C270="No","CORRECT",IF('Prioritized Approach Milestones'!B270=4,"ERROR 1","N/A")))</f>
        <v>N/A</v>
      </c>
      <c r="Z270" s="67" t="str">
        <f>IF(AND('Prioritized Approach Milestones'!C270="Yes",'Prioritized Approach Milestones'!F270=""),"CORRECT",IF('Prioritized Approach Milestones'!C270="No","CORRECT",IF('Prioritized Approach Milestones'!B270=5,"ERROR 1","N/A")))</f>
        <v>N/A</v>
      </c>
      <c r="AA270" s="67" t="str">
        <f>IF(AND('Prioritized Approach Milestones'!C270="Yes",'Prioritized Approach Milestones'!F270=""),"CORRECT",IF('Prioritized Approach Milestones'!C270="No","CORRECT",IF('Prioritized Approach Milestones'!B270=6,"ERROR 1","N/A")))</f>
        <v>N/A</v>
      </c>
      <c r="AB270" s="59" t="str">
        <f>IF(AND('Prioritized Approach Milestones'!C270="No",'Prioritized Approach Milestones'!F270=""),IF('Prioritized Approach Milestones'!B270=1,"ERROR 2","N/A"),"CORRECT")</f>
        <v>CORRECT</v>
      </c>
      <c r="AC270" s="59" t="str">
        <f>IF(AND('Prioritized Approach Milestones'!C270="No",'Prioritized Approach Milestones'!F270=""),IF('Prioritized Approach Milestones'!B270=2,"ERROR 2","N/A"),"CORRECT")</f>
        <v>CORRECT</v>
      </c>
      <c r="AD270" s="59" t="str">
        <f>IF(AND('Prioritized Approach Milestones'!C270="No",'Prioritized Approach Milestones'!F270=""),IF('Prioritized Approach Milestones'!B270=3,"ERROR 2","N/A"),"CORRECT")</f>
        <v>CORRECT</v>
      </c>
      <c r="AE270" s="59" t="str">
        <f>IF(AND('Prioritized Approach Milestones'!C270="No",'Prioritized Approach Milestones'!F270=""),IF('Prioritized Approach Milestones'!B270=4,"ERROR 2","N/A"),"CORRECT")</f>
        <v>CORRECT</v>
      </c>
      <c r="AF270" s="59" t="str">
        <f>IF(AND('Prioritized Approach Milestones'!C270="No",'Prioritized Approach Milestones'!F270=""),IF('Prioritized Approach Milestones'!B270=5,"ERROR 2","N/A"),"CORRECT")</f>
        <v>CORRECT</v>
      </c>
      <c r="AG270" s="68" t="str">
        <f>IF(AND('Prioritized Approach Milestones'!C270="No",'Prioritized Approach Milestones'!F270=""),IF('Prioritized Approach Milestones'!B270=6,"ERROR 2","N/A"),"CORRECT")</f>
        <v>CORRECT</v>
      </c>
    </row>
    <row r="271" spans="1:33">
      <c r="A271" s="74">
        <f>COUNTIFS('Prioritized Approach Milestones'!B271,"1",'Prioritized Approach Milestones'!C271,"yes")</f>
        <v>0</v>
      </c>
      <c r="B271" s="79">
        <f>COUNTIFS('Prioritized Approach Milestones'!B271,"2",'Prioritized Approach Milestones'!C271,"yes")</f>
        <v>0</v>
      </c>
      <c r="C271" s="75">
        <f>COUNTIFS('Prioritized Approach Milestones'!B271,"3",'Prioritized Approach Milestones'!C271,"yes")</f>
        <v>0</v>
      </c>
      <c r="D271" s="76">
        <f>COUNTIFS('Prioritized Approach Milestones'!B271,"4",'Prioritized Approach Milestones'!C271,"yes")</f>
        <v>0</v>
      </c>
      <c r="E271" s="77">
        <f>COUNTIFS('Prioritized Approach Milestones'!B271,"5",'Prioritized Approach Milestones'!C271,"yes")</f>
        <v>0</v>
      </c>
      <c r="F271" s="78">
        <f>COUNTIFS('Prioritized Approach Milestones'!B271,"6",'Prioritized Approach Milestones'!C271,"yes")</f>
        <v>0</v>
      </c>
      <c r="G271" s="234">
        <f t="shared" si="14"/>
        <v>0</v>
      </c>
      <c r="H271" s="145">
        <f>COUNTIFS('Prioritized Approach Milestones'!B271,"1",'Prioritized Approach Milestones'!C271,"N/A")</f>
        <v>0</v>
      </c>
      <c r="I271" s="145">
        <f>COUNTIFS('Prioritized Approach Milestones'!B271,"2",'Prioritized Approach Milestones'!C271,"N/A")</f>
        <v>0</v>
      </c>
      <c r="J271" s="145">
        <f>COUNTIFS('Prioritized Approach Milestones'!B271,"3",'Prioritized Approach Milestones'!C271,"N/A")</f>
        <v>0</v>
      </c>
      <c r="K271" s="145">
        <f>COUNTIFS('Prioritized Approach Milestones'!B271,"4",'Prioritized Approach Milestones'!C271,"N/A")</f>
        <v>0</v>
      </c>
      <c r="L271" s="145">
        <f>COUNTIFS('Prioritized Approach Milestones'!B271,"5",'Prioritized Approach Milestones'!C271,"N/A")</f>
        <v>0</v>
      </c>
      <c r="M271" s="145">
        <f>COUNTIFS('Prioritized Approach Milestones'!B271,"6",'Prioritized Approach Milestones'!C271,"N/A")</f>
        <v>0</v>
      </c>
      <c r="N271">
        <f t="shared" si="13"/>
        <v>0</v>
      </c>
      <c r="P271" s="65" t="str">
        <f>IF('Prioritized Approach Milestones'!$B271=1,'Prioritized Approach Milestones'!$F271,"")</f>
        <v/>
      </c>
      <c r="Q271" s="65" t="str">
        <f>IF('Prioritized Approach Milestones'!$B271=2,'Prioritized Approach Milestones'!$F271,"")</f>
        <v/>
      </c>
      <c r="R271" s="65">
        <f>IF('Prioritized Approach Milestones'!$B271=3,'Prioritized Approach Milestones'!$F271,"")</f>
        <v>0</v>
      </c>
      <c r="S271" s="65" t="str">
        <f>IF('Prioritized Approach Milestones'!$B271=4,'Prioritized Approach Milestones'!$F271,"")</f>
        <v/>
      </c>
      <c r="T271" s="65" t="str">
        <f>IF('Prioritized Approach Milestones'!$B271=5,'Prioritized Approach Milestones'!$F271,"")</f>
        <v/>
      </c>
      <c r="U271" s="66" t="str">
        <f>IF('Prioritized Approach Milestones'!$B271=6,'Prioritized Approach Milestones'!$F271,"")</f>
        <v/>
      </c>
      <c r="V271" s="67" t="str">
        <f>IF(AND('Prioritized Approach Milestones'!C271="Yes",'Prioritized Approach Milestones'!F271=""),"CORRECT",IF('Prioritized Approach Milestones'!C271="No","CORRECT",IF('Prioritized Approach Milestones'!B271=1,"ERROR 1","N/A")))</f>
        <v>N/A</v>
      </c>
      <c r="W271" s="67" t="str">
        <f>IF(AND('Prioritized Approach Milestones'!C271="Yes",'Prioritized Approach Milestones'!F271=""),"CORRECT",IF('Prioritized Approach Milestones'!C271="No","CORRECT",IF('Prioritized Approach Milestones'!B271=2,"ERROR 1","N/A")))</f>
        <v>N/A</v>
      </c>
      <c r="X271" s="67" t="str">
        <f>IF(AND('Prioritized Approach Milestones'!C271="Yes",'Prioritized Approach Milestones'!F271=""),"CORRECT",IF('Prioritized Approach Milestones'!C271="No","CORRECT",IF('Prioritized Approach Milestones'!B271=3,"ERROR 1","N/A")))</f>
        <v>ERROR 1</v>
      </c>
      <c r="Y271" s="67" t="str">
        <f>IF(AND('Prioritized Approach Milestones'!C271="Yes",'Prioritized Approach Milestones'!F271=""),"CORRECT",IF('Prioritized Approach Milestones'!C271="No","CORRECT",IF('Prioritized Approach Milestones'!B271=4,"ERROR 1","N/A")))</f>
        <v>N/A</v>
      </c>
      <c r="Z271" s="67" t="str">
        <f>IF(AND('Prioritized Approach Milestones'!C271="Yes",'Prioritized Approach Milestones'!F271=""),"CORRECT",IF('Prioritized Approach Milestones'!C271="No","CORRECT",IF('Prioritized Approach Milestones'!B271=5,"ERROR 1","N/A")))</f>
        <v>N/A</v>
      </c>
      <c r="AA271" s="67" t="str">
        <f>IF(AND('Prioritized Approach Milestones'!C271="Yes",'Prioritized Approach Milestones'!F271=""),"CORRECT",IF('Prioritized Approach Milestones'!C271="No","CORRECT",IF('Prioritized Approach Milestones'!B271=6,"ERROR 1","N/A")))</f>
        <v>N/A</v>
      </c>
      <c r="AB271" s="59" t="str">
        <f>IF(AND('Prioritized Approach Milestones'!C271="No",'Prioritized Approach Milestones'!F271=""),IF('Prioritized Approach Milestones'!B271=1,"ERROR 2","N/A"),"CORRECT")</f>
        <v>CORRECT</v>
      </c>
      <c r="AC271" s="59" t="str">
        <f>IF(AND('Prioritized Approach Milestones'!C271="No",'Prioritized Approach Milestones'!F271=""),IF('Prioritized Approach Milestones'!B271=2,"ERROR 2","N/A"),"CORRECT")</f>
        <v>CORRECT</v>
      </c>
      <c r="AD271" s="59" t="str">
        <f>IF(AND('Prioritized Approach Milestones'!C271="No",'Prioritized Approach Milestones'!F271=""),IF('Prioritized Approach Milestones'!B271=3,"ERROR 2","N/A"),"CORRECT")</f>
        <v>CORRECT</v>
      </c>
      <c r="AE271" s="59" t="str">
        <f>IF(AND('Prioritized Approach Milestones'!C271="No",'Prioritized Approach Milestones'!F271=""),IF('Prioritized Approach Milestones'!B271=4,"ERROR 2","N/A"),"CORRECT")</f>
        <v>CORRECT</v>
      </c>
      <c r="AF271" s="59" t="str">
        <f>IF(AND('Prioritized Approach Milestones'!C271="No",'Prioritized Approach Milestones'!F271=""),IF('Prioritized Approach Milestones'!B271=5,"ERROR 2","N/A"),"CORRECT")</f>
        <v>CORRECT</v>
      </c>
      <c r="AG271" s="68" t="str">
        <f>IF(AND('Prioritized Approach Milestones'!C271="No",'Prioritized Approach Milestones'!F271=""),IF('Prioritized Approach Milestones'!B271=6,"ERROR 2","N/A"),"CORRECT")</f>
        <v>CORRECT</v>
      </c>
    </row>
    <row r="272" spans="1:33">
      <c r="A272" s="74">
        <f>COUNTIFS('Prioritized Approach Milestones'!B272,"1",'Prioritized Approach Milestones'!C272,"yes")</f>
        <v>0</v>
      </c>
      <c r="B272" s="79">
        <f>COUNTIFS('Prioritized Approach Milestones'!B272,"2",'Prioritized Approach Milestones'!C272,"yes")</f>
        <v>0</v>
      </c>
      <c r="C272" s="75">
        <f>COUNTIFS('Prioritized Approach Milestones'!B272,"3",'Prioritized Approach Milestones'!C272,"yes")</f>
        <v>0</v>
      </c>
      <c r="D272" s="76">
        <f>COUNTIFS('Prioritized Approach Milestones'!B272,"4",'Prioritized Approach Milestones'!C272,"yes")</f>
        <v>0</v>
      </c>
      <c r="E272" s="77">
        <f>COUNTIFS('Prioritized Approach Milestones'!B272,"5",'Prioritized Approach Milestones'!C272,"yes")</f>
        <v>0</v>
      </c>
      <c r="F272" s="78">
        <f>COUNTIFS('Prioritized Approach Milestones'!B272,"6",'Prioritized Approach Milestones'!C272,"yes")</f>
        <v>0</v>
      </c>
      <c r="G272" s="234">
        <f t="shared" si="14"/>
        <v>0</v>
      </c>
      <c r="H272" s="145">
        <f>COUNTIFS('Prioritized Approach Milestones'!B272,"1",'Prioritized Approach Milestones'!C272,"N/A")</f>
        <v>0</v>
      </c>
      <c r="I272" s="145">
        <f>COUNTIFS('Prioritized Approach Milestones'!B272,"2",'Prioritized Approach Milestones'!C272,"N/A")</f>
        <v>0</v>
      </c>
      <c r="J272" s="145">
        <f>COUNTIFS('Prioritized Approach Milestones'!B272,"3",'Prioritized Approach Milestones'!C272,"N/A")</f>
        <v>0</v>
      </c>
      <c r="K272" s="145">
        <f>COUNTIFS('Prioritized Approach Milestones'!B272,"4",'Prioritized Approach Milestones'!C272,"N/A")</f>
        <v>0</v>
      </c>
      <c r="L272" s="145">
        <f>COUNTIFS('Prioritized Approach Milestones'!B272,"5",'Prioritized Approach Milestones'!C272,"N/A")</f>
        <v>0</v>
      </c>
      <c r="M272" s="145">
        <f>COUNTIFS('Prioritized Approach Milestones'!B272,"6",'Prioritized Approach Milestones'!C272,"N/A")</f>
        <v>0</v>
      </c>
      <c r="N272">
        <f t="shared" si="13"/>
        <v>0</v>
      </c>
      <c r="P272" s="65" t="str">
        <f>IF('Prioritized Approach Milestones'!$B272=1,'Prioritized Approach Milestones'!$F272,"")</f>
        <v/>
      </c>
      <c r="Q272" s="65" t="str">
        <f>IF('Prioritized Approach Milestones'!$B272=2,'Prioritized Approach Milestones'!$F272,"")</f>
        <v/>
      </c>
      <c r="R272" s="65">
        <f>IF('Prioritized Approach Milestones'!$B272=3,'Prioritized Approach Milestones'!$F272,"")</f>
        <v>0</v>
      </c>
      <c r="S272" s="65" t="str">
        <f>IF('Prioritized Approach Milestones'!$B272=4,'Prioritized Approach Milestones'!$F272,"")</f>
        <v/>
      </c>
      <c r="T272" s="65" t="str">
        <f>IF('Prioritized Approach Milestones'!$B272=5,'Prioritized Approach Milestones'!$F272,"")</f>
        <v/>
      </c>
      <c r="U272" s="66" t="str">
        <f>IF('Prioritized Approach Milestones'!$B272=6,'Prioritized Approach Milestones'!$F272,"")</f>
        <v/>
      </c>
      <c r="V272" s="67" t="str">
        <f>IF(AND('Prioritized Approach Milestones'!C272="Yes",'Prioritized Approach Milestones'!F272=""),"CORRECT",IF('Prioritized Approach Milestones'!C272="No","CORRECT",IF('Prioritized Approach Milestones'!B272=1,"ERROR 1","N/A")))</f>
        <v>N/A</v>
      </c>
      <c r="W272" s="67" t="str">
        <f>IF(AND('Prioritized Approach Milestones'!C272="Yes",'Prioritized Approach Milestones'!F272=""),"CORRECT",IF('Prioritized Approach Milestones'!C272="No","CORRECT",IF('Prioritized Approach Milestones'!B272=2,"ERROR 1","N/A")))</f>
        <v>N/A</v>
      </c>
      <c r="X272" s="67" t="str">
        <f>IF(AND('Prioritized Approach Milestones'!C272="Yes",'Prioritized Approach Milestones'!F272=""),"CORRECT",IF('Prioritized Approach Milestones'!C272="No","CORRECT",IF('Prioritized Approach Milestones'!B272=3,"ERROR 1","N/A")))</f>
        <v>ERROR 1</v>
      </c>
      <c r="Y272" s="67" t="str">
        <f>IF(AND('Prioritized Approach Milestones'!C272="Yes",'Prioritized Approach Milestones'!F272=""),"CORRECT",IF('Prioritized Approach Milestones'!C272="No","CORRECT",IF('Prioritized Approach Milestones'!B272=4,"ERROR 1","N/A")))</f>
        <v>N/A</v>
      </c>
      <c r="Z272" s="67" t="str">
        <f>IF(AND('Prioritized Approach Milestones'!C272="Yes",'Prioritized Approach Milestones'!F272=""),"CORRECT",IF('Prioritized Approach Milestones'!C272="No","CORRECT",IF('Prioritized Approach Milestones'!B272=5,"ERROR 1","N/A")))</f>
        <v>N/A</v>
      </c>
      <c r="AA272" s="67" t="str">
        <f>IF(AND('Prioritized Approach Milestones'!C272="Yes",'Prioritized Approach Milestones'!F272=""),"CORRECT",IF('Prioritized Approach Milestones'!C272="No","CORRECT",IF('Prioritized Approach Milestones'!B272=6,"ERROR 1","N/A")))</f>
        <v>N/A</v>
      </c>
      <c r="AB272" s="59" t="str">
        <f>IF(AND('Prioritized Approach Milestones'!C272="No",'Prioritized Approach Milestones'!F272=""),IF('Prioritized Approach Milestones'!B272=1,"ERROR 2","N/A"),"CORRECT")</f>
        <v>CORRECT</v>
      </c>
      <c r="AC272" s="59" t="str">
        <f>IF(AND('Prioritized Approach Milestones'!C272="No",'Prioritized Approach Milestones'!F272=""),IF('Prioritized Approach Milestones'!B272=2,"ERROR 2","N/A"),"CORRECT")</f>
        <v>CORRECT</v>
      </c>
      <c r="AD272" s="59" t="str">
        <f>IF(AND('Prioritized Approach Milestones'!C272="No",'Prioritized Approach Milestones'!F272=""),IF('Prioritized Approach Milestones'!B272=3,"ERROR 2","N/A"),"CORRECT")</f>
        <v>CORRECT</v>
      </c>
      <c r="AE272" s="59" t="str">
        <f>IF(AND('Prioritized Approach Milestones'!C272="No",'Prioritized Approach Milestones'!F272=""),IF('Prioritized Approach Milestones'!B272=4,"ERROR 2","N/A"),"CORRECT")</f>
        <v>CORRECT</v>
      </c>
      <c r="AF272" s="59" t="str">
        <f>IF(AND('Prioritized Approach Milestones'!C272="No",'Prioritized Approach Milestones'!F272=""),IF('Prioritized Approach Milestones'!B272=5,"ERROR 2","N/A"),"CORRECT")</f>
        <v>CORRECT</v>
      </c>
      <c r="AG272" s="68" t="str">
        <f>IF(AND('Prioritized Approach Milestones'!C272="No",'Prioritized Approach Milestones'!F272=""),IF('Prioritized Approach Milestones'!B272=6,"ERROR 2","N/A"),"CORRECT")</f>
        <v>CORRECT</v>
      </c>
    </row>
    <row r="273" spans="1:33">
      <c r="A273" s="74">
        <f>COUNTIFS('Prioritized Approach Milestones'!B273,"1",'Prioritized Approach Milestones'!C273,"yes")</f>
        <v>0</v>
      </c>
      <c r="B273" s="79">
        <f>COUNTIFS('Prioritized Approach Milestones'!B273,"2",'Prioritized Approach Milestones'!C273,"yes")</f>
        <v>0</v>
      </c>
      <c r="C273" s="75">
        <f>COUNTIFS('Prioritized Approach Milestones'!B273,"3",'Prioritized Approach Milestones'!C273,"yes")</f>
        <v>0</v>
      </c>
      <c r="D273" s="76">
        <f>COUNTIFS('Prioritized Approach Milestones'!B273,"4",'Prioritized Approach Milestones'!C273,"yes")</f>
        <v>0</v>
      </c>
      <c r="E273" s="77">
        <f>COUNTIFS('Prioritized Approach Milestones'!B273,"5",'Prioritized Approach Milestones'!C273,"yes")</f>
        <v>0</v>
      </c>
      <c r="F273" s="78">
        <f>COUNTIFS('Prioritized Approach Milestones'!B273,"6",'Prioritized Approach Milestones'!C273,"yes")</f>
        <v>0</v>
      </c>
      <c r="G273" s="234">
        <f t="shared" si="14"/>
        <v>0</v>
      </c>
      <c r="H273" s="145">
        <f>COUNTIFS('Prioritized Approach Milestones'!B273,"1",'Prioritized Approach Milestones'!C273,"N/A")</f>
        <v>0</v>
      </c>
      <c r="I273" s="145">
        <f>COUNTIFS('Prioritized Approach Milestones'!B273,"2",'Prioritized Approach Milestones'!C273,"N/A")</f>
        <v>0</v>
      </c>
      <c r="J273" s="145">
        <f>COUNTIFS('Prioritized Approach Milestones'!B273,"3",'Prioritized Approach Milestones'!C273,"N/A")</f>
        <v>0</v>
      </c>
      <c r="K273" s="145">
        <f>COUNTIFS('Prioritized Approach Milestones'!B273,"4",'Prioritized Approach Milestones'!C273,"N/A")</f>
        <v>0</v>
      </c>
      <c r="L273" s="145">
        <f>COUNTIFS('Prioritized Approach Milestones'!B273,"5",'Prioritized Approach Milestones'!C273,"N/A")</f>
        <v>0</v>
      </c>
      <c r="M273" s="145">
        <f>COUNTIFS('Prioritized Approach Milestones'!B273,"6",'Prioritized Approach Milestones'!C273,"N/A")</f>
        <v>0</v>
      </c>
      <c r="N273">
        <f t="shared" si="13"/>
        <v>0</v>
      </c>
      <c r="P273" s="65" t="str">
        <f>IF('Prioritized Approach Milestones'!$B273=1,'Prioritized Approach Milestones'!$F273,"")</f>
        <v/>
      </c>
      <c r="Q273" s="65" t="str">
        <f>IF('Prioritized Approach Milestones'!$B273=2,'Prioritized Approach Milestones'!$F273,"")</f>
        <v/>
      </c>
      <c r="R273" s="65">
        <f>IF('Prioritized Approach Milestones'!$B273=3,'Prioritized Approach Milestones'!$F273,"")</f>
        <v>0</v>
      </c>
      <c r="S273" s="65" t="str">
        <f>IF('Prioritized Approach Milestones'!$B273=4,'Prioritized Approach Milestones'!$F273,"")</f>
        <v/>
      </c>
      <c r="T273" s="65" t="str">
        <f>IF('Prioritized Approach Milestones'!$B273=5,'Prioritized Approach Milestones'!$F273,"")</f>
        <v/>
      </c>
      <c r="U273" s="66" t="str">
        <f>IF('Prioritized Approach Milestones'!$B273=6,'Prioritized Approach Milestones'!$F273,"")</f>
        <v/>
      </c>
      <c r="V273" s="67" t="str">
        <f>IF(AND('Prioritized Approach Milestones'!C273="Yes",'Prioritized Approach Milestones'!F273=""),"CORRECT",IF('Prioritized Approach Milestones'!C273="No","CORRECT",IF('Prioritized Approach Milestones'!B273=1,"ERROR 1","N/A")))</f>
        <v>N/A</v>
      </c>
      <c r="W273" s="67" t="str">
        <f>IF(AND('Prioritized Approach Milestones'!C273="Yes",'Prioritized Approach Milestones'!F273=""),"CORRECT",IF('Prioritized Approach Milestones'!C273="No","CORRECT",IF('Prioritized Approach Milestones'!B273=2,"ERROR 1","N/A")))</f>
        <v>N/A</v>
      </c>
      <c r="X273" s="67" t="str">
        <f>IF(AND('Prioritized Approach Milestones'!C273="Yes",'Prioritized Approach Milestones'!F273=""),"CORRECT",IF('Prioritized Approach Milestones'!C273="No","CORRECT",IF('Prioritized Approach Milestones'!B273=3,"ERROR 1","N/A")))</f>
        <v>ERROR 1</v>
      </c>
      <c r="Y273" s="67" t="str">
        <f>IF(AND('Prioritized Approach Milestones'!C273="Yes",'Prioritized Approach Milestones'!F273=""),"CORRECT",IF('Prioritized Approach Milestones'!C273="No","CORRECT",IF('Prioritized Approach Milestones'!B273=4,"ERROR 1","N/A")))</f>
        <v>N/A</v>
      </c>
      <c r="Z273" s="67" t="str">
        <f>IF(AND('Prioritized Approach Milestones'!C273="Yes",'Prioritized Approach Milestones'!F273=""),"CORRECT",IF('Prioritized Approach Milestones'!C273="No","CORRECT",IF('Prioritized Approach Milestones'!B273=5,"ERROR 1","N/A")))</f>
        <v>N/A</v>
      </c>
      <c r="AA273" s="67" t="str">
        <f>IF(AND('Prioritized Approach Milestones'!C273="Yes",'Prioritized Approach Milestones'!F273=""),"CORRECT",IF('Prioritized Approach Milestones'!C273="No","CORRECT",IF('Prioritized Approach Milestones'!B273=6,"ERROR 1","N/A")))</f>
        <v>N/A</v>
      </c>
      <c r="AB273" s="59" t="str">
        <f>IF(AND('Prioritized Approach Milestones'!C273="No",'Prioritized Approach Milestones'!F273=""),IF('Prioritized Approach Milestones'!B273=1,"ERROR 2","N/A"),"CORRECT")</f>
        <v>CORRECT</v>
      </c>
      <c r="AC273" s="59" t="str">
        <f>IF(AND('Prioritized Approach Milestones'!C273="No",'Prioritized Approach Milestones'!F273=""),IF('Prioritized Approach Milestones'!B273=2,"ERROR 2","N/A"),"CORRECT")</f>
        <v>CORRECT</v>
      </c>
      <c r="AD273" s="59" t="str">
        <f>IF(AND('Prioritized Approach Milestones'!C273="No",'Prioritized Approach Milestones'!F273=""),IF('Prioritized Approach Milestones'!B273=3,"ERROR 2","N/A"),"CORRECT")</f>
        <v>CORRECT</v>
      </c>
      <c r="AE273" s="59" t="str">
        <f>IF(AND('Prioritized Approach Milestones'!C273="No",'Prioritized Approach Milestones'!F273=""),IF('Prioritized Approach Milestones'!B273=4,"ERROR 2","N/A"),"CORRECT")</f>
        <v>CORRECT</v>
      </c>
      <c r="AF273" s="59" t="str">
        <f>IF(AND('Prioritized Approach Milestones'!C273="No",'Prioritized Approach Milestones'!F273=""),IF('Prioritized Approach Milestones'!B273=5,"ERROR 2","N/A"),"CORRECT")</f>
        <v>CORRECT</v>
      </c>
      <c r="AG273" s="68" t="str">
        <f>IF(AND('Prioritized Approach Milestones'!C273="No",'Prioritized Approach Milestones'!F273=""),IF('Prioritized Approach Milestones'!B273=6,"ERROR 2","N/A"),"CORRECT")</f>
        <v>CORRECT</v>
      </c>
    </row>
    <row r="274" spans="1:33">
      <c r="A274" s="74">
        <f>COUNTIFS('Prioritized Approach Milestones'!B274,"1",'Prioritized Approach Milestones'!C274,"yes")</f>
        <v>0</v>
      </c>
      <c r="B274" s="79">
        <f>COUNTIFS('Prioritized Approach Milestones'!B274,"2",'Prioritized Approach Milestones'!C274,"yes")</f>
        <v>0</v>
      </c>
      <c r="C274" s="75">
        <f>COUNTIFS('Prioritized Approach Milestones'!B274,"3",'Prioritized Approach Milestones'!C274,"yes")</f>
        <v>0</v>
      </c>
      <c r="D274" s="76">
        <f>COUNTIFS('Prioritized Approach Milestones'!B274,"4",'Prioritized Approach Milestones'!C274,"yes")</f>
        <v>0</v>
      </c>
      <c r="E274" s="77">
        <f>COUNTIFS('Prioritized Approach Milestones'!B274,"5",'Prioritized Approach Milestones'!C274,"yes")</f>
        <v>0</v>
      </c>
      <c r="F274" s="78">
        <f>COUNTIFS('Prioritized Approach Milestones'!B274,"6",'Prioritized Approach Milestones'!C274,"yes")</f>
        <v>0</v>
      </c>
      <c r="G274" s="234">
        <f t="shared" si="14"/>
        <v>0</v>
      </c>
      <c r="H274" s="145">
        <f>COUNTIFS('Prioritized Approach Milestones'!B274,"1",'Prioritized Approach Milestones'!C274,"N/A")</f>
        <v>0</v>
      </c>
      <c r="I274" s="145">
        <f>COUNTIFS('Prioritized Approach Milestones'!B274,"2",'Prioritized Approach Milestones'!C274,"N/A")</f>
        <v>0</v>
      </c>
      <c r="J274" s="145">
        <f>COUNTIFS('Prioritized Approach Milestones'!B274,"3",'Prioritized Approach Milestones'!C274,"N/A")</f>
        <v>0</v>
      </c>
      <c r="K274" s="145">
        <f>COUNTIFS('Prioritized Approach Milestones'!B274,"4",'Prioritized Approach Milestones'!C274,"N/A")</f>
        <v>0</v>
      </c>
      <c r="L274" s="145">
        <f>COUNTIFS('Prioritized Approach Milestones'!B274,"5",'Prioritized Approach Milestones'!C274,"N/A")</f>
        <v>0</v>
      </c>
      <c r="M274" s="145">
        <f>COUNTIFS('Prioritized Approach Milestones'!B274,"6",'Prioritized Approach Milestones'!C274,"N/A")</f>
        <v>0</v>
      </c>
      <c r="N274">
        <f t="shared" si="13"/>
        <v>0</v>
      </c>
      <c r="P274" s="65" t="str">
        <f>IF('Prioritized Approach Milestones'!$B274=1,'Prioritized Approach Milestones'!$F274,"")</f>
        <v/>
      </c>
      <c r="Q274" s="65" t="str">
        <f>IF('Prioritized Approach Milestones'!$B274=2,'Prioritized Approach Milestones'!$F274,"")</f>
        <v/>
      </c>
      <c r="R274" s="65" t="str">
        <f>IF('Prioritized Approach Milestones'!$B274=3,'Prioritized Approach Milestones'!$F274,"")</f>
        <v/>
      </c>
      <c r="S274" s="65" t="str">
        <f>IF('Prioritized Approach Milestones'!$B274=4,'Prioritized Approach Milestones'!$F274,"")</f>
        <v/>
      </c>
      <c r="T274" s="65" t="str">
        <f>IF('Prioritized Approach Milestones'!$B274=5,'Prioritized Approach Milestones'!$F274,"")</f>
        <v/>
      </c>
      <c r="U274" s="66" t="str">
        <f>IF('Prioritized Approach Milestones'!$B274=6,'Prioritized Approach Milestones'!$F274,"")</f>
        <v/>
      </c>
      <c r="V274" s="67" t="str">
        <f>IF(AND('Prioritized Approach Milestones'!C274="Yes",'Prioritized Approach Milestones'!F274=""),"CORRECT",IF('Prioritized Approach Milestones'!C274="No","CORRECT",IF('Prioritized Approach Milestones'!B274=1,"ERROR 1","N/A")))</f>
        <v>N/A</v>
      </c>
      <c r="W274" s="67" t="str">
        <f>IF(AND('Prioritized Approach Milestones'!C274="Yes",'Prioritized Approach Milestones'!F274=""),"CORRECT",IF('Prioritized Approach Milestones'!C274="No","CORRECT",IF('Prioritized Approach Milestones'!B274=2,"ERROR 1","N/A")))</f>
        <v>N/A</v>
      </c>
      <c r="X274" s="67" t="str">
        <f>IF(AND('Prioritized Approach Milestones'!C274="Yes",'Prioritized Approach Milestones'!F274=""),"CORRECT",IF('Prioritized Approach Milestones'!C274="No","CORRECT",IF('Prioritized Approach Milestones'!B274=3,"ERROR 1","N/A")))</f>
        <v>N/A</v>
      </c>
      <c r="Y274" s="67" t="str">
        <f>IF(AND('Prioritized Approach Milestones'!C274="Yes",'Prioritized Approach Milestones'!F274=""),"CORRECT",IF('Prioritized Approach Milestones'!C274="No","CORRECT",IF('Prioritized Approach Milestones'!B274=4,"ERROR 1","N/A")))</f>
        <v>N/A</v>
      </c>
      <c r="Z274" s="67" t="str">
        <f>IF(AND('Prioritized Approach Milestones'!C274="Yes",'Prioritized Approach Milestones'!F274=""),"CORRECT",IF('Prioritized Approach Milestones'!C274="No","CORRECT",IF('Prioritized Approach Milestones'!B274=5,"ERROR 1","N/A")))</f>
        <v>N/A</v>
      </c>
      <c r="AA274" s="67" t="str">
        <f>IF(AND('Prioritized Approach Milestones'!C274="Yes",'Prioritized Approach Milestones'!F274=""),"CORRECT",IF('Prioritized Approach Milestones'!C274="No","CORRECT",IF('Prioritized Approach Milestones'!B274=6,"ERROR 1","N/A")))</f>
        <v>N/A</v>
      </c>
      <c r="AB274" s="59" t="str">
        <f>IF(AND('Prioritized Approach Milestones'!C274="No",'Prioritized Approach Milestones'!F274=""),IF('Prioritized Approach Milestones'!B274=1,"ERROR 2","N/A"),"CORRECT")</f>
        <v>CORRECT</v>
      </c>
      <c r="AC274" s="59" t="str">
        <f>IF(AND('Prioritized Approach Milestones'!C274="No",'Prioritized Approach Milestones'!F274=""),IF('Prioritized Approach Milestones'!B274=2,"ERROR 2","N/A"),"CORRECT")</f>
        <v>CORRECT</v>
      </c>
      <c r="AD274" s="59" t="str">
        <f>IF(AND('Prioritized Approach Milestones'!C274="No",'Prioritized Approach Milestones'!F274=""),IF('Prioritized Approach Milestones'!B274=3,"ERROR 2","N/A"),"CORRECT")</f>
        <v>CORRECT</v>
      </c>
      <c r="AE274" s="59" t="str">
        <f>IF(AND('Prioritized Approach Milestones'!C274="No",'Prioritized Approach Milestones'!F274=""),IF('Prioritized Approach Milestones'!B274=4,"ERROR 2","N/A"),"CORRECT")</f>
        <v>CORRECT</v>
      </c>
      <c r="AF274" s="59" t="str">
        <f>IF(AND('Prioritized Approach Milestones'!C274="No",'Prioritized Approach Milestones'!F274=""),IF('Prioritized Approach Milestones'!B274=5,"ERROR 2","N/A"),"CORRECT")</f>
        <v>CORRECT</v>
      </c>
      <c r="AG274" s="68" t="str">
        <f>IF(AND('Prioritized Approach Milestones'!C274="No",'Prioritized Approach Milestones'!F274=""),IF('Prioritized Approach Milestones'!B274=6,"ERROR 2","N/A"),"CORRECT")</f>
        <v>CORRECT</v>
      </c>
    </row>
    <row r="275" spans="1:33">
      <c r="A275" s="74">
        <f>COUNTIFS('Prioritized Approach Milestones'!B275,"1",'Prioritized Approach Milestones'!C275,"yes")</f>
        <v>0</v>
      </c>
      <c r="B275" s="79">
        <f>COUNTIFS('Prioritized Approach Milestones'!B275,"2",'Prioritized Approach Milestones'!C275,"yes")</f>
        <v>0</v>
      </c>
      <c r="C275" s="75">
        <f>COUNTIFS('Prioritized Approach Milestones'!B275,"3",'Prioritized Approach Milestones'!C275,"yes")</f>
        <v>0</v>
      </c>
      <c r="D275" s="76">
        <f>COUNTIFS('Prioritized Approach Milestones'!B275,"4",'Prioritized Approach Milestones'!C275,"yes")</f>
        <v>0</v>
      </c>
      <c r="E275" s="77">
        <f>COUNTIFS('Prioritized Approach Milestones'!B275,"5",'Prioritized Approach Milestones'!C275,"yes")</f>
        <v>0</v>
      </c>
      <c r="F275" s="78">
        <f>COUNTIFS('Prioritized Approach Milestones'!B275,"6",'Prioritized Approach Milestones'!C275,"yes")</f>
        <v>0</v>
      </c>
      <c r="G275" s="234">
        <f t="shared" si="14"/>
        <v>0</v>
      </c>
      <c r="H275" s="145">
        <f>COUNTIFS('Prioritized Approach Milestones'!B275,"1",'Prioritized Approach Milestones'!C275,"N/A")</f>
        <v>0</v>
      </c>
      <c r="I275" s="145">
        <f>COUNTIFS('Prioritized Approach Milestones'!B275,"2",'Prioritized Approach Milestones'!C275,"N/A")</f>
        <v>0</v>
      </c>
      <c r="J275" s="145">
        <f>COUNTIFS('Prioritized Approach Milestones'!B275,"3",'Prioritized Approach Milestones'!C275,"N/A")</f>
        <v>0</v>
      </c>
      <c r="K275" s="145">
        <f>COUNTIFS('Prioritized Approach Milestones'!B275,"4",'Prioritized Approach Milestones'!C275,"N/A")</f>
        <v>0</v>
      </c>
      <c r="L275" s="145">
        <f>COUNTIFS('Prioritized Approach Milestones'!B275,"5",'Prioritized Approach Milestones'!C275,"N/A")</f>
        <v>0</v>
      </c>
      <c r="M275" s="145">
        <f>COUNTIFS('Prioritized Approach Milestones'!B275,"6",'Prioritized Approach Milestones'!C275,"N/A")</f>
        <v>0</v>
      </c>
      <c r="N275">
        <f t="shared" si="13"/>
        <v>0</v>
      </c>
      <c r="P275" s="65" t="str">
        <f>IF('Prioritized Approach Milestones'!$B275=1,'Prioritized Approach Milestones'!$F275,"")</f>
        <v/>
      </c>
      <c r="Q275" s="65">
        <f>IF('Prioritized Approach Milestones'!$B275=2,'Prioritized Approach Milestones'!$F275,"")</f>
        <v>0</v>
      </c>
      <c r="R275" s="65" t="str">
        <f>IF('Prioritized Approach Milestones'!$B275=3,'Prioritized Approach Milestones'!$F275,"")</f>
        <v/>
      </c>
      <c r="S275" s="65" t="str">
        <f>IF('Prioritized Approach Milestones'!$B275=4,'Prioritized Approach Milestones'!$F275,"")</f>
        <v/>
      </c>
      <c r="T275" s="65" t="str">
        <f>IF('Prioritized Approach Milestones'!$B275=5,'Prioritized Approach Milestones'!$F275,"")</f>
        <v/>
      </c>
      <c r="U275" s="66" t="str">
        <f>IF('Prioritized Approach Milestones'!$B275=6,'Prioritized Approach Milestones'!$F275,"")</f>
        <v/>
      </c>
      <c r="V275" s="67" t="str">
        <f>IF(AND('Prioritized Approach Milestones'!C275="Yes",'Prioritized Approach Milestones'!F275=""),"CORRECT",IF('Prioritized Approach Milestones'!C275="No","CORRECT",IF('Prioritized Approach Milestones'!B275=1,"ERROR 1","N/A")))</f>
        <v>N/A</v>
      </c>
      <c r="W275" s="67" t="str">
        <f>IF(AND('Prioritized Approach Milestones'!C275="Yes",'Prioritized Approach Milestones'!F275=""),"CORRECT",IF('Prioritized Approach Milestones'!C275="No","CORRECT",IF('Prioritized Approach Milestones'!B275=2,"ERROR 1","N/A")))</f>
        <v>ERROR 1</v>
      </c>
      <c r="X275" s="67" t="str">
        <f>IF(AND('Prioritized Approach Milestones'!C275="Yes",'Prioritized Approach Milestones'!F275=""),"CORRECT",IF('Prioritized Approach Milestones'!C275="No","CORRECT",IF('Prioritized Approach Milestones'!B275=3,"ERROR 1","N/A")))</f>
        <v>N/A</v>
      </c>
      <c r="Y275" s="67" t="str">
        <f>IF(AND('Prioritized Approach Milestones'!C275="Yes",'Prioritized Approach Milestones'!F275=""),"CORRECT",IF('Prioritized Approach Milestones'!C275="No","CORRECT",IF('Prioritized Approach Milestones'!B275=4,"ERROR 1","N/A")))</f>
        <v>N/A</v>
      </c>
      <c r="Z275" s="67" t="str">
        <f>IF(AND('Prioritized Approach Milestones'!C275="Yes",'Prioritized Approach Milestones'!F275=""),"CORRECT",IF('Prioritized Approach Milestones'!C275="No","CORRECT",IF('Prioritized Approach Milestones'!B275=5,"ERROR 1","N/A")))</f>
        <v>N/A</v>
      </c>
      <c r="AA275" s="67" t="str">
        <f>IF(AND('Prioritized Approach Milestones'!C275="Yes",'Prioritized Approach Milestones'!F275=""),"CORRECT",IF('Prioritized Approach Milestones'!C275="No","CORRECT",IF('Prioritized Approach Milestones'!B275=6,"ERROR 1","N/A")))</f>
        <v>N/A</v>
      </c>
      <c r="AB275" s="59" t="str">
        <f>IF(AND('Prioritized Approach Milestones'!C275="No",'Prioritized Approach Milestones'!F275=""),IF('Prioritized Approach Milestones'!B275=1,"ERROR 2","N/A"),"CORRECT")</f>
        <v>CORRECT</v>
      </c>
      <c r="AC275" s="59" t="str">
        <f>IF(AND('Prioritized Approach Milestones'!C275="No",'Prioritized Approach Milestones'!F275=""),IF('Prioritized Approach Milestones'!B275=2,"ERROR 2","N/A"),"CORRECT")</f>
        <v>CORRECT</v>
      </c>
      <c r="AD275" s="59" t="str">
        <f>IF(AND('Prioritized Approach Milestones'!C275="No",'Prioritized Approach Milestones'!F275=""),IF('Prioritized Approach Milestones'!B275=3,"ERROR 2","N/A"),"CORRECT")</f>
        <v>CORRECT</v>
      </c>
      <c r="AE275" s="59" t="str">
        <f>IF(AND('Prioritized Approach Milestones'!C275="No",'Prioritized Approach Milestones'!F275=""),IF('Prioritized Approach Milestones'!B275=4,"ERROR 2","N/A"),"CORRECT")</f>
        <v>CORRECT</v>
      </c>
      <c r="AF275" s="59" t="str">
        <f>IF(AND('Prioritized Approach Milestones'!C275="No",'Prioritized Approach Milestones'!F275=""),IF('Prioritized Approach Milestones'!B275=5,"ERROR 2","N/A"),"CORRECT")</f>
        <v>CORRECT</v>
      </c>
      <c r="AG275" s="68" t="str">
        <f>IF(AND('Prioritized Approach Milestones'!C275="No",'Prioritized Approach Milestones'!F275=""),IF('Prioritized Approach Milestones'!B275=6,"ERROR 2","N/A"),"CORRECT")</f>
        <v>CORRECT</v>
      </c>
    </row>
    <row r="276" spans="1:33">
      <c r="A276" s="74">
        <f>COUNTIFS('Prioritized Approach Milestones'!B276,"1",'Prioritized Approach Milestones'!C276,"yes")</f>
        <v>0</v>
      </c>
      <c r="B276" s="79">
        <f>COUNTIFS('Prioritized Approach Milestones'!B276,"2",'Prioritized Approach Milestones'!C276,"yes")</f>
        <v>0</v>
      </c>
      <c r="C276" s="75">
        <f>COUNTIFS('Prioritized Approach Milestones'!B276,"3",'Prioritized Approach Milestones'!C276,"yes")</f>
        <v>0</v>
      </c>
      <c r="D276" s="76">
        <f>COUNTIFS('Prioritized Approach Milestones'!B276,"4",'Prioritized Approach Milestones'!C276,"yes")</f>
        <v>0</v>
      </c>
      <c r="E276" s="77">
        <f>COUNTIFS('Prioritized Approach Milestones'!B276,"5",'Prioritized Approach Milestones'!C276,"yes")</f>
        <v>0</v>
      </c>
      <c r="F276" s="78">
        <f>COUNTIFS('Prioritized Approach Milestones'!B276,"6",'Prioritized Approach Milestones'!C276,"yes")</f>
        <v>0</v>
      </c>
      <c r="G276" s="234">
        <f t="shared" si="14"/>
        <v>0</v>
      </c>
      <c r="H276" s="145">
        <f>COUNTIFS('Prioritized Approach Milestones'!B276,"1",'Prioritized Approach Milestones'!C276,"N/A")</f>
        <v>0</v>
      </c>
      <c r="I276" s="145">
        <f>COUNTIFS('Prioritized Approach Milestones'!B276,"2",'Prioritized Approach Milestones'!C276,"N/A")</f>
        <v>0</v>
      </c>
      <c r="J276" s="145">
        <f>COUNTIFS('Prioritized Approach Milestones'!B276,"3",'Prioritized Approach Milestones'!C276,"N/A")</f>
        <v>0</v>
      </c>
      <c r="K276" s="145">
        <f>COUNTIFS('Prioritized Approach Milestones'!B276,"4",'Prioritized Approach Milestones'!C276,"N/A")</f>
        <v>0</v>
      </c>
      <c r="L276" s="145">
        <f>COUNTIFS('Prioritized Approach Milestones'!B276,"5",'Prioritized Approach Milestones'!C276,"N/A")</f>
        <v>0</v>
      </c>
      <c r="M276" s="145">
        <f>COUNTIFS('Prioritized Approach Milestones'!B276,"6",'Prioritized Approach Milestones'!C276,"N/A")</f>
        <v>0</v>
      </c>
      <c r="N276">
        <f t="shared" si="13"/>
        <v>0</v>
      </c>
      <c r="P276" s="65" t="str">
        <f>IF('Prioritized Approach Milestones'!$B276=1,'Prioritized Approach Milestones'!$F276,"")</f>
        <v/>
      </c>
      <c r="Q276" s="65">
        <f>IF('Prioritized Approach Milestones'!$B276=2,'Prioritized Approach Milestones'!$F276,"")</f>
        <v>0</v>
      </c>
      <c r="R276" s="65" t="str">
        <f>IF('Prioritized Approach Milestones'!$B276=3,'Prioritized Approach Milestones'!$F276,"")</f>
        <v/>
      </c>
      <c r="S276" s="65" t="str">
        <f>IF('Prioritized Approach Milestones'!$B276=4,'Prioritized Approach Milestones'!$F276,"")</f>
        <v/>
      </c>
      <c r="T276" s="65" t="str">
        <f>IF('Prioritized Approach Milestones'!$B276=5,'Prioritized Approach Milestones'!$F276,"")</f>
        <v/>
      </c>
      <c r="U276" s="66" t="str">
        <f>IF('Prioritized Approach Milestones'!$B276=6,'Prioritized Approach Milestones'!$F276,"")</f>
        <v/>
      </c>
      <c r="V276" s="67" t="str">
        <f>IF(AND('Prioritized Approach Milestones'!C276="Yes",'Prioritized Approach Milestones'!F276=""),"CORRECT",IF('Prioritized Approach Milestones'!C276="No","CORRECT",IF('Prioritized Approach Milestones'!B276=1,"ERROR 1","N/A")))</f>
        <v>N/A</v>
      </c>
      <c r="W276" s="67" t="str">
        <f>IF(AND('Prioritized Approach Milestones'!C276="Yes",'Prioritized Approach Milestones'!F276=""),"CORRECT",IF('Prioritized Approach Milestones'!C276="No","CORRECT",IF('Prioritized Approach Milestones'!B276=2,"ERROR 1","N/A")))</f>
        <v>ERROR 1</v>
      </c>
      <c r="X276" s="67" t="str">
        <f>IF(AND('Prioritized Approach Milestones'!C276="Yes",'Prioritized Approach Milestones'!F276=""),"CORRECT",IF('Prioritized Approach Milestones'!C276="No","CORRECT",IF('Prioritized Approach Milestones'!B276=3,"ERROR 1","N/A")))</f>
        <v>N/A</v>
      </c>
      <c r="Y276" s="67" t="str">
        <f>IF(AND('Prioritized Approach Milestones'!C276="Yes",'Prioritized Approach Milestones'!F276=""),"CORRECT",IF('Prioritized Approach Milestones'!C276="No","CORRECT",IF('Prioritized Approach Milestones'!B276=4,"ERROR 1","N/A")))</f>
        <v>N/A</v>
      </c>
      <c r="Z276" s="67" t="str">
        <f>IF(AND('Prioritized Approach Milestones'!C276="Yes",'Prioritized Approach Milestones'!F276=""),"CORRECT",IF('Prioritized Approach Milestones'!C276="No","CORRECT",IF('Prioritized Approach Milestones'!B276=5,"ERROR 1","N/A")))</f>
        <v>N/A</v>
      </c>
      <c r="AA276" s="67" t="str">
        <f>IF(AND('Prioritized Approach Milestones'!C276="Yes",'Prioritized Approach Milestones'!F276=""),"CORRECT",IF('Prioritized Approach Milestones'!C276="No","CORRECT",IF('Prioritized Approach Milestones'!B276=6,"ERROR 1","N/A")))</f>
        <v>N/A</v>
      </c>
      <c r="AB276" s="59" t="str">
        <f>IF(AND('Prioritized Approach Milestones'!C276="No",'Prioritized Approach Milestones'!F276=""),IF('Prioritized Approach Milestones'!B276=1,"ERROR 2","N/A"),"CORRECT")</f>
        <v>CORRECT</v>
      </c>
      <c r="AC276" s="59" t="str">
        <f>IF(AND('Prioritized Approach Milestones'!C276="No",'Prioritized Approach Milestones'!F276=""),IF('Prioritized Approach Milestones'!B276=2,"ERROR 2","N/A"),"CORRECT")</f>
        <v>CORRECT</v>
      </c>
      <c r="AD276" s="59" t="str">
        <f>IF(AND('Prioritized Approach Milestones'!C276="No",'Prioritized Approach Milestones'!F276=""),IF('Prioritized Approach Milestones'!B276=3,"ERROR 2","N/A"),"CORRECT")</f>
        <v>CORRECT</v>
      </c>
      <c r="AE276" s="59" t="str">
        <f>IF(AND('Prioritized Approach Milestones'!C276="No",'Prioritized Approach Milestones'!F276=""),IF('Prioritized Approach Milestones'!B276=4,"ERROR 2","N/A"),"CORRECT")</f>
        <v>CORRECT</v>
      </c>
      <c r="AF276" s="59" t="str">
        <f>IF(AND('Prioritized Approach Milestones'!C276="No",'Prioritized Approach Milestones'!F276=""),IF('Prioritized Approach Milestones'!B276=5,"ERROR 2","N/A"),"CORRECT")</f>
        <v>CORRECT</v>
      </c>
      <c r="AG276" s="68" t="str">
        <f>IF(AND('Prioritized Approach Milestones'!C276="No",'Prioritized Approach Milestones'!F276=""),IF('Prioritized Approach Milestones'!B276=6,"ERROR 2","N/A"),"CORRECT")</f>
        <v>CORRECT</v>
      </c>
    </row>
    <row r="277" spans="1:33" ht="15.75" thickBot="1">
      <c r="A277" s="74">
        <f>COUNTIFS('Prioritized Approach Milestones'!B277,"1",'Prioritized Approach Milestones'!C277,"yes")</f>
        <v>0</v>
      </c>
      <c r="B277" s="79">
        <f>COUNTIFS('Prioritized Approach Milestones'!B277,"2",'Prioritized Approach Milestones'!C277,"yes")</f>
        <v>0</v>
      </c>
      <c r="C277" s="75">
        <f>COUNTIFS('Prioritized Approach Milestones'!B277,"3",'Prioritized Approach Milestones'!C277,"yes")</f>
        <v>0</v>
      </c>
      <c r="D277" s="76">
        <f>COUNTIFS('Prioritized Approach Milestones'!B277,"4",'Prioritized Approach Milestones'!C277,"yes")</f>
        <v>0</v>
      </c>
      <c r="E277" s="77">
        <f>COUNTIFS('Prioritized Approach Milestones'!B277,"5",'Prioritized Approach Milestones'!C277,"yes")</f>
        <v>0</v>
      </c>
      <c r="F277" s="78">
        <f>COUNTIFS('Prioritized Approach Milestones'!B277,"6",'Prioritized Approach Milestones'!C277,"yes")</f>
        <v>0</v>
      </c>
      <c r="G277" s="234">
        <f t="shared" si="14"/>
        <v>0</v>
      </c>
      <c r="H277" s="145">
        <f>COUNTIFS('Prioritized Approach Milestones'!B277,"1",'Prioritized Approach Milestones'!C277,"N/A")</f>
        <v>0</v>
      </c>
      <c r="I277" s="145">
        <f>COUNTIFS('Prioritized Approach Milestones'!B277,"2",'Prioritized Approach Milestones'!C277,"N/A")</f>
        <v>0</v>
      </c>
      <c r="J277" s="145">
        <f>COUNTIFS('Prioritized Approach Milestones'!B277,"3",'Prioritized Approach Milestones'!C277,"N/A")</f>
        <v>0</v>
      </c>
      <c r="K277" s="145">
        <f>COUNTIFS('Prioritized Approach Milestones'!B277,"4",'Prioritized Approach Milestones'!C277,"N/A")</f>
        <v>0</v>
      </c>
      <c r="L277" s="145">
        <f>COUNTIFS('Prioritized Approach Milestones'!B277,"5",'Prioritized Approach Milestones'!C277,"N/A")</f>
        <v>0</v>
      </c>
      <c r="M277" s="145">
        <f>COUNTIFS('Prioritized Approach Milestones'!B277,"6",'Prioritized Approach Milestones'!C277,"N/A")</f>
        <v>0</v>
      </c>
      <c r="N277">
        <f t="shared" si="13"/>
        <v>0</v>
      </c>
      <c r="P277" s="65" t="str">
        <f>IF('Prioritized Approach Milestones'!$B277=1,'Prioritized Approach Milestones'!$F277,"")</f>
        <v/>
      </c>
      <c r="Q277" s="65">
        <f>IF('Prioritized Approach Milestones'!$B277=2,'Prioritized Approach Milestones'!$F277,"")</f>
        <v>0</v>
      </c>
      <c r="R277" s="65" t="str">
        <f>IF('Prioritized Approach Milestones'!$B277=3,'Prioritized Approach Milestones'!$F277,"")</f>
        <v/>
      </c>
      <c r="S277" s="65" t="str">
        <f>IF('Prioritized Approach Milestones'!$B277=4,'Prioritized Approach Milestones'!$F277,"")</f>
        <v/>
      </c>
      <c r="T277" s="65" t="str">
        <f>IF('Prioritized Approach Milestones'!$B277=5,'Prioritized Approach Milestones'!$F277,"")</f>
        <v/>
      </c>
      <c r="U277" s="66" t="str">
        <f>IF('Prioritized Approach Milestones'!$B277=6,'Prioritized Approach Milestones'!$F277,"")</f>
        <v/>
      </c>
      <c r="V277" s="240" t="str">
        <f>IF(AND('Prioritized Approach Milestones'!C277="Yes",'Prioritized Approach Milestones'!F277=""),"CORRECT",IF('Prioritized Approach Milestones'!C277="No","CORRECT",IF('Prioritized Approach Milestones'!B277=1,"ERROR 1","N/A")))</f>
        <v>N/A</v>
      </c>
      <c r="W277" s="67" t="str">
        <f>IF(AND('Prioritized Approach Milestones'!C277="Yes",'Prioritized Approach Milestones'!F277=""),"CORRECT",IF('Prioritized Approach Milestones'!C277="No","CORRECT",IF('Prioritized Approach Milestones'!B277=2,"ERROR 1","N/A")))</f>
        <v>ERROR 1</v>
      </c>
      <c r="X277" s="67" t="str">
        <f>IF(AND('Prioritized Approach Milestones'!C277="Yes",'Prioritized Approach Milestones'!F277=""),"CORRECT",IF('Prioritized Approach Milestones'!C277="No","CORRECT",IF('Prioritized Approach Milestones'!B277=3,"ERROR 1","N/A")))</f>
        <v>N/A</v>
      </c>
      <c r="Y277" s="67" t="str">
        <f>IF(AND('Prioritized Approach Milestones'!C277="Yes",'Prioritized Approach Milestones'!F277=""),"CORRECT",IF('Prioritized Approach Milestones'!C277="No","CORRECT",IF('Prioritized Approach Milestones'!B277=4,"ERROR 1","N/A")))</f>
        <v>N/A</v>
      </c>
      <c r="Z277" s="67" t="str">
        <f>IF(AND('Prioritized Approach Milestones'!C277="Yes",'Prioritized Approach Milestones'!F277=""),"CORRECT",IF('Prioritized Approach Milestones'!C277="No","CORRECT",IF('Prioritized Approach Milestones'!B277=5,"ERROR 1","N/A")))</f>
        <v>N/A</v>
      </c>
      <c r="AA277" s="67" t="str">
        <f>IF(AND('Prioritized Approach Milestones'!C277="Yes",'Prioritized Approach Milestones'!F277=""),"CORRECT",IF('Prioritized Approach Milestones'!C277="No","CORRECT",IF('Prioritized Approach Milestones'!B277=6,"ERROR 1","N/A")))</f>
        <v>N/A</v>
      </c>
      <c r="AB277" s="59" t="str">
        <f>IF(AND('Prioritized Approach Milestones'!C277="No",'Prioritized Approach Milestones'!F277=""),IF('Prioritized Approach Milestones'!B277=1,"ERROR 2","N/A"),"CORRECT")</f>
        <v>CORRECT</v>
      </c>
      <c r="AC277" s="59" t="str">
        <f>IF(AND('Prioritized Approach Milestones'!C277="No",'Prioritized Approach Milestones'!F277=""),IF('Prioritized Approach Milestones'!B277=2,"ERROR 2","N/A"),"CORRECT")</f>
        <v>CORRECT</v>
      </c>
      <c r="AD277" s="59" t="str">
        <f>IF(AND('Prioritized Approach Milestones'!C277="No",'Prioritized Approach Milestones'!F277=""),IF('Prioritized Approach Milestones'!B277=3,"ERROR 2","N/A"),"CORRECT")</f>
        <v>CORRECT</v>
      </c>
      <c r="AE277" s="59" t="str">
        <f>IF(AND('Prioritized Approach Milestones'!C277="No",'Prioritized Approach Milestones'!F277=""),IF('Prioritized Approach Milestones'!B277=4,"ERROR 2","N/A"),"CORRECT")</f>
        <v>CORRECT</v>
      </c>
      <c r="AF277" s="59" t="str">
        <f>IF(AND('Prioritized Approach Milestones'!C277="No",'Prioritized Approach Milestones'!F277=""),IF('Prioritized Approach Milestones'!B277=5,"ERROR 2","N/A"),"CORRECT")</f>
        <v>CORRECT</v>
      </c>
      <c r="AG277" s="68" t="str">
        <f>IF(AND('Prioritized Approach Milestones'!C277="No",'Prioritized Approach Milestones'!F277=""),IF('Prioritized Approach Milestones'!B277=6,"ERROR 2","N/A"),"CORRECT")</f>
        <v>CORRECT</v>
      </c>
    </row>
    <row r="278" spans="1:33" s="250" customFormat="1" ht="15.75" thickTop="1">
      <c r="A278" s="241">
        <f>SUM(A4:A277)</f>
        <v>0</v>
      </c>
      <c r="B278" s="241">
        <f t="shared" ref="B278:F278" si="15">SUM(B4:B277)</f>
        <v>0</v>
      </c>
      <c r="C278" s="241">
        <f t="shared" si="15"/>
        <v>0</v>
      </c>
      <c r="D278" s="241">
        <f t="shared" si="15"/>
        <v>0</v>
      </c>
      <c r="E278" s="241">
        <f t="shared" si="15"/>
        <v>0</v>
      </c>
      <c r="F278" s="241">
        <f t="shared" si="15"/>
        <v>0</v>
      </c>
      <c r="G278" s="242">
        <f>SUM(G4:G277)</f>
        <v>0</v>
      </c>
      <c r="H278" s="243">
        <f>SUM(H4:H277)</f>
        <v>0</v>
      </c>
      <c r="I278" s="243">
        <f t="shared" ref="I278:M278" si="16">SUM(I4:I277)</f>
        <v>0</v>
      </c>
      <c r="J278" s="243">
        <f t="shared" si="16"/>
        <v>0</v>
      </c>
      <c r="K278" s="243">
        <f t="shared" si="16"/>
        <v>0</v>
      </c>
      <c r="L278" s="243">
        <f t="shared" si="16"/>
        <v>0</v>
      </c>
      <c r="M278" s="243">
        <f t="shared" si="16"/>
        <v>0</v>
      </c>
      <c r="N278" s="244">
        <f>SUM(N4:N277)</f>
        <v>0</v>
      </c>
      <c r="O278" s="245"/>
      <c r="P278" s="246"/>
      <c r="Q278" s="246"/>
      <c r="R278" s="247"/>
      <c r="S278" s="247"/>
      <c r="T278" s="247"/>
      <c r="U278" s="247"/>
      <c r="V278" s="248"/>
      <c r="W278" s="248"/>
      <c r="X278" s="249"/>
      <c r="Y278" s="249"/>
      <c r="Z278" s="249"/>
      <c r="AA278" s="249"/>
      <c r="AB278" s="251">
        <f>COUNTIF(AB4:AB277,"ERROR 2")</f>
        <v>0</v>
      </c>
      <c r="AC278" s="251">
        <f t="shared" ref="AC278:AG278" si="17">COUNTIF(AC4:AC277,"ERROR 2")</f>
        <v>0</v>
      </c>
      <c r="AD278" s="251">
        <f t="shared" si="17"/>
        <v>0</v>
      </c>
      <c r="AE278" s="251">
        <f t="shared" si="17"/>
        <v>0</v>
      </c>
      <c r="AF278" s="251">
        <f t="shared" si="17"/>
        <v>0</v>
      </c>
      <c r="AG278" s="251">
        <f t="shared" si="17"/>
        <v>0</v>
      </c>
    </row>
  </sheetData>
  <sheetProtection selectLockedCells="1"/>
  <autoFilter ref="A1:AG280" xr:uid="{00000000-0009-0000-0000-000003000000}"/>
  <conditionalFormatting sqref="A4:N277">
    <cfRule type="cellIs" dxfId="0"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workbookViewId="0">
      <selection activeCell="T7" sqref="T7"/>
    </sheetView>
  </sheetViews>
  <sheetFormatPr defaultRowHeight="15"/>
  <cols>
    <col min="1" max="1" width="35" customWidth="1"/>
    <col min="2" max="2" width="4.42578125" customWidth="1"/>
    <col min="3" max="3" width="30" bestFit="1" customWidth="1"/>
  </cols>
  <sheetData>
    <row r="1" spans="1:3" ht="51">
      <c r="A1" s="222" t="s">
        <v>306</v>
      </c>
      <c r="C1" s="223" t="s">
        <v>127</v>
      </c>
    </row>
    <row r="2" spans="1:3">
      <c r="A2" s="224" t="s">
        <v>63</v>
      </c>
      <c r="C2" t="s">
        <v>87</v>
      </c>
    </row>
    <row r="3" spans="1:3">
      <c r="A3" t="s">
        <v>64</v>
      </c>
      <c r="C3" t="s">
        <v>372</v>
      </c>
    </row>
    <row r="4" spans="1:3">
      <c r="A4" t="s">
        <v>119</v>
      </c>
      <c r="C4" t="s">
        <v>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G12"/>
  <sheetViews>
    <sheetView workbookViewId="0">
      <selection activeCell="T7" sqref="T7"/>
    </sheetView>
  </sheetViews>
  <sheetFormatPr defaultColWidth="8.85546875" defaultRowHeight="15"/>
  <sheetData>
    <row r="4" spans="1:7">
      <c r="A4" s="24" t="s">
        <v>76</v>
      </c>
      <c r="B4" s="24" t="s">
        <v>77</v>
      </c>
      <c r="C4" s="24" t="s">
        <v>78</v>
      </c>
      <c r="D4" s="24" t="s">
        <v>79</v>
      </c>
      <c r="E4" s="24" t="s">
        <v>80</v>
      </c>
      <c r="F4" s="24" t="s">
        <v>81</v>
      </c>
      <c r="G4" s="24" t="s">
        <v>82</v>
      </c>
    </row>
    <row r="5" spans="1:7">
      <c r="A5" s="25">
        <v>1</v>
      </c>
      <c r="B5">
        <v>9</v>
      </c>
    </row>
    <row r="6" spans="1:7">
      <c r="A6" s="25">
        <v>2</v>
      </c>
      <c r="C6">
        <v>32</v>
      </c>
    </row>
    <row r="7" spans="1:7">
      <c r="A7" s="25">
        <v>3</v>
      </c>
      <c r="D7">
        <v>28</v>
      </c>
      <c r="G7">
        <v>2</v>
      </c>
    </row>
    <row r="8" spans="1:7">
      <c r="A8" s="25">
        <v>4</v>
      </c>
      <c r="E8">
        <v>48</v>
      </c>
    </row>
    <row r="9" spans="1:7">
      <c r="A9" s="25">
        <v>5</v>
      </c>
      <c r="F9">
        <v>31</v>
      </c>
    </row>
    <row r="10" spans="1:7">
      <c r="A10" s="25">
        <v>6</v>
      </c>
      <c r="G10">
        <v>44</v>
      </c>
    </row>
    <row r="11" spans="1:7">
      <c r="A11" s="25" t="s">
        <v>83</v>
      </c>
      <c r="B11">
        <v>1</v>
      </c>
      <c r="C11">
        <v>1</v>
      </c>
      <c r="D11">
        <v>1</v>
      </c>
      <c r="E11">
        <v>1</v>
      </c>
      <c r="F11">
        <v>1</v>
      </c>
      <c r="G11">
        <v>1</v>
      </c>
    </row>
    <row r="12" spans="1:7">
      <c r="A12" s="26" t="s">
        <v>84</v>
      </c>
      <c r="B12" s="27">
        <v>10</v>
      </c>
      <c r="C12" s="27">
        <v>33</v>
      </c>
      <c r="D12" s="27">
        <v>29</v>
      </c>
      <c r="E12" s="27">
        <v>49</v>
      </c>
      <c r="F12" s="27">
        <v>32</v>
      </c>
      <c r="G12" s="27">
        <v>47</v>
      </c>
    </row>
  </sheetData>
  <customSheetViews>
    <customSheetView guid="{7918981E-CC23-463A-892E-0C6055818021}" state="hidden">
      <selection activeCell="G33" sqref="G33"/>
      <pageMargins left="0.7" right="0.7" top="0.75" bottom="0.75" header="0.3" footer="0.3"/>
    </customSheetView>
    <customSheetView guid="{E4AA2D9E-8D22-4EA1-A99B-E112FEE541E1}" state="hidden">
      <selection activeCell="G33" sqref="G33"/>
      <pageMargins left="0.7" right="0.7" top="0.75" bottom="0.75" header="0.3" footer="0.3"/>
    </customSheetView>
    <customSheetView guid="{9BB45C5B-6A5F-4B98-8D16-C0C2935BCD85}" state="hidden">
      <selection activeCell="G33" sqref="G33"/>
      <pageMargins left="0.7" right="0.7" top="0.75" bottom="0.75" header="0.3" footer="0.3"/>
    </customSheetView>
    <customSheetView guid="{42AF8D0F-132E-4BC7-8682-EF8B74E55C81}" state="hidden">
      <selection activeCell="G33" sqref="G33"/>
      <pageMargins left="0.7" right="0.7" top="0.75" bottom="0.75" header="0.3" footer="0.3"/>
    </customSheetView>
    <customSheetView guid="{92105224-40AA-407C-A4D8-DA77255BD086}" state="hidden">
      <selection activeCell="G33" sqref="G33"/>
      <pageMargins left="0.7" right="0.7" top="0.75" bottom="0.75" header="0.3" footer="0.3"/>
    </customSheetView>
    <customSheetView guid="{5118FE63-65F9-4D1E-A848-7B26E5B01EBD}" state="hidden">
      <selection activeCell="G33" sqref="G33"/>
      <pageMargins left="0.7" right="0.7" top="0.75" bottom="0.75" header="0.3" footer="0.3"/>
    </customSheetView>
    <customSheetView guid="{05CFFA2E-9E21-4401-92B8-311FFAFA2791}" state="hidden">
      <selection activeCell="G33" sqref="G3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K1"/>
  <sheetViews>
    <sheetView workbookViewId="0">
      <selection activeCell="T7" sqref="T7"/>
    </sheetView>
  </sheetViews>
  <sheetFormatPr defaultColWidth="8.85546875" defaultRowHeight="15.75"/>
  <cols>
    <col min="1" max="1" width="49.42578125" customWidth="1"/>
    <col min="2" max="2" width="12.7109375" customWidth="1"/>
    <col min="3" max="3" width="18.85546875" style="9" customWidth="1"/>
    <col min="4" max="4" width="20.7109375" style="23" customWidth="1"/>
    <col min="5" max="5" width="12.7109375" style="10" customWidth="1"/>
    <col min="6" max="6" width="12.7109375" style="11" customWidth="1"/>
    <col min="7" max="7" width="10.42578125" style="12" customWidth="1"/>
    <col min="8" max="8" width="10.42578125" style="13" customWidth="1"/>
    <col min="9" max="9" width="10.42578125" style="14" customWidth="1"/>
    <col min="10" max="10" width="10.42578125" style="15" customWidth="1"/>
    <col min="11" max="11" width="10.42578125" style="8" customWidth="1"/>
    <col min="12" max="24" width="9.140625" customWidth="1"/>
  </cols>
  <sheetData/>
  <customSheetViews>
    <customSheetView guid="{7918981E-CC23-463A-892E-0C6055818021}" state="hidden">
      <selection activeCell="G10" sqref="G10"/>
      <pageMargins left="0.7" right="0.7" top="0.75" bottom="0.75" header="0.3" footer="0.3"/>
    </customSheetView>
    <customSheetView guid="{E4AA2D9E-8D22-4EA1-A99B-E112FEE541E1}" state="hidden">
      <selection activeCell="G10" sqref="G10"/>
      <pageMargins left="0.7" right="0.7" top="0.75" bottom="0.75" header="0.3" footer="0.3"/>
    </customSheetView>
    <customSheetView guid="{9BB45C5B-6A5F-4B98-8D16-C0C2935BCD85}" state="hidden">
      <selection activeCell="G10" sqref="G10"/>
      <pageMargins left="0.7" right="0.7" top="0.75" bottom="0.75" header="0.3" footer="0.3"/>
    </customSheetView>
    <customSheetView guid="{42AF8D0F-132E-4BC7-8682-EF8B74E55C81}" state="hidden">
      <selection activeCell="G10" sqref="G10"/>
      <pageMargins left="0.7" right="0.7" top="0.75" bottom="0.75" header="0.3" footer="0.3"/>
    </customSheetView>
    <customSheetView guid="{92105224-40AA-407C-A4D8-DA77255BD086}" state="hidden">
      <selection activeCell="G10" sqref="G10"/>
      <pageMargins left="0.7" right="0.7" top="0.75" bottom="0.75" header="0.3" footer="0.3"/>
    </customSheetView>
    <customSheetView guid="{5118FE63-65F9-4D1E-A848-7B26E5B01EBD}" state="hidden">
      <selection activeCell="G10" sqref="G10"/>
      <pageMargins left="0.7" right="0.7" top="0.75" bottom="0.75" header="0.3" footer="0.3"/>
    </customSheetView>
    <customSheetView guid="{05CFFA2E-9E21-4401-92B8-311FFAFA2791}" state="hidden">
      <selection activeCell="G10" sqref="G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
  <sheetViews>
    <sheetView workbookViewId="0">
      <selection activeCell="T7" sqref="T7"/>
    </sheetView>
  </sheetViews>
  <sheetFormatPr defaultRowHeight="15"/>
  <cols>
    <col min="1" max="1" width="16.140625" bestFit="1" customWidth="1"/>
    <col min="2" max="2" width="17.85546875" style="28" customWidth="1"/>
    <col min="3" max="3" width="14.7109375" style="28" bestFit="1" customWidth="1"/>
    <col min="4" max="4" width="14" style="28" bestFit="1" customWidth="1"/>
    <col min="5" max="5" width="9.140625" style="28"/>
    <col min="6" max="6" width="17" style="28" bestFit="1" customWidth="1"/>
    <col min="7" max="7" width="11.5703125" style="28" bestFit="1" customWidth="1"/>
  </cols>
  <sheetData>
    <row r="1" spans="1:16">
      <c r="A1" t="s">
        <v>13</v>
      </c>
      <c r="B1" s="28" t="s">
        <v>112</v>
      </c>
      <c r="C1" s="28" t="s">
        <v>113</v>
      </c>
      <c r="D1" s="28" t="s">
        <v>114</v>
      </c>
      <c r="E1" s="28" t="s">
        <v>115</v>
      </c>
      <c r="F1" s="28" t="s">
        <v>116</v>
      </c>
      <c r="G1" s="28" t="s">
        <v>117</v>
      </c>
    </row>
    <row r="2" spans="1:16" s="29" customFormat="1">
      <c r="A2" s="29" t="s">
        <v>118</v>
      </c>
      <c r="B2" s="29" t="str">
        <f>'Prioritized Approach Summary'!E46</f>
        <v/>
      </c>
      <c r="C2" s="29" t="str">
        <f>'Prioritized Approach Summary'!E47</f>
        <v/>
      </c>
      <c r="D2" s="29" t="str">
        <f>'Prioritized Approach Summary'!E48</f>
        <v/>
      </c>
      <c r="E2" s="29" t="str">
        <f>'Prioritized Approach Summary'!E49</f>
        <v/>
      </c>
      <c r="F2" s="29" t="str">
        <f>'Prioritized Approach Summary'!E50</f>
        <v/>
      </c>
      <c r="G2" s="29" t="str">
        <f>'Prioritized Approach Summary'!E51</f>
        <v/>
      </c>
    </row>
    <row r="5" spans="1:16">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380E1C8230394EAE49981E848B2E27" ma:contentTypeVersion="" ma:contentTypeDescription="Create a new document." ma:contentTypeScope="" ma:versionID="4a08c0378c11f065ee9f83a2495e1ba9">
  <xsd:schema xmlns:xsd="http://www.w3.org/2001/XMLSchema" xmlns:xs="http://www.w3.org/2001/XMLSchema" xmlns:p="http://schemas.microsoft.com/office/2006/metadata/properties" xmlns:ns2="201ea0cc-9674-4d45-a3c4-9e11ed76aa0e" targetNamespace="http://schemas.microsoft.com/office/2006/metadata/properties" ma:root="true" ma:fieldsID="0679c5a3bf7b61c92bfc59be86798d54" ns2:_="">
    <xsd:import namespace="201ea0cc-9674-4d45-a3c4-9e11ed76aa0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ea0cc-9674-4d45-a3c4-9e11ed76aa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0A0844-7D31-4503-996E-24122283F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ea0cc-9674-4d45-a3c4-9e11ed76a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4AB194-4D25-451E-9498-6C8501C0C3F1}">
  <ds:schemaRefs>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201ea0cc-9674-4d45-a3c4-9e11ed76aa0e"/>
    <ds:schemaRef ds:uri="http://purl.org/dc/elements/1.1/"/>
  </ds:schemaRefs>
</ds:datastoreItem>
</file>

<file path=customXml/itemProps3.xml><?xml version="1.0" encoding="utf-8"?>
<ds:datastoreItem xmlns:ds="http://schemas.openxmlformats.org/officeDocument/2006/customXml" ds:itemID="{22D9E402-484B-4F97-977A-70E7DC5043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PCI SSC</dc:creator>
  <cp:lastModifiedBy>Justin Paro</cp:lastModifiedBy>
  <cp:lastPrinted>2015-04-30T17:21:53Z</cp:lastPrinted>
  <dcterms:created xsi:type="dcterms:W3CDTF">2009-03-01T20:03:51Z</dcterms:created>
  <dcterms:modified xsi:type="dcterms:W3CDTF">2023-05-20T04:12:30Z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0x010100B3380E1C8230394EAE49981E848B2E27</vt:lpwstr>
  </property>
</Properties>
</file>