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48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D34" i="1"/>
  <c r="D33" i="1"/>
  <c r="D32" i="1"/>
  <c r="E31" i="1"/>
  <c r="D31" i="1"/>
  <c r="E30" i="1"/>
  <c r="D30" i="1"/>
  <c r="E29" i="1"/>
  <c r="D29" i="1"/>
  <c r="D28" i="1"/>
  <c r="D27" i="1"/>
  <c r="E26" i="1"/>
  <c r="D26" i="1"/>
  <c r="D25" i="1"/>
  <c r="E24" i="1"/>
  <c r="D24" i="1"/>
  <c r="E23" i="1"/>
  <c r="D23" i="1"/>
  <c r="E22" i="1"/>
  <c r="D22" i="1"/>
  <c r="E21" i="1"/>
  <c r="D21" i="1"/>
  <c r="E19" i="1"/>
  <c r="D19" i="1"/>
  <c r="E18" i="1"/>
  <c r="D18" i="1"/>
  <c r="E17" i="1"/>
  <c r="D17" i="1"/>
  <c r="D16" i="1"/>
  <c r="E15" i="1"/>
  <c r="D15" i="1"/>
  <c r="D14" i="1"/>
  <c r="E13" i="1"/>
  <c r="D13" i="1"/>
  <c r="D12" i="1"/>
  <c r="D10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<sst xmlns="http://schemas.openxmlformats.org/spreadsheetml/2006/main" count="40" uniqueCount="14">
  <si>
    <t>date</t>
  </si>
  <si>
    <t>field_number</t>
  </si>
  <si>
    <t>points_coral</t>
  </si>
  <si>
    <t>coral_cover</t>
  </si>
  <si>
    <t>percent_bleached</t>
  </si>
  <si>
    <t>07_18_2018</t>
  </si>
  <si>
    <t>07_19_2018</t>
  </si>
  <si>
    <t>07_20_2018</t>
  </si>
  <si>
    <t>08_10_2018</t>
  </si>
  <si>
    <t>08_14_2018</t>
  </si>
  <si>
    <t>08_16_2018</t>
  </si>
  <si>
    <t>08_22_2018</t>
  </si>
  <si>
    <t>08_23_2018</t>
  </si>
  <si>
    <t>**figure out how to calculate percent bleached of entire quadrat/transect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</si>
</sst>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D15" sqref="D15"/>
    </sheetView>
  </sheetViews>
  <sheetFormatPr baseColWidth="10" defaultRowHeight="15" x14ac:dyDescent="0"/>
  <cols>
    <col min="5" max="5" width="16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1091</v>
      </c>
      <c r="C2">
        <v>9</v>
      </c>
      <c r="D2">
        <f>9/250</f>
        <v>3.5999999999999997E-2</v>
      </c>
      <c r="E2">
        <v>0</v>
      </c>
    </row>
    <row r="3" spans="1:5">
      <c r="A3" t="s">
        <v>5</v>
      </c>
      <c r="B3">
        <v>1085</v>
      </c>
      <c r="C3">
        <v>9</v>
      </c>
      <c r="D3">
        <f>9/250</f>
        <v>3.5999999999999997E-2</v>
      </c>
      <c r="E3">
        <v>0</v>
      </c>
    </row>
    <row r="4" spans="1:5">
      <c r="A4" t="s">
        <v>5</v>
      </c>
      <c r="B4">
        <v>1092</v>
      </c>
      <c r="C4">
        <v>14</v>
      </c>
      <c r="D4">
        <f>14/250</f>
        <v>5.6000000000000001E-2</v>
      </c>
      <c r="E4">
        <v>0</v>
      </c>
    </row>
    <row r="5" spans="1:5">
      <c r="A5" t="s">
        <v>6</v>
      </c>
      <c r="B5">
        <v>1858</v>
      </c>
      <c r="C5">
        <v>3</v>
      </c>
      <c r="D5">
        <f>3/250</f>
        <v>1.2E-2</v>
      </c>
      <c r="E5">
        <v>0</v>
      </c>
    </row>
    <row r="6" spans="1:5">
      <c r="A6" t="s">
        <v>6</v>
      </c>
      <c r="B6">
        <v>1878</v>
      </c>
      <c r="C6">
        <v>3</v>
      </c>
      <c r="D6">
        <f>3/250</f>
        <v>1.2E-2</v>
      </c>
      <c r="E6">
        <v>0</v>
      </c>
    </row>
    <row r="7" spans="1:5">
      <c r="A7" t="s">
        <v>6</v>
      </c>
      <c r="B7">
        <v>1131</v>
      </c>
      <c r="C7">
        <v>0</v>
      </c>
      <c r="D7">
        <v>0</v>
      </c>
      <c r="E7">
        <v>0</v>
      </c>
    </row>
    <row r="8" spans="1:5">
      <c r="A8" t="s">
        <v>6</v>
      </c>
      <c r="B8">
        <v>1580</v>
      </c>
      <c r="C8">
        <v>0</v>
      </c>
      <c r="D8">
        <v>0</v>
      </c>
      <c r="E8">
        <v>0</v>
      </c>
    </row>
    <row r="9" spans="1:5">
      <c r="A9" t="s">
        <v>7</v>
      </c>
      <c r="B9">
        <v>1361</v>
      </c>
      <c r="C9">
        <v>0</v>
      </c>
      <c r="D9">
        <v>0</v>
      </c>
      <c r="E9">
        <v>0</v>
      </c>
    </row>
    <row r="10" spans="1:5">
      <c r="A10" t="s">
        <v>7</v>
      </c>
      <c r="B10">
        <v>1087</v>
      </c>
      <c r="C10">
        <v>11</v>
      </c>
      <c r="D10">
        <f>11/250</f>
        <v>4.3999999999999997E-2</v>
      </c>
      <c r="E10">
        <v>0</v>
      </c>
    </row>
    <row r="11" spans="1:5">
      <c r="A11" t="s">
        <v>7</v>
      </c>
      <c r="B11">
        <v>1228</v>
      </c>
      <c r="C11">
        <v>0</v>
      </c>
      <c r="D11">
        <v>0</v>
      </c>
      <c r="E11">
        <v>0</v>
      </c>
    </row>
    <row r="12" spans="1:5">
      <c r="A12" t="s">
        <v>7</v>
      </c>
      <c r="B12">
        <v>1631</v>
      </c>
      <c r="C12">
        <v>5</v>
      </c>
      <c r="D12">
        <f>5/250</f>
        <v>0.02</v>
      </c>
      <c r="E12">
        <v>0</v>
      </c>
    </row>
    <row r="13" spans="1:5">
      <c r="A13" t="s">
        <v>8</v>
      </c>
      <c r="B13">
        <v>1303</v>
      </c>
      <c r="C13">
        <v>15</v>
      </c>
      <c r="D13">
        <f>15/250</f>
        <v>0.06</v>
      </c>
      <c r="E13">
        <f>0.02/C13</f>
        <v>1.3333333333333333E-3</v>
      </c>
    </row>
    <row r="14" spans="1:5">
      <c r="A14" t="s">
        <v>8</v>
      </c>
      <c r="B14">
        <v>1727</v>
      </c>
      <c r="C14">
        <v>11</v>
      </c>
      <c r="D14">
        <f>11/250</f>
        <v>4.3999999999999997E-2</v>
      </c>
      <c r="E14">
        <v>0</v>
      </c>
    </row>
    <row r="15" spans="1:5">
      <c r="A15" t="s">
        <v>8</v>
      </c>
      <c r="B15">
        <v>1081</v>
      </c>
      <c r="C15">
        <v>9</v>
      </c>
      <c r="D15">
        <f>9/250</f>
        <v>3.5999999999999997E-2</v>
      </c>
      <c r="E15">
        <f>(0.98+0.8)/C15</f>
        <v>0.19777777777777777</v>
      </c>
    </row>
    <row r="16" spans="1:5">
      <c r="A16" t="s">
        <v>8</v>
      </c>
      <c r="B16">
        <v>1076</v>
      </c>
      <c r="C16">
        <v>3</v>
      </c>
      <c r="D16">
        <f>3/250</f>
        <v>1.2E-2</v>
      </c>
      <c r="E16">
        <v>0</v>
      </c>
    </row>
    <row r="17" spans="1:5">
      <c r="A17" t="s">
        <v>8</v>
      </c>
      <c r="B17">
        <v>1599</v>
      </c>
      <c r="C17">
        <v>15</v>
      </c>
      <c r="D17">
        <f>15/250</f>
        <v>0.06</v>
      </c>
      <c r="E17">
        <f>(0.05+0.05+0.05)/C17</f>
        <v>1.0000000000000002E-2</v>
      </c>
    </row>
    <row r="18" spans="1:5">
      <c r="A18" t="s">
        <v>9</v>
      </c>
      <c r="B18">
        <v>1304</v>
      </c>
      <c r="C18">
        <v>6</v>
      </c>
      <c r="D18">
        <f>6/250</f>
        <v>2.4E-2</v>
      </c>
      <c r="E18">
        <f>0.9/C18</f>
        <v>0.15</v>
      </c>
    </row>
    <row r="19" spans="1:5">
      <c r="A19" t="s">
        <v>9</v>
      </c>
      <c r="B19">
        <v>1305</v>
      </c>
      <c r="C19">
        <v>11</v>
      </c>
      <c r="D19">
        <f>11/250</f>
        <v>4.3999999999999997E-2</v>
      </c>
      <c r="E19">
        <f>0.4/C19</f>
        <v>3.6363636363636369E-2</v>
      </c>
    </row>
    <row r="20" spans="1:5">
      <c r="A20" t="s">
        <v>9</v>
      </c>
      <c r="B20">
        <v>1802</v>
      </c>
      <c r="C20">
        <v>0</v>
      </c>
      <c r="D20">
        <v>0</v>
      </c>
      <c r="E20">
        <v>0</v>
      </c>
    </row>
    <row r="21" spans="1:5">
      <c r="A21" t="s">
        <v>9</v>
      </c>
      <c r="B21">
        <v>1596</v>
      </c>
      <c r="C21">
        <v>22</v>
      </c>
      <c r="D21">
        <f>22/250</f>
        <v>8.7999999999999995E-2</v>
      </c>
      <c r="E21">
        <f>(1+0.9+1)/C21</f>
        <v>0.13181818181818181</v>
      </c>
    </row>
    <row r="22" spans="1:5">
      <c r="A22" t="s">
        <v>10</v>
      </c>
      <c r="B22">
        <v>1801</v>
      </c>
      <c r="C22">
        <v>4</v>
      </c>
      <c r="D22">
        <f>4/250</f>
        <v>1.6E-2</v>
      </c>
      <c r="E22">
        <f>0.6/C22</f>
        <v>0.15</v>
      </c>
    </row>
    <row r="23" spans="1:5">
      <c r="A23" t="s">
        <v>11</v>
      </c>
      <c r="B23">
        <v>1595</v>
      </c>
      <c r="C23">
        <v>13</v>
      </c>
      <c r="D23">
        <f>13/250</f>
        <v>5.1999999999999998E-2</v>
      </c>
      <c r="E23">
        <f>(0.2+0.2+0.1+0.98)/C23</f>
        <v>0.11384615384615385</v>
      </c>
    </row>
    <row r="24" spans="1:5">
      <c r="A24" t="s">
        <v>11</v>
      </c>
      <c r="B24">
        <v>1100</v>
      </c>
      <c r="C24">
        <v>5</v>
      </c>
      <c r="D24">
        <f>5/250</f>
        <v>0.02</v>
      </c>
      <c r="E24">
        <f>1/C24</f>
        <v>0.2</v>
      </c>
    </row>
    <row r="25" spans="1:5">
      <c r="A25" t="s">
        <v>11</v>
      </c>
      <c r="B25">
        <v>1669</v>
      </c>
      <c r="C25">
        <v>2</v>
      </c>
      <c r="D25">
        <f>2/250</f>
        <v>8.0000000000000002E-3</v>
      </c>
      <c r="E25">
        <v>0</v>
      </c>
    </row>
    <row r="26" spans="1:5">
      <c r="A26" t="s">
        <v>11</v>
      </c>
      <c r="B26">
        <v>1365</v>
      </c>
      <c r="C26">
        <v>2</v>
      </c>
      <c r="D26">
        <f>2/250</f>
        <v>8.0000000000000002E-3</v>
      </c>
      <c r="E26">
        <f>0.65/C26</f>
        <v>0.32500000000000001</v>
      </c>
    </row>
    <row r="27" spans="1:5">
      <c r="A27" s="2" t="s">
        <v>11</v>
      </c>
      <c r="B27" s="2">
        <v>1601</v>
      </c>
      <c r="C27" s="2">
        <v>19</v>
      </c>
      <c r="D27">
        <f>19/250</f>
        <v>7.5999999999999998E-2</v>
      </c>
      <c r="E27">
        <v>0</v>
      </c>
    </row>
    <row r="28" spans="1:5">
      <c r="A28" t="s">
        <v>11</v>
      </c>
      <c r="B28">
        <v>1819</v>
      </c>
      <c r="C28">
        <v>1</v>
      </c>
      <c r="D28">
        <f>1/250</f>
        <v>4.0000000000000001E-3</v>
      </c>
      <c r="E28">
        <v>0</v>
      </c>
    </row>
    <row r="29" spans="1:5">
      <c r="A29" t="s">
        <v>12</v>
      </c>
      <c r="B29">
        <v>1864</v>
      </c>
      <c r="C29">
        <v>4</v>
      </c>
      <c r="D29">
        <f>4/250</f>
        <v>1.6E-2</v>
      </c>
      <c r="E29">
        <f>0.2/C29</f>
        <v>0.05</v>
      </c>
    </row>
    <row r="30" spans="1:5">
      <c r="A30" t="s">
        <v>12</v>
      </c>
      <c r="B30">
        <v>1805</v>
      </c>
      <c r="C30">
        <v>5</v>
      </c>
      <c r="D30">
        <f>5/250</f>
        <v>0.02</v>
      </c>
      <c r="E30">
        <f>(0.1+0.05+0.03+0.1)/C30</f>
        <v>5.6000000000000008E-2</v>
      </c>
    </row>
    <row r="31" spans="1:5">
      <c r="A31" t="s">
        <v>12</v>
      </c>
      <c r="B31">
        <v>1306</v>
      </c>
      <c r="C31">
        <v>4</v>
      </c>
      <c r="D31">
        <f>4/250</f>
        <v>1.6E-2</v>
      </c>
      <c r="E31">
        <f>(0.1+1)/C31</f>
        <v>0.27500000000000002</v>
      </c>
    </row>
    <row r="32" spans="1:5">
      <c r="A32" t="s">
        <v>12</v>
      </c>
      <c r="B32">
        <v>1097</v>
      </c>
      <c r="C32">
        <v>13</v>
      </c>
      <c r="D32">
        <f>13/250</f>
        <v>5.1999999999999998E-2</v>
      </c>
      <c r="E32">
        <v>0</v>
      </c>
    </row>
    <row r="33" spans="1:5">
      <c r="A33" t="s">
        <v>12</v>
      </c>
      <c r="B33">
        <v>1098</v>
      </c>
      <c r="C33">
        <v>24</v>
      </c>
      <c r="D33">
        <f>24/250</f>
        <v>9.6000000000000002E-2</v>
      </c>
      <c r="E33">
        <v>0</v>
      </c>
    </row>
    <row r="34" spans="1:5">
      <c r="A34" t="s">
        <v>12</v>
      </c>
      <c r="B34">
        <v>1597</v>
      </c>
      <c r="C34">
        <v>30</v>
      </c>
      <c r="D34">
        <f>30/250</f>
        <v>0.12</v>
      </c>
      <c r="E34">
        <f>(1+0.5+0.2)/C34</f>
        <v>5.6666666666666664E-2</v>
      </c>
    </row>
    <row r="38" spans="1:5">
      <c r="A38" t="s">
        <v>13</v>
      </c>
      <c r="B38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2018-08-27T13:51:48Z</dcterms:created>
  <dcterms:modified xsi:type="dcterms:W3CDTF">2018-08-27T13:51:58Z</dcterms:modified>
</cp:coreProperties>
</file>