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17\Google Drive\"/>
    </mc:Choice>
  </mc:AlternateContent>
  <xr:revisionPtr revIDLastSave="0" documentId="13_ncr:1_{E7F5CAF3-596B-4861-A57F-40D8409F20B3}" xr6:coauthVersionLast="44" xr6:coauthVersionMax="44" xr10:uidLastSave="{00000000-0000-0000-0000-000000000000}"/>
  <bookViews>
    <workbookView xWindow="-120" yWindow="-120" windowWidth="29040" windowHeight="15840" xr2:uid="{337F7537-D994-437F-90C5-BD5986D73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2" i="1"/>
  <c r="N3" i="1"/>
  <c r="P3" i="1" s="1"/>
  <c r="N6" i="1"/>
  <c r="P6" i="1" s="1"/>
  <c r="N9" i="1"/>
  <c r="P9" i="1" s="1"/>
  <c r="N12" i="1"/>
  <c r="P12" i="1" s="1"/>
  <c r="N15" i="1"/>
  <c r="P15" i="1" s="1"/>
  <c r="N18" i="1"/>
  <c r="P18" i="1" s="1"/>
  <c r="R2" i="1"/>
  <c r="Q3" i="1"/>
  <c r="P2" i="1" l="1"/>
  <c r="O3" i="1"/>
  <c r="O2" i="1"/>
  <c r="O8" i="1"/>
  <c r="P8" i="1"/>
  <c r="O9" i="1"/>
  <c r="P14" i="1"/>
  <c r="O14" i="1"/>
  <c r="O15" i="1"/>
  <c r="O5" i="1"/>
  <c r="O11" i="1"/>
  <c r="O17" i="1"/>
  <c r="P5" i="1"/>
  <c r="P11" i="1"/>
  <c r="P17" i="1"/>
  <c r="O6" i="1"/>
  <c r="O12" i="1"/>
  <c r="O18" i="1"/>
  <c r="R3" i="1"/>
  <c r="Q4" i="1"/>
  <c r="V5" i="1" l="1"/>
  <c r="V9" i="1"/>
  <c r="V10" i="1"/>
  <c r="V13" i="1"/>
  <c r="V6" i="1"/>
  <c r="V2" i="1"/>
  <c r="V12" i="1"/>
  <c r="V8" i="1"/>
  <c r="V7" i="1"/>
  <c r="V3" i="1"/>
  <c r="V4" i="1"/>
  <c r="V11" i="1"/>
  <c r="R4" i="1"/>
  <c r="Q5" i="1"/>
  <c r="R5" i="1" l="1"/>
  <c r="Q6" i="1"/>
  <c r="R6" i="1" l="1"/>
  <c r="AO4" i="1" l="1"/>
  <c r="AO5" i="1"/>
  <c r="AO6" i="1"/>
  <c r="AO7" i="1"/>
  <c r="AO8" i="1"/>
  <c r="AO9" i="1"/>
  <c r="AO10" i="1"/>
  <c r="AO11" i="1"/>
  <c r="AO12" i="1"/>
  <c r="AO13" i="1"/>
  <c r="AO14" i="1"/>
  <c r="AO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2" i="1"/>
  <c r="AH37" i="1"/>
  <c r="AH38" i="1"/>
  <c r="AH45" i="1"/>
  <c r="AH46" i="1"/>
  <c r="AH51" i="1"/>
  <c r="AH31" i="1" s="1"/>
  <c r="AG28" i="1"/>
  <c r="AG26" i="1"/>
  <c r="AG27" i="1"/>
  <c r="AG2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3" i="1"/>
  <c r="D36" i="1"/>
  <c r="D35" i="1"/>
  <c r="D34" i="1"/>
  <c r="D33" i="1"/>
  <c r="D32" i="1"/>
  <c r="D16" i="1"/>
  <c r="D13" i="1"/>
  <c r="D14" i="1"/>
  <c r="D15" i="1"/>
  <c r="D12" i="1"/>
  <c r="D58" i="1"/>
  <c r="S3" i="1" s="1"/>
  <c r="D61" i="1"/>
  <c r="S6" i="1" s="1"/>
  <c r="D59" i="1"/>
  <c r="S4" i="1" s="1"/>
  <c r="D60" i="1"/>
  <c r="S5" i="1" s="1"/>
  <c r="D57" i="1"/>
  <c r="S2" i="1" s="1"/>
  <c r="D46" i="1"/>
  <c r="W11" i="1" s="1"/>
  <c r="D43" i="1"/>
  <c r="D44" i="1"/>
  <c r="D45" i="1"/>
  <c r="D42" i="1"/>
  <c r="D31" i="1"/>
  <c r="D30" i="1"/>
  <c r="D28" i="1"/>
  <c r="D29" i="1"/>
  <c r="D27" i="1"/>
  <c r="D10" i="1"/>
  <c r="D56" i="1"/>
  <c r="D52" i="1"/>
  <c r="D55" i="1"/>
  <c r="D54" i="1"/>
  <c r="D53" i="1"/>
  <c r="D41" i="1"/>
  <c r="W10" i="1" s="1"/>
  <c r="D39" i="1"/>
  <c r="D40" i="1"/>
  <c r="D38" i="1"/>
  <c r="D37" i="1"/>
  <c r="D26" i="1"/>
  <c r="D25" i="1"/>
  <c r="D23" i="1"/>
  <c r="D22" i="1"/>
  <c r="D3" i="1"/>
  <c r="D4" i="1"/>
  <c r="D5" i="1"/>
  <c r="D6" i="1"/>
  <c r="D17" i="1"/>
  <c r="D18" i="1"/>
  <c r="D20" i="1"/>
  <c r="D19" i="1"/>
  <c r="D21" i="1"/>
  <c r="D47" i="1"/>
  <c r="D50" i="1"/>
  <c r="D49" i="1"/>
  <c r="D51" i="1"/>
  <c r="D48" i="1"/>
  <c r="D7" i="1"/>
  <c r="D8" i="1"/>
  <c r="D9" i="1"/>
  <c r="D11" i="1"/>
  <c r="D24" i="1"/>
  <c r="D2" i="1"/>
  <c r="W2" i="1" s="1"/>
  <c r="W3" i="1" l="1"/>
  <c r="W12" i="1"/>
  <c r="W7" i="1"/>
  <c r="W8" i="1"/>
  <c r="W13" i="1"/>
  <c r="W4" i="1"/>
  <c r="W5" i="1"/>
  <c r="W6" i="1"/>
  <c r="W9" i="1"/>
  <c r="AH44" i="1"/>
  <c r="AH36" i="1"/>
  <c r="AH30" i="1"/>
  <c r="AH43" i="1"/>
  <c r="AH35" i="1"/>
  <c r="AH50" i="1"/>
  <c r="AH42" i="1"/>
  <c r="AH34" i="1"/>
  <c r="AH49" i="1"/>
  <c r="AH41" i="1"/>
  <c r="AH33" i="1"/>
  <c r="AH48" i="1"/>
  <c r="AH40" i="1"/>
  <c r="AH32" i="1"/>
  <c r="AH47" i="1"/>
  <c r="AH39" i="1"/>
</calcChain>
</file>

<file path=xl/sharedStrings.xml><?xml version="1.0" encoding="utf-8"?>
<sst xmlns="http://schemas.openxmlformats.org/spreadsheetml/2006/main" count="68" uniqueCount="12">
  <si>
    <t>STEPPE</t>
  </si>
  <si>
    <t>MOUNTAIN</t>
  </si>
  <si>
    <t>GRASSLAND</t>
  </si>
  <si>
    <t>FOREST</t>
  </si>
  <si>
    <t>Epoch</t>
  </si>
  <si>
    <t>Stage</t>
  </si>
  <si>
    <t>X</t>
  </si>
  <si>
    <t>+Y</t>
  </si>
  <si>
    <t>-Y</t>
  </si>
  <si>
    <t>Group</t>
  </si>
  <si>
    <t>Terrain</t>
  </si>
  <si>
    <t>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</si>
</sst>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5758301951384E-2"/>
          <c:y val="0.12126305561794748"/>
          <c:w val="0.92880554604587473"/>
          <c:h val="0.866581991781227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857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4BA096-C2C7-4312-8DAA-4FA4B11E5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445-404F-9D6C-A6725438E8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8BC143-A410-4C27-969A-98DAB77C7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445-404F-9D6C-A6725438E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219F01-ECDA-46E6-B74A-6E9E61140A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445-404F-9D6C-A6725438E8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802DFC-7A29-438B-ADBF-60B681847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445-404F-9D6C-A6725438E8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F773E9-F4A7-4EAB-9C4F-95DAA51F67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445-404F-9D6C-A6725438E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1C14A3C-DB9C-4211-A8FC-C848E3D9A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445-404F-9D6C-A6725438E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9B494D-3E77-49BD-9261-07223758A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445-404F-9D6C-A6725438E8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34EC6E-5F42-4ECF-988B-D47D17F7D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445-404F-9D6C-A6725438E8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99A5E6-DBFB-40E7-9A90-8A2DB4096E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445-404F-9D6C-A6725438E8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C374E2D-46CD-4FB0-A637-3833943FE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445-404F-9D6C-A6725438E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78BCB11-2112-4A10-9311-8C61B804D4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445-404F-9D6C-A6725438E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8B2B831-F69F-4EFD-8F87-4E790A62E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445-404F-9D6C-A6725438E88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F5FC629-BADE-41CA-BABA-25F7E3E5F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445-404F-9D6C-A6725438E88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B520D2C-A978-404C-8120-552E0F8BB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445-404F-9D6C-A6725438E88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0D0B4F5-E563-40B7-B93E-E211C4AD13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445-404F-9D6C-A6725438E88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F05EFD-ADE3-4943-93BA-F88FC30081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445-404F-9D6C-A6725438E88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C1D9DDD-BDEF-4CF2-9C6D-379ED15DE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445-404F-9D6C-A6725438E88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8109C8C-22B7-4DBE-B958-137B2AA96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445-404F-9D6C-A6725438E88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FF7A83C-CD38-4B2F-99DB-98723F91A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445-404F-9D6C-A6725438E88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3E38667-8BA2-4DEB-9086-A71569BBF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445-404F-9D6C-A6725438E88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0A53AA2-3570-4E83-BE10-4F3251AD6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445-404F-9D6C-A6725438E88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D7E8A2A-A6F6-41EB-96A6-6AF05DA23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445-404F-9D6C-A6725438E88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099D67F-F747-4593-8435-EA60F69C32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445-404F-9D6C-A6725438E88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6C06001-AE7C-48A5-8C1A-47B767362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445-404F-9D6C-A6725438E88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7D89704-7847-4ABD-8289-D6D509C65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445-404F-9D6C-A6725438E88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634ADFA-9457-432D-982B-2F5B745F9E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445-404F-9D6C-A6725438E88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B222FF2-CA42-4483-AEC0-03E03B82C8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445-404F-9D6C-A6725438E88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FCE85CA-386D-4F95-BD6F-70FB1FAB7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445-404F-9D6C-A6725438E88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14C7764-0DFC-4416-BB38-1CA129E203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445-404F-9D6C-A6725438E88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BC57847-6BAA-466C-ADE6-910136008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445-404F-9D6C-A6725438E88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021A449-AB6F-49AD-92BC-A5A2D71D9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445-404F-9D6C-A6725438E88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A871DDC-C1C3-431E-8141-131D959100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445-404F-9D6C-A6725438E88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DE0B3FF-9936-40AF-9551-EAD1911DE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445-404F-9D6C-A6725438E88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1450167-C607-4C51-8F64-75023BAFB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445-404F-9D6C-A6725438E88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4F17DF5-853E-4B7C-9E4D-42681359E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445-404F-9D6C-A6725438E88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C92B2DA-FC13-406E-B121-37A2A96AC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445-404F-9D6C-A6725438E88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0FC8EC7-8821-4E0F-9B2E-86B67730C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445-404F-9D6C-A6725438E88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9A7FDC7-7203-433A-92D0-B8CBE7FCE8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445-404F-9D6C-A6725438E88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B05BF5A-7FC9-4D59-86BA-4C823640D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445-404F-9D6C-A6725438E88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4037459-3990-4C8C-A226-BFC067485A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445-404F-9D6C-A6725438E88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D4F96C9-00D8-4C3F-815B-022B7FFA6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445-404F-9D6C-A6725438E88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29B1E1A-2C40-4200-B07A-09E00FD62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445-404F-9D6C-A6725438E88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C4BB934-E759-4322-90E1-354B51004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445-404F-9D6C-A6725438E88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731F4AA-9BC6-45B6-B5D3-66ADC8CDD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445-404F-9D6C-A6725438E88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47BDF64-DBAF-4239-9FD1-6C3B3FE7F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445-404F-9D6C-A6725438E88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EB6E6B3-A67D-4244-88D4-0A9AD31C76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445-404F-9D6C-A6725438E88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BBE9BB4-F16A-4AF5-8956-FC2C28DC7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445-404F-9D6C-A6725438E88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D29B878-81F1-4654-ABA3-7CEE8B7D2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445-404F-9D6C-A6725438E88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2048C0D-E83D-4345-893A-070E8FDDCE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445-404F-9D6C-A6725438E88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5EA5F8E-AB13-42F7-A829-8D831C6301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445-404F-9D6C-A6725438E88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BA3B419-A150-4288-AF7B-1D491BDFD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445-404F-9D6C-A6725438E88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770B4BB-5EB4-4B08-8F7E-FD7B61E99F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445-404F-9D6C-A6725438E88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671F857-5C6B-49E0-A158-540AF16B8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445-404F-9D6C-A6725438E88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CA4BDD5-0923-4AE4-AD14-BA4CE7913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445-404F-9D6C-A6725438E88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4793936-792B-4CC5-A87C-35A574CFE7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445-404F-9D6C-A6725438E88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2051B7B-12B6-4CDE-A653-1967E6234B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445-404F-9D6C-A6725438E88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FDC2A36-3562-42E7-A799-F081F8C49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445-404F-9D6C-A6725438E88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643B204-856B-4D54-BACC-33B533D458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445-404F-9D6C-A6725438E88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FF82AF8-D78B-4A19-947B-EDF901A7A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445-404F-9D6C-A6725438E88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20DC320-640D-446F-8B94-E4931C07A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445-404F-9D6C-A6725438E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ln>
                      <a:solidFill>
                        <a:sysClr val="windowText" lastClr="000000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Sheet1!$B$2:$B$61</c:f>
              <c:numCache>
                <c:formatCode>General</c:formatCode>
                <c:ptCount val="60"/>
                <c:pt idx="0">
                  <c:v>5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14</c:v>
                </c:pt>
                <c:pt idx="5">
                  <c:v>26</c:v>
                </c:pt>
                <c:pt idx="6">
                  <c:v>36</c:v>
                </c:pt>
                <c:pt idx="7">
                  <c:v>47</c:v>
                </c:pt>
                <c:pt idx="8">
                  <c:v>57</c:v>
                </c:pt>
                <c:pt idx="9">
                  <c:v>45</c:v>
                </c:pt>
                <c:pt idx="10">
                  <c:v>66</c:v>
                </c:pt>
                <c:pt idx="11">
                  <c:v>79</c:v>
                </c:pt>
                <c:pt idx="12">
                  <c:v>73</c:v>
                </c:pt>
                <c:pt idx="13">
                  <c:v>69</c:v>
                </c:pt>
                <c:pt idx="14">
                  <c:v>80</c:v>
                </c:pt>
                <c:pt idx="15">
                  <c:v>8</c:v>
                </c:pt>
                <c:pt idx="16">
                  <c:v>5</c:v>
                </c:pt>
                <c:pt idx="17">
                  <c:v>14</c:v>
                </c:pt>
                <c:pt idx="18">
                  <c:v>4</c:v>
                </c:pt>
                <c:pt idx="19">
                  <c:v>6</c:v>
                </c:pt>
                <c:pt idx="20">
                  <c:v>23</c:v>
                </c:pt>
                <c:pt idx="21">
                  <c:v>31</c:v>
                </c:pt>
                <c:pt idx="22">
                  <c:v>38</c:v>
                </c:pt>
                <c:pt idx="23">
                  <c:v>24</c:v>
                </c:pt>
                <c:pt idx="24">
                  <c:v>36</c:v>
                </c:pt>
                <c:pt idx="25">
                  <c:v>49</c:v>
                </c:pt>
                <c:pt idx="26">
                  <c:v>63</c:v>
                </c:pt>
                <c:pt idx="27">
                  <c:v>47</c:v>
                </c:pt>
                <c:pt idx="28">
                  <c:v>56</c:v>
                </c:pt>
                <c:pt idx="29">
                  <c:v>63</c:v>
                </c:pt>
                <c:pt idx="30">
                  <c:v>78</c:v>
                </c:pt>
                <c:pt idx="31">
                  <c:v>71</c:v>
                </c:pt>
                <c:pt idx="32">
                  <c:v>80</c:v>
                </c:pt>
                <c:pt idx="33">
                  <c:v>79</c:v>
                </c:pt>
                <c:pt idx="34">
                  <c:v>75</c:v>
                </c:pt>
                <c:pt idx="35">
                  <c:v>25</c:v>
                </c:pt>
                <c:pt idx="36">
                  <c:v>36</c:v>
                </c:pt>
                <c:pt idx="37">
                  <c:v>21</c:v>
                </c:pt>
                <c:pt idx="38">
                  <c:v>29</c:v>
                </c:pt>
                <c:pt idx="39">
                  <c:v>37</c:v>
                </c:pt>
                <c:pt idx="40">
                  <c:v>48</c:v>
                </c:pt>
                <c:pt idx="41">
                  <c:v>62</c:v>
                </c:pt>
                <c:pt idx="42">
                  <c:v>54</c:v>
                </c:pt>
                <c:pt idx="43">
                  <c:v>46</c:v>
                </c:pt>
                <c:pt idx="44">
                  <c:v>60</c:v>
                </c:pt>
                <c:pt idx="45">
                  <c:v>4</c:v>
                </c:pt>
                <c:pt idx="46">
                  <c:v>14</c:v>
                </c:pt>
                <c:pt idx="47">
                  <c:v>9</c:v>
                </c:pt>
                <c:pt idx="48">
                  <c:v>5</c:v>
                </c:pt>
                <c:pt idx="49">
                  <c:v>16</c:v>
                </c:pt>
                <c:pt idx="50">
                  <c:v>43</c:v>
                </c:pt>
                <c:pt idx="51">
                  <c:v>25</c:v>
                </c:pt>
                <c:pt idx="52">
                  <c:v>36</c:v>
                </c:pt>
                <c:pt idx="53">
                  <c:v>49</c:v>
                </c:pt>
                <c:pt idx="54">
                  <c:v>57</c:v>
                </c:pt>
                <c:pt idx="55">
                  <c:v>64</c:v>
                </c:pt>
                <c:pt idx="56">
                  <c:v>78</c:v>
                </c:pt>
                <c:pt idx="57">
                  <c:v>74</c:v>
                </c:pt>
                <c:pt idx="58">
                  <c:v>66</c:v>
                </c:pt>
                <c:pt idx="59">
                  <c:v>81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-5</c:v>
                </c:pt>
                <c:pt idx="1">
                  <c:v>-6</c:v>
                </c:pt>
                <c:pt idx="2">
                  <c:v>-13</c:v>
                </c:pt>
                <c:pt idx="3">
                  <c:v>-24</c:v>
                </c:pt>
                <c:pt idx="4">
                  <c:v>-22</c:v>
                </c:pt>
                <c:pt idx="5">
                  <c:v>-10</c:v>
                </c:pt>
                <c:pt idx="6">
                  <c:v>-6</c:v>
                </c:pt>
                <c:pt idx="7">
                  <c:v>-7</c:v>
                </c:pt>
                <c:pt idx="8">
                  <c:v>-10</c:v>
                </c:pt>
                <c:pt idx="9">
                  <c:v>-17</c:v>
                </c:pt>
                <c:pt idx="10">
                  <c:v>-5</c:v>
                </c:pt>
                <c:pt idx="11">
                  <c:v>-6</c:v>
                </c:pt>
                <c:pt idx="12">
                  <c:v>-13</c:v>
                </c:pt>
                <c:pt idx="13">
                  <c:v>-20</c:v>
                </c:pt>
                <c:pt idx="14">
                  <c:v>-22</c:v>
                </c:pt>
                <c:pt idx="15">
                  <c:v>-34</c:v>
                </c:pt>
                <c:pt idx="16">
                  <c:v>-43</c:v>
                </c:pt>
                <c:pt idx="17">
                  <c:v>-48</c:v>
                </c:pt>
                <c:pt idx="18">
                  <c:v>-54</c:v>
                </c:pt>
                <c:pt idx="19">
                  <c:v>-63</c:v>
                </c:pt>
                <c:pt idx="20">
                  <c:v>-28</c:v>
                </c:pt>
                <c:pt idx="21">
                  <c:v>-36</c:v>
                </c:pt>
                <c:pt idx="22">
                  <c:v>-28</c:v>
                </c:pt>
                <c:pt idx="23">
                  <c:v>-45</c:v>
                </c:pt>
                <c:pt idx="24">
                  <c:v>-43</c:v>
                </c:pt>
                <c:pt idx="25">
                  <c:v>-28</c:v>
                </c:pt>
                <c:pt idx="26">
                  <c:v>-26</c:v>
                </c:pt>
                <c:pt idx="27">
                  <c:v>-40</c:v>
                </c:pt>
                <c:pt idx="28">
                  <c:v>-35</c:v>
                </c:pt>
                <c:pt idx="29">
                  <c:v>-44</c:v>
                </c:pt>
                <c:pt idx="30">
                  <c:v>-33</c:v>
                </c:pt>
                <c:pt idx="31">
                  <c:v>-46</c:v>
                </c:pt>
                <c:pt idx="32">
                  <c:v>-46</c:v>
                </c:pt>
                <c:pt idx="33">
                  <c:v>-56</c:v>
                </c:pt>
                <c:pt idx="34">
                  <c:v>-65</c:v>
                </c:pt>
                <c:pt idx="35">
                  <c:v>-59</c:v>
                </c:pt>
                <c:pt idx="36">
                  <c:v>-55</c:v>
                </c:pt>
                <c:pt idx="37">
                  <c:v>-72</c:v>
                </c:pt>
                <c:pt idx="38">
                  <c:v>-67</c:v>
                </c:pt>
                <c:pt idx="39">
                  <c:v>-72</c:v>
                </c:pt>
                <c:pt idx="40">
                  <c:v>-55</c:v>
                </c:pt>
                <c:pt idx="41">
                  <c:v>-55</c:v>
                </c:pt>
                <c:pt idx="42">
                  <c:v>-61</c:v>
                </c:pt>
                <c:pt idx="43">
                  <c:v>-68</c:v>
                </c:pt>
                <c:pt idx="44">
                  <c:v>-68</c:v>
                </c:pt>
                <c:pt idx="45">
                  <c:v>-75</c:v>
                </c:pt>
                <c:pt idx="46">
                  <c:v>-75</c:v>
                </c:pt>
                <c:pt idx="47">
                  <c:v>-85</c:v>
                </c:pt>
                <c:pt idx="48">
                  <c:v>-94</c:v>
                </c:pt>
                <c:pt idx="49">
                  <c:v>-93</c:v>
                </c:pt>
                <c:pt idx="50">
                  <c:v>-84</c:v>
                </c:pt>
                <c:pt idx="51">
                  <c:v>-90</c:v>
                </c:pt>
                <c:pt idx="52">
                  <c:v>-95</c:v>
                </c:pt>
                <c:pt idx="53">
                  <c:v>-95</c:v>
                </c:pt>
                <c:pt idx="54">
                  <c:v>-88</c:v>
                </c:pt>
                <c:pt idx="55">
                  <c:v>-80</c:v>
                </c:pt>
                <c:pt idx="56">
                  <c:v>-76</c:v>
                </c:pt>
                <c:pt idx="57">
                  <c:v>-86</c:v>
                </c:pt>
                <c:pt idx="58">
                  <c:v>-94</c:v>
                </c:pt>
                <c:pt idx="59">
                  <c:v>-94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Sheet1!$A$2:$A$61</c15:f>
                <c15:dlblRangeCache>
                  <c:ptCount val="60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AF-47ED-B8E0-AA7CFD66B3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BE36428D-020B-4FCF-8EC9-9162138BCF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445-404F-9D6C-A6725438E8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B5F7BE-5F1C-4A62-B2C8-A2E34345A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445-404F-9D6C-A6725438E8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4EA532-75A8-4948-818C-00B4072B8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445-404F-9D6C-A6725438E8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1865034-DC74-4102-A54D-286E28DA3C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445-404F-9D6C-A6725438E8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6E76DCC-97CB-4D79-ABD3-D1F3CECE3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445-404F-9D6C-A6725438E8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D116FE-FB62-44A2-BD67-079A6066B4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445-404F-9D6C-A6725438E8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998355-765C-4306-82CF-E911DB04C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445-404F-9D6C-A6725438E88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C509CBE-8AF9-41DF-8B3A-6473894348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445-404F-9D6C-A6725438E88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5C437C5-6009-48C0-A946-F5FB650A32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445-404F-9D6C-A6725438E88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02097A-828D-430C-A4C5-3E7E9BF0C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445-404F-9D6C-A6725438E88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50076FA-F94C-4940-9A70-4E43D084A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445-404F-9D6C-A6725438E88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B395700-909E-4682-8BBA-0A67BD813B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445-404F-9D6C-A6725438E8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Sheet1!$V$2:$V$13</c:f>
              <c:numCache>
                <c:formatCode>General</c:formatCode>
                <c:ptCount val="12"/>
                <c:pt idx="0">
                  <c:v>10.199999999999999</c:v>
                </c:pt>
                <c:pt idx="1">
                  <c:v>42.2</c:v>
                </c:pt>
                <c:pt idx="2">
                  <c:v>73.400000000000006</c:v>
                </c:pt>
                <c:pt idx="3">
                  <c:v>7.4</c:v>
                </c:pt>
                <c:pt idx="4">
                  <c:v>30.4</c:v>
                </c:pt>
                <c:pt idx="5">
                  <c:v>55.6</c:v>
                </c:pt>
                <c:pt idx="6">
                  <c:v>76.599999999999994</c:v>
                </c:pt>
                <c:pt idx="7">
                  <c:v>29.6</c:v>
                </c:pt>
                <c:pt idx="8">
                  <c:v>54</c:v>
                </c:pt>
                <c:pt idx="9">
                  <c:v>9.6</c:v>
                </c:pt>
                <c:pt idx="10">
                  <c:v>42</c:v>
                </c:pt>
                <c:pt idx="11">
                  <c:v>72.599999999999994</c:v>
                </c:pt>
              </c:numCache>
            </c:numRef>
          </c:xVal>
          <c:yVal>
            <c:numRef>
              <c:f>Sheet1!$W$2:$W$13</c:f>
              <c:numCache>
                <c:formatCode>General</c:formatCode>
                <c:ptCount val="12"/>
                <c:pt idx="0">
                  <c:v>-14</c:v>
                </c:pt>
                <c:pt idx="1">
                  <c:v>-10</c:v>
                </c:pt>
                <c:pt idx="2">
                  <c:v>-13.2</c:v>
                </c:pt>
                <c:pt idx="3">
                  <c:v>-48.4</c:v>
                </c:pt>
                <c:pt idx="4">
                  <c:v>-36</c:v>
                </c:pt>
                <c:pt idx="5">
                  <c:v>-34.6</c:v>
                </c:pt>
                <c:pt idx="6">
                  <c:v>-49.2</c:v>
                </c:pt>
                <c:pt idx="7">
                  <c:v>-65</c:v>
                </c:pt>
                <c:pt idx="8">
                  <c:v>-61.4</c:v>
                </c:pt>
                <c:pt idx="9">
                  <c:v>-84.4</c:v>
                </c:pt>
                <c:pt idx="10">
                  <c:v>-90.4</c:v>
                </c:pt>
                <c:pt idx="11">
                  <c:v>-86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Sheet1!$U$2:$U$13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C-5445-404F-9D6C-A6725438E880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81</c:v>
                </c:pt>
                <c:pt idx="1">
                  <c:v>78</c:v>
                </c:pt>
                <c:pt idx="3">
                  <c:v>81</c:v>
                </c:pt>
                <c:pt idx="4">
                  <c:v>74</c:v>
                </c:pt>
                <c:pt idx="6">
                  <c:v>81</c:v>
                </c:pt>
                <c:pt idx="7">
                  <c:v>66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Sheet1!$P$2:$P$18</c:f>
              <c:numCache>
                <c:formatCode>General</c:formatCode>
                <c:ptCount val="17"/>
                <c:pt idx="0">
                  <c:v>-94</c:v>
                </c:pt>
                <c:pt idx="1">
                  <c:v>-76</c:v>
                </c:pt>
                <c:pt idx="3">
                  <c:v>-94</c:v>
                </c:pt>
                <c:pt idx="4">
                  <c:v>-86</c:v>
                </c:pt>
                <c:pt idx="6">
                  <c:v>-94</c:v>
                </c:pt>
                <c:pt idx="7">
                  <c:v>-94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445-404F-9D6C-A6725438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67304"/>
        <c:axId val="472973208"/>
      </c:scatterChart>
      <c:valAx>
        <c:axId val="468767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73208"/>
        <c:crosses val="max"/>
        <c:crossBetween val="midCat"/>
      </c:valAx>
      <c:valAx>
        <c:axId val="472973208"/>
        <c:scaling>
          <c:orientation val="minMax"/>
          <c:max val="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67304"/>
        <c:crossesAt val="0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9525</xdr:rowOff>
    </xdr:from>
    <xdr:to>
      <xdr:col>21</xdr:col>
      <xdr:colOff>428625</xdr:colOff>
      <xdr:row>31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23A3A-D012-455B-B0E4-55F8E3191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66EB-2A85-48D3-A9A8-8DA3B7E72A3B}">
  <dimension ref="A1:AO61"/>
  <sheetViews>
    <sheetView tabSelected="1" workbookViewId="0">
      <selection activeCell="Y2" sqref="Y2:Y61"/>
    </sheetView>
  </sheetViews>
  <sheetFormatPr defaultRowHeight="15" x14ac:dyDescent="0.25"/>
  <cols>
    <col min="6" max="6" width="11.5703125" bestFit="1" customWidth="1"/>
    <col min="7" max="12" width="3" bestFit="1" customWidth="1"/>
    <col min="13" max="15" width="3" customWidth="1"/>
    <col min="16" max="16" width="3.7109375" bestFit="1" customWidth="1"/>
  </cols>
  <sheetData>
    <row r="1" spans="1:41" x14ac:dyDescent="0.25">
      <c r="A1" t="s">
        <v>11</v>
      </c>
      <c r="B1" t="s">
        <v>6</v>
      </c>
      <c r="C1" s="1" t="s">
        <v>7</v>
      </c>
      <c r="D1" s="1" t="s">
        <v>8</v>
      </c>
      <c r="E1" t="s">
        <v>9</v>
      </c>
      <c r="F1" t="s">
        <v>10</v>
      </c>
      <c r="N1">
        <v>59</v>
      </c>
    </row>
    <row r="2" spans="1:41" x14ac:dyDescent="0.25">
      <c r="A2">
        <v>0</v>
      </c>
      <c r="B2">
        <v>5</v>
      </c>
      <c r="C2">
        <v>5</v>
      </c>
      <c r="D2">
        <f>(-C2)</f>
        <v>-5</v>
      </c>
      <c r="E2">
        <v>0</v>
      </c>
      <c r="F2" t="s">
        <v>0</v>
      </c>
      <c r="G2">
        <v>1</v>
      </c>
      <c r="H2">
        <v>2</v>
      </c>
      <c r="I2">
        <v>3</v>
      </c>
      <c r="N2">
        <v>1</v>
      </c>
      <c r="O2">
        <f>IF(N3=0,0,INDEX($B$2:$B$61,$N$1+1))</f>
        <v>81</v>
      </c>
      <c r="P2">
        <f>IF($N3=0,0,INDEX($D$2:$D$61,$N$1+1))</f>
        <v>-94</v>
      </c>
      <c r="Q2">
        <v>55</v>
      </c>
      <c r="R2">
        <f>INDEX(B$2:B61,$Q2+1)</f>
        <v>64</v>
      </c>
      <c r="S2">
        <f>INDEX(D$2:D61,$Q2+1)</f>
        <v>-80</v>
      </c>
      <c r="U2">
        <v>0</v>
      </c>
      <c r="V2">
        <f>AVERAGEIF($E:$E,$U2,B:B)</f>
        <v>10.199999999999999</v>
      </c>
      <c r="W2">
        <f>AVERAGEIF($E:$E,$U2,D:D)</f>
        <v>-14</v>
      </c>
      <c r="Y2" t="str">
        <f>"{"""&amp;A2&amp;""","""&amp;B2&amp;""","""&amp;C2&amp;""","""&amp;E2&amp;""","""&amp;F2&amp;""","""&amp;G2&amp;","&amp;H2&amp;","&amp;I2&amp;IF(ISBLANK(J2),"",","&amp;J2&amp;IF(ISBLANK(K2),"",","&amp;K2&amp;IF(ISBLANK(L2),"",","&amp;L2)))&amp;"""},"</f>
        <v>{"0","5","5","0","STEPPE","1,2,3"},</v>
      </c>
      <c r="AF2">
        <v>1</v>
      </c>
      <c r="AG2">
        <v>85.8</v>
      </c>
      <c r="AH2">
        <v>-92.6</v>
      </c>
      <c r="AI2" t="str">
        <f>"{"&amp;AG2&amp;","&amp;AH2&amp;"},"</f>
        <v>{85.8,-92.6},</v>
      </c>
      <c r="AJ2" t="s">
        <v>4</v>
      </c>
      <c r="AK2" t="s">
        <v>5</v>
      </c>
    </row>
    <row r="3" spans="1:41" x14ac:dyDescent="0.25">
      <c r="A3">
        <v>1</v>
      </c>
      <c r="B3">
        <v>17</v>
      </c>
      <c r="C3">
        <v>6</v>
      </c>
      <c r="D3">
        <f>(-C3)</f>
        <v>-6</v>
      </c>
      <c r="E3">
        <v>0</v>
      </c>
      <c r="F3" t="s">
        <v>1</v>
      </c>
      <c r="G3">
        <v>0</v>
      </c>
      <c r="H3">
        <v>2</v>
      </c>
      <c r="I3">
        <v>4</v>
      </c>
      <c r="J3">
        <v>5</v>
      </c>
      <c r="N3">
        <f>INDEX($G$2:$L$61,$N$1+1,N2)</f>
        <v>56</v>
      </c>
      <c r="O3">
        <f t="shared" ref="O3" si="0">IF(N3=0,0,INDEX($B$2:$B$61,$N3+1))</f>
        <v>78</v>
      </c>
      <c r="P3">
        <f t="shared" ref="P3:P18" si="1">IF($N3=0,0,INDEX($D$2:$D$61,$N3+1))</f>
        <v>-76</v>
      </c>
      <c r="Q3">
        <f>Q2+1</f>
        <v>56</v>
      </c>
      <c r="R3">
        <f>INDEX(B$2:B62,$Q3+1)</f>
        <v>78</v>
      </c>
      <c r="S3">
        <f>INDEX(D$2:D62,$Q3+1)</f>
        <v>-76</v>
      </c>
      <c r="U3">
        <v>1</v>
      </c>
      <c r="V3">
        <f>AVERAGEIF($E:$E,$U3,B:B)</f>
        <v>42.2</v>
      </c>
      <c r="W3">
        <f t="shared" ref="W3:W13" si="2">AVERAGEIF($E:$E,$U3,D:D)</f>
        <v>-10</v>
      </c>
      <c r="Y3" t="str">
        <f t="shared" ref="Y3:Y61" si="3">"{"""&amp;A3&amp;""","""&amp;B3&amp;""","""&amp;C3&amp;""","""&amp;E3&amp;""","""&amp;F3&amp;""","""&amp;G3&amp;","&amp;H3&amp;","&amp;I3&amp;IF(ISBLANK(J3),"",","&amp;J3&amp;IF(ISBLANK(K3),"",","&amp;K3&amp;IF(ISBLANK(L3),"",","&amp;L3)))&amp;"""},"</f>
        <v>{"1","17","6","0","MOUNTAIN","0,2,4,5"},</v>
      </c>
      <c r="AF3">
        <v>2</v>
      </c>
      <c r="AG3">
        <v>85.8</v>
      </c>
      <c r="AH3">
        <f>($AH$24-$AH$2)/($AF$24-$AF$2)*(AF3-$AF$2)+$AH$2</f>
        <v>-88.527272727272717</v>
      </c>
      <c r="AI3" t="str">
        <f t="shared" ref="AI3:AI51" si="4">"{"&amp;AG3&amp;","&amp;AH3&amp;"},"</f>
        <v>{85.8,-88.5272727272727},</v>
      </c>
      <c r="AJ3">
        <v>1</v>
      </c>
      <c r="AK3">
        <v>0</v>
      </c>
      <c r="AL3">
        <v>92</v>
      </c>
      <c r="AM3">
        <v>-11</v>
      </c>
      <c r="AO3" t="str">
        <f>"{"&amp;AJ3&amp;","&amp;AK3&amp;","&amp;AL3&amp;","&amp;AM3&amp;"},"</f>
        <v>{1,0,92,-11},</v>
      </c>
    </row>
    <row r="4" spans="1:41" x14ac:dyDescent="0.25">
      <c r="A4">
        <v>2</v>
      </c>
      <c r="B4">
        <v>10</v>
      </c>
      <c r="C4">
        <v>13</v>
      </c>
      <c r="D4">
        <f>(-C4)</f>
        <v>-13</v>
      </c>
      <c r="E4">
        <v>0</v>
      </c>
      <c r="F4" t="s">
        <v>2</v>
      </c>
      <c r="G4">
        <v>0</v>
      </c>
      <c r="H4">
        <v>1</v>
      </c>
      <c r="I4">
        <v>3</v>
      </c>
      <c r="J4">
        <v>4</v>
      </c>
      <c r="Q4">
        <f t="shared" ref="Q4:Q6" si="5">Q3+1</f>
        <v>57</v>
      </c>
      <c r="R4">
        <f>INDEX(B$2:B63,$Q4+1)</f>
        <v>74</v>
      </c>
      <c r="S4">
        <f>INDEX(D$2:D63,$Q4+1)</f>
        <v>-86</v>
      </c>
      <c r="U4">
        <v>2</v>
      </c>
      <c r="V4">
        <f>AVERAGEIF($E:$E,$U4,B:B)</f>
        <v>73.400000000000006</v>
      </c>
      <c r="W4">
        <f t="shared" si="2"/>
        <v>-13.2</v>
      </c>
      <c r="Y4" t="str">
        <f t="shared" si="3"/>
        <v>{"2","10","13","0","GRASSLAND","0,1,3,4"},</v>
      </c>
      <c r="AF4">
        <v>3</v>
      </c>
      <c r="AG4">
        <v>85.8</v>
      </c>
      <c r="AH4">
        <f t="shared" ref="AH4:AH23" si="6">($AH$24-$AH$2)/($AF$24-$AF$2)*(AF4-$AF$2)+$AH$2</f>
        <v>-84.454545454545453</v>
      </c>
      <c r="AI4" t="str">
        <f t="shared" si="4"/>
        <v>{85.8,-84.4545454545455},</v>
      </c>
      <c r="AJ4">
        <v>1</v>
      </c>
      <c r="AK4">
        <v>1</v>
      </c>
      <c r="AL4">
        <v>92</v>
      </c>
      <c r="AM4">
        <v>-17</v>
      </c>
      <c r="AO4" t="str">
        <f t="shared" ref="AO4:AO14" si="7">"{"&amp;AJ4&amp;","&amp;AK4&amp;","&amp;AL4&amp;","&amp;AM4&amp;"},"</f>
        <v>{1,1,92,-17},</v>
      </c>
    </row>
    <row r="5" spans="1:41" x14ac:dyDescent="0.25">
      <c r="A5">
        <v>3</v>
      </c>
      <c r="B5">
        <v>5</v>
      </c>
      <c r="C5">
        <v>24</v>
      </c>
      <c r="D5">
        <f>(-C5)</f>
        <v>-24</v>
      </c>
      <c r="E5">
        <v>0</v>
      </c>
      <c r="F5" t="s">
        <v>1</v>
      </c>
      <c r="G5">
        <v>0</v>
      </c>
      <c r="H5">
        <v>2</v>
      </c>
      <c r="I5">
        <v>4</v>
      </c>
      <c r="J5">
        <v>15</v>
      </c>
      <c r="N5">
        <v>2</v>
      </c>
      <c r="O5">
        <f t="shared" ref="O5" si="8">IF(N6=0,0,INDEX($B$2:$B$61,$N$1+1))</f>
        <v>81</v>
      </c>
      <c r="P5">
        <f t="shared" ref="P5" si="9">IF($N6=0,0,INDEX($D$2:$D$61,$N$1+1))</f>
        <v>-94</v>
      </c>
      <c r="Q5">
        <f t="shared" si="5"/>
        <v>58</v>
      </c>
      <c r="R5">
        <f>INDEX(B$2:B64,$Q5+1)</f>
        <v>66</v>
      </c>
      <c r="S5">
        <f>INDEX(D$2:D64,$Q5+1)</f>
        <v>-94</v>
      </c>
      <c r="U5">
        <v>3</v>
      </c>
      <c r="V5">
        <f>AVERAGEIF($E:$E,$U5,B:B)</f>
        <v>7.4</v>
      </c>
      <c r="W5">
        <f t="shared" si="2"/>
        <v>-48.4</v>
      </c>
      <c r="Y5" t="str">
        <f t="shared" si="3"/>
        <v>{"3","5","24","0","MOUNTAIN","0,2,4,15"},</v>
      </c>
      <c r="AF5">
        <v>4</v>
      </c>
      <c r="AG5">
        <v>85.8</v>
      </c>
      <c r="AH5">
        <f t="shared" si="6"/>
        <v>-80.381818181818176</v>
      </c>
      <c r="AI5" t="str">
        <f t="shared" si="4"/>
        <v>{85.8,-80.3818181818182},</v>
      </c>
      <c r="AJ5">
        <v>1</v>
      </c>
      <c r="AK5">
        <v>2</v>
      </c>
      <c r="AL5">
        <v>92</v>
      </c>
      <c r="AM5">
        <v>-22</v>
      </c>
      <c r="AO5" t="str">
        <f t="shared" si="7"/>
        <v>{1,2,92,-22},</v>
      </c>
    </row>
    <row r="6" spans="1:41" x14ac:dyDescent="0.25">
      <c r="A6">
        <v>4</v>
      </c>
      <c r="B6">
        <v>14</v>
      </c>
      <c r="C6">
        <v>22</v>
      </c>
      <c r="D6">
        <f>(-C6)</f>
        <v>-22</v>
      </c>
      <c r="E6">
        <v>0</v>
      </c>
      <c r="F6" t="s">
        <v>3</v>
      </c>
      <c r="G6">
        <v>1</v>
      </c>
      <c r="H6">
        <v>2</v>
      </c>
      <c r="I6">
        <v>3</v>
      </c>
      <c r="J6">
        <v>5</v>
      </c>
      <c r="K6">
        <v>15</v>
      </c>
      <c r="L6">
        <v>20</v>
      </c>
      <c r="N6">
        <f>INDEX($G$2:$L$61,$N$1+1,N5)</f>
        <v>57</v>
      </c>
      <c r="O6">
        <f t="shared" ref="O6:O18" si="10">IF(N6=0,0,INDEX($B$2:$B$61,$N6+1))</f>
        <v>74</v>
      </c>
      <c r="P6">
        <f t="shared" si="1"/>
        <v>-86</v>
      </c>
      <c r="Q6">
        <f t="shared" si="5"/>
        <v>59</v>
      </c>
      <c r="R6">
        <f>INDEX(B$2:B65,$Q6+1)</f>
        <v>81</v>
      </c>
      <c r="S6">
        <f>INDEX(D$2:D65,$Q6+1)</f>
        <v>-94</v>
      </c>
      <c r="U6">
        <v>4</v>
      </c>
      <c r="V6">
        <f>AVERAGEIF($E:$E,$U6,B:B)</f>
        <v>30.4</v>
      </c>
      <c r="W6">
        <f t="shared" si="2"/>
        <v>-36</v>
      </c>
      <c r="Y6" t="str">
        <f t="shared" si="3"/>
        <v>{"4","14","22","0","FOREST","1,2,3,5,15,20"},</v>
      </c>
      <c r="AF6">
        <v>5</v>
      </c>
      <c r="AG6">
        <v>85.8</v>
      </c>
      <c r="AH6">
        <f t="shared" si="6"/>
        <v>-76.309090909090912</v>
      </c>
      <c r="AI6" t="str">
        <f t="shared" si="4"/>
        <v>{85.8,-76.3090909090909},</v>
      </c>
      <c r="AJ6">
        <v>1</v>
      </c>
      <c r="AK6">
        <v>3</v>
      </c>
      <c r="AL6">
        <v>92</v>
      </c>
      <c r="AM6">
        <v>-27</v>
      </c>
      <c r="AO6" t="str">
        <f t="shared" si="7"/>
        <v>{1,3,92,-27},</v>
      </c>
    </row>
    <row r="7" spans="1:41" x14ac:dyDescent="0.25">
      <c r="A7">
        <v>5</v>
      </c>
      <c r="B7">
        <v>26</v>
      </c>
      <c r="C7">
        <v>10</v>
      </c>
      <c r="D7">
        <f>(-C7)</f>
        <v>-10</v>
      </c>
      <c r="E7">
        <v>1</v>
      </c>
      <c r="F7" t="s">
        <v>2</v>
      </c>
      <c r="G7">
        <v>1</v>
      </c>
      <c r="H7">
        <v>4</v>
      </c>
      <c r="I7">
        <v>6</v>
      </c>
      <c r="J7">
        <v>9</v>
      </c>
      <c r="K7">
        <v>20</v>
      </c>
      <c r="U7">
        <v>5</v>
      </c>
      <c r="V7">
        <f>AVERAGEIF($E:$E,$U7,B:B)</f>
        <v>55.6</v>
      </c>
      <c r="W7">
        <f t="shared" si="2"/>
        <v>-34.6</v>
      </c>
      <c r="Y7" t="str">
        <f t="shared" si="3"/>
        <v>{"5","26","10","1","GRASSLAND","1,4,6,9,20"},</v>
      </c>
      <c r="AF7">
        <v>6</v>
      </c>
      <c r="AG7">
        <v>85.8</v>
      </c>
      <c r="AH7">
        <f t="shared" si="6"/>
        <v>-72.236363636363635</v>
      </c>
      <c r="AI7" t="str">
        <f t="shared" si="4"/>
        <v>{85.8,-72.2363636363636},</v>
      </c>
      <c r="AJ7">
        <v>2</v>
      </c>
      <c r="AK7">
        <v>0</v>
      </c>
      <c r="AL7">
        <v>92</v>
      </c>
      <c r="AM7">
        <v>-36</v>
      </c>
      <c r="AO7" t="str">
        <f t="shared" si="7"/>
        <v>{2,0,92,-36},</v>
      </c>
    </row>
    <row r="8" spans="1:41" x14ac:dyDescent="0.25">
      <c r="A8">
        <v>6</v>
      </c>
      <c r="B8">
        <v>36</v>
      </c>
      <c r="C8">
        <v>6</v>
      </c>
      <c r="D8">
        <f>(-C8)</f>
        <v>-6</v>
      </c>
      <c r="E8">
        <v>1</v>
      </c>
      <c r="F8" t="s">
        <v>0</v>
      </c>
      <c r="G8">
        <v>5</v>
      </c>
      <c r="H8">
        <v>7</v>
      </c>
      <c r="I8">
        <v>9</v>
      </c>
      <c r="N8">
        <v>3</v>
      </c>
      <c r="O8">
        <f t="shared" ref="O8" si="11">IF(N9=0,0,INDEX($B$2:$B$61,$N$1+1))</f>
        <v>81</v>
      </c>
      <c r="P8">
        <f t="shared" ref="P8" si="12">IF($N9=0,0,INDEX($D$2:$D$61,$N$1+1))</f>
        <v>-94</v>
      </c>
      <c r="U8">
        <v>6</v>
      </c>
      <c r="V8">
        <f>AVERAGEIF($E:$E,$U8,B:B)</f>
        <v>76.599999999999994</v>
      </c>
      <c r="W8">
        <f t="shared" si="2"/>
        <v>-49.2</v>
      </c>
      <c r="Y8" t="str">
        <f t="shared" si="3"/>
        <v>{"6","36","6","1","STEPPE","5,7,9"},</v>
      </c>
      <c r="AF8">
        <v>7</v>
      </c>
      <c r="AG8">
        <v>85.8</v>
      </c>
      <c r="AH8">
        <f t="shared" si="6"/>
        <v>-68.163636363636357</v>
      </c>
      <c r="AI8" t="str">
        <f t="shared" si="4"/>
        <v>{85.8,-68.1636363636364},</v>
      </c>
      <c r="AJ8">
        <v>2</v>
      </c>
      <c r="AK8">
        <v>1</v>
      </c>
      <c r="AL8">
        <v>92</v>
      </c>
      <c r="AM8">
        <v>-42</v>
      </c>
      <c r="AO8" t="str">
        <f t="shared" si="7"/>
        <v>{2,1,92,-42},</v>
      </c>
    </row>
    <row r="9" spans="1:41" x14ac:dyDescent="0.25">
      <c r="A9">
        <v>7</v>
      </c>
      <c r="B9">
        <v>47</v>
      </c>
      <c r="C9">
        <v>7</v>
      </c>
      <c r="D9">
        <f>(-C9)</f>
        <v>-7</v>
      </c>
      <c r="E9">
        <v>1</v>
      </c>
      <c r="F9" t="s">
        <v>2</v>
      </c>
      <c r="G9">
        <v>6</v>
      </c>
      <c r="H9">
        <v>8</v>
      </c>
      <c r="I9">
        <v>9</v>
      </c>
      <c r="N9">
        <f>INDEX($G$2:$L$61,$N$1+1,N8)</f>
        <v>58</v>
      </c>
      <c r="O9">
        <f t="shared" si="10"/>
        <v>66</v>
      </c>
      <c r="P9">
        <f t="shared" si="1"/>
        <v>-94</v>
      </c>
      <c r="U9">
        <v>7</v>
      </c>
      <c r="V9">
        <f>AVERAGEIF($E:$E,$U9,B:B)</f>
        <v>29.6</v>
      </c>
      <c r="W9">
        <f t="shared" si="2"/>
        <v>-65</v>
      </c>
      <c r="Y9" t="str">
        <f t="shared" si="3"/>
        <v>{"7","47","7","1","GRASSLAND","6,8,9"},</v>
      </c>
      <c r="AF9">
        <v>8</v>
      </c>
      <c r="AG9">
        <v>85.8</v>
      </c>
      <c r="AH9">
        <f t="shared" si="6"/>
        <v>-64.090909090909093</v>
      </c>
      <c r="AI9" t="str">
        <f t="shared" si="4"/>
        <v>{85.8,-64.0909090909091},</v>
      </c>
      <c r="AJ9">
        <v>2</v>
      </c>
      <c r="AK9">
        <v>2</v>
      </c>
      <c r="AL9">
        <v>92</v>
      </c>
      <c r="AM9">
        <v>-47</v>
      </c>
      <c r="AO9" t="str">
        <f t="shared" si="7"/>
        <v>{2,2,92,-47},</v>
      </c>
    </row>
    <row r="10" spans="1:41" x14ac:dyDescent="0.25">
      <c r="A10">
        <v>8</v>
      </c>
      <c r="B10">
        <v>57</v>
      </c>
      <c r="C10">
        <v>10</v>
      </c>
      <c r="D10">
        <f>(-C10)</f>
        <v>-10</v>
      </c>
      <c r="E10">
        <v>1</v>
      </c>
      <c r="F10" t="s">
        <v>1</v>
      </c>
      <c r="G10">
        <v>7</v>
      </c>
      <c r="H10">
        <v>9</v>
      </c>
      <c r="I10">
        <v>10</v>
      </c>
      <c r="J10">
        <v>26</v>
      </c>
      <c r="K10">
        <v>13</v>
      </c>
      <c r="U10">
        <v>8</v>
      </c>
      <c r="V10">
        <f>AVERAGEIF($E:$E,$U10,B:B)</f>
        <v>54</v>
      </c>
      <c r="W10">
        <f t="shared" si="2"/>
        <v>-61.4</v>
      </c>
      <c r="Y10" t="str">
        <f t="shared" si="3"/>
        <v>{"8","57","10","1","MOUNTAIN","7,9,10,26,13"},</v>
      </c>
      <c r="AF10">
        <v>9</v>
      </c>
      <c r="AG10">
        <v>85.8</v>
      </c>
      <c r="AH10">
        <f t="shared" si="6"/>
        <v>-60.018181818181816</v>
      </c>
      <c r="AI10" t="str">
        <f t="shared" si="4"/>
        <v>{85.8,-60.0181818181818},</v>
      </c>
      <c r="AJ10">
        <v>3</v>
      </c>
      <c r="AK10">
        <v>0</v>
      </c>
      <c r="AL10">
        <v>92</v>
      </c>
      <c r="AM10">
        <v>-57</v>
      </c>
      <c r="AO10" t="str">
        <f t="shared" si="7"/>
        <v>{3,0,92,-57},</v>
      </c>
    </row>
    <row r="11" spans="1:41" x14ac:dyDescent="0.25">
      <c r="A11">
        <v>9</v>
      </c>
      <c r="B11">
        <v>45</v>
      </c>
      <c r="C11">
        <v>17</v>
      </c>
      <c r="D11">
        <f>(-C11)</f>
        <v>-17</v>
      </c>
      <c r="E11">
        <v>1</v>
      </c>
      <c r="F11" t="s">
        <v>3</v>
      </c>
      <c r="G11">
        <v>5</v>
      </c>
      <c r="H11">
        <v>6</v>
      </c>
      <c r="I11">
        <v>7</v>
      </c>
      <c r="J11">
        <v>8</v>
      </c>
      <c r="K11">
        <v>22</v>
      </c>
      <c r="L11">
        <v>25</v>
      </c>
      <c r="N11">
        <v>4</v>
      </c>
      <c r="O11">
        <f t="shared" ref="O11" si="13">IF(N12=0,0,INDEX($B$2:$B$61,$N$1+1))</f>
        <v>0</v>
      </c>
      <c r="P11">
        <f t="shared" ref="P11" si="14">IF($N12=0,0,INDEX($D$2:$D$61,$N$1+1))</f>
        <v>0</v>
      </c>
      <c r="U11">
        <v>9</v>
      </c>
      <c r="V11">
        <f>AVERAGEIF($E:$E,$U11,B:B)</f>
        <v>9.6</v>
      </c>
      <c r="W11">
        <f t="shared" si="2"/>
        <v>-84.4</v>
      </c>
      <c r="Y11" t="str">
        <f t="shared" si="3"/>
        <v>{"9","45","17","1","FOREST","5,6,7,8,22,25"},</v>
      </c>
      <c r="AF11">
        <v>10</v>
      </c>
      <c r="AG11">
        <v>85.8</v>
      </c>
      <c r="AH11">
        <f t="shared" si="6"/>
        <v>-55.945454545454545</v>
      </c>
      <c r="AI11" t="str">
        <f t="shared" si="4"/>
        <v>{85.8,-55.9454545454545},</v>
      </c>
      <c r="AJ11">
        <v>3</v>
      </c>
      <c r="AK11">
        <v>1</v>
      </c>
      <c r="AL11">
        <v>92</v>
      </c>
      <c r="AM11">
        <v>-63</v>
      </c>
      <c r="AO11" t="str">
        <f t="shared" si="7"/>
        <v>{3,1,92,-63},</v>
      </c>
    </row>
    <row r="12" spans="1:41" x14ac:dyDescent="0.25">
      <c r="A12">
        <v>10</v>
      </c>
      <c r="B12">
        <v>66</v>
      </c>
      <c r="C12">
        <v>5</v>
      </c>
      <c r="D12">
        <f>(-C12)</f>
        <v>-5</v>
      </c>
      <c r="E12">
        <v>2</v>
      </c>
      <c r="F12" t="s">
        <v>3</v>
      </c>
      <c r="G12">
        <v>8</v>
      </c>
      <c r="H12">
        <v>11</v>
      </c>
      <c r="I12">
        <v>12</v>
      </c>
      <c r="J12">
        <v>13</v>
      </c>
      <c r="N12">
        <f>INDEX($G$2:$L$61,$N$1+1,N11)</f>
        <v>0</v>
      </c>
      <c r="O12">
        <f t="shared" si="10"/>
        <v>0</v>
      </c>
      <c r="P12">
        <f t="shared" si="1"/>
        <v>0</v>
      </c>
      <c r="U12">
        <v>10</v>
      </c>
      <c r="V12">
        <f>AVERAGEIF($E:$E,$U12,B:B)</f>
        <v>42</v>
      </c>
      <c r="W12">
        <f t="shared" si="2"/>
        <v>-90.4</v>
      </c>
      <c r="Y12" t="str">
        <f t="shared" si="3"/>
        <v>{"10","66","5","2","FOREST","8,11,12,13"},</v>
      </c>
      <c r="AF12">
        <v>11</v>
      </c>
      <c r="AG12">
        <v>85.8</v>
      </c>
      <c r="AH12">
        <f t="shared" si="6"/>
        <v>-51.872727272727275</v>
      </c>
      <c r="AI12" t="str">
        <f t="shared" si="4"/>
        <v>{85.8,-51.8727272727273},</v>
      </c>
      <c r="AJ12">
        <v>4</v>
      </c>
      <c r="AK12">
        <v>0</v>
      </c>
      <c r="AL12">
        <v>92</v>
      </c>
      <c r="AM12">
        <v>-75</v>
      </c>
      <c r="AO12" t="str">
        <f t="shared" si="7"/>
        <v>{4,0,92,-75},</v>
      </c>
    </row>
    <row r="13" spans="1:41" x14ac:dyDescent="0.25">
      <c r="A13">
        <v>11</v>
      </c>
      <c r="B13">
        <v>79</v>
      </c>
      <c r="C13">
        <v>6</v>
      </c>
      <c r="D13">
        <f>(-C13)</f>
        <v>-6</v>
      </c>
      <c r="E13">
        <v>2</v>
      </c>
      <c r="F13" t="s">
        <v>2</v>
      </c>
      <c r="G13">
        <v>10</v>
      </c>
      <c r="H13">
        <v>12</v>
      </c>
      <c r="I13">
        <v>14</v>
      </c>
      <c r="U13">
        <v>11</v>
      </c>
      <c r="V13">
        <f>AVERAGEIF($E:$E,$U13,B:B)</f>
        <v>72.599999999999994</v>
      </c>
      <c r="W13">
        <f t="shared" si="2"/>
        <v>-86</v>
      </c>
      <c r="Y13" t="str">
        <f t="shared" si="3"/>
        <v>{"11","79","6","2","GRASSLAND","10,12,14"},</v>
      </c>
      <c r="AF13">
        <v>12</v>
      </c>
      <c r="AG13">
        <v>85.8</v>
      </c>
      <c r="AH13">
        <f t="shared" si="6"/>
        <v>-47.8</v>
      </c>
      <c r="AI13" t="str">
        <f t="shared" si="4"/>
        <v>{85.8,-47.8},</v>
      </c>
      <c r="AJ13">
        <v>4</v>
      </c>
      <c r="AK13">
        <v>1</v>
      </c>
      <c r="AL13">
        <v>92</v>
      </c>
      <c r="AM13">
        <v>-81</v>
      </c>
      <c r="AO13" t="str">
        <f t="shared" si="7"/>
        <v>{4,1,92,-81},</v>
      </c>
    </row>
    <row r="14" spans="1:41" x14ac:dyDescent="0.25">
      <c r="A14">
        <v>12</v>
      </c>
      <c r="B14">
        <v>73</v>
      </c>
      <c r="C14">
        <v>13</v>
      </c>
      <c r="D14">
        <f>(-C14)</f>
        <v>-13</v>
      </c>
      <c r="E14">
        <v>2</v>
      </c>
      <c r="F14" t="s">
        <v>1</v>
      </c>
      <c r="G14">
        <v>10</v>
      </c>
      <c r="H14">
        <v>11</v>
      </c>
      <c r="I14">
        <v>13</v>
      </c>
      <c r="J14">
        <v>14</v>
      </c>
      <c r="N14">
        <v>5</v>
      </c>
      <c r="O14">
        <f t="shared" ref="O14" si="15">IF(N15=0,0,INDEX($B$2:$B$61,$N$1+1))</f>
        <v>0</v>
      </c>
      <c r="P14">
        <f t="shared" ref="P14" si="16">IF($N15=0,0,INDEX($D$2:$D$61,$N$1+1))</f>
        <v>0</v>
      </c>
      <c r="Y14" t="str">
        <f t="shared" si="3"/>
        <v>{"12","73","13","2","MOUNTAIN","10,11,13,14"},</v>
      </c>
      <c r="AF14">
        <v>13</v>
      </c>
      <c r="AG14">
        <v>85.8</v>
      </c>
      <c r="AH14">
        <f t="shared" si="6"/>
        <v>-43.727272727272727</v>
      </c>
      <c r="AI14" t="str">
        <f t="shared" si="4"/>
        <v>{85.8,-43.7272727272727},</v>
      </c>
      <c r="AJ14">
        <v>5</v>
      </c>
      <c r="AK14">
        <v>0</v>
      </c>
      <c r="AL14">
        <v>92</v>
      </c>
      <c r="AM14">
        <v>-92</v>
      </c>
      <c r="AO14" t="str">
        <f t="shared" si="7"/>
        <v>{5,0,92,-92},</v>
      </c>
    </row>
    <row r="15" spans="1:41" x14ac:dyDescent="0.25">
      <c r="A15">
        <v>13</v>
      </c>
      <c r="B15">
        <v>69</v>
      </c>
      <c r="C15">
        <v>20</v>
      </c>
      <c r="D15">
        <f>(-C15)</f>
        <v>-20</v>
      </c>
      <c r="E15">
        <v>2</v>
      </c>
      <c r="F15" t="s">
        <v>0</v>
      </c>
      <c r="G15">
        <v>8</v>
      </c>
      <c r="H15">
        <v>10</v>
      </c>
      <c r="I15">
        <v>12</v>
      </c>
      <c r="J15">
        <v>14</v>
      </c>
      <c r="K15">
        <v>26</v>
      </c>
      <c r="L15">
        <v>30</v>
      </c>
      <c r="N15">
        <f>INDEX($G$2:$L$61,$N$1+1,N14)</f>
        <v>0</v>
      </c>
      <c r="O15">
        <f t="shared" si="10"/>
        <v>0</v>
      </c>
      <c r="P15">
        <f t="shared" si="1"/>
        <v>0</v>
      </c>
      <c r="Y15" t="str">
        <f t="shared" si="3"/>
        <v>{"13","69","20","2","STEPPE","8,10,12,14,26,30"},</v>
      </c>
      <c r="AF15">
        <v>14</v>
      </c>
      <c r="AG15">
        <v>85.8</v>
      </c>
      <c r="AH15">
        <f t="shared" si="6"/>
        <v>-39.654545454545456</v>
      </c>
      <c r="AI15" t="str">
        <f t="shared" si="4"/>
        <v>{85.8,-39.6545454545455},</v>
      </c>
    </row>
    <row r="16" spans="1:41" x14ac:dyDescent="0.25">
      <c r="A16">
        <v>14</v>
      </c>
      <c r="B16">
        <v>80</v>
      </c>
      <c r="C16">
        <v>22</v>
      </c>
      <c r="D16">
        <f>(-C16)</f>
        <v>-22</v>
      </c>
      <c r="E16">
        <v>2</v>
      </c>
      <c r="F16" t="s">
        <v>3</v>
      </c>
      <c r="G16">
        <v>11</v>
      </c>
      <c r="H16">
        <v>12</v>
      </c>
      <c r="I16">
        <v>13</v>
      </c>
      <c r="J16">
        <v>30</v>
      </c>
      <c r="Y16" t="str">
        <f t="shared" si="3"/>
        <v>{"14","80","22","2","FOREST","11,12,13,30"},</v>
      </c>
      <c r="AF16">
        <v>15</v>
      </c>
      <c r="AG16">
        <v>85.8</v>
      </c>
      <c r="AH16">
        <f t="shared" si="6"/>
        <v>-35.581818181818178</v>
      </c>
      <c r="AI16" t="str">
        <f t="shared" si="4"/>
        <v>{85.8,-35.5818181818182},</v>
      </c>
    </row>
    <row r="17" spans="1:35" x14ac:dyDescent="0.25">
      <c r="A17">
        <v>15</v>
      </c>
      <c r="B17">
        <v>8</v>
      </c>
      <c r="C17">
        <v>34</v>
      </c>
      <c r="D17">
        <f>(-C17)</f>
        <v>-34</v>
      </c>
      <c r="E17">
        <v>3</v>
      </c>
      <c r="F17" t="s">
        <v>2</v>
      </c>
      <c r="G17">
        <v>3</v>
      </c>
      <c r="H17">
        <v>4</v>
      </c>
      <c r="I17">
        <v>20</v>
      </c>
      <c r="J17">
        <v>16</v>
      </c>
      <c r="K17">
        <v>17</v>
      </c>
      <c r="N17">
        <v>6</v>
      </c>
      <c r="O17">
        <f t="shared" ref="O17" si="17">IF(N18=0,0,INDEX($B$2:$B$61,$N$1+1))</f>
        <v>0</v>
      </c>
      <c r="P17">
        <f t="shared" ref="P17" si="18">IF($N18=0,0,INDEX($D$2:$D$61,$N$1+1))</f>
        <v>0</v>
      </c>
      <c r="Y17" t="str">
        <f t="shared" si="3"/>
        <v>{"15","8","34","3","GRASSLAND","3,4,20,16,17"},</v>
      </c>
      <c r="AF17">
        <v>16</v>
      </c>
      <c r="AG17">
        <v>85.8</v>
      </c>
      <c r="AH17">
        <f t="shared" si="6"/>
        <v>-31.509090909090908</v>
      </c>
      <c r="AI17" t="str">
        <f t="shared" si="4"/>
        <v>{85.8,-31.5090909090909},</v>
      </c>
    </row>
    <row r="18" spans="1:35" x14ac:dyDescent="0.25">
      <c r="A18">
        <v>16</v>
      </c>
      <c r="B18">
        <v>5</v>
      </c>
      <c r="C18">
        <v>43</v>
      </c>
      <c r="D18">
        <f>(-C18)</f>
        <v>-43</v>
      </c>
      <c r="E18">
        <v>3</v>
      </c>
      <c r="F18" t="s">
        <v>0</v>
      </c>
      <c r="G18">
        <v>15</v>
      </c>
      <c r="H18">
        <v>17</v>
      </c>
      <c r="I18">
        <v>18</v>
      </c>
      <c r="N18">
        <f>INDEX($G$2:$L$61,$N$1+1,N17)</f>
        <v>0</v>
      </c>
      <c r="O18">
        <f t="shared" si="10"/>
        <v>0</v>
      </c>
      <c r="P18">
        <f t="shared" si="1"/>
        <v>0</v>
      </c>
      <c r="Y18" t="str">
        <f t="shared" si="3"/>
        <v>{"16","5","43","3","STEPPE","15,17,18"},</v>
      </c>
      <c r="AF18">
        <v>17</v>
      </c>
      <c r="AG18">
        <v>85.8</v>
      </c>
      <c r="AH18">
        <f t="shared" si="6"/>
        <v>-27.436363636363637</v>
      </c>
      <c r="AI18" t="str">
        <f t="shared" si="4"/>
        <v>{85.8,-27.4363636363636},</v>
      </c>
    </row>
    <row r="19" spans="1:35" x14ac:dyDescent="0.25">
      <c r="A19">
        <v>17</v>
      </c>
      <c r="B19">
        <v>14</v>
      </c>
      <c r="C19">
        <v>48</v>
      </c>
      <c r="D19">
        <f>(-C19)</f>
        <v>-48</v>
      </c>
      <c r="E19">
        <v>3</v>
      </c>
      <c r="F19" t="s">
        <v>1</v>
      </c>
      <c r="G19">
        <v>15</v>
      </c>
      <c r="H19">
        <v>16</v>
      </c>
      <c r="I19">
        <v>18</v>
      </c>
      <c r="J19">
        <v>19</v>
      </c>
      <c r="K19">
        <v>23</v>
      </c>
      <c r="L19">
        <v>35</v>
      </c>
      <c r="Y19" t="str">
        <f t="shared" si="3"/>
        <v>{"17","14","48","3","MOUNTAIN","15,16,18,19,23,35"},</v>
      </c>
      <c r="AF19">
        <v>18</v>
      </c>
      <c r="AG19">
        <v>85.8</v>
      </c>
      <c r="AH19">
        <f t="shared" si="6"/>
        <v>-23.36363636363636</v>
      </c>
      <c r="AI19" t="str">
        <f t="shared" si="4"/>
        <v>{85.8,-23.3636363636364},</v>
      </c>
    </row>
    <row r="20" spans="1:35" x14ac:dyDescent="0.25">
      <c r="A20">
        <v>18</v>
      </c>
      <c r="B20">
        <v>4</v>
      </c>
      <c r="C20">
        <v>54</v>
      </c>
      <c r="D20">
        <f>(-C20)</f>
        <v>-54</v>
      </c>
      <c r="E20">
        <v>3</v>
      </c>
      <c r="F20" t="s">
        <v>3</v>
      </c>
      <c r="G20">
        <v>16</v>
      </c>
      <c r="H20">
        <v>17</v>
      </c>
      <c r="I20">
        <v>19</v>
      </c>
      <c r="Y20" t="str">
        <f t="shared" si="3"/>
        <v>{"18","4","54","3","FOREST","16,17,19"},</v>
      </c>
      <c r="AF20">
        <v>19</v>
      </c>
      <c r="AG20">
        <v>85.8</v>
      </c>
      <c r="AH20">
        <f t="shared" si="6"/>
        <v>-19.290909090909096</v>
      </c>
      <c r="AI20" t="str">
        <f t="shared" si="4"/>
        <v>{85.8,-19.2909090909091},</v>
      </c>
    </row>
    <row r="21" spans="1:35" x14ac:dyDescent="0.25">
      <c r="A21">
        <v>19</v>
      </c>
      <c r="B21">
        <v>6</v>
      </c>
      <c r="C21">
        <v>63</v>
      </c>
      <c r="D21">
        <f>(-C21)</f>
        <v>-63</v>
      </c>
      <c r="E21">
        <v>3</v>
      </c>
      <c r="F21" t="s">
        <v>0</v>
      </c>
      <c r="G21">
        <v>17</v>
      </c>
      <c r="H21">
        <v>18</v>
      </c>
      <c r="I21">
        <v>37</v>
      </c>
      <c r="J21">
        <v>45</v>
      </c>
      <c r="K21">
        <v>46</v>
      </c>
      <c r="Y21" t="str">
        <f t="shared" si="3"/>
        <v>{"19","6","63","3","STEPPE","17,18,37,45,46"},</v>
      </c>
      <c r="AF21">
        <v>20</v>
      </c>
      <c r="AG21">
        <v>85.8</v>
      </c>
      <c r="AH21">
        <f t="shared" si="6"/>
        <v>-15.218181818181819</v>
      </c>
      <c r="AI21" t="str">
        <f t="shared" si="4"/>
        <v>{85.8,-15.2181818181818},</v>
      </c>
    </row>
    <row r="22" spans="1:35" x14ac:dyDescent="0.25">
      <c r="A22">
        <v>20</v>
      </c>
      <c r="B22">
        <v>23</v>
      </c>
      <c r="C22">
        <v>28</v>
      </c>
      <c r="D22">
        <f>(-C22)</f>
        <v>-28</v>
      </c>
      <c r="E22">
        <v>4</v>
      </c>
      <c r="F22" t="s">
        <v>0</v>
      </c>
      <c r="G22">
        <v>4</v>
      </c>
      <c r="H22">
        <v>5</v>
      </c>
      <c r="I22">
        <v>15</v>
      </c>
      <c r="J22">
        <v>21</v>
      </c>
      <c r="K22">
        <v>23</v>
      </c>
      <c r="Y22" t="str">
        <f t="shared" si="3"/>
        <v>{"20","23","28","4","STEPPE","4,5,15,21,23"},</v>
      </c>
      <c r="AF22">
        <v>21</v>
      </c>
      <c r="AG22">
        <v>85.8</v>
      </c>
      <c r="AH22">
        <f t="shared" si="6"/>
        <v>-11.145454545454555</v>
      </c>
      <c r="AI22" t="str">
        <f t="shared" si="4"/>
        <v>{85.8,-11.1454545454546},</v>
      </c>
    </row>
    <row r="23" spans="1:35" x14ac:dyDescent="0.25">
      <c r="A23">
        <v>21</v>
      </c>
      <c r="B23">
        <v>31</v>
      </c>
      <c r="C23">
        <v>36</v>
      </c>
      <c r="D23">
        <f>(-C23)</f>
        <v>-36</v>
      </c>
      <c r="E23">
        <v>4</v>
      </c>
      <c r="F23" t="s">
        <v>3</v>
      </c>
      <c r="G23">
        <v>20</v>
      </c>
      <c r="H23">
        <v>22</v>
      </c>
      <c r="I23">
        <v>23</v>
      </c>
      <c r="J23">
        <v>24</v>
      </c>
      <c r="Y23" t="str">
        <f t="shared" si="3"/>
        <v>{"21","31","36","4","FOREST","20,22,23,24"},</v>
      </c>
      <c r="AF23">
        <v>22</v>
      </c>
      <c r="AG23">
        <v>85.8</v>
      </c>
      <c r="AH23">
        <f t="shared" si="6"/>
        <v>-7.0727272727272776</v>
      </c>
      <c r="AI23" t="str">
        <f t="shared" si="4"/>
        <v>{85.8,-7.07272727272728},</v>
      </c>
    </row>
    <row r="24" spans="1:35" x14ac:dyDescent="0.25">
      <c r="A24">
        <v>22</v>
      </c>
      <c r="B24">
        <v>38</v>
      </c>
      <c r="C24">
        <v>28</v>
      </c>
      <c r="D24">
        <f>(-C24)</f>
        <v>-28</v>
      </c>
      <c r="E24">
        <v>4</v>
      </c>
      <c r="F24" t="s">
        <v>2</v>
      </c>
      <c r="G24">
        <v>9</v>
      </c>
      <c r="H24">
        <v>21</v>
      </c>
      <c r="I24">
        <v>24</v>
      </c>
      <c r="J24">
        <v>25</v>
      </c>
      <c r="Y24" t="str">
        <f t="shared" si="3"/>
        <v>{"22","38","28","4","GRASSLAND","9,21,24,25"},</v>
      </c>
      <c r="AF24">
        <v>23</v>
      </c>
      <c r="AG24">
        <v>85.8</v>
      </c>
      <c r="AH24">
        <v>-3</v>
      </c>
      <c r="AI24" t="str">
        <f t="shared" si="4"/>
        <v>{85.8,-3},</v>
      </c>
    </row>
    <row r="25" spans="1:35" x14ac:dyDescent="0.25">
      <c r="A25">
        <v>23</v>
      </c>
      <c r="B25">
        <v>24</v>
      </c>
      <c r="C25">
        <v>45</v>
      </c>
      <c r="D25">
        <f>(-C25)</f>
        <v>-45</v>
      </c>
      <c r="E25">
        <v>4</v>
      </c>
      <c r="F25" t="s">
        <v>2</v>
      </c>
      <c r="G25">
        <v>17</v>
      </c>
      <c r="H25">
        <v>20</v>
      </c>
      <c r="I25">
        <v>21</v>
      </c>
      <c r="J25">
        <v>24</v>
      </c>
      <c r="K25">
        <v>35</v>
      </c>
      <c r="Y25" t="str">
        <f t="shared" si="3"/>
        <v>{"23","24","45","4","GRASSLAND","17,20,21,24,35"},</v>
      </c>
      <c r="AF25">
        <v>24</v>
      </c>
      <c r="AG25">
        <f>($AG$29-$AG$24)/($AF$29-$AF$24)*(AF25-$AF$24)+$AG$24</f>
        <v>88.28</v>
      </c>
      <c r="AH25">
        <v>-3</v>
      </c>
      <c r="AI25" t="str">
        <f t="shared" si="4"/>
        <v>{88.28,-3},</v>
      </c>
    </row>
    <row r="26" spans="1:35" x14ac:dyDescent="0.25">
      <c r="A26">
        <v>24</v>
      </c>
      <c r="B26">
        <v>36</v>
      </c>
      <c r="C26">
        <v>43</v>
      </c>
      <c r="D26">
        <f>(-C26)</f>
        <v>-43</v>
      </c>
      <c r="E26">
        <v>4</v>
      </c>
      <c r="F26" t="s">
        <v>1</v>
      </c>
      <c r="G26">
        <v>21</v>
      </c>
      <c r="H26">
        <v>22</v>
      </c>
      <c r="I26">
        <v>23</v>
      </c>
      <c r="J26">
        <v>27</v>
      </c>
      <c r="K26">
        <v>36</v>
      </c>
      <c r="Y26" t="str">
        <f t="shared" si="3"/>
        <v>{"24","36","43","4","MOUNTAIN","21,22,23,27,36"},</v>
      </c>
      <c r="AF26">
        <v>25</v>
      </c>
      <c r="AG26">
        <f t="shared" ref="AG26:AG27" si="19">($AG$29-$AG$24)/($AF$29-$AF$24)*(AF26-$AF$24)+$AG$24</f>
        <v>90.76</v>
      </c>
      <c r="AH26">
        <v>-3</v>
      </c>
      <c r="AI26" t="str">
        <f t="shared" si="4"/>
        <v>{90.76,-3},</v>
      </c>
    </row>
    <row r="27" spans="1:35" x14ac:dyDescent="0.25">
      <c r="A27">
        <v>25</v>
      </c>
      <c r="B27">
        <v>49</v>
      </c>
      <c r="C27">
        <v>28</v>
      </c>
      <c r="D27">
        <f>(-C27)</f>
        <v>-28</v>
      </c>
      <c r="E27">
        <v>5</v>
      </c>
      <c r="F27" t="s">
        <v>1</v>
      </c>
      <c r="G27">
        <v>9</v>
      </c>
      <c r="H27">
        <v>22</v>
      </c>
      <c r="I27">
        <v>26</v>
      </c>
      <c r="J27">
        <v>27</v>
      </c>
      <c r="K27">
        <v>28</v>
      </c>
      <c r="Y27" t="str">
        <f t="shared" si="3"/>
        <v>{"25","49","28","5","MOUNTAIN","9,22,26,27,28"},</v>
      </c>
      <c r="AF27">
        <v>26</v>
      </c>
      <c r="AG27">
        <f t="shared" si="19"/>
        <v>93.24</v>
      </c>
      <c r="AH27">
        <v>-3</v>
      </c>
      <c r="AI27" t="str">
        <f t="shared" si="4"/>
        <v>{93.24,-3},</v>
      </c>
    </row>
    <row r="28" spans="1:35" x14ac:dyDescent="0.25">
      <c r="A28">
        <v>26</v>
      </c>
      <c r="B28">
        <v>63</v>
      </c>
      <c r="C28">
        <v>26</v>
      </c>
      <c r="D28">
        <f>(-C28)</f>
        <v>-26</v>
      </c>
      <c r="E28">
        <v>5</v>
      </c>
      <c r="F28" t="s">
        <v>2</v>
      </c>
      <c r="G28">
        <v>8</v>
      </c>
      <c r="H28">
        <v>13</v>
      </c>
      <c r="I28">
        <v>25</v>
      </c>
      <c r="J28">
        <v>28</v>
      </c>
      <c r="K28">
        <v>29</v>
      </c>
      <c r="L28">
        <v>30</v>
      </c>
      <c r="Y28" t="str">
        <f t="shared" si="3"/>
        <v>{"26","63","26","5","GRASSLAND","8,13,25,28,29,30"},</v>
      </c>
      <c r="AF28">
        <v>27</v>
      </c>
      <c r="AG28">
        <f>($AG$29-$AG$24)/($AF$29-$AF$24)*(AF28-$AF$24)+$AG$24</f>
        <v>95.72</v>
      </c>
      <c r="AH28">
        <v>-3</v>
      </c>
      <c r="AI28" t="str">
        <f t="shared" si="4"/>
        <v>{95.72,-3},</v>
      </c>
    </row>
    <row r="29" spans="1:35" x14ac:dyDescent="0.25">
      <c r="A29">
        <v>27</v>
      </c>
      <c r="B29">
        <v>47</v>
      </c>
      <c r="C29">
        <v>40</v>
      </c>
      <c r="D29">
        <f>(-C29)</f>
        <v>-40</v>
      </c>
      <c r="E29">
        <v>5</v>
      </c>
      <c r="F29" t="s">
        <v>3</v>
      </c>
      <c r="G29">
        <v>24</v>
      </c>
      <c r="H29">
        <v>25</v>
      </c>
      <c r="I29">
        <v>28</v>
      </c>
      <c r="J29">
        <v>36</v>
      </c>
      <c r="K29">
        <v>40</v>
      </c>
      <c r="Y29" t="str">
        <f t="shared" si="3"/>
        <v>{"27","47","40","5","FOREST","24,25,28,36,40"},</v>
      </c>
      <c r="AF29">
        <v>28</v>
      </c>
      <c r="AG29">
        <v>98.2</v>
      </c>
      <c r="AH29">
        <v>-3</v>
      </c>
      <c r="AI29" t="str">
        <f t="shared" si="4"/>
        <v>{98.2,-3},</v>
      </c>
    </row>
    <row r="30" spans="1:35" x14ac:dyDescent="0.25">
      <c r="A30">
        <v>28</v>
      </c>
      <c r="B30">
        <v>56</v>
      </c>
      <c r="C30">
        <v>35</v>
      </c>
      <c r="D30">
        <f>(-C30)</f>
        <v>-35</v>
      </c>
      <c r="E30">
        <v>5</v>
      </c>
      <c r="F30" t="s">
        <v>0</v>
      </c>
      <c r="G30">
        <v>25</v>
      </c>
      <c r="H30">
        <v>26</v>
      </c>
      <c r="I30">
        <v>27</v>
      </c>
      <c r="J30">
        <v>29</v>
      </c>
      <c r="Y30" t="str">
        <f t="shared" si="3"/>
        <v>{"28","56","35","5","STEPPE","25,26,27,29"},</v>
      </c>
      <c r="AF30">
        <v>29</v>
      </c>
      <c r="AG30">
        <v>98.2</v>
      </c>
      <c r="AH30">
        <f>($AH$51-$AH$29)/($AF$51-$AF$29)*(AF30-$AF$29)+$AH$29</f>
        <v>-7.0727272727272723</v>
      </c>
      <c r="AI30" t="str">
        <f t="shared" si="4"/>
        <v>{98.2,-7.07272727272727},</v>
      </c>
    </row>
    <row r="31" spans="1:35" x14ac:dyDescent="0.25">
      <c r="A31">
        <v>29</v>
      </c>
      <c r="B31">
        <v>63</v>
      </c>
      <c r="C31">
        <v>44</v>
      </c>
      <c r="D31">
        <f>(-C31)</f>
        <v>-44</v>
      </c>
      <c r="E31">
        <v>5</v>
      </c>
      <c r="F31" t="s">
        <v>1</v>
      </c>
      <c r="G31">
        <v>26</v>
      </c>
      <c r="H31">
        <v>28</v>
      </c>
      <c r="I31">
        <v>31</v>
      </c>
      <c r="J31">
        <v>41</v>
      </c>
      <c r="Y31" t="str">
        <f t="shared" si="3"/>
        <v>{"29","63","44","5","MOUNTAIN","26,28,31,41"},</v>
      </c>
      <c r="AF31">
        <v>30</v>
      </c>
      <c r="AG31">
        <v>98.2</v>
      </c>
      <c r="AH31">
        <f t="shared" ref="AH31:AH50" si="20">($AH$51-$AH$29)/($AF$51-$AF$29)*(AF31-$AF$29)+$AH$29</f>
        <v>-11.145454545454545</v>
      </c>
      <c r="AI31" t="str">
        <f t="shared" si="4"/>
        <v>{98.2,-11.1454545454545},</v>
      </c>
    </row>
    <row r="32" spans="1:35" x14ac:dyDescent="0.25">
      <c r="A32">
        <v>30</v>
      </c>
      <c r="B32">
        <v>78</v>
      </c>
      <c r="C32">
        <v>33</v>
      </c>
      <c r="D32">
        <f>(-C32)</f>
        <v>-33</v>
      </c>
      <c r="E32">
        <v>6</v>
      </c>
      <c r="F32" t="s">
        <v>1</v>
      </c>
      <c r="G32">
        <v>13</v>
      </c>
      <c r="H32">
        <v>14</v>
      </c>
      <c r="I32">
        <v>26</v>
      </c>
      <c r="J32">
        <v>31</v>
      </c>
      <c r="K32">
        <v>32</v>
      </c>
      <c r="Y32" t="str">
        <f t="shared" si="3"/>
        <v>{"30","78","33","6","MOUNTAIN","13,14,26,31,32"},</v>
      </c>
      <c r="AF32">
        <v>31</v>
      </c>
      <c r="AG32">
        <v>98.2</v>
      </c>
      <c r="AH32">
        <f t="shared" si="20"/>
        <v>-15.218181818181817</v>
      </c>
      <c r="AI32" t="str">
        <f t="shared" si="4"/>
        <v>{98.2,-15.2181818181818},</v>
      </c>
    </row>
    <row r="33" spans="1:35" x14ac:dyDescent="0.25">
      <c r="A33">
        <v>31</v>
      </c>
      <c r="B33">
        <v>71</v>
      </c>
      <c r="C33">
        <v>46</v>
      </c>
      <c r="D33">
        <f>(-C33)</f>
        <v>-46</v>
      </c>
      <c r="E33">
        <v>6</v>
      </c>
      <c r="F33" t="s">
        <v>0</v>
      </c>
      <c r="G33">
        <v>29</v>
      </c>
      <c r="H33">
        <v>30</v>
      </c>
      <c r="I33">
        <v>32</v>
      </c>
      <c r="J33">
        <v>33</v>
      </c>
      <c r="K33">
        <v>34</v>
      </c>
      <c r="L33">
        <v>41</v>
      </c>
      <c r="Y33" t="str">
        <f t="shared" si="3"/>
        <v>{"31","71","46","6","STEPPE","29,30,32,33,34,41"},</v>
      </c>
      <c r="AF33">
        <v>32</v>
      </c>
      <c r="AG33">
        <v>98.2</v>
      </c>
      <c r="AH33">
        <f t="shared" si="20"/>
        <v>-19.290909090909089</v>
      </c>
      <c r="AI33" t="str">
        <f t="shared" si="4"/>
        <v>{98.2,-19.2909090909091},</v>
      </c>
    </row>
    <row r="34" spans="1:35" x14ac:dyDescent="0.25">
      <c r="A34">
        <v>32</v>
      </c>
      <c r="B34">
        <v>80</v>
      </c>
      <c r="C34">
        <v>46</v>
      </c>
      <c r="D34">
        <f>(-C34)</f>
        <v>-46</v>
      </c>
      <c r="E34">
        <v>6</v>
      </c>
      <c r="F34" t="s">
        <v>2</v>
      </c>
      <c r="G34">
        <v>30</v>
      </c>
      <c r="H34">
        <v>31</v>
      </c>
      <c r="I34">
        <v>33</v>
      </c>
      <c r="Y34" t="str">
        <f t="shared" si="3"/>
        <v>{"32","80","46","6","GRASSLAND","30,31,33"},</v>
      </c>
      <c r="AF34">
        <v>33</v>
      </c>
      <c r="AG34">
        <v>98.2</v>
      </c>
      <c r="AH34">
        <f t="shared" si="20"/>
        <v>-23.36363636363636</v>
      </c>
      <c r="AI34" t="str">
        <f t="shared" si="4"/>
        <v>{98.2,-23.3636363636364},</v>
      </c>
    </row>
    <row r="35" spans="1:35" x14ac:dyDescent="0.25">
      <c r="A35">
        <v>33</v>
      </c>
      <c r="B35">
        <v>79</v>
      </c>
      <c r="C35">
        <v>56</v>
      </c>
      <c r="D35">
        <f>(-C35)</f>
        <v>-56</v>
      </c>
      <c r="E35">
        <v>6</v>
      </c>
      <c r="F35" t="s">
        <v>1</v>
      </c>
      <c r="G35">
        <v>31</v>
      </c>
      <c r="H35">
        <v>32</v>
      </c>
      <c r="I35">
        <v>34</v>
      </c>
      <c r="Y35" t="str">
        <f t="shared" si="3"/>
        <v>{"33","79","56","6","MOUNTAIN","31,32,34"},</v>
      </c>
      <c r="AF35">
        <v>34</v>
      </c>
      <c r="AG35">
        <v>98.2</v>
      </c>
      <c r="AH35">
        <f t="shared" si="20"/>
        <v>-27.436363636363634</v>
      </c>
      <c r="AI35" t="str">
        <f t="shared" si="4"/>
        <v>{98.2,-27.4363636363636},</v>
      </c>
    </row>
    <row r="36" spans="1:35" x14ac:dyDescent="0.25">
      <c r="A36">
        <v>34</v>
      </c>
      <c r="B36">
        <v>75</v>
      </c>
      <c r="C36">
        <v>65</v>
      </c>
      <c r="D36">
        <f>(-C36)</f>
        <v>-65</v>
      </c>
      <c r="E36">
        <v>6</v>
      </c>
      <c r="F36" t="s">
        <v>3</v>
      </c>
      <c r="G36">
        <v>31</v>
      </c>
      <c r="H36">
        <v>33</v>
      </c>
      <c r="I36">
        <v>44</v>
      </c>
      <c r="J36">
        <v>55</v>
      </c>
      <c r="K36">
        <v>56</v>
      </c>
      <c r="Y36" t="str">
        <f t="shared" si="3"/>
        <v>{"34","75","65","6","FOREST","31,33,44,55,56"},</v>
      </c>
      <c r="AF36">
        <v>35</v>
      </c>
      <c r="AG36">
        <v>98.2</v>
      </c>
      <c r="AH36">
        <f t="shared" si="20"/>
        <v>-31.509090909090908</v>
      </c>
      <c r="AI36" t="str">
        <f t="shared" si="4"/>
        <v>{98.2,-31.5090909090909},</v>
      </c>
    </row>
    <row r="37" spans="1:35" x14ac:dyDescent="0.25">
      <c r="A37">
        <v>35</v>
      </c>
      <c r="B37">
        <v>25</v>
      </c>
      <c r="C37">
        <v>59</v>
      </c>
      <c r="D37">
        <f>(-C37)</f>
        <v>-59</v>
      </c>
      <c r="E37">
        <v>7</v>
      </c>
      <c r="F37" t="s">
        <v>0</v>
      </c>
      <c r="G37">
        <v>17</v>
      </c>
      <c r="H37">
        <v>23</v>
      </c>
      <c r="I37">
        <v>36</v>
      </c>
      <c r="J37">
        <v>37</v>
      </c>
      <c r="K37">
        <v>38</v>
      </c>
      <c r="Y37" t="str">
        <f t="shared" si="3"/>
        <v>{"35","25","59","7","STEPPE","17,23,36,37,38"},</v>
      </c>
      <c r="AF37">
        <v>36</v>
      </c>
      <c r="AG37">
        <v>98.2</v>
      </c>
      <c r="AH37">
        <f t="shared" si="20"/>
        <v>-35.581818181818178</v>
      </c>
      <c r="AI37" t="str">
        <f t="shared" si="4"/>
        <v>{98.2,-35.5818181818182},</v>
      </c>
    </row>
    <row r="38" spans="1:35" x14ac:dyDescent="0.25">
      <c r="A38">
        <v>36</v>
      </c>
      <c r="B38">
        <v>36</v>
      </c>
      <c r="C38">
        <v>55</v>
      </c>
      <c r="D38">
        <f>(-C38)</f>
        <v>-55</v>
      </c>
      <c r="E38">
        <v>7</v>
      </c>
      <c r="F38" t="s">
        <v>2</v>
      </c>
      <c r="G38">
        <v>24</v>
      </c>
      <c r="H38">
        <v>27</v>
      </c>
      <c r="I38">
        <v>35</v>
      </c>
      <c r="J38">
        <v>38</v>
      </c>
      <c r="K38">
        <v>39</v>
      </c>
      <c r="L38">
        <v>40</v>
      </c>
      <c r="Y38" t="str">
        <f t="shared" si="3"/>
        <v>{"36","36","55","7","GRASSLAND","24,27,35,38,39,40"},</v>
      </c>
      <c r="AF38">
        <v>37</v>
      </c>
      <c r="AG38">
        <v>98.2</v>
      </c>
      <c r="AH38">
        <f t="shared" si="20"/>
        <v>-39.654545454545449</v>
      </c>
      <c r="AI38" t="str">
        <f t="shared" si="4"/>
        <v>{98.2,-39.6545454545454},</v>
      </c>
    </row>
    <row r="39" spans="1:35" x14ac:dyDescent="0.25">
      <c r="A39">
        <v>37</v>
      </c>
      <c r="B39">
        <v>21</v>
      </c>
      <c r="C39">
        <v>72</v>
      </c>
      <c r="D39">
        <f>(-C39)</f>
        <v>-72</v>
      </c>
      <c r="E39">
        <v>7</v>
      </c>
      <c r="F39" t="s">
        <v>3</v>
      </c>
      <c r="G39">
        <v>19</v>
      </c>
      <c r="H39">
        <v>35</v>
      </c>
      <c r="I39">
        <v>38</v>
      </c>
      <c r="J39">
        <v>39</v>
      </c>
      <c r="K39">
        <v>46</v>
      </c>
      <c r="L39">
        <v>51</v>
      </c>
      <c r="Y39" t="str">
        <f t="shared" si="3"/>
        <v>{"37","21","72","7","FOREST","19,35,38,39,46,51"},</v>
      </c>
      <c r="AF39">
        <v>38</v>
      </c>
      <c r="AG39">
        <v>98.2</v>
      </c>
      <c r="AH39">
        <f t="shared" si="20"/>
        <v>-43.72727272727272</v>
      </c>
      <c r="AI39" t="str">
        <f t="shared" si="4"/>
        <v>{98.2,-43.7272727272727},</v>
      </c>
    </row>
    <row r="40" spans="1:35" x14ac:dyDescent="0.25">
      <c r="A40">
        <v>38</v>
      </c>
      <c r="B40">
        <v>29</v>
      </c>
      <c r="C40">
        <v>67</v>
      </c>
      <c r="D40">
        <f>(-C40)</f>
        <v>-67</v>
      </c>
      <c r="E40">
        <v>7</v>
      </c>
      <c r="F40" t="s">
        <v>1</v>
      </c>
      <c r="G40">
        <v>35</v>
      </c>
      <c r="H40">
        <v>36</v>
      </c>
      <c r="I40">
        <v>37</v>
      </c>
      <c r="J40">
        <v>39</v>
      </c>
      <c r="Y40" t="str">
        <f t="shared" si="3"/>
        <v>{"38","29","67","7","MOUNTAIN","35,36,37,39"},</v>
      </c>
      <c r="AF40">
        <v>39</v>
      </c>
      <c r="AG40">
        <v>98.2</v>
      </c>
      <c r="AH40">
        <f t="shared" si="20"/>
        <v>-47.8</v>
      </c>
      <c r="AI40" t="str">
        <f t="shared" si="4"/>
        <v>{98.2,-47.8},</v>
      </c>
    </row>
    <row r="41" spans="1:35" x14ac:dyDescent="0.25">
      <c r="A41">
        <v>39</v>
      </c>
      <c r="B41">
        <v>37</v>
      </c>
      <c r="C41">
        <v>72</v>
      </c>
      <c r="D41">
        <f>(-C41)</f>
        <v>-72</v>
      </c>
      <c r="E41">
        <v>7</v>
      </c>
      <c r="F41" t="s">
        <v>0</v>
      </c>
      <c r="G41">
        <v>36</v>
      </c>
      <c r="H41">
        <v>38</v>
      </c>
      <c r="I41">
        <v>37</v>
      </c>
      <c r="J41">
        <v>43</v>
      </c>
      <c r="K41">
        <v>50</v>
      </c>
      <c r="Y41" t="str">
        <f t="shared" si="3"/>
        <v>{"39","37","72","7","STEPPE","36,38,37,43,50"},</v>
      </c>
      <c r="AF41">
        <v>40</v>
      </c>
      <c r="AG41">
        <v>98.2</v>
      </c>
      <c r="AH41">
        <f t="shared" si="20"/>
        <v>-51.872727272727268</v>
      </c>
      <c r="AI41" t="str">
        <f t="shared" si="4"/>
        <v>{98.2,-51.8727272727273},</v>
      </c>
    </row>
    <row r="42" spans="1:35" x14ac:dyDescent="0.25">
      <c r="A42">
        <v>40</v>
      </c>
      <c r="B42">
        <v>48</v>
      </c>
      <c r="C42">
        <v>55</v>
      </c>
      <c r="D42">
        <f>(-C42)</f>
        <v>-55</v>
      </c>
      <c r="E42">
        <v>8</v>
      </c>
      <c r="F42" t="s">
        <v>0</v>
      </c>
      <c r="G42">
        <v>27</v>
      </c>
      <c r="H42">
        <v>36</v>
      </c>
      <c r="I42">
        <v>41</v>
      </c>
      <c r="J42">
        <v>42</v>
      </c>
      <c r="K42">
        <v>43</v>
      </c>
      <c r="Y42" t="str">
        <f t="shared" si="3"/>
        <v>{"40","48","55","8","STEPPE","27,36,41,42,43"},</v>
      </c>
      <c r="AF42">
        <v>41</v>
      </c>
      <c r="AG42">
        <v>98.2</v>
      </c>
      <c r="AH42">
        <f t="shared" si="20"/>
        <v>-55.945454545454538</v>
      </c>
      <c r="AI42" t="str">
        <f t="shared" si="4"/>
        <v>{98.2,-55.9454545454545},</v>
      </c>
    </row>
    <row r="43" spans="1:35" x14ac:dyDescent="0.25">
      <c r="A43">
        <v>41</v>
      </c>
      <c r="B43">
        <v>62</v>
      </c>
      <c r="C43">
        <v>55</v>
      </c>
      <c r="D43">
        <f>(-C43)</f>
        <v>-55</v>
      </c>
      <c r="E43">
        <v>8</v>
      </c>
      <c r="F43" t="s">
        <v>3</v>
      </c>
      <c r="G43">
        <v>29</v>
      </c>
      <c r="H43">
        <v>31</v>
      </c>
      <c r="I43">
        <v>40</v>
      </c>
      <c r="J43">
        <v>42</v>
      </c>
      <c r="K43">
        <v>44</v>
      </c>
      <c r="Y43" t="str">
        <f t="shared" si="3"/>
        <v>{"41","62","55","8","FOREST","29,31,40,42,44"},</v>
      </c>
      <c r="AF43">
        <v>42</v>
      </c>
      <c r="AG43">
        <v>98.2</v>
      </c>
      <c r="AH43">
        <f t="shared" si="20"/>
        <v>-60.018181818181816</v>
      </c>
      <c r="AI43" t="str">
        <f t="shared" si="4"/>
        <v>{98.2,-60.0181818181818},</v>
      </c>
    </row>
    <row r="44" spans="1:35" x14ac:dyDescent="0.25">
      <c r="A44">
        <v>42</v>
      </c>
      <c r="B44">
        <v>54</v>
      </c>
      <c r="C44">
        <v>61</v>
      </c>
      <c r="D44">
        <f>(-C44)</f>
        <v>-61</v>
      </c>
      <c r="E44">
        <v>8</v>
      </c>
      <c r="F44" t="s">
        <v>2</v>
      </c>
      <c r="G44">
        <v>40</v>
      </c>
      <c r="H44">
        <v>41</v>
      </c>
      <c r="I44">
        <v>43</v>
      </c>
      <c r="J44">
        <v>44</v>
      </c>
      <c r="Y44" t="str">
        <f t="shared" si="3"/>
        <v>{"42","54","61","8","GRASSLAND","40,41,43,44"},</v>
      </c>
      <c r="AF44">
        <v>43</v>
      </c>
      <c r="AG44">
        <v>98.2</v>
      </c>
      <c r="AH44">
        <f t="shared" si="20"/>
        <v>-64.090909090909093</v>
      </c>
      <c r="AI44" t="str">
        <f t="shared" si="4"/>
        <v>{98.2,-64.0909090909091},</v>
      </c>
    </row>
    <row r="45" spans="1:35" x14ac:dyDescent="0.25">
      <c r="A45">
        <v>43</v>
      </c>
      <c r="B45">
        <v>46</v>
      </c>
      <c r="C45">
        <v>68</v>
      </c>
      <c r="D45">
        <f>(-C45)</f>
        <v>-68</v>
      </c>
      <c r="E45">
        <v>8</v>
      </c>
      <c r="F45" t="s">
        <v>3</v>
      </c>
      <c r="G45">
        <v>39</v>
      </c>
      <c r="H45">
        <v>40</v>
      </c>
      <c r="I45">
        <v>42</v>
      </c>
      <c r="J45">
        <v>44</v>
      </c>
      <c r="K45">
        <v>50</v>
      </c>
      <c r="Y45" t="str">
        <f t="shared" si="3"/>
        <v>{"43","46","68","8","FOREST","39,40,42,44,50"},</v>
      </c>
      <c r="AF45">
        <v>44</v>
      </c>
      <c r="AG45">
        <v>98.2</v>
      </c>
      <c r="AH45">
        <f t="shared" si="20"/>
        <v>-68.163636363636357</v>
      </c>
      <c r="AI45" t="str">
        <f t="shared" si="4"/>
        <v>{98.2,-68.1636363636364},</v>
      </c>
    </row>
    <row r="46" spans="1:35" x14ac:dyDescent="0.25">
      <c r="A46">
        <v>44</v>
      </c>
      <c r="B46">
        <v>60</v>
      </c>
      <c r="C46">
        <v>68</v>
      </c>
      <c r="D46">
        <f>(-C46)</f>
        <v>-68</v>
      </c>
      <c r="E46">
        <v>8</v>
      </c>
      <c r="F46" t="s">
        <v>1</v>
      </c>
      <c r="G46">
        <v>34</v>
      </c>
      <c r="H46">
        <v>41</v>
      </c>
      <c r="I46">
        <v>42</v>
      </c>
      <c r="J46">
        <v>43</v>
      </c>
      <c r="K46">
        <v>54</v>
      </c>
      <c r="L46">
        <v>55</v>
      </c>
      <c r="Y46" t="str">
        <f t="shared" si="3"/>
        <v>{"44","60","68","8","MOUNTAIN","34,41,42,43,54,55"},</v>
      </c>
      <c r="AF46">
        <v>45</v>
      </c>
      <c r="AG46">
        <v>98.2</v>
      </c>
      <c r="AH46">
        <f t="shared" si="20"/>
        <v>-72.236363636363635</v>
      </c>
      <c r="AI46" t="str">
        <f t="shared" si="4"/>
        <v>{98.2,-72.2363636363636},</v>
      </c>
    </row>
    <row r="47" spans="1:35" x14ac:dyDescent="0.25">
      <c r="A47">
        <v>45</v>
      </c>
      <c r="B47">
        <v>4</v>
      </c>
      <c r="C47">
        <v>75</v>
      </c>
      <c r="D47">
        <f>(-C47)</f>
        <v>-75</v>
      </c>
      <c r="E47">
        <v>9</v>
      </c>
      <c r="F47" t="s">
        <v>2</v>
      </c>
      <c r="G47">
        <v>19</v>
      </c>
      <c r="H47">
        <v>46</v>
      </c>
      <c r="I47">
        <v>47</v>
      </c>
      <c r="J47">
        <v>48</v>
      </c>
      <c r="Y47" t="str">
        <f t="shared" si="3"/>
        <v>{"45","4","75","9","GRASSLAND","19,46,47,48"},</v>
      </c>
      <c r="AF47">
        <v>46</v>
      </c>
      <c r="AG47">
        <v>98.2</v>
      </c>
      <c r="AH47">
        <f t="shared" si="20"/>
        <v>-76.309090909090898</v>
      </c>
      <c r="AI47" t="str">
        <f t="shared" si="4"/>
        <v>{98.2,-76.3090909090909},</v>
      </c>
    </row>
    <row r="48" spans="1:35" x14ac:dyDescent="0.25">
      <c r="A48">
        <v>46</v>
      </c>
      <c r="B48">
        <v>14</v>
      </c>
      <c r="C48">
        <v>75</v>
      </c>
      <c r="D48">
        <f>(-C48)</f>
        <v>-75</v>
      </c>
      <c r="E48">
        <v>9</v>
      </c>
      <c r="F48" t="s">
        <v>1</v>
      </c>
      <c r="G48">
        <v>19</v>
      </c>
      <c r="H48">
        <v>37</v>
      </c>
      <c r="I48">
        <v>45</v>
      </c>
      <c r="J48">
        <v>47</v>
      </c>
      <c r="K48">
        <v>49</v>
      </c>
      <c r="L48">
        <v>51</v>
      </c>
      <c r="Y48" t="str">
        <f t="shared" si="3"/>
        <v>{"46","14","75","9","MOUNTAIN","19,37,45,47,49,51"},</v>
      </c>
      <c r="AF48">
        <v>47</v>
      </c>
      <c r="AG48">
        <v>98.2</v>
      </c>
      <c r="AH48">
        <f t="shared" si="20"/>
        <v>-80.381818181818176</v>
      </c>
      <c r="AI48" t="str">
        <f t="shared" si="4"/>
        <v>{98.2,-80.3818181818182},</v>
      </c>
    </row>
    <row r="49" spans="1:35" x14ac:dyDescent="0.25">
      <c r="A49">
        <v>47</v>
      </c>
      <c r="B49">
        <v>9</v>
      </c>
      <c r="C49">
        <v>85</v>
      </c>
      <c r="D49">
        <f>(-C49)</f>
        <v>-85</v>
      </c>
      <c r="E49">
        <v>9</v>
      </c>
      <c r="F49" t="s">
        <v>0</v>
      </c>
      <c r="G49">
        <v>45</v>
      </c>
      <c r="H49">
        <v>46</v>
      </c>
      <c r="I49">
        <v>48</v>
      </c>
      <c r="J49">
        <v>49</v>
      </c>
      <c r="Y49" t="str">
        <f t="shared" si="3"/>
        <v>{"47","9","85","9","STEPPE","45,46,48,49"},</v>
      </c>
      <c r="AF49">
        <v>48</v>
      </c>
      <c r="AG49">
        <v>98.2</v>
      </c>
      <c r="AH49">
        <f t="shared" si="20"/>
        <v>-84.454545454545439</v>
      </c>
      <c r="AI49" t="str">
        <f t="shared" si="4"/>
        <v>{98.2,-84.4545454545454},</v>
      </c>
    </row>
    <row r="50" spans="1:35" x14ac:dyDescent="0.25">
      <c r="A50">
        <v>48</v>
      </c>
      <c r="B50">
        <v>5</v>
      </c>
      <c r="C50">
        <v>94</v>
      </c>
      <c r="D50">
        <f>(-C50)</f>
        <v>-94</v>
      </c>
      <c r="E50">
        <v>9</v>
      </c>
      <c r="F50" t="s">
        <v>3</v>
      </c>
      <c r="G50">
        <v>45</v>
      </c>
      <c r="H50">
        <v>47</v>
      </c>
      <c r="I50">
        <v>49</v>
      </c>
      <c r="Y50" t="str">
        <f t="shared" si="3"/>
        <v>{"48","5","94","9","FOREST","45,47,49"},</v>
      </c>
      <c r="AF50">
        <v>49</v>
      </c>
      <c r="AG50">
        <v>98.2</v>
      </c>
      <c r="AH50">
        <f t="shared" si="20"/>
        <v>-88.527272727272717</v>
      </c>
      <c r="AI50" t="str">
        <f t="shared" si="4"/>
        <v>{98.2,-88.5272727272727},</v>
      </c>
    </row>
    <row r="51" spans="1:35" x14ac:dyDescent="0.25">
      <c r="A51">
        <v>49</v>
      </c>
      <c r="B51">
        <v>16</v>
      </c>
      <c r="C51">
        <v>93</v>
      </c>
      <c r="D51">
        <f>(-C51)</f>
        <v>-93</v>
      </c>
      <c r="E51">
        <v>9</v>
      </c>
      <c r="F51" t="s">
        <v>2</v>
      </c>
      <c r="G51">
        <v>46</v>
      </c>
      <c r="H51">
        <v>47</v>
      </c>
      <c r="I51">
        <v>48</v>
      </c>
      <c r="J51">
        <v>51</v>
      </c>
      <c r="Y51" t="str">
        <f t="shared" si="3"/>
        <v>{"49","16","93","9","GRASSLAND","46,47,48,51"},</v>
      </c>
      <c r="AF51">
        <v>50</v>
      </c>
      <c r="AG51">
        <v>98.2</v>
      </c>
      <c r="AH51">
        <f>AH2</f>
        <v>-92.6</v>
      </c>
      <c r="AI51" t="str">
        <f t="shared" si="4"/>
        <v>{98.2,-92.6},</v>
      </c>
    </row>
    <row r="52" spans="1:35" x14ac:dyDescent="0.25">
      <c r="A52">
        <v>50</v>
      </c>
      <c r="B52">
        <v>43</v>
      </c>
      <c r="C52">
        <v>84</v>
      </c>
      <c r="D52">
        <f>(-C52)</f>
        <v>-84</v>
      </c>
      <c r="E52">
        <v>10</v>
      </c>
      <c r="F52" t="s">
        <v>2</v>
      </c>
      <c r="G52">
        <v>39</v>
      </c>
      <c r="H52">
        <v>43</v>
      </c>
      <c r="I52">
        <v>51</v>
      </c>
      <c r="J52">
        <v>52</v>
      </c>
      <c r="K52">
        <v>53</v>
      </c>
      <c r="L52">
        <v>54</v>
      </c>
      <c r="Y52" t="str">
        <f t="shared" si="3"/>
        <v>{"50","43","84","10","GRASSLAND","39,43,51,52,53,54"},</v>
      </c>
    </row>
    <row r="53" spans="1:35" x14ac:dyDescent="0.25">
      <c r="A53">
        <v>51</v>
      </c>
      <c r="B53">
        <v>25</v>
      </c>
      <c r="C53">
        <v>90</v>
      </c>
      <c r="D53">
        <f>(-C53)</f>
        <v>-90</v>
      </c>
      <c r="E53">
        <v>10</v>
      </c>
      <c r="F53" t="s">
        <v>0</v>
      </c>
      <c r="G53">
        <v>37</v>
      </c>
      <c r="H53">
        <v>46</v>
      </c>
      <c r="I53">
        <v>49</v>
      </c>
      <c r="J53">
        <v>50</v>
      </c>
      <c r="K53">
        <v>52</v>
      </c>
      <c r="Y53" t="str">
        <f t="shared" si="3"/>
        <v>{"51","25","90","10","STEPPE","37,46,49,50,52"},</v>
      </c>
    </row>
    <row r="54" spans="1:35" x14ac:dyDescent="0.25">
      <c r="A54">
        <v>52</v>
      </c>
      <c r="B54">
        <v>36</v>
      </c>
      <c r="C54">
        <v>95</v>
      </c>
      <c r="D54">
        <f>(-C54)</f>
        <v>-95</v>
      </c>
      <c r="E54">
        <v>10</v>
      </c>
      <c r="F54" t="s">
        <v>3</v>
      </c>
      <c r="G54">
        <v>50</v>
      </c>
      <c r="H54">
        <v>51</v>
      </c>
      <c r="I54">
        <v>53</v>
      </c>
      <c r="Y54" t="str">
        <f t="shared" si="3"/>
        <v>{"52","36","95","10","FOREST","50,51,53"},</v>
      </c>
    </row>
    <row r="55" spans="1:35" x14ac:dyDescent="0.25">
      <c r="A55">
        <v>53</v>
      </c>
      <c r="B55">
        <v>49</v>
      </c>
      <c r="C55">
        <v>95</v>
      </c>
      <c r="D55">
        <f>(-C55)</f>
        <v>-95</v>
      </c>
      <c r="E55">
        <v>10</v>
      </c>
      <c r="F55" t="s">
        <v>1</v>
      </c>
      <c r="G55">
        <v>50</v>
      </c>
      <c r="H55">
        <v>52</v>
      </c>
      <c r="I55">
        <v>54</v>
      </c>
      <c r="Y55" t="str">
        <f t="shared" si="3"/>
        <v>{"53","49","95","10","MOUNTAIN","50,52,54"},</v>
      </c>
    </row>
    <row r="56" spans="1:35" x14ac:dyDescent="0.25">
      <c r="A56">
        <v>54</v>
      </c>
      <c r="B56">
        <v>57</v>
      </c>
      <c r="C56">
        <v>88</v>
      </c>
      <c r="D56">
        <f>(-C56)</f>
        <v>-88</v>
      </c>
      <c r="E56">
        <v>10</v>
      </c>
      <c r="F56" t="s">
        <v>3</v>
      </c>
      <c r="G56">
        <v>44</v>
      </c>
      <c r="H56">
        <v>50</v>
      </c>
      <c r="I56">
        <v>53</v>
      </c>
      <c r="J56">
        <v>55</v>
      </c>
      <c r="K56">
        <v>58</v>
      </c>
      <c r="Y56" t="str">
        <f t="shared" si="3"/>
        <v>{"54","57","88","10","FOREST","44,50,53,55,58"},</v>
      </c>
    </row>
    <row r="57" spans="1:35" x14ac:dyDescent="0.25">
      <c r="A57">
        <v>55</v>
      </c>
      <c r="B57">
        <v>64</v>
      </c>
      <c r="C57">
        <v>80</v>
      </c>
      <c r="D57">
        <f>(-C57)</f>
        <v>-80</v>
      </c>
      <c r="E57">
        <v>11</v>
      </c>
      <c r="F57" t="s">
        <v>2</v>
      </c>
      <c r="G57">
        <v>34</v>
      </c>
      <c r="H57">
        <v>44</v>
      </c>
      <c r="I57">
        <v>54</v>
      </c>
      <c r="J57">
        <v>56</v>
      </c>
      <c r="K57">
        <v>57</v>
      </c>
      <c r="L57">
        <v>58</v>
      </c>
      <c r="Y57" t="str">
        <f t="shared" si="3"/>
        <v>{"55","64","80","11","GRASSLAND","34,44,54,56,57,58"},</v>
      </c>
    </row>
    <row r="58" spans="1:35" x14ac:dyDescent="0.25">
      <c r="A58">
        <v>56</v>
      </c>
      <c r="B58">
        <v>78</v>
      </c>
      <c r="C58">
        <v>76</v>
      </c>
      <c r="D58">
        <f>(-C58)</f>
        <v>-76</v>
      </c>
      <c r="E58">
        <v>11</v>
      </c>
      <c r="F58" t="s">
        <v>0</v>
      </c>
      <c r="G58">
        <v>34</v>
      </c>
      <c r="H58">
        <v>55</v>
      </c>
      <c r="I58">
        <v>57</v>
      </c>
      <c r="J58">
        <v>59</v>
      </c>
      <c r="Y58" t="str">
        <f t="shared" si="3"/>
        <v>{"56","78","76","11","STEPPE","34,55,57,59"},</v>
      </c>
    </row>
    <row r="59" spans="1:35" x14ac:dyDescent="0.25">
      <c r="A59">
        <v>57</v>
      </c>
      <c r="B59">
        <v>74</v>
      </c>
      <c r="C59">
        <v>86</v>
      </c>
      <c r="D59">
        <f>(-C59)</f>
        <v>-86</v>
      </c>
      <c r="E59">
        <v>11</v>
      </c>
      <c r="F59" t="s">
        <v>3</v>
      </c>
      <c r="G59">
        <v>55</v>
      </c>
      <c r="H59">
        <v>56</v>
      </c>
      <c r="I59">
        <v>58</v>
      </c>
      <c r="J59">
        <v>59</v>
      </c>
      <c r="Y59" t="str">
        <f t="shared" si="3"/>
        <v>{"57","74","86","11","FOREST","55,56,58,59"},</v>
      </c>
    </row>
    <row r="60" spans="1:35" x14ac:dyDescent="0.25">
      <c r="A60">
        <v>58</v>
      </c>
      <c r="B60">
        <v>66</v>
      </c>
      <c r="C60">
        <v>94</v>
      </c>
      <c r="D60">
        <f>(-C60)</f>
        <v>-94</v>
      </c>
      <c r="E60">
        <v>11</v>
      </c>
      <c r="F60" t="s">
        <v>0</v>
      </c>
      <c r="G60">
        <v>54</v>
      </c>
      <c r="H60">
        <v>55</v>
      </c>
      <c r="I60">
        <v>57</v>
      </c>
      <c r="J60">
        <v>59</v>
      </c>
      <c r="Y60" t="str">
        <f t="shared" si="3"/>
        <v>{"58","66","94","11","STEPPE","54,55,57,59"},</v>
      </c>
    </row>
    <row r="61" spans="1:35" x14ac:dyDescent="0.25">
      <c r="A61">
        <v>59</v>
      </c>
      <c r="B61">
        <v>81</v>
      </c>
      <c r="C61">
        <v>94</v>
      </c>
      <c r="D61">
        <f>(-C61)</f>
        <v>-94</v>
      </c>
      <c r="E61">
        <v>11</v>
      </c>
      <c r="F61" t="s">
        <v>1</v>
      </c>
      <c r="G61">
        <v>56</v>
      </c>
      <c r="H61">
        <v>57</v>
      </c>
      <c r="I61">
        <v>58</v>
      </c>
      <c r="Y61" t="str">
        <f t="shared" si="3"/>
        <v>{"59","81","94","11","MOUNTAIN","56,57,58"},</v>
      </c>
    </row>
  </sheetData>
  <sortState xmlns:xlrd2="http://schemas.microsoft.com/office/spreadsheetml/2017/richdata2" ref="A2:L62">
    <sortCondition ref="E2:E62"/>
    <sortCondition ref="A2:A6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James W</dc:creator>
  <cp:lastModifiedBy>Anderson, James W</cp:lastModifiedBy>
  <dcterms:created xsi:type="dcterms:W3CDTF">2020-04-23T19:29:27Z</dcterms:created>
  <dcterms:modified xsi:type="dcterms:W3CDTF">2020-04-24T14:54:58Z</dcterms:modified>
</cp:coreProperties>
</file>