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lioniBoss\Desktop\"/>
    </mc:Choice>
  </mc:AlternateContent>
  <bookViews>
    <workbookView xWindow="0" yWindow="0" windowWidth="20490" windowHeight="7755" activeTab="2"/>
  </bookViews>
  <sheets>
    <sheet name="Bulking" sheetId="1" r:id="rId1"/>
    <sheet name="Lista" sheetId="2" r:id="rId2"/>
    <sheet name="Peso" sheetId="3" r:id="rId3"/>
  </sheets>
  <definedNames>
    <definedName name="_xlnm._FilterDatabase" localSheetId="1" hidden="1">Lista!$A$1:$F$33</definedName>
    <definedName name="ListItems">Lista!#REF!</definedName>
    <definedName name="Nombres">#REF!</definedName>
  </definedNames>
  <calcPr calcId="152511"/>
</workbook>
</file>

<file path=xl/calcChain.xml><?xml version="1.0" encoding="utf-8"?>
<calcChain xmlns="http://schemas.openxmlformats.org/spreadsheetml/2006/main">
  <c r="F48" i="1" l="1"/>
  <c r="F49" i="1"/>
  <c r="F50" i="1"/>
  <c r="F51" i="1"/>
  <c r="F52" i="1"/>
  <c r="F53" i="1"/>
  <c r="B53" i="1"/>
  <c r="C53" i="1"/>
  <c r="D53" i="1"/>
  <c r="E53" i="1"/>
  <c r="E48" i="1"/>
  <c r="E49" i="1"/>
  <c r="E50" i="1"/>
  <c r="E51" i="1"/>
  <c r="E52" i="1"/>
  <c r="D48" i="1"/>
  <c r="D49" i="1"/>
  <c r="D50" i="1"/>
  <c r="D51" i="1"/>
  <c r="D52" i="1"/>
  <c r="C48" i="1"/>
  <c r="C49" i="1"/>
  <c r="C50" i="1"/>
  <c r="C51" i="1"/>
  <c r="C52" i="1"/>
  <c r="B48" i="1"/>
  <c r="B49" i="1"/>
  <c r="B50" i="1"/>
  <c r="B51" i="1"/>
  <c r="B52" i="1"/>
  <c r="E38" i="2" l="1"/>
  <c r="D38" i="2"/>
  <c r="C38" i="2"/>
  <c r="B38" i="2"/>
  <c r="D55" i="1"/>
  <c r="F11" i="1"/>
  <c r="E11" i="1"/>
  <c r="D11" i="1"/>
  <c r="C11" i="1"/>
  <c r="B11" i="1"/>
  <c r="F28" i="1"/>
  <c r="F27" i="1"/>
  <c r="F34" i="1"/>
  <c r="F35" i="1"/>
  <c r="F36" i="1"/>
  <c r="F37" i="1"/>
  <c r="F38" i="1"/>
  <c r="F39" i="1"/>
  <c r="F40" i="1"/>
  <c r="F41" i="1"/>
  <c r="F20" i="1"/>
  <c r="F21" i="1"/>
  <c r="F22" i="1"/>
  <c r="F23" i="1"/>
  <c r="F24" i="1"/>
  <c r="F25" i="1"/>
  <c r="F26" i="1"/>
  <c r="F4" i="1"/>
  <c r="F5" i="1"/>
  <c r="F6" i="1"/>
  <c r="F7" i="1"/>
  <c r="F8" i="1"/>
  <c r="F9" i="1"/>
  <c r="F10" i="1"/>
  <c r="E28" i="1"/>
  <c r="D28" i="1"/>
  <c r="C28" i="1"/>
  <c r="B28" i="1"/>
  <c r="E27" i="1"/>
  <c r="D27" i="1"/>
  <c r="C27" i="1"/>
  <c r="B27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B55" i="1" l="1"/>
  <c r="C55" i="1"/>
  <c r="E55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0" i="1" l="1"/>
  <c r="D10" i="1"/>
  <c r="C10" i="1"/>
  <c r="B10" i="1"/>
  <c r="E44" i="1"/>
  <c r="D44" i="1"/>
  <c r="C44" i="1"/>
  <c r="B44" i="1"/>
  <c r="E30" i="1"/>
  <c r="D30" i="1"/>
  <c r="C3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B30" i="1" l="1"/>
  <c r="E5" i="1"/>
  <c r="D5" i="1"/>
  <c r="C5" i="1"/>
  <c r="B5" i="1"/>
  <c r="E4" i="1"/>
  <c r="E14" i="1" s="1"/>
  <c r="D4" i="1"/>
  <c r="D14" i="1" s="1"/>
  <c r="C4" i="1"/>
  <c r="C14" i="1" s="1"/>
  <c r="B4" i="1"/>
  <c r="B14" i="1" s="1"/>
</calcChain>
</file>

<file path=xl/sharedStrings.xml><?xml version="1.0" encoding="utf-8"?>
<sst xmlns="http://schemas.openxmlformats.org/spreadsheetml/2006/main" count="201" uniqueCount="106">
  <si>
    <t>1 Concha</t>
  </si>
  <si>
    <t>1 Huevo Blanco</t>
  </si>
  <si>
    <t>Pan Ezekiel 1 rebanada</t>
  </si>
  <si>
    <t>Espinacas 2 hojas</t>
  </si>
  <si>
    <t>Pan Tostado Bimbo Doble Fibra 1 rebanada</t>
  </si>
  <si>
    <t>Manzana Mediana 1</t>
  </si>
  <si>
    <t>Nombre</t>
  </si>
  <si>
    <t>Proteína</t>
  </si>
  <si>
    <t>Carbos</t>
  </si>
  <si>
    <t>Grasa</t>
  </si>
  <si>
    <t>Caloría</t>
  </si>
  <si>
    <t>Platano Mediano</t>
  </si>
  <si>
    <t>Proteína WHEY 1 spoon</t>
  </si>
  <si>
    <t>Gramos</t>
  </si>
  <si>
    <t>1 cuchara normal</t>
  </si>
  <si>
    <t>15g a 20g</t>
  </si>
  <si>
    <t>1 chuchara de te</t>
  </si>
  <si>
    <t>5g a 7g</t>
  </si>
  <si>
    <t>Yakult</t>
  </si>
  <si>
    <t>1 taza</t>
  </si>
  <si>
    <t>225g</t>
  </si>
  <si>
    <t>Total</t>
  </si>
  <si>
    <t>Calorías</t>
  </si>
  <si>
    <t>Mantequilla de Maní</t>
  </si>
  <si>
    <t>Fresas Congeladas Premium</t>
  </si>
  <si>
    <t>Yogurth Fage</t>
  </si>
  <si>
    <t>Mermelada McCormick</t>
  </si>
  <si>
    <t>Mayonesa McCormick</t>
  </si>
  <si>
    <t>Mostasa Orgánica</t>
  </si>
  <si>
    <t>Amaranto Don Luis</t>
  </si>
  <si>
    <t>Germen de trigo fitgrain</t>
  </si>
  <si>
    <t>Avena orgánica Rolled Oats</t>
  </si>
  <si>
    <t>Chocolate en polvo Morelia Presidencial</t>
  </si>
  <si>
    <t>Leche santa clara entera</t>
  </si>
  <si>
    <t>pollo</t>
  </si>
  <si>
    <t>Vinagre balsámico Modena</t>
  </si>
  <si>
    <t>Jitomate</t>
  </si>
  <si>
    <t>Arroz Soberano integral</t>
  </si>
  <si>
    <t>Piña</t>
  </si>
  <si>
    <t>Queso Cottage</t>
  </si>
  <si>
    <t>nueces kirkland</t>
  </si>
  <si>
    <t>Miel Orgánica</t>
  </si>
  <si>
    <t>Atún tuny Gourmet</t>
  </si>
  <si>
    <t>Linaza</t>
  </si>
  <si>
    <t>Aguacate</t>
  </si>
  <si>
    <t>Gramos/ML</t>
  </si>
  <si>
    <t>Peso</t>
  </si>
  <si>
    <t>64.50 kg</t>
  </si>
  <si>
    <t>64.90 kg</t>
  </si>
  <si>
    <t>Progressive Overload</t>
  </si>
  <si>
    <t>10 de octubre del 2017</t>
  </si>
  <si>
    <t>11 de octubre del 2017</t>
  </si>
  <si>
    <t>65.65 kg</t>
  </si>
  <si>
    <t>12 de octube del 2017</t>
  </si>
  <si>
    <t>Total:</t>
  </si>
  <si>
    <t>Entrenamiento</t>
  </si>
  <si>
    <t>Snack (Sandwich)</t>
  </si>
  <si>
    <t>65.40 kg</t>
  </si>
  <si>
    <t>13 de octubre del 2017</t>
  </si>
  <si>
    <t>Con chanclas</t>
  </si>
  <si>
    <t>Sin chanclas</t>
  </si>
  <si>
    <t>65.50 kg</t>
  </si>
  <si>
    <t>con chanclas</t>
  </si>
  <si>
    <t>14 de octubre del 2017</t>
  </si>
  <si>
    <t>Leche santa clara light</t>
  </si>
  <si>
    <t>Chocolate en polvo Calctose</t>
  </si>
  <si>
    <t>Creatina</t>
  </si>
  <si>
    <t>Licuado Antes de entrenar y suplementos</t>
  </si>
  <si>
    <t>Licuado Después de entrenar y suplementos</t>
  </si>
  <si>
    <t>Aceite de pescado</t>
  </si>
  <si>
    <t>Harina de trigo preparada para hotcakes tres estrellas</t>
  </si>
  <si>
    <t>Comida</t>
  </si>
  <si>
    <t>Zanahoria</t>
  </si>
  <si>
    <t>Nada</t>
  </si>
  <si>
    <t>66.40 kg</t>
  </si>
  <si>
    <t>16 de octubre del 2017</t>
  </si>
  <si>
    <t>sin chanclas</t>
  </si>
  <si>
    <t>17 de octube del 2017</t>
  </si>
  <si>
    <t>65.75 kg</t>
  </si>
  <si>
    <t>66.10 kg</t>
  </si>
  <si>
    <t>18 de octubre del 2017</t>
  </si>
  <si>
    <t>22 de octubre del 2017</t>
  </si>
  <si>
    <t>66.10kg</t>
  </si>
  <si>
    <t>66.40kg</t>
  </si>
  <si>
    <t>23 de octubre del 2017</t>
  </si>
  <si>
    <t>66.45kg</t>
  </si>
  <si>
    <t>24 de octubre del 2017</t>
  </si>
  <si>
    <t>26 de octubre del 2017</t>
  </si>
  <si>
    <t>67.45kg</t>
  </si>
  <si>
    <t>27 de octubre del 2017</t>
  </si>
  <si>
    <t>30 de octubre del 2017</t>
  </si>
  <si>
    <t>67.20kg</t>
  </si>
  <si>
    <t>67.60kg</t>
  </si>
  <si>
    <t>08 de Noviembre del 2017</t>
  </si>
  <si>
    <t>06 de Noviembre del 2017</t>
  </si>
  <si>
    <t>67.65kg</t>
  </si>
  <si>
    <t>09 de Noviembre del 2017</t>
  </si>
  <si>
    <t>68.55kg</t>
  </si>
  <si>
    <t>68.45kg</t>
  </si>
  <si>
    <t>12 de Noviembre del 2017</t>
  </si>
  <si>
    <t>13 de Noviembre del 2017</t>
  </si>
  <si>
    <t>69.20kg</t>
  </si>
  <si>
    <t>23 de Noviembre del 2017</t>
  </si>
  <si>
    <t>con chanclas, tomé mucho alcohol el fin de semana en acapulco</t>
  </si>
  <si>
    <t>69.05kg</t>
  </si>
  <si>
    <t>24 de Noviembre del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</si>
</sst>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0" fillId="3" borderId="0" xfId="0" applyFill="1"/>
    <xf numFmtId="0" fontId="0" fillId="0" borderId="1" xfId="0" applyFont="1" applyBorder="1"/>
    <xf numFmtId="0" fontId="0" fillId="0" borderId="2" xfId="0" applyFont="1" applyBorder="1"/>
    <xf numFmtId="0" fontId="1" fillId="2" borderId="0" xfId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1" fillId="6" borderId="0" xfId="0" applyFont="1" applyFill="1"/>
    <xf numFmtId="0" fontId="0" fillId="8" borderId="0" xfId="0" applyFont="1" applyFill="1"/>
    <xf numFmtId="0" fontId="2" fillId="0" borderId="2" xfId="0" applyFont="1" applyBorder="1"/>
    <xf numFmtId="0" fontId="2" fillId="0" borderId="3" xfId="0" applyFont="1" applyBorder="1"/>
    <xf numFmtId="0" fontId="0" fillId="8" borderId="0" xfId="0" applyFill="1"/>
    <xf numFmtId="0" fontId="2" fillId="0" borderId="2" xfId="0" applyNumberFormat="1" applyFont="1" applyBorder="1"/>
    <xf numFmtId="0" fontId="2" fillId="0" borderId="1" xfId="0" applyNumberFormat="1" applyFont="1" applyBorder="1"/>
    <xf numFmtId="0" fontId="1" fillId="5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Accent1" xfId="1" builtinId="29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3:F4" totalsRowShown="0">
  <autoFilter ref="A3:F4"/>
  <tableColumns count="6">
    <tableColumn id="1" name="Nombre"/>
    <tableColumn id="2" name="Proteína">
      <calculatedColumnFormula>INDEX(Lista!$A$2:$E$35,MATCH($A4,Lista!$A$2:$A$35,0),2)</calculatedColumnFormula>
    </tableColumn>
    <tableColumn id="3" name="Carbos">
      <calculatedColumnFormula>INDEX(Lista!$A$2:$E$35,MATCH($A4,Lista!$A$2:$A$35,0),3)</calculatedColumnFormula>
    </tableColumn>
    <tableColumn id="4" name="Grasa">
      <calculatedColumnFormula>INDEX(Lista!$A$2:$E$35,MATCH($A4,Lista!$A$2:$A$35,0),4)</calculatedColumnFormula>
    </tableColumn>
    <tableColumn id="5" name="Calorías">
      <calculatedColumnFormula>INDEX(Lista!$A$2:$E$35,MATCH($A4,Lista!$A$2:$A$35,0),5)</calculatedColumnFormula>
    </tableColumn>
    <tableColumn id="6" name="Gramos">
      <calculatedColumnFormula>INDEX(Lista!$A$2:$F$35,MATCH($A4,Lista!$A$2:$A$35,0),6)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9:F26" totalsRowShown="0" dataDxfId="17">
  <autoFilter ref="A19:F26"/>
  <tableColumns count="6">
    <tableColumn id="1" name="Nombre"/>
    <tableColumn id="2" name="Proteína" dataDxfId="16">
      <calculatedColumnFormula>INDEX(Lista!$A$2:$E$35,MATCH($A20,Lista!$A$2:$A$35,0),2)</calculatedColumnFormula>
    </tableColumn>
    <tableColumn id="3" name="Carbos" dataDxfId="15">
      <calculatedColumnFormula>INDEX(Lista!$A$2:$E$35,MATCH($A20,Lista!$A$2:$A$35,0),3)</calculatedColumnFormula>
    </tableColumn>
    <tableColumn id="4" name="Grasa" dataDxfId="14">
      <calculatedColumnFormula>INDEX(Lista!$A$2:$E$35,MATCH($A20,Lista!$A$2:$A$35,0),4)</calculatedColumnFormula>
    </tableColumn>
    <tableColumn id="5" name="Calorías" dataDxfId="13">
      <calculatedColumnFormula>INDEX(Lista!$A$2:$E$35,MATCH($A20,Lista!$A$2:$A$35,0),5)</calculatedColumnFormula>
    </tableColumn>
    <tableColumn id="6" name="Gramos" dataDxfId="12">
      <calculatedColumnFormula>INDEX(Lista!$A$2:$F$35,MATCH($A20,Lista!$A$2:$A$35,0),6)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e245" displayName="Table245" ref="A33:F41" totalsRowShown="0" dataDxfId="11">
  <autoFilter ref="A33:F41"/>
  <tableColumns count="6">
    <tableColumn id="1" name="Nombre"/>
    <tableColumn id="2" name="Proteína" dataDxfId="10">
      <calculatedColumnFormula>INDEX(Lista!$A$2:$E$35,MATCH($A34,Lista!$A$2:$A$35,0),2)</calculatedColumnFormula>
    </tableColumn>
    <tableColumn id="3" name="Carbos" dataDxfId="9">
      <calculatedColumnFormula>INDEX(Lista!$A$2:$E$35,MATCH($A34,Lista!$A$2:$A$35,0),3)</calculatedColumnFormula>
    </tableColumn>
    <tableColumn id="4" name="Grasa" dataDxfId="8">
      <calculatedColumnFormula>INDEX(Lista!$A$2:$E$35,MATCH($A34,Lista!$A$2:$A$35,0),4)</calculatedColumnFormula>
    </tableColumn>
    <tableColumn id="5" name="Calorías" dataDxfId="7">
      <calculatedColumnFormula>INDEX(Lista!$A$2:$E$35,MATCH($A34,Lista!$A$2:$A$35,0),5)</calculatedColumnFormula>
    </tableColumn>
    <tableColumn id="6" name="Gramos" dataDxfId="6">
      <calculatedColumnFormula>INDEX(Lista!$A$2:$F$35,MATCH($A34,Lista!$A$2:$A$35,0),6)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Table2456" displayName="Table2456" ref="A47:F53" totalsRowShown="0" dataDxfId="5">
  <autoFilter ref="A47:F53"/>
  <tableColumns count="6">
    <tableColumn id="1" name="Nombre"/>
    <tableColumn id="2" name="Proteína" dataDxfId="4">
      <calculatedColumnFormula>INDEX(Lista!$A$2:$E$37,MATCH($A48,Lista!$A$2:$A$37,0),2)</calculatedColumnFormula>
    </tableColumn>
    <tableColumn id="3" name="Carbos" dataDxfId="3">
      <calculatedColumnFormula>INDEX(Lista!$A$2:$E$37,MATCH($A48,Lista!$A$2:$A$37,0),3)</calculatedColumnFormula>
    </tableColumn>
    <tableColumn id="4" name="Grasa" dataDxfId="2">
      <calculatedColumnFormula>INDEX(Lista!$A$2:$E$37,MATCH($A48,Lista!$A$2:$A$37,0),4)</calculatedColumnFormula>
    </tableColumn>
    <tableColumn id="5" name="Calorías" dataDxfId="1">
      <calculatedColumnFormula>INDEX(Lista!$A$2:$E$37,MATCH($A48,Lista!$A$2:$A$37,0),5)</calculatedColumnFormula>
    </tableColumn>
    <tableColumn id="6" name="Gramos" dataDxfId="0">
      <calculatedColumnFormula>INDEX(Lista!$A$2:$F$37,MATCH($A48,Lista!$A$2:$A$37,0),6)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1" name="Table4" displayName="Table4" ref="H3:I6" totalsRowShown="0">
  <autoFilter ref="H3:I6"/>
  <tableColumns count="2">
    <tableColumn id="1" name="Nombre"/>
    <tableColumn id="2" name="Gramo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5"/>
  <sheetViews>
    <sheetView topLeftCell="A44" workbookViewId="0">
      <selection activeCell="A53" sqref="A53"/>
    </sheetView>
  </sheetViews>
  <sheetFormatPr defaultRowHeight="15" x14ac:dyDescent="0.25"/>
  <cols>
    <col min="1" max="1" width="52.140625" customWidth="1"/>
    <col min="2" max="2" width="22.42578125" customWidth="1"/>
    <col min="3" max="3" width="33.28515625" customWidth="1"/>
    <col min="4" max="4" width="31.5703125" customWidth="1"/>
    <col min="5" max="5" width="11" customWidth="1"/>
    <col min="6" max="6" width="30" customWidth="1"/>
  </cols>
  <sheetData>
    <row r="2" spans="1:6" x14ac:dyDescent="0.25">
      <c r="A2" s="13" t="s">
        <v>67</v>
      </c>
      <c r="B2" s="13"/>
      <c r="C2" s="13"/>
      <c r="D2" s="13"/>
      <c r="E2" s="13"/>
      <c r="F2" s="13"/>
    </row>
    <row r="3" spans="1:6" x14ac:dyDescent="0.25">
      <c r="A3" t="s">
        <v>6</v>
      </c>
      <c r="B3" t="s">
        <v>7</v>
      </c>
      <c r="C3" t="s">
        <v>8</v>
      </c>
      <c r="D3" t="s">
        <v>9</v>
      </c>
      <c r="E3" t="s">
        <v>22</v>
      </c>
      <c r="F3" t="s">
        <v>13</v>
      </c>
    </row>
    <row r="4" spans="1:6" x14ac:dyDescent="0.25">
      <c r="A4" t="s">
        <v>11</v>
      </c>
      <c r="B4">
        <f>INDEX(Lista!$A$2:$E$35,MATCH($A4,Lista!$A$2:$A$35,0),2)</f>
        <v>1.3</v>
      </c>
      <c r="C4">
        <f>INDEX(Lista!$A$2:$E$35,MATCH($A4,Lista!$A$2:$A$35,0),3)</f>
        <v>27</v>
      </c>
      <c r="D4">
        <f>INDEX(Lista!$A$2:$E$35,MATCH($A4,Lista!$A$2:$A$35,0),4)</f>
        <v>0.4</v>
      </c>
      <c r="E4">
        <f>INDEX(Lista!$A$2:$E$35,MATCH($A4,Lista!$A$2:$A$35,0),5)</f>
        <v>105</v>
      </c>
      <c r="F4" s="2">
        <f>INDEX(Lista!$A$2:$F$35,MATCH($A4,Lista!$A$2:$A$35,0),6)</f>
        <v>0</v>
      </c>
    </row>
    <row r="5" spans="1:6" x14ac:dyDescent="0.25">
      <c r="A5" t="s">
        <v>12</v>
      </c>
      <c r="B5" s="3">
        <f>INDEX(Lista!$A$2:$E$35,MATCH($A5,Lista!$A$2:$A$35,0),2)</f>
        <v>25</v>
      </c>
      <c r="C5" s="3">
        <f>INDEX(Lista!$A$2:$E$35,MATCH($A5,Lista!$A$2:$A$35,0),3)</f>
        <v>0</v>
      </c>
      <c r="D5" s="3">
        <f>INDEX(Lista!$A$2:$E$35,MATCH($A5,Lista!$A$2:$A$35,0),4)</f>
        <v>0</v>
      </c>
      <c r="E5" s="2">
        <f>INDEX(Lista!$A$2:$E$35,MATCH($A5,Lista!$A$2:$A$35,0),5)</f>
        <v>100</v>
      </c>
      <c r="F5" s="2">
        <f>INDEX(Lista!$A$2:$F$35,MATCH($A5,Lista!$A$2:$A$35,0),6)</f>
        <v>0</v>
      </c>
    </row>
    <row r="6" spans="1:6" x14ac:dyDescent="0.25">
      <c r="A6" t="s">
        <v>29</v>
      </c>
      <c r="B6" s="3">
        <f>INDEX(Lista!$A$2:$E$35,MATCH($A6,Lista!$A$2:$A$35,0),2)</f>
        <v>4</v>
      </c>
      <c r="C6" s="3">
        <f>INDEX(Lista!$A$2:$E$35,MATCH($A6,Lista!$A$2:$A$35,0),3)</f>
        <v>17.5</v>
      </c>
      <c r="D6" s="3">
        <f>INDEX(Lista!$A$2:$E$35,MATCH($A6,Lista!$A$2:$A$35,0),4)</f>
        <v>1.7</v>
      </c>
      <c r="E6" s="2">
        <f>INDEX(Lista!$A$2:$E$35,MATCH($A6,Lista!$A$2:$A$35,0),5)</f>
        <v>97</v>
      </c>
      <c r="F6" s="2">
        <f>INDEX(Lista!$A$2:$F$35,MATCH($A6,Lista!$A$2:$A$35,0),6)</f>
        <v>25</v>
      </c>
    </row>
    <row r="7" spans="1:6" x14ac:dyDescent="0.25">
      <c r="A7" t="s">
        <v>64</v>
      </c>
      <c r="B7" s="3">
        <f>INDEX(Lista!$A$2:$E$35,MATCH($A7,Lista!$A$2:$A$35,0),2)</f>
        <v>3</v>
      </c>
      <c r="C7" s="3">
        <f>INDEX(Lista!$A$2:$E$35,MATCH($A7,Lista!$A$2:$A$35,0),3)</f>
        <v>4.95</v>
      </c>
      <c r="D7" s="3">
        <f>INDEX(Lista!$A$2:$E$35,MATCH($A7,Lista!$A$2:$A$35,0),4)</f>
        <v>0.5</v>
      </c>
      <c r="E7" s="2">
        <f>INDEX(Lista!$A$2:$E$35,MATCH($A7,Lista!$A$2:$A$35,0),5)</f>
        <v>36</v>
      </c>
      <c r="F7" s="2">
        <f>INDEX(Lista!$A$2:$F$35,MATCH($A7,Lista!$A$2:$A$35,0),6)</f>
        <v>100</v>
      </c>
    </row>
    <row r="8" spans="1:6" x14ac:dyDescent="0.25">
      <c r="A8" t="s">
        <v>24</v>
      </c>
      <c r="B8" s="3">
        <f>INDEX(Lista!$A$2:$E$35,MATCH($A8,Lista!$A$2:$A$35,0),2)</f>
        <v>6</v>
      </c>
      <c r="C8" s="3">
        <f>INDEX(Lista!$A$2:$E$35,MATCH($A8,Lista!$A$2:$A$35,0),3)</f>
        <v>3</v>
      </c>
      <c r="D8" s="3">
        <f>INDEX(Lista!$A$2:$E$35,MATCH($A8,Lista!$A$2:$A$35,0),4)</f>
        <v>0</v>
      </c>
      <c r="E8" s="2">
        <f>INDEX(Lista!$A$2:$E$35,MATCH($A8,Lista!$A$2:$A$35,0),5)</f>
        <v>20</v>
      </c>
      <c r="F8" s="2">
        <f>INDEX(Lista!$A$2:$F$35,MATCH($A8,Lista!$A$2:$A$35,0),6)</f>
        <v>50</v>
      </c>
    </row>
    <row r="9" spans="1:6" x14ac:dyDescent="0.25">
      <c r="A9" t="s">
        <v>31</v>
      </c>
      <c r="B9" s="3">
        <f>INDEX(Lista!$A$2:$E$35,MATCH($A9,Lista!$A$2:$A$35,0),2)</f>
        <v>7</v>
      </c>
      <c r="C9" s="3">
        <f>INDEX(Lista!$A$2:$E$35,MATCH($A9,Lista!$A$2:$A$35,0),3)</f>
        <v>32</v>
      </c>
      <c r="D9" s="3">
        <f>INDEX(Lista!$A$2:$E$35,MATCH($A9,Lista!$A$2:$A$35,0),4)</f>
        <v>3.5</v>
      </c>
      <c r="E9" s="2">
        <f>INDEX(Lista!$A$2:$E$35,MATCH($A9,Lista!$A$2:$A$35,0),5)</f>
        <v>188</v>
      </c>
      <c r="F9" s="2">
        <f>INDEX(Lista!$A$2:$F$35,MATCH($A9,Lista!$A$2:$A$35,0),6)</f>
        <v>48</v>
      </c>
    </row>
    <row r="10" spans="1:6" x14ac:dyDescent="0.25">
      <c r="A10" t="s">
        <v>32</v>
      </c>
      <c r="B10" s="3">
        <f>INDEX(Lista!$A$2:$E$35,MATCH($A10,Lista!$A$2:$A$35,0),2)</f>
        <v>0.6</v>
      </c>
      <c r="C10" s="3">
        <f>INDEX(Lista!$A$2:$E$35,MATCH($A10,Lista!$A$2:$A$35,0),3)</f>
        <v>22</v>
      </c>
      <c r="D10" s="3">
        <f>INDEX(Lista!$A$2:$E$35,MATCH($A10,Lista!$A$2:$A$35,0),4)</f>
        <v>0.4</v>
      </c>
      <c r="E10" s="2">
        <f>INDEX(Lista!$A$2:$E$35,MATCH($A10,Lista!$A$2:$A$35,0),5)</f>
        <v>80</v>
      </c>
      <c r="F10" s="2">
        <f>INDEX(Lista!$A$2:$F$35,MATCH($A10,Lista!$A$2:$A$35,0),6)</f>
        <v>25</v>
      </c>
    </row>
    <row r="11" spans="1:6" x14ac:dyDescent="0.25">
      <c r="A11" t="s">
        <v>70</v>
      </c>
      <c r="B11" s="3">
        <f>INDEX(Lista!$A$2:$E$35,MATCH($A11,Lista!$A$2:$A$35,0),2)</f>
        <v>1.92</v>
      </c>
      <c r="C11" s="3">
        <f>INDEX(Lista!$A$2:$E$35,MATCH($A11,Lista!$A$2:$A$35,0),3)</f>
        <v>18.329999999999998</v>
      </c>
      <c r="D11" s="3">
        <f>INDEX(Lista!$A$2:$E$35,MATCH($A11,Lista!$A$2:$A$35,0),4)</f>
        <v>0.6</v>
      </c>
      <c r="E11" s="2">
        <f>INDEX(Lista!$A$2:$E$35,MATCH($A11,Lista!$A$2:$A$35,0),5)</f>
        <v>86.5</v>
      </c>
      <c r="F11" s="2">
        <f>INDEX(Lista!$A$2:$F$35,MATCH($A11,Lista!$A$2:$A$35,0),6)</f>
        <v>25</v>
      </c>
    </row>
    <row r="13" spans="1:6" x14ac:dyDescent="0.25">
      <c r="A13" t="s">
        <v>69</v>
      </c>
      <c r="B13">
        <v>0</v>
      </c>
      <c r="C13">
        <v>0</v>
      </c>
      <c r="D13">
        <v>3</v>
      </c>
      <c r="E13">
        <v>30</v>
      </c>
    </row>
    <row r="14" spans="1:6" x14ac:dyDescent="0.25">
      <c r="A14" s="7" t="s">
        <v>54</v>
      </c>
      <c r="B14" s="7">
        <f>SUM(B4:B13)</f>
        <v>48.82</v>
      </c>
      <c r="C14" s="7">
        <f>SUM(C4:C13)</f>
        <v>124.78</v>
      </c>
      <c r="D14" s="7">
        <f>SUM(D4:D13)</f>
        <v>10.1</v>
      </c>
      <c r="E14" s="7">
        <f>SUM(E4:E13)</f>
        <v>742.5</v>
      </c>
    </row>
    <row r="16" spans="1:6" x14ac:dyDescent="0.25">
      <c r="A16" s="14" t="s">
        <v>55</v>
      </c>
      <c r="B16" s="14"/>
      <c r="C16" s="14"/>
      <c r="D16" s="14"/>
      <c r="E16" s="14"/>
      <c r="F16" s="14"/>
    </row>
    <row r="18" spans="1:6" x14ac:dyDescent="0.25">
      <c r="A18" s="13" t="s">
        <v>68</v>
      </c>
      <c r="B18" s="13"/>
      <c r="C18" s="13"/>
      <c r="D18" s="13"/>
      <c r="E18" s="13"/>
      <c r="F18" s="13"/>
    </row>
    <row r="19" spans="1:6" x14ac:dyDescent="0.25">
      <c r="A19" t="s">
        <v>6</v>
      </c>
      <c r="B19" t="s">
        <v>7</v>
      </c>
      <c r="C19" t="s">
        <v>8</v>
      </c>
      <c r="D19" t="s">
        <v>9</v>
      </c>
      <c r="E19" t="s">
        <v>22</v>
      </c>
      <c r="F19" t="s">
        <v>13</v>
      </c>
    </row>
    <row r="20" spans="1:6" x14ac:dyDescent="0.25">
      <c r="A20" t="s">
        <v>11</v>
      </c>
      <c r="B20" s="3">
        <f>INDEX(Lista!$A$2:$E$35,MATCH($A20,Lista!$A$2:$A$35,0),2)</f>
        <v>1.3</v>
      </c>
      <c r="C20" s="3">
        <f>INDEX(Lista!$A$2:$E$35,MATCH($A20,Lista!$A$2:$A$35,0),3)</f>
        <v>27</v>
      </c>
      <c r="D20" s="3">
        <f>INDEX(Lista!$A$2:$E$35,MATCH($A20,Lista!$A$2:$A$35,0),4)</f>
        <v>0.4</v>
      </c>
      <c r="E20" s="2">
        <f>INDEX(Lista!$A$2:$E$35,MATCH($A20,Lista!$A$2:$A$35,0),5)</f>
        <v>105</v>
      </c>
      <c r="F20" s="2">
        <f>INDEX(Lista!$A$2:$F$35,MATCH($A20,Lista!$A$2:$A$35,0),6)</f>
        <v>0</v>
      </c>
    </row>
    <row r="21" spans="1:6" x14ac:dyDescent="0.25">
      <c r="A21" t="s">
        <v>12</v>
      </c>
      <c r="B21" s="3">
        <f>INDEX(Lista!$A$2:$E$35,MATCH($A21,Lista!$A$2:$A$35,0),2)</f>
        <v>25</v>
      </c>
      <c r="C21" s="3">
        <f>INDEX(Lista!$A$2:$E$35,MATCH($A21,Lista!$A$2:$A$35,0),3)</f>
        <v>0</v>
      </c>
      <c r="D21" s="3">
        <f>INDEX(Lista!$A$2:$E$35,MATCH($A21,Lista!$A$2:$A$35,0),4)</f>
        <v>0</v>
      </c>
      <c r="E21" s="2">
        <f>INDEX(Lista!$A$2:$E$35,MATCH($A21,Lista!$A$2:$A$35,0),5)</f>
        <v>100</v>
      </c>
      <c r="F21" s="8">
        <f>INDEX(Lista!$A$2:$F$35,MATCH($A21,Lista!$A$2:$A$35,0),6)</f>
        <v>0</v>
      </c>
    </row>
    <row r="22" spans="1:6" x14ac:dyDescent="0.25">
      <c r="A22" t="s">
        <v>29</v>
      </c>
      <c r="B22" s="3">
        <f>INDEX(Lista!$A$2:$E$35,MATCH($A22,Lista!$A$2:$A$35,0),2)</f>
        <v>4</v>
      </c>
      <c r="C22" s="3">
        <f>INDEX(Lista!$A$2:$E$35,MATCH($A22,Lista!$A$2:$A$35,0),3)</f>
        <v>17.5</v>
      </c>
      <c r="D22" s="3">
        <f>INDEX(Lista!$A$2:$E$35,MATCH($A22,Lista!$A$2:$A$35,0),4)</f>
        <v>1.7</v>
      </c>
      <c r="E22" s="2">
        <f>INDEX(Lista!$A$2:$E$35,MATCH($A22,Lista!$A$2:$A$35,0),5)</f>
        <v>97</v>
      </c>
      <c r="F22" s="8">
        <f>INDEX(Lista!$A$2:$F$35,MATCH($A22,Lista!$A$2:$A$35,0),6)</f>
        <v>25</v>
      </c>
    </row>
    <row r="23" spans="1:6" x14ac:dyDescent="0.25">
      <c r="A23" t="s">
        <v>64</v>
      </c>
      <c r="B23" s="3">
        <f>INDEX(Lista!$A$2:$E$35,MATCH($A23,Lista!$A$2:$A$35,0),2)</f>
        <v>3</v>
      </c>
      <c r="C23" s="3">
        <f>INDEX(Lista!$A$2:$E$35,MATCH($A23,Lista!$A$2:$A$35,0),3)</f>
        <v>4.95</v>
      </c>
      <c r="D23" s="3">
        <f>INDEX(Lista!$A$2:$E$35,MATCH($A23,Lista!$A$2:$A$35,0),4)</f>
        <v>0.5</v>
      </c>
      <c r="E23" s="2">
        <f>INDEX(Lista!$A$2:$E$35,MATCH($A23,Lista!$A$2:$A$35,0),5)</f>
        <v>36</v>
      </c>
      <c r="F23" s="8">
        <f>INDEX(Lista!$A$2:$F$35,MATCH($A23,Lista!$A$2:$A$35,0),6)</f>
        <v>100</v>
      </c>
    </row>
    <row r="24" spans="1:6" x14ac:dyDescent="0.25">
      <c r="A24" t="s">
        <v>24</v>
      </c>
      <c r="B24" s="3">
        <f>INDEX(Lista!$A$2:$E$35,MATCH($A24,Lista!$A$2:$A$35,0),2)</f>
        <v>6</v>
      </c>
      <c r="C24" s="3">
        <f>INDEX(Lista!$A$2:$E$35,MATCH($A24,Lista!$A$2:$A$35,0),3)</f>
        <v>3</v>
      </c>
      <c r="D24" s="3">
        <f>INDEX(Lista!$A$2:$E$35,MATCH($A24,Lista!$A$2:$A$35,0),4)</f>
        <v>0</v>
      </c>
      <c r="E24" s="2">
        <f>INDEX(Lista!$A$2:$E$35,MATCH($A24,Lista!$A$2:$A$35,0),5)</f>
        <v>20</v>
      </c>
      <c r="F24" s="8">
        <f>INDEX(Lista!$A$2:$F$35,MATCH($A24,Lista!$A$2:$A$35,0),6)</f>
        <v>50</v>
      </c>
    </row>
    <row r="25" spans="1:6" x14ac:dyDescent="0.25">
      <c r="A25" t="s">
        <v>31</v>
      </c>
      <c r="B25" s="3">
        <f>INDEX(Lista!$A$2:$E$35,MATCH($A25,Lista!$A$2:$A$35,0),2)</f>
        <v>7</v>
      </c>
      <c r="C25" s="3">
        <f>INDEX(Lista!$A$2:$E$35,MATCH($A25,Lista!$A$2:$A$35,0),3)</f>
        <v>32</v>
      </c>
      <c r="D25" s="3">
        <f>INDEX(Lista!$A$2:$E$35,MATCH($A25,Lista!$A$2:$A$35,0),4)</f>
        <v>3.5</v>
      </c>
      <c r="E25" s="2">
        <f>INDEX(Lista!$A$2:$E$35,MATCH($A25,Lista!$A$2:$A$35,0),5)</f>
        <v>188</v>
      </c>
      <c r="F25" s="8">
        <f>INDEX(Lista!$A$2:$F$35,MATCH($A25,Lista!$A$2:$A$35,0),6)</f>
        <v>48</v>
      </c>
    </row>
    <row r="26" spans="1:6" x14ac:dyDescent="0.25">
      <c r="A26" t="s">
        <v>32</v>
      </c>
      <c r="B26" s="3">
        <f>INDEX(Lista!$A$2:$E$35,MATCH($A26,Lista!$A$2:$A$35,0),2)</f>
        <v>0.6</v>
      </c>
      <c r="C26" s="3">
        <f>INDEX(Lista!$A$2:$E$35,MATCH($A26,Lista!$A$2:$A$35,0),3)</f>
        <v>22</v>
      </c>
      <c r="D26" s="3">
        <f>INDEX(Lista!$A$2:$E$35,MATCH($A26,Lista!$A$2:$A$35,0),4)</f>
        <v>0.4</v>
      </c>
      <c r="E26" s="2">
        <f>INDEX(Lista!$A$2:$E$35,MATCH($A26,Lista!$A$2:$A$35,0),5)</f>
        <v>80</v>
      </c>
      <c r="F26" s="9">
        <f>INDEX(Lista!$A$2:$F$35,MATCH($A26,Lista!$A$2:$A$35,0),6)</f>
        <v>25</v>
      </c>
    </row>
    <row r="27" spans="1:6" x14ac:dyDescent="0.25">
      <c r="A27" t="s">
        <v>43</v>
      </c>
      <c r="B27" s="3">
        <f>INDEX(Lista!$A$2:$E$35,MATCH($A27,Lista!$A$2:$A$35,0),2)</f>
        <v>4.5</v>
      </c>
      <c r="C27" s="3">
        <f>INDEX(Lista!$A$2:$E$35,MATCH($A27,Lista!$A$2:$A$35,0),3)</f>
        <v>7</v>
      </c>
      <c r="D27" s="3">
        <f>INDEX(Lista!$A$2:$E$35,MATCH($A27,Lista!$A$2:$A$35,0),4)</f>
        <v>10.5</v>
      </c>
      <c r="E27" s="2">
        <f>INDEX(Lista!$A$2:$E$35,MATCH($A27,Lista!$A$2:$A$35,0),5)</f>
        <v>31</v>
      </c>
      <c r="F27" s="2">
        <f>INDEX(Lista!$A$2:$F$35,MATCH($A27,Lista!$A$2:$A$35,0),6)</f>
        <v>25</v>
      </c>
    </row>
    <row r="28" spans="1:6" x14ac:dyDescent="0.25">
      <c r="A28" t="s">
        <v>40</v>
      </c>
      <c r="B28" s="3">
        <f>INDEX(Lista!$A$2:$E$35,MATCH($A28,Lista!$A$2:$A$35,0),2)</f>
        <v>3</v>
      </c>
      <c r="C28" s="3">
        <f>INDEX(Lista!$A$2:$E$35,MATCH($A28,Lista!$A$2:$A$35,0),3)</f>
        <v>1</v>
      </c>
      <c r="D28" s="3">
        <f>INDEX(Lista!$A$2:$E$35,MATCH($A28,Lista!$A$2:$A$35,0),4)</f>
        <v>22</v>
      </c>
      <c r="E28" s="2">
        <f>INDEX(Lista!$A$2:$E$35,MATCH($A28,Lista!$A$2:$A$35,0),5)</f>
        <v>214</v>
      </c>
      <c r="F28" s="2">
        <f>INDEX(Lista!$A$2:$F$35,MATCH($A28,Lista!$A$2:$A$35,0),6)</f>
        <v>30</v>
      </c>
    </row>
    <row r="29" spans="1:6" x14ac:dyDescent="0.25">
      <c r="A29" t="s">
        <v>66</v>
      </c>
      <c r="B29">
        <v>0</v>
      </c>
      <c r="C29">
        <v>0</v>
      </c>
      <c r="D29">
        <v>0</v>
      </c>
      <c r="E29">
        <v>0</v>
      </c>
      <c r="F29" s="2">
        <v>0</v>
      </c>
    </row>
    <row r="30" spans="1:6" x14ac:dyDescent="0.25">
      <c r="A30" s="7" t="s">
        <v>54</v>
      </c>
      <c r="B30" s="7">
        <f>SUM(B20:B29)</f>
        <v>54.4</v>
      </c>
      <c r="C30" s="7">
        <f>SUM(C20:C29)</f>
        <v>114.45</v>
      </c>
      <c r="D30" s="7">
        <f>SUM(D20:D29)</f>
        <v>39</v>
      </c>
      <c r="E30" s="7">
        <f>SUM(E20:E29)</f>
        <v>871</v>
      </c>
    </row>
    <row r="32" spans="1:6" x14ac:dyDescent="0.25">
      <c r="A32" s="13" t="s">
        <v>56</v>
      </c>
      <c r="B32" s="13"/>
      <c r="C32" s="13"/>
      <c r="D32" s="13"/>
      <c r="E32" s="13"/>
      <c r="F32" s="13"/>
    </row>
    <row r="33" spans="1:6" x14ac:dyDescent="0.25">
      <c r="A33" t="s">
        <v>6</v>
      </c>
      <c r="B33" t="s">
        <v>7</v>
      </c>
      <c r="C33" t="s">
        <v>8</v>
      </c>
      <c r="D33" t="s">
        <v>9</v>
      </c>
      <c r="E33" t="s">
        <v>22</v>
      </c>
      <c r="F33" t="s">
        <v>13</v>
      </c>
    </row>
    <row r="34" spans="1:6" x14ac:dyDescent="0.25">
      <c r="A34" t="s">
        <v>3</v>
      </c>
      <c r="B34" s="3">
        <f>INDEX(Lista!$A$2:$E$35,MATCH($A34,Lista!$A$2:$A$35,0),2)</f>
        <v>0.6</v>
      </c>
      <c r="C34" s="3">
        <f>INDEX(Lista!$A$2:$E$35,MATCH($A34,Lista!$A$2:$A$35,0),3)</f>
        <v>0.7</v>
      </c>
      <c r="D34" s="3">
        <f>INDEX(Lista!$A$2:$E$35,MATCH($A34,Lista!$A$2:$A$35,0),4)</f>
        <v>0.1</v>
      </c>
      <c r="E34" s="2">
        <f>INDEX(Lista!$A$2:$E$35,MATCH($A34,Lista!$A$2:$A$35,0),5)</f>
        <v>5</v>
      </c>
      <c r="F34" s="2">
        <f>INDEX(Lista!$A$2:$F$35,MATCH($A34,Lista!$A$2:$A$35,0),6)</f>
        <v>0</v>
      </c>
    </row>
    <row r="35" spans="1:6" x14ac:dyDescent="0.25">
      <c r="A35" t="s">
        <v>23</v>
      </c>
      <c r="B35" s="3">
        <f>INDEX(Lista!$A$2:$E$35,MATCH($A35,Lista!$A$2:$A$35,0),2)</f>
        <v>3.4</v>
      </c>
      <c r="C35" s="3">
        <f>INDEX(Lista!$A$2:$E$35,MATCH($A35,Lista!$A$2:$A$35,0),3)</f>
        <v>2.4</v>
      </c>
      <c r="D35" s="3">
        <f>INDEX(Lista!$A$2:$E$35,MATCH($A35,Lista!$A$2:$A$35,0),4)</f>
        <v>7.2</v>
      </c>
      <c r="E35" s="2">
        <f>INDEX(Lista!$A$2:$E$35,MATCH($A35,Lista!$A$2:$A$35,0),5)</f>
        <v>88</v>
      </c>
      <c r="F35" s="8">
        <f>INDEX(Lista!$A$2:$F$35,MATCH($A35,Lista!$A$2:$A$35,0),6)</f>
        <v>15</v>
      </c>
    </row>
    <row r="36" spans="1:6" x14ac:dyDescent="0.25">
      <c r="A36" t="s">
        <v>2</v>
      </c>
      <c r="B36" s="3">
        <f>INDEX(Lista!$A$2:$E$35,MATCH($A36,Lista!$A$2:$A$35,0),2)</f>
        <v>4</v>
      </c>
      <c r="C36" s="3">
        <f>INDEX(Lista!$A$2:$E$35,MATCH($A36,Lista!$A$2:$A$35,0),3)</f>
        <v>14</v>
      </c>
      <c r="D36" s="3">
        <f>INDEX(Lista!$A$2:$E$35,MATCH($A36,Lista!$A$2:$A$35,0),4)</f>
        <v>0.5</v>
      </c>
      <c r="E36" s="2">
        <f>INDEX(Lista!$A$2:$E$35,MATCH($A36,Lista!$A$2:$A$35,0),5)</f>
        <v>80</v>
      </c>
      <c r="F36" s="8">
        <f>INDEX(Lista!$A$2:$F$35,MATCH($A36,Lista!$A$2:$A$35,0),6)</f>
        <v>0</v>
      </c>
    </row>
    <row r="37" spans="1:6" x14ac:dyDescent="0.25">
      <c r="A37" t="s">
        <v>2</v>
      </c>
      <c r="B37" s="3">
        <f>INDEX(Lista!$A$2:$E$35,MATCH($A37,Lista!$A$2:$A$35,0),2)</f>
        <v>4</v>
      </c>
      <c r="C37" s="3">
        <f>INDEX(Lista!$A$2:$E$35,MATCH($A37,Lista!$A$2:$A$35,0),3)</f>
        <v>14</v>
      </c>
      <c r="D37" s="3">
        <f>INDEX(Lista!$A$2:$E$35,MATCH($A37,Lista!$A$2:$A$35,0),4)</f>
        <v>0.5</v>
      </c>
      <c r="E37" s="2">
        <f>INDEX(Lista!$A$2:$E$35,MATCH($A37,Lista!$A$2:$A$35,0),5)</f>
        <v>80</v>
      </c>
      <c r="F37" s="8">
        <f>INDEX(Lista!$A$2:$F$35,MATCH($A37,Lista!$A$2:$A$35,0),6)</f>
        <v>0</v>
      </c>
    </row>
    <row r="38" spans="1:6" x14ac:dyDescent="0.25">
      <c r="A38" t="s">
        <v>36</v>
      </c>
      <c r="B38" s="3">
        <f>INDEX(Lista!$A$2:$E$35,MATCH($A38,Lista!$A$2:$A$35,0),2)</f>
        <v>0.3</v>
      </c>
      <c r="C38" s="3">
        <f>INDEX(Lista!$A$2:$E$35,MATCH($A38,Lista!$A$2:$A$35,0),3)</f>
        <v>1.2</v>
      </c>
      <c r="D38" s="3">
        <f>INDEX(Lista!$A$2:$E$35,MATCH($A38,Lista!$A$2:$A$35,0),4)</f>
        <v>0.1</v>
      </c>
      <c r="E38" s="2">
        <f>INDEX(Lista!$A$2:$E$35,MATCH($A38,Lista!$A$2:$A$35,0),5)</f>
        <v>5</v>
      </c>
      <c r="F38" s="8">
        <f>INDEX(Lista!$A$2:$F$35,MATCH($A38,Lista!$A$2:$A$35,0),6)</f>
        <v>30</v>
      </c>
    </row>
    <row r="39" spans="1:6" x14ac:dyDescent="0.25">
      <c r="A39" t="s">
        <v>18</v>
      </c>
      <c r="B39" s="3">
        <f>INDEX(Lista!$A$2:$E$35,MATCH($A39,Lista!$A$2:$A$35,0),2)</f>
        <v>1</v>
      </c>
      <c r="C39" s="3">
        <f>INDEX(Lista!$A$2:$E$35,MATCH($A39,Lista!$A$2:$A$35,0),3)</f>
        <v>12.7</v>
      </c>
      <c r="D39" s="3">
        <f>INDEX(Lista!$A$2:$E$35,MATCH($A39,Lista!$A$2:$A$35,0),4)</f>
        <v>0</v>
      </c>
      <c r="E39" s="2">
        <f>INDEX(Lista!$A$2:$E$35,MATCH($A39,Lista!$A$2:$A$35,0),5)</f>
        <v>55</v>
      </c>
      <c r="F39" s="8">
        <f>INDEX(Lista!$A$2:$F$35,MATCH($A39,Lista!$A$2:$A$35,0),6)</f>
        <v>0</v>
      </c>
    </row>
    <row r="40" spans="1:6" x14ac:dyDescent="0.25">
      <c r="A40" t="s">
        <v>40</v>
      </c>
      <c r="B40" s="3">
        <f>INDEX(Lista!$A$2:$E$35,MATCH($A40,Lista!$A$2:$A$35,0),2)</f>
        <v>3</v>
      </c>
      <c r="C40" s="3">
        <f>INDEX(Lista!$A$2:$E$35,MATCH($A40,Lista!$A$2:$A$35,0),3)</f>
        <v>1</v>
      </c>
      <c r="D40" s="3">
        <f>INDEX(Lista!$A$2:$E$35,MATCH($A40,Lista!$A$2:$A$35,0),4)</f>
        <v>22</v>
      </c>
      <c r="E40" s="2">
        <f>INDEX(Lista!$A$2:$E$35,MATCH($A40,Lista!$A$2:$A$35,0),5)</f>
        <v>214</v>
      </c>
      <c r="F40" s="8">
        <f>INDEX(Lista!$A$2:$F$35,MATCH($A40,Lista!$A$2:$A$35,0),6)</f>
        <v>30</v>
      </c>
    </row>
    <row r="41" spans="1:6" x14ac:dyDescent="0.25">
      <c r="A41" t="s">
        <v>28</v>
      </c>
      <c r="B41" s="3">
        <f>INDEX(Lista!$A$2:$E$35,MATCH($A41,Lista!$A$2:$A$35,0),2)</f>
        <v>0</v>
      </c>
      <c r="C41" s="3">
        <f>INDEX(Lista!$A$2:$E$35,MATCH($A41,Lista!$A$2:$A$35,0),3)</f>
        <v>0</v>
      </c>
      <c r="D41" s="3">
        <f>INDEX(Lista!$A$2:$E$35,MATCH($A41,Lista!$A$2:$A$35,0),4)</f>
        <v>0</v>
      </c>
      <c r="E41" s="2">
        <f>INDEX(Lista!$A$2:$E$35,MATCH($A41,Lista!$A$2:$A$35,0),5)</f>
        <v>0</v>
      </c>
      <c r="F41" s="9">
        <f>INDEX(Lista!$A$2:$F$35,MATCH($A41,Lista!$A$2:$A$35,0),6)</f>
        <v>5</v>
      </c>
    </row>
    <row r="44" spans="1:6" x14ac:dyDescent="0.25">
      <c r="A44" s="7" t="s">
        <v>54</v>
      </c>
      <c r="B44" s="7">
        <f>SUM(B34:B43)</f>
        <v>16.3</v>
      </c>
      <c r="C44" s="7">
        <f>SUM(C34:C43)</f>
        <v>46</v>
      </c>
      <c r="D44" s="7">
        <f>SUM(D34:D43)</f>
        <v>30.4</v>
      </c>
      <c r="E44" s="7">
        <f>SUM(E34:E43)</f>
        <v>527</v>
      </c>
    </row>
    <row r="46" spans="1:6" x14ac:dyDescent="0.25">
      <c r="A46" s="13" t="s">
        <v>71</v>
      </c>
      <c r="B46" s="13"/>
      <c r="C46" s="13"/>
      <c r="D46" s="13"/>
      <c r="E46" s="13"/>
      <c r="F46" s="13"/>
    </row>
    <row r="47" spans="1:6" x14ac:dyDescent="0.25">
      <c r="A47" t="s">
        <v>6</v>
      </c>
      <c r="B47" t="s">
        <v>7</v>
      </c>
      <c r="C47" t="s">
        <v>8</v>
      </c>
      <c r="D47" t="s">
        <v>9</v>
      </c>
      <c r="E47" t="s">
        <v>22</v>
      </c>
      <c r="F47" t="s">
        <v>13</v>
      </c>
    </row>
    <row r="48" spans="1:6" x14ac:dyDescent="0.25">
      <c r="A48" t="s">
        <v>3</v>
      </c>
      <c r="B48" s="3">
        <f>INDEX(Lista!$A$2:$E$37,MATCH($A48,Lista!$A$2:$A$37,0),2)</f>
        <v>0.6</v>
      </c>
      <c r="C48" s="3">
        <f>INDEX(Lista!$A$2:$E$37,MATCH($A48,Lista!$A$2:$A$37,0),3)</f>
        <v>0.7</v>
      </c>
      <c r="D48" s="3">
        <f>INDEX(Lista!$A$2:$E$37,MATCH($A48,Lista!$A$2:$A$37,0),4)</f>
        <v>0.1</v>
      </c>
      <c r="E48" s="2">
        <f>INDEX(Lista!$A$2:$E$37,MATCH($A48,Lista!$A$2:$A$37,0),5)</f>
        <v>5</v>
      </c>
      <c r="F48" s="2">
        <f>INDEX(Lista!$A$2:$F$37,MATCH($A48,Lista!$A$2:$A$37,0),6)</f>
        <v>0</v>
      </c>
    </row>
    <row r="49" spans="1:6" x14ac:dyDescent="0.25">
      <c r="A49" t="s">
        <v>34</v>
      </c>
      <c r="B49" s="3">
        <f>INDEX(Lista!$A$2:$E$37,MATCH($A49,Lista!$A$2:$A$37,0),2)</f>
        <v>23.1</v>
      </c>
      <c r="C49" s="3">
        <f>INDEX(Lista!$A$2:$E$37,MATCH($A49,Lista!$A$2:$A$37,0),3)</f>
        <v>0</v>
      </c>
      <c r="D49" s="3">
        <f>INDEX(Lista!$A$2:$E$37,MATCH($A49,Lista!$A$2:$A$37,0),4)</f>
        <v>1.2</v>
      </c>
      <c r="E49" s="2">
        <f>INDEX(Lista!$A$2:$E$37,MATCH($A49,Lista!$A$2:$A$37,0),5)</f>
        <v>110</v>
      </c>
      <c r="F49" s="8">
        <f>INDEX(Lista!$A$2:$F$37,MATCH($A49,Lista!$A$2:$A$37,0),6)</f>
        <v>100</v>
      </c>
    </row>
    <row r="50" spans="1:6" x14ac:dyDescent="0.25">
      <c r="A50" t="s">
        <v>37</v>
      </c>
      <c r="B50" s="3">
        <f>INDEX(Lista!$A$2:$E$37,MATCH($A50,Lista!$A$2:$A$37,0),2)</f>
        <v>2.5</v>
      </c>
      <c r="C50" s="3">
        <f>INDEX(Lista!$A$2:$E$37,MATCH($A50,Lista!$A$2:$A$37,0),3)</f>
        <v>23.4</v>
      </c>
      <c r="D50" s="3">
        <f>INDEX(Lista!$A$2:$E$37,MATCH($A50,Lista!$A$2:$A$37,0),4)</f>
        <v>0.3</v>
      </c>
      <c r="E50" s="2">
        <f>INDEX(Lista!$A$2:$E$37,MATCH($A50,Lista!$A$2:$A$37,0),5)</f>
        <v>103</v>
      </c>
      <c r="F50" s="8">
        <f>INDEX(Lista!$A$2:$F$37,MATCH($A50,Lista!$A$2:$A$37,0),6)</f>
        <v>100</v>
      </c>
    </row>
    <row r="51" spans="1:6" x14ac:dyDescent="0.25">
      <c r="A51" t="s">
        <v>36</v>
      </c>
      <c r="B51" s="3">
        <f>INDEX(Lista!$A$2:$E$37,MATCH($A51,Lista!$A$2:$A$37,0),2)</f>
        <v>0.3</v>
      </c>
      <c r="C51" s="3">
        <f>INDEX(Lista!$A$2:$E$37,MATCH($A51,Lista!$A$2:$A$37,0),3)</f>
        <v>1.2</v>
      </c>
      <c r="D51" s="3">
        <f>INDEX(Lista!$A$2:$E$37,MATCH($A51,Lista!$A$2:$A$37,0),4)</f>
        <v>0.1</v>
      </c>
      <c r="E51" s="2">
        <f>INDEX(Lista!$A$2:$E$37,MATCH($A51,Lista!$A$2:$A$37,0),5)</f>
        <v>5</v>
      </c>
      <c r="F51" s="8">
        <f>INDEX(Lista!$A$2:$F$37,MATCH($A51,Lista!$A$2:$A$37,0),6)</f>
        <v>30</v>
      </c>
    </row>
    <row r="52" spans="1:6" x14ac:dyDescent="0.25">
      <c r="A52" t="s">
        <v>72</v>
      </c>
      <c r="B52" s="3">
        <f>INDEX(Lista!$A$2:$E$37,MATCH($A52,Lista!$A$2:$A$37,0),2)</f>
        <v>0.5</v>
      </c>
      <c r="C52" s="3">
        <f>INDEX(Lista!$A$2:$E$37,MATCH($A52,Lista!$A$2:$A$37,0),3)</f>
        <v>4.8</v>
      </c>
      <c r="D52" s="3">
        <f>INDEX(Lista!$A$2:$E$37,MATCH($A52,Lista!$A$2:$A$37,0),4)</f>
        <v>0.1</v>
      </c>
      <c r="E52" s="3">
        <f>INDEX(Lista!$A$2:$E$37,MATCH($A52,Lista!$A$2:$A$37,0),5)</f>
        <v>20</v>
      </c>
      <c r="F52" s="3">
        <f>INDEX(Lista!$A$2:$F$37,MATCH($A52,Lista!$A$2:$A$37,0),6)</f>
        <v>0</v>
      </c>
    </row>
    <row r="53" spans="1:6" x14ac:dyDescent="0.25">
      <c r="B53" s="11" t="e">
        <f>INDEX(Lista!$A$2:$E$37,MATCH($A53,Lista!$A$2:$A$37,0),2)</f>
        <v>#N/A</v>
      </c>
      <c r="C53" s="11" t="e">
        <f>INDEX(Lista!$A$2:$E$37,MATCH($A53,Lista!$A$2:$A$37,0),3)</f>
        <v>#N/A</v>
      </c>
      <c r="D53" s="11" t="e">
        <f>INDEX(Lista!$A$2:$E$37,MATCH($A53,Lista!$A$2:$A$37,0),4)</f>
        <v>#N/A</v>
      </c>
      <c r="E53" s="12" t="e">
        <f>INDEX(Lista!$A$2:$E$37,MATCH($A53,Lista!$A$2:$A$37,0),5)</f>
        <v>#N/A</v>
      </c>
      <c r="F53" s="11" t="e">
        <f>INDEX(Lista!$A$2:$F$37,MATCH($A53,Lista!$A$2:$A$37,0),6)</f>
        <v>#N/A</v>
      </c>
    </row>
    <row r="55" spans="1:6" x14ac:dyDescent="0.25">
      <c r="A55" s="7" t="s">
        <v>54</v>
      </c>
      <c r="B55" s="7" t="e">
        <f>SUM(B48:B54)</f>
        <v>#N/A</v>
      </c>
      <c r="C55" s="7" t="e">
        <f>SUM(C48:C54)</f>
        <v>#N/A</v>
      </c>
      <c r="D55" s="7" t="e">
        <f>SUM(D48:D54)</f>
        <v>#N/A</v>
      </c>
      <c r="E55" s="7" t="e">
        <f>SUM(E48:E54)</f>
        <v>#N/A</v>
      </c>
    </row>
  </sheetData>
  <mergeCells count="5">
    <mergeCell ref="A46:F46"/>
    <mergeCell ref="A2:F2"/>
    <mergeCell ref="A18:F18"/>
    <mergeCell ref="A16:F16"/>
    <mergeCell ref="A32:F32"/>
  </mergeCells>
  <dataValidations count="1">
    <dataValidation type="list" allowBlank="1" showInputMessage="1" showErrorMessage="1" sqref="A29">
      <formula1>$A$2:$A$36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Lista!$A$2:$A$37</xm:f>
          </x14:formula1>
          <xm:sqref>A4:A11 A20:A28 A34:A43 A48:A53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pane ySplit="1" topLeftCell="A17" activePane="bottomLeft" state="frozen"/>
      <selection pane="bottomLeft" activeCell="G32" sqref="G32"/>
    </sheetView>
  </sheetViews>
  <sheetFormatPr defaultRowHeight="15" x14ac:dyDescent="0.25"/>
  <cols>
    <col min="1" max="1" width="48.5703125" customWidth="1"/>
    <col min="6" max="6" width="13.7109375" customWidth="1"/>
    <col min="7" max="7" width="14.85546875" customWidth="1"/>
    <col min="8" max="8" width="24.7109375" customWidth="1"/>
    <col min="9" max="9" width="14" customWidth="1"/>
  </cols>
  <sheetData>
    <row r="1" spans="1:9" x14ac:dyDescent="0.25">
      <c r="A1" s="4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45</v>
      </c>
    </row>
    <row r="2" spans="1:9" x14ac:dyDescent="0.25">
      <c r="A2" t="s">
        <v>0</v>
      </c>
      <c r="B2">
        <v>6.6</v>
      </c>
      <c r="C2">
        <v>49.5</v>
      </c>
      <c r="D2">
        <v>16.3</v>
      </c>
      <c r="E2">
        <v>371</v>
      </c>
    </row>
    <row r="3" spans="1:9" x14ac:dyDescent="0.25">
      <c r="A3" t="s">
        <v>1</v>
      </c>
      <c r="B3">
        <v>3.6</v>
      </c>
      <c r="C3">
        <v>0</v>
      </c>
      <c r="D3">
        <v>0</v>
      </c>
      <c r="E3">
        <v>17</v>
      </c>
      <c r="H3" t="s">
        <v>6</v>
      </c>
      <c r="I3" t="s">
        <v>13</v>
      </c>
    </row>
    <row r="4" spans="1:9" x14ac:dyDescent="0.25">
      <c r="A4" t="s">
        <v>44</v>
      </c>
      <c r="B4">
        <v>0.5</v>
      </c>
      <c r="C4">
        <v>2.1</v>
      </c>
      <c r="D4">
        <v>3.7</v>
      </c>
      <c r="E4">
        <v>40</v>
      </c>
      <c r="F4">
        <v>25</v>
      </c>
      <c r="H4" t="s">
        <v>14</v>
      </c>
      <c r="I4" t="s">
        <v>15</v>
      </c>
    </row>
    <row r="5" spans="1:9" x14ac:dyDescent="0.25">
      <c r="A5" t="s">
        <v>29</v>
      </c>
      <c r="B5">
        <v>4</v>
      </c>
      <c r="C5">
        <v>17.5</v>
      </c>
      <c r="D5">
        <v>1.7</v>
      </c>
      <c r="E5">
        <v>97</v>
      </c>
      <c r="F5">
        <v>25</v>
      </c>
      <c r="H5" t="s">
        <v>16</v>
      </c>
      <c r="I5" t="s">
        <v>17</v>
      </c>
    </row>
    <row r="6" spans="1:9" x14ac:dyDescent="0.25">
      <c r="A6" t="s">
        <v>37</v>
      </c>
      <c r="B6">
        <v>2.5</v>
      </c>
      <c r="C6">
        <v>23.4</v>
      </c>
      <c r="D6">
        <v>0.3</v>
      </c>
      <c r="E6">
        <v>103</v>
      </c>
      <c r="F6">
        <v>100</v>
      </c>
      <c r="H6" t="s">
        <v>19</v>
      </c>
      <c r="I6" t="s">
        <v>20</v>
      </c>
    </row>
    <row r="7" spans="1:9" x14ac:dyDescent="0.25">
      <c r="A7" t="s">
        <v>42</v>
      </c>
      <c r="B7">
        <v>13.7</v>
      </c>
      <c r="C7">
        <v>0</v>
      </c>
      <c r="D7">
        <v>0.1</v>
      </c>
      <c r="E7">
        <v>56</v>
      </c>
      <c r="F7">
        <v>50</v>
      </c>
    </row>
    <row r="8" spans="1:9" x14ac:dyDescent="0.25">
      <c r="A8" t="s">
        <v>31</v>
      </c>
      <c r="B8">
        <v>7</v>
      </c>
      <c r="C8">
        <v>32</v>
      </c>
      <c r="D8">
        <v>3.5</v>
      </c>
      <c r="E8">
        <v>188</v>
      </c>
      <c r="F8">
        <v>48</v>
      </c>
    </row>
    <row r="9" spans="1:9" x14ac:dyDescent="0.25">
      <c r="A9" t="s">
        <v>65</v>
      </c>
      <c r="B9">
        <v>0.6</v>
      </c>
      <c r="C9">
        <v>22</v>
      </c>
      <c r="D9">
        <v>0.4</v>
      </c>
      <c r="E9">
        <v>80</v>
      </c>
      <c r="F9">
        <v>25</v>
      </c>
    </row>
    <row r="10" spans="1:9" x14ac:dyDescent="0.25">
      <c r="A10" t="s">
        <v>32</v>
      </c>
      <c r="B10">
        <v>0.6</v>
      </c>
      <c r="C10">
        <v>22</v>
      </c>
      <c r="D10">
        <v>0.4</v>
      </c>
      <c r="E10">
        <v>80</v>
      </c>
      <c r="F10">
        <v>25</v>
      </c>
    </row>
    <row r="11" spans="1:9" x14ac:dyDescent="0.25">
      <c r="A11" t="s">
        <v>3</v>
      </c>
      <c r="B11">
        <v>0.6</v>
      </c>
      <c r="C11">
        <v>0.7</v>
      </c>
      <c r="D11">
        <v>0.1</v>
      </c>
      <c r="E11">
        <v>5</v>
      </c>
    </row>
    <row r="12" spans="1:9" x14ac:dyDescent="0.25">
      <c r="A12" s="1" t="s">
        <v>24</v>
      </c>
      <c r="B12" s="1">
        <v>6</v>
      </c>
      <c r="C12" s="1">
        <v>3</v>
      </c>
      <c r="D12" s="1">
        <v>0</v>
      </c>
      <c r="E12" s="1">
        <v>20</v>
      </c>
      <c r="F12" s="1">
        <v>50</v>
      </c>
    </row>
    <row r="13" spans="1:9" x14ac:dyDescent="0.25">
      <c r="A13" t="s">
        <v>30</v>
      </c>
      <c r="B13">
        <v>4.5999999999999996</v>
      </c>
      <c r="C13">
        <v>9.3000000000000007</v>
      </c>
      <c r="D13">
        <v>2</v>
      </c>
      <c r="E13">
        <v>73</v>
      </c>
      <c r="F13">
        <v>20</v>
      </c>
    </row>
    <row r="14" spans="1:9" x14ac:dyDescent="0.25">
      <c r="A14" t="s">
        <v>70</v>
      </c>
      <c r="B14">
        <v>1.92</v>
      </c>
      <c r="C14">
        <v>18.329999999999998</v>
      </c>
      <c r="D14">
        <v>0.6</v>
      </c>
      <c r="E14">
        <v>86.5</v>
      </c>
      <c r="F14">
        <v>25</v>
      </c>
    </row>
    <row r="15" spans="1:9" x14ac:dyDescent="0.25">
      <c r="A15" t="s">
        <v>36</v>
      </c>
      <c r="B15">
        <v>0.3</v>
      </c>
      <c r="C15">
        <v>1.2</v>
      </c>
      <c r="D15">
        <v>0.1</v>
      </c>
      <c r="E15">
        <v>5</v>
      </c>
      <c r="F15">
        <v>30</v>
      </c>
    </row>
    <row r="16" spans="1:9" x14ac:dyDescent="0.25">
      <c r="A16" t="s">
        <v>33</v>
      </c>
      <c r="B16">
        <v>3</v>
      </c>
      <c r="C16">
        <v>9.6</v>
      </c>
      <c r="D16">
        <v>3</v>
      </c>
      <c r="E16">
        <v>60</v>
      </c>
      <c r="F16">
        <v>100</v>
      </c>
    </row>
    <row r="17" spans="1:6" x14ac:dyDescent="0.25">
      <c r="A17" t="s">
        <v>64</v>
      </c>
      <c r="B17">
        <v>3</v>
      </c>
      <c r="C17">
        <v>4.95</v>
      </c>
      <c r="D17">
        <v>0.5</v>
      </c>
      <c r="E17">
        <v>36</v>
      </c>
      <c r="F17">
        <v>100</v>
      </c>
    </row>
    <row r="18" spans="1:6" x14ac:dyDescent="0.25">
      <c r="A18" t="s">
        <v>43</v>
      </c>
      <c r="B18">
        <v>4.5</v>
      </c>
      <c r="C18">
        <v>7</v>
      </c>
      <c r="D18">
        <v>10.5</v>
      </c>
      <c r="E18">
        <v>31</v>
      </c>
      <c r="F18">
        <v>25</v>
      </c>
    </row>
    <row r="19" spans="1:6" x14ac:dyDescent="0.25">
      <c r="A19" t="s">
        <v>23</v>
      </c>
      <c r="B19">
        <v>3.4</v>
      </c>
      <c r="C19">
        <v>2.4</v>
      </c>
      <c r="D19">
        <v>7.2</v>
      </c>
      <c r="E19">
        <v>88</v>
      </c>
      <c r="F19">
        <v>15</v>
      </c>
    </row>
    <row r="20" spans="1:6" x14ac:dyDescent="0.25">
      <c r="A20" t="s">
        <v>5</v>
      </c>
      <c r="B20">
        <v>0.5</v>
      </c>
      <c r="C20">
        <v>24.7</v>
      </c>
      <c r="D20">
        <v>0.3</v>
      </c>
      <c r="E20">
        <v>93</v>
      </c>
    </row>
    <row r="21" spans="1:6" x14ac:dyDescent="0.25">
      <c r="A21" t="s">
        <v>27</v>
      </c>
      <c r="B21">
        <v>0.2</v>
      </c>
      <c r="C21">
        <v>0.3</v>
      </c>
      <c r="D21">
        <v>12.2</v>
      </c>
      <c r="E21">
        <v>111</v>
      </c>
      <c r="F21">
        <v>15</v>
      </c>
    </row>
    <row r="22" spans="1:6" x14ac:dyDescent="0.25">
      <c r="A22" t="s">
        <v>26</v>
      </c>
      <c r="B22">
        <v>0</v>
      </c>
      <c r="C22">
        <v>9</v>
      </c>
      <c r="D22">
        <v>0</v>
      </c>
      <c r="E22">
        <v>36</v>
      </c>
      <c r="F22">
        <v>15</v>
      </c>
    </row>
    <row r="23" spans="1:6" x14ac:dyDescent="0.25">
      <c r="A23" t="s">
        <v>41</v>
      </c>
      <c r="B23">
        <v>0.1</v>
      </c>
      <c r="C23">
        <v>16</v>
      </c>
      <c r="D23">
        <v>0</v>
      </c>
      <c r="E23">
        <v>64.400000000000006</v>
      </c>
      <c r="F23">
        <v>20</v>
      </c>
    </row>
    <row r="24" spans="1:6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5</v>
      </c>
    </row>
    <row r="25" spans="1:6" x14ac:dyDescent="0.25">
      <c r="A25" t="s">
        <v>40</v>
      </c>
      <c r="B25">
        <v>3</v>
      </c>
      <c r="C25">
        <v>1</v>
      </c>
      <c r="D25">
        <v>22</v>
      </c>
      <c r="E25">
        <v>214</v>
      </c>
      <c r="F25">
        <v>30</v>
      </c>
    </row>
    <row r="26" spans="1:6" x14ac:dyDescent="0.25">
      <c r="A26" t="s">
        <v>2</v>
      </c>
      <c r="B26">
        <v>4</v>
      </c>
      <c r="C26">
        <v>14</v>
      </c>
      <c r="D26">
        <v>0.5</v>
      </c>
      <c r="E26">
        <v>80</v>
      </c>
    </row>
    <row r="27" spans="1:6" x14ac:dyDescent="0.25">
      <c r="A27" t="s">
        <v>4</v>
      </c>
      <c r="B27">
        <v>2</v>
      </c>
      <c r="C27">
        <v>12</v>
      </c>
      <c r="D27">
        <v>1.5</v>
      </c>
      <c r="E27">
        <v>70</v>
      </c>
    </row>
    <row r="28" spans="1:6" x14ac:dyDescent="0.25">
      <c r="A28" t="s">
        <v>38</v>
      </c>
      <c r="B28">
        <v>0.5</v>
      </c>
      <c r="C28">
        <v>13.1</v>
      </c>
      <c r="D28">
        <v>0.1</v>
      </c>
      <c r="E28">
        <v>50</v>
      </c>
      <c r="F28">
        <v>100</v>
      </c>
    </row>
    <row r="29" spans="1:6" x14ac:dyDescent="0.25">
      <c r="A29" t="s">
        <v>11</v>
      </c>
      <c r="B29">
        <v>1.3</v>
      </c>
      <c r="C29">
        <v>27</v>
      </c>
      <c r="D29">
        <v>0.4</v>
      </c>
      <c r="E29">
        <v>105</v>
      </c>
    </row>
    <row r="30" spans="1:6" x14ac:dyDescent="0.25">
      <c r="A30" t="s">
        <v>34</v>
      </c>
      <c r="B30">
        <v>23.1</v>
      </c>
      <c r="C30">
        <v>0</v>
      </c>
      <c r="D30">
        <v>1.2</v>
      </c>
      <c r="E30">
        <v>110</v>
      </c>
      <c r="F30">
        <v>100</v>
      </c>
    </row>
    <row r="31" spans="1:6" x14ac:dyDescent="0.25">
      <c r="A31" t="s">
        <v>12</v>
      </c>
      <c r="B31">
        <v>25</v>
      </c>
      <c r="C31">
        <v>0</v>
      </c>
      <c r="D31">
        <v>0</v>
      </c>
      <c r="E31">
        <v>100</v>
      </c>
    </row>
    <row r="32" spans="1:6" x14ac:dyDescent="0.25">
      <c r="A32" t="s">
        <v>39</v>
      </c>
      <c r="B32">
        <v>12.1</v>
      </c>
      <c r="C32">
        <v>4.2</v>
      </c>
      <c r="D32">
        <v>1.2</v>
      </c>
      <c r="E32">
        <v>76</v>
      </c>
      <c r="F32">
        <v>100</v>
      </c>
    </row>
    <row r="33" spans="1:6" x14ac:dyDescent="0.25">
      <c r="A33" t="s">
        <v>35</v>
      </c>
      <c r="B33">
        <v>0</v>
      </c>
      <c r="C33">
        <v>5.65</v>
      </c>
      <c r="D33">
        <v>0</v>
      </c>
      <c r="E33">
        <v>22.8</v>
      </c>
      <c r="F33">
        <v>25</v>
      </c>
    </row>
    <row r="34" spans="1:6" x14ac:dyDescent="0.25">
      <c r="A34" t="s">
        <v>18</v>
      </c>
      <c r="B34">
        <v>1</v>
      </c>
      <c r="C34">
        <v>12.7</v>
      </c>
      <c r="D34">
        <v>0</v>
      </c>
      <c r="E34">
        <v>55</v>
      </c>
    </row>
    <row r="35" spans="1:6" x14ac:dyDescent="0.25">
      <c r="A35" t="s">
        <v>25</v>
      </c>
      <c r="B35">
        <v>12.9</v>
      </c>
      <c r="C35">
        <v>5</v>
      </c>
      <c r="D35">
        <v>0</v>
      </c>
      <c r="E35">
        <v>71.599999999999994</v>
      </c>
      <c r="F35">
        <v>125</v>
      </c>
    </row>
    <row r="36" spans="1:6" x14ac:dyDescent="0.25">
      <c r="A36" t="s">
        <v>72</v>
      </c>
      <c r="B36">
        <v>0.5</v>
      </c>
      <c r="C36">
        <v>4.8</v>
      </c>
      <c r="D36">
        <v>0.1</v>
      </c>
      <c r="E36">
        <v>20</v>
      </c>
      <c r="F36">
        <v>0</v>
      </c>
    </row>
    <row r="37" spans="1:6" x14ac:dyDescent="0.25">
      <c r="A37" t="s">
        <v>73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10" t="s">
        <v>21</v>
      </c>
      <c r="B38" s="10">
        <f>SUM(B7:B35)</f>
        <v>134.91999999999999</v>
      </c>
      <c r="C38" s="10">
        <f>SUM(C7:C35)</f>
        <v>277.12999999999994</v>
      </c>
      <c r="D38" s="10">
        <f>SUM(D7:D35)</f>
        <v>67.800000000000011</v>
      </c>
      <c r="E38" s="10">
        <f>SUM(E7:E35)</f>
        <v>2067.3000000000002</v>
      </c>
    </row>
  </sheetData>
  <autoFilter ref="A1:F33">
    <sortState ref="A2:F36">
      <sortCondition ref="A1:A33"/>
    </sortState>
  </autoFilter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topLeftCell="A8" workbookViewId="0">
      <selection activeCell="D25" sqref="D25"/>
    </sheetView>
  </sheetViews>
  <sheetFormatPr defaultRowHeight="15" x14ac:dyDescent="0.25"/>
  <cols>
    <col min="1" max="1" width="12" customWidth="1"/>
    <col min="2" max="2" width="26.7109375" customWidth="1"/>
    <col min="3" max="3" width="20.42578125" customWidth="1"/>
    <col min="4" max="4" width="57.42578125" customWidth="1"/>
    <col min="5" max="5" width="15.42578125" customWidth="1"/>
  </cols>
  <sheetData>
    <row r="1" spans="1:4" x14ac:dyDescent="0.25">
      <c r="A1" s="13" t="s">
        <v>46</v>
      </c>
      <c r="B1" s="15"/>
      <c r="C1" s="15"/>
      <c r="D1" s="15"/>
    </row>
    <row r="2" spans="1:4" ht="15.75" customHeight="1" x14ac:dyDescent="0.25">
      <c r="A2" t="s">
        <v>47</v>
      </c>
      <c r="B2" t="s">
        <v>50</v>
      </c>
      <c r="C2" s="6" t="s">
        <v>49</v>
      </c>
      <c r="D2" t="s">
        <v>59</v>
      </c>
    </row>
    <row r="3" spans="1:4" x14ac:dyDescent="0.25">
      <c r="A3" t="s">
        <v>48</v>
      </c>
      <c r="B3" t="s">
        <v>51</v>
      </c>
      <c r="C3" s="6" t="s">
        <v>49</v>
      </c>
      <c r="D3" t="s">
        <v>59</v>
      </c>
    </row>
    <row r="4" spans="1:4" x14ac:dyDescent="0.25">
      <c r="A4" t="s">
        <v>52</v>
      </c>
      <c r="B4" t="s">
        <v>53</v>
      </c>
      <c r="C4" s="6" t="s">
        <v>49</v>
      </c>
      <c r="D4" t="s">
        <v>59</v>
      </c>
    </row>
    <row r="5" spans="1:4" x14ac:dyDescent="0.25">
      <c r="A5" t="s">
        <v>57</v>
      </c>
      <c r="B5" t="s">
        <v>58</v>
      </c>
      <c r="C5" s="6" t="s">
        <v>49</v>
      </c>
      <c r="D5" t="s">
        <v>60</v>
      </c>
    </row>
    <row r="6" spans="1:4" x14ac:dyDescent="0.25">
      <c r="A6" t="s">
        <v>61</v>
      </c>
      <c r="B6" t="s">
        <v>63</v>
      </c>
      <c r="C6" s="6" t="s">
        <v>49</v>
      </c>
      <c r="D6" t="s">
        <v>62</v>
      </c>
    </row>
    <row r="7" spans="1:4" x14ac:dyDescent="0.25">
      <c r="A7" t="s">
        <v>74</v>
      </c>
      <c r="B7" t="s">
        <v>75</v>
      </c>
      <c r="C7" s="6" t="s">
        <v>49</v>
      </c>
      <c r="D7" t="s">
        <v>76</v>
      </c>
    </row>
    <row r="8" spans="1:4" x14ac:dyDescent="0.25">
      <c r="A8" t="s">
        <v>78</v>
      </c>
      <c r="B8" t="s">
        <v>77</v>
      </c>
      <c r="C8" s="6" t="s">
        <v>49</v>
      </c>
      <c r="D8" t="s">
        <v>62</v>
      </c>
    </row>
    <row r="9" spans="1:4" x14ac:dyDescent="0.25">
      <c r="A9" t="s">
        <v>79</v>
      </c>
      <c r="B9" t="s">
        <v>80</v>
      </c>
      <c r="C9" s="6" t="s">
        <v>49</v>
      </c>
      <c r="D9" t="s">
        <v>62</v>
      </c>
    </row>
    <row r="10" spans="1:4" x14ac:dyDescent="0.25">
      <c r="A10" t="s">
        <v>82</v>
      </c>
      <c r="B10" t="s">
        <v>81</v>
      </c>
      <c r="C10" s="6" t="s">
        <v>49</v>
      </c>
      <c r="D10" t="s">
        <v>62</v>
      </c>
    </row>
    <row r="11" spans="1:4" x14ac:dyDescent="0.25">
      <c r="A11" t="s">
        <v>83</v>
      </c>
      <c r="B11" t="s">
        <v>84</v>
      </c>
      <c r="C11" s="6" t="s">
        <v>49</v>
      </c>
      <c r="D11" t="s">
        <v>62</v>
      </c>
    </row>
    <row r="12" spans="1:4" x14ac:dyDescent="0.25">
      <c r="A12" t="s">
        <v>85</v>
      </c>
      <c r="B12" t="s">
        <v>86</v>
      </c>
      <c r="C12" s="6" t="s">
        <v>49</v>
      </c>
      <c r="D12" t="s">
        <v>62</v>
      </c>
    </row>
    <row r="13" spans="1:4" x14ac:dyDescent="0.25">
      <c r="A13" t="s">
        <v>82</v>
      </c>
      <c r="B13" t="s">
        <v>87</v>
      </c>
      <c r="C13" s="6" t="s">
        <v>49</v>
      </c>
      <c r="D13" t="s">
        <v>62</v>
      </c>
    </row>
    <row r="14" spans="1:4" x14ac:dyDescent="0.25">
      <c r="A14" t="s">
        <v>85</v>
      </c>
      <c r="B14" t="s">
        <v>89</v>
      </c>
      <c r="C14" s="6" t="s">
        <v>49</v>
      </c>
      <c r="D14" t="s">
        <v>62</v>
      </c>
    </row>
    <row r="15" spans="1:4" x14ac:dyDescent="0.25">
      <c r="A15" t="s">
        <v>88</v>
      </c>
      <c r="B15" t="s">
        <v>90</v>
      </c>
      <c r="C15" s="6" t="s">
        <v>49</v>
      </c>
      <c r="D15" t="s">
        <v>62</v>
      </c>
    </row>
    <row r="16" spans="1:4" x14ac:dyDescent="0.25">
      <c r="A16" t="s">
        <v>91</v>
      </c>
      <c r="B16" t="s">
        <v>94</v>
      </c>
      <c r="C16" s="6" t="s">
        <v>49</v>
      </c>
      <c r="D16" t="s">
        <v>62</v>
      </c>
    </row>
    <row r="17" spans="1:4" x14ac:dyDescent="0.25">
      <c r="A17" t="s">
        <v>92</v>
      </c>
      <c r="B17" t="s">
        <v>93</v>
      </c>
      <c r="C17" s="6" t="s">
        <v>49</v>
      </c>
      <c r="D17" t="s">
        <v>62</v>
      </c>
    </row>
    <row r="18" spans="1:4" x14ac:dyDescent="0.25">
      <c r="A18" t="s">
        <v>95</v>
      </c>
      <c r="B18" t="s">
        <v>96</v>
      </c>
      <c r="C18" s="6" t="s">
        <v>49</v>
      </c>
      <c r="D18" t="s">
        <v>62</v>
      </c>
    </row>
    <row r="19" spans="1:4" x14ac:dyDescent="0.25">
      <c r="A19" t="s">
        <v>97</v>
      </c>
      <c r="B19" t="s">
        <v>99</v>
      </c>
      <c r="C19" s="6" t="s">
        <v>49</v>
      </c>
      <c r="D19" t="s">
        <v>62</v>
      </c>
    </row>
    <row r="20" spans="1:4" x14ac:dyDescent="0.25">
      <c r="A20" t="s">
        <v>98</v>
      </c>
      <c r="B20" t="s">
        <v>100</v>
      </c>
      <c r="C20" s="6" t="s">
        <v>49</v>
      </c>
      <c r="D20" t="s">
        <v>62</v>
      </c>
    </row>
    <row r="21" spans="1:4" ht="15.75" customHeight="1" x14ac:dyDescent="0.25">
      <c r="A21" t="s">
        <v>101</v>
      </c>
      <c r="B21" t="s">
        <v>102</v>
      </c>
      <c r="C21" s="6" t="s">
        <v>49</v>
      </c>
      <c r="D21" t="s">
        <v>103</v>
      </c>
    </row>
    <row r="22" spans="1:4" ht="15.75" customHeight="1" x14ac:dyDescent="0.25">
      <c r="A22" t="s">
        <v>104</v>
      </c>
      <c r="B22" t="s">
        <v>105</v>
      </c>
      <c r="C22" s="6" t="s">
        <v>49</v>
      </c>
      <c r="D22" t="s">
        <v>62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Bulking</vt:lpstr>
      <vt:lpstr>Lista</vt:lpstr>
      <vt:lpstr>Peso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Karlston</dc:creator>
  <cp:lastModifiedBy>Manlioni Boss Terán Ramos</cp:lastModifiedBy>
  <dcterms:created xsi:type="dcterms:W3CDTF">2010-07-15T07:49:05Z</dcterms:created>
  <dcterms:modified xsi:type="dcterms:W3CDTF">2017-11-24T22:50:32Z</dcterms:modified>
</cp:coreProperties>
</file>