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 Dinner" sheetId="1" r:id="rId4"/>
    <sheet state="visible" name="Tuesday Breakfast" sheetId="2" r:id="rId5"/>
    <sheet state="visible" name="Tuesday Lunch" sheetId="3" r:id="rId6"/>
    <sheet state="visible" name="Tuesday Dinner" sheetId="4" r:id="rId7"/>
    <sheet state="visible" name="Wednesday Breakfast" sheetId="5" r:id="rId8"/>
    <sheet state="visible" name="Wednesday Lunch" sheetId="6" r:id="rId9"/>
    <sheet state="visible" name="Wednesday Dinner" sheetId="7" r:id="rId10"/>
    <sheet state="visible" name="Thursday Breakfast" sheetId="8" r:id="rId11"/>
    <sheet state="visible" name="Thursday Lunch" sheetId="9" r:id="rId12"/>
    <sheet state="visible" name="Commitment Ceremony Meal" sheetId="10" r:id="rId13"/>
    <sheet state="visible" name="Friday Breakfast" sheetId="11" r:id="rId14"/>
    <sheet state="visible" name="Friday Lunch" sheetId="12" r:id="rId15"/>
    <sheet state="visible" name="Welcome Dinner" sheetId="13" r:id="rId16"/>
    <sheet state="visible" name="Saturday Breakfast" sheetId="14" r:id="rId17"/>
    <sheet state="visible" name="Adventure Lunch" sheetId="15" r:id="rId18"/>
    <sheet state="visible" name="Reception Dinner" sheetId="16" r:id="rId19"/>
    <sheet state="visible" name="Post Wedding Brunch" sheetId="17" r:id="rId20"/>
  </sheets>
  <definedNames/>
  <calcPr/>
</workbook>
</file>

<file path=xl/sharedStrings.xml><?xml version="1.0" encoding="utf-8"?>
<sst xmlns="http://schemas.openxmlformats.org/spreadsheetml/2006/main" count="728" uniqueCount="282">
  <si>
    <t>Serves</t>
  </si>
  <si>
    <t>Attendees</t>
  </si>
  <si>
    <t>cost:</t>
  </si>
  <si>
    <t xml:space="preserve">Ingredients </t>
  </si>
  <si>
    <t>Unit</t>
  </si>
  <si>
    <t>Amount</t>
  </si>
  <si>
    <t xml:space="preserve">Total </t>
  </si>
  <si>
    <t>Cost</t>
  </si>
  <si>
    <t>total cost</t>
  </si>
  <si>
    <t>Gluten Free Pizza Dough</t>
  </si>
  <si>
    <t>Pumpkin Puree</t>
  </si>
  <si>
    <t>Chickpeas</t>
  </si>
  <si>
    <t>Bag</t>
  </si>
  <si>
    <t>c</t>
  </si>
  <si>
    <t>15 oz can</t>
  </si>
  <si>
    <t>Green Onion</t>
  </si>
  <si>
    <t>hummus</t>
  </si>
  <si>
    <t>whole</t>
  </si>
  <si>
    <t>Almond Milk</t>
  </si>
  <si>
    <t>Celery</t>
  </si>
  <si>
    <t>Hot Sauce</t>
  </si>
  <si>
    <t>stalk</t>
  </si>
  <si>
    <t>Tbsp</t>
  </si>
  <si>
    <t>Carrot</t>
  </si>
  <si>
    <t>oz</t>
  </si>
  <si>
    <t>Bell Pepper (red)</t>
  </si>
  <si>
    <t>Coconut Oil</t>
  </si>
  <si>
    <t>pickle (dill)</t>
  </si>
  <si>
    <t>Vegan Mozarella</t>
  </si>
  <si>
    <t>Lemon Juice</t>
  </si>
  <si>
    <t>TBsp</t>
  </si>
  <si>
    <t>Vegan Mayo</t>
  </si>
  <si>
    <t>Parsley</t>
  </si>
  <si>
    <t>Agave</t>
  </si>
  <si>
    <t>tsp</t>
  </si>
  <si>
    <t>mustard (dijon)</t>
  </si>
  <si>
    <t>Vanilla Extract</t>
  </si>
  <si>
    <t>dill (dried)</t>
  </si>
  <si>
    <t>basil (dried)</t>
  </si>
  <si>
    <t>Eggs</t>
  </si>
  <si>
    <t>egg</t>
  </si>
  <si>
    <t>Oat Flour</t>
  </si>
  <si>
    <t>Gluten Free Bread</t>
  </si>
  <si>
    <t>loaf</t>
  </si>
  <si>
    <t>Baking Soda</t>
  </si>
  <si>
    <t>Fritos</t>
  </si>
  <si>
    <t>Salt</t>
  </si>
  <si>
    <t>bag</t>
  </si>
  <si>
    <t>cinnamon</t>
  </si>
  <si>
    <t>Grapes</t>
  </si>
  <si>
    <t>lbs</t>
  </si>
  <si>
    <t>nutmeg</t>
  </si>
  <si>
    <t>Coffee</t>
  </si>
  <si>
    <t>carrot</t>
  </si>
  <si>
    <t>c (shredded)</t>
  </si>
  <si>
    <t>Cashews</t>
  </si>
  <si>
    <t>CREPES</t>
  </si>
  <si>
    <t>Nutritional Yeast</t>
  </si>
  <si>
    <t>Garlic</t>
  </si>
  <si>
    <t>Clove</t>
  </si>
  <si>
    <t>Gluten Free Pasta</t>
  </si>
  <si>
    <t>Brussels sprouts</t>
  </si>
  <si>
    <t>Walnuts</t>
  </si>
  <si>
    <t>gluten free all purpose flour</t>
  </si>
  <si>
    <t>Xanthum Gum</t>
  </si>
  <si>
    <t>Oregano</t>
  </si>
  <si>
    <t>Granulated Sugar</t>
  </si>
  <si>
    <t>Thyme (dried)</t>
  </si>
  <si>
    <t>butter</t>
  </si>
  <si>
    <t>tbsp (melted)</t>
  </si>
  <si>
    <t>FILLING</t>
  </si>
  <si>
    <t>Cornstarch</t>
  </si>
  <si>
    <t>Sugar</t>
  </si>
  <si>
    <t>eggs</t>
  </si>
  <si>
    <t>yolk</t>
  </si>
  <si>
    <t>Huckleberries</t>
  </si>
  <si>
    <t>cornstarch</t>
  </si>
  <si>
    <t>Vegan Grill</t>
  </si>
  <si>
    <t>POTATO SALAD</t>
  </si>
  <si>
    <t>yukon gold potato</t>
  </si>
  <si>
    <t>lb</t>
  </si>
  <si>
    <t>vegan mayo</t>
  </si>
  <si>
    <t>relish (sweet)</t>
  </si>
  <si>
    <t>apple cider vinegar</t>
  </si>
  <si>
    <t>Celery Seeds</t>
  </si>
  <si>
    <t>Paprika</t>
  </si>
  <si>
    <t>egg (hard boiled)</t>
  </si>
  <si>
    <t>celery</t>
  </si>
  <si>
    <t>sweet onion</t>
  </si>
  <si>
    <t>dill (fresh)</t>
  </si>
  <si>
    <t>tbsp (chopped)</t>
  </si>
  <si>
    <t>S&amp;P</t>
  </si>
  <si>
    <t>taste</t>
  </si>
  <si>
    <t>MACARONI SALAD</t>
  </si>
  <si>
    <t>elbow macaroni</t>
  </si>
  <si>
    <t>bell pepper (red)</t>
  </si>
  <si>
    <t>pepper</t>
  </si>
  <si>
    <t>c (diced)</t>
  </si>
  <si>
    <t>green onion</t>
  </si>
  <si>
    <t>tofu (silken firm)</t>
  </si>
  <si>
    <t xml:space="preserve">EGG BAKE       </t>
  </si>
  <si>
    <t>agave</t>
  </si>
  <si>
    <t>Roasted Potaotes</t>
  </si>
  <si>
    <t>Fruit</t>
  </si>
  <si>
    <t>salt</t>
  </si>
  <si>
    <t>black pepper</t>
  </si>
  <si>
    <t>garlic powder</t>
  </si>
  <si>
    <t>per person</t>
  </si>
  <si>
    <t>white wine vinegar</t>
  </si>
  <si>
    <t>oil</t>
  </si>
  <si>
    <t>mustard (spicy brown)</t>
  </si>
  <si>
    <t>water</t>
  </si>
  <si>
    <t>some</t>
  </si>
  <si>
    <t>GRILLED CORN</t>
  </si>
  <si>
    <t>corn</t>
  </si>
  <si>
    <t>ear</t>
  </si>
  <si>
    <t>EGG BAKE</t>
  </si>
  <si>
    <t>limes</t>
  </si>
  <si>
    <t>lime</t>
  </si>
  <si>
    <t>Onions</t>
  </si>
  <si>
    <t>hot sauce</t>
  </si>
  <si>
    <t>clove</t>
  </si>
  <si>
    <t>lime juice</t>
  </si>
  <si>
    <t>paprika</t>
  </si>
  <si>
    <t>Mushrooms</t>
  </si>
  <si>
    <t>tomato</t>
  </si>
  <si>
    <t>Whole</t>
  </si>
  <si>
    <t>pine nuts</t>
  </si>
  <si>
    <t xml:space="preserve">Broccoli </t>
  </si>
  <si>
    <t>nutritional yeast</t>
  </si>
  <si>
    <t>bell pepper (green)</t>
  </si>
  <si>
    <t>White Rice</t>
  </si>
  <si>
    <t>VEGAN BBQ</t>
  </si>
  <si>
    <t>burgers</t>
  </si>
  <si>
    <t>burger</t>
  </si>
  <si>
    <t>brats</t>
  </si>
  <si>
    <t>brat</t>
  </si>
  <si>
    <t>ROASTED POTATOES</t>
  </si>
  <si>
    <t>hamburger buns</t>
  </si>
  <si>
    <t>Russet Potatoes</t>
  </si>
  <si>
    <t>Chili Power</t>
  </si>
  <si>
    <t>brat buns</t>
  </si>
  <si>
    <t>Zucchini</t>
  </si>
  <si>
    <t>ketchup</t>
  </si>
  <si>
    <t>bottle</t>
  </si>
  <si>
    <t>Red Onion</t>
  </si>
  <si>
    <t>Rosemary</t>
  </si>
  <si>
    <t>mustard</t>
  </si>
  <si>
    <t>relish</t>
  </si>
  <si>
    <t>jar</t>
  </si>
  <si>
    <t>onion</t>
  </si>
  <si>
    <t>mushrooms</t>
  </si>
  <si>
    <t>pickle</t>
  </si>
  <si>
    <t>Cumin</t>
  </si>
  <si>
    <t>Oil</t>
  </si>
  <si>
    <t>tortillas (flour)</t>
  </si>
  <si>
    <t>Black Beans</t>
  </si>
  <si>
    <t>vegan cheddar</t>
  </si>
  <si>
    <t>Cilantro</t>
  </si>
  <si>
    <t>bunch</t>
  </si>
  <si>
    <t>Savory Crepes</t>
  </si>
  <si>
    <t xml:space="preserve">Sweet Potato Bake </t>
  </si>
  <si>
    <t>Maple Glazed Carrots</t>
  </si>
  <si>
    <t>sweet potato</t>
  </si>
  <si>
    <t>c (mashed)</t>
  </si>
  <si>
    <t>Brown Sugar</t>
  </si>
  <si>
    <t>Cinnamon</t>
  </si>
  <si>
    <t>Peanut Butter</t>
  </si>
  <si>
    <t>Baking Powder</t>
  </si>
  <si>
    <t>almond milk</t>
  </si>
  <si>
    <t>rolled oats</t>
  </si>
  <si>
    <t>CRUMBLE</t>
  </si>
  <si>
    <t>sugar</t>
  </si>
  <si>
    <t>ginger (fresh)</t>
  </si>
  <si>
    <t xml:space="preserve">Lime </t>
  </si>
  <si>
    <t>Soy Sauce</t>
  </si>
  <si>
    <t>pecan</t>
  </si>
  <si>
    <t>c (chopped)</t>
  </si>
  <si>
    <t xml:space="preserve">c </t>
  </si>
  <si>
    <t>Rice Noodles</t>
  </si>
  <si>
    <t>Crepe Filling</t>
  </si>
  <si>
    <t>Quorn</t>
  </si>
  <si>
    <t>Red Cabbage</t>
  </si>
  <si>
    <t>Fresh Spinach</t>
  </si>
  <si>
    <t>Quartered Artichoke Hearts</t>
  </si>
  <si>
    <t>Peanuts</t>
  </si>
  <si>
    <t>Vegetable Broth</t>
  </si>
  <si>
    <t>Sour Cream</t>
  </si>
  <si>
    <t>Cream Cheese</t>
  </si>
  <si>
    <t>crushed red pepper</t>
  </si>
  <si>
    <t>pinch</t>
  </si>
  <si>
    <t>Crispy Asparagus</t>
  </si>
  <si>
    <t>Asparagus</t>
  </si>
  <si>
    <t>Butter</t>
  </si>
  <si>
    <t>Grated Parmesan</t>
  </si>
  <si>
    <t>gluten free bread crumbs</t>
  </si>
  <si>
    <t>parsley</t>
  </si>
  <si>
    <t>TACO BAR</t>
  </si>
  <si>
    <t>Carrots multi color</t>
  </si>
  <si>
    <t>Maple Syrup</t>
  </si>
  <si>
    <t>Pecans</t>
  </si>
  <si>
    <t xml:space="preserve">to taste </t>
  </si>
  <si>
    <t>Smores Bar</t>
  </si>
  <si>
    <t>Classic</t>
  </si>
  <si>
    <t>PB &amp; Chocolate</t>
  </si>
  <si>
    <t>Mint</t>
  </si>
  <si>
    <t>Cookies &amp; Cream</t>
  </si>
  <si>
    <t>Caramel</t>
  </si>
  <si>
    <t>Three Sisters Taco Bar</t>
  </si>
  <si>
    <t>Smoky Tofu Banh Mi</t>
  </si>
  <si>
    <t>makes 6 tacos</t>
  </si>
  <si>
    <t>Smoky Tofu:</t>
  </si>
  <si>
    <t>soy sauce</t>
  </si>
  <si>
    <t>rice vinegar</t>
  </si>
  <si>
    <t>toasted sesame oil</t>
  </si>
  <si>
    <t>Brown Rice Flour</t>
  </si>
  <si>
    <t>liquid smoke</t>
  </si>
  <si>
    <t>Tapioca Starch</t>
  </si>
  <si>
    <t>garlic</t>
  </si>
  <si>
    <t>tofu</t>
  </si>
  <si>
    <t>Pickled Veggies:</t>
  </si>
  <si>
    <t>c (julienned)</t>
  </si>
  <si>
    <t>cucumber</t>
  </si>
  <si>
    <t>whole (julienned)</t>
  </si>
  <si>
    <t>non dairy milk</t>
  </si>
  <si>
    <t>Pumpkin Spice</t>
  </si>
  <si>
    <t>Tsp</t>
  </si>
  <si>
    <t>Flax seed</t>
  </si>
  <si>
    <t>Sriracha Mayo:</t>
  </si>
  <si>
    <t>sriracha</t>
  </si>
  <si>
    <t>Tacos:</t>
  </si>
  <si>
    <t>tortillas</t>
  </si>
  <si>
    <t>mint leaves (fresh)</t>
  </si>
  <si>
    <t>basil (fresh)</t>
  </si>
  <si>
    <t>cilantro</t>
  </si>
  <si>
    <t>CATERED!!!!!!</t>
  </si>
  <si>
    <t xml:space="preserve">whole </t>
  </si>
  <si>
    <t>jalepeno pepper</t>
  </si>
  <si>
    <t>toasted sesame seeds</t>
  </si>
  <si>
    <t>cup</t>
  </si>
  <si>
    <t>Butternut Squash and black bean</t>
  </si>
  <si>
    <t>makes 6-8 tacos</t>
  </si>
  <si>
    <t>butternut squash</t>
  </si>
  <si>
    <t>chipotle pepper in adobo</t>
  </si>
  <si>
    <t>red onion</t>
  </si>
  <si>
    <t>black beans</t>
  </si>
  <si>
    <t>cumin</t>
  </si>
  <si>
    <t>avocado</t>
  </si>
  <si>
    <t>handful</t>
  </si>
  <si>
    <t>Egg bake</t>
  </si>
  <si>
    <t>oatmeal station</t>
  </si>
  <si>
    <t xml:space="preserve">orange </t>
  </si>
  <si>
    <t>coffee</t>
  </si>
  <si>
    <t xml:space="preserve">mimosa bar </t>
  </si>
  <si>
    <t>with fruits and etc</t>
  </si>
  <si>
    <t xml:space="preserve">fruit salad </t>
  </si>
  <si>
    <t>lime (garnish)</t>
  </si>
  <si>
    <t>https://www.modernhoney.com/the-oatmeal-love-bar/</t>
  </si>
  <si>
    <t>Crispy Cauliflower</t>
  </si>
  <si>
    <t>serves 4?</t>
  </si>
  <si>
    <t>Baked Cauliflower:</t>
  </si>
  <si>
    <t>medium cauliflower</t>
  </si>
  <si>
    <t>head</t>
  </si>
  <si>
    <t>https://www.southernliving.com/recipes/creamy-grits-mexi-casserole-recipe</t>
  </si>
  <si>
    <t>coconut milk (full fat)</t>
  </si>
  <si>
    <t>juice and zest of lime</t>
  </si>
  <si>
    <t>gf breadcrumbs</t>
  </si>
  <si>
    <t xml:space="preserve">cornmeal </t>
  </si>
  <si>
    <t>unsweetened coconut</t>
  </si>
  <si>
    <t>turmeric</t>
  </si>
  <si>
    <t>Sweet and Sour Slaw:</t>
  </si>
  <si>
    <t>red cabbage</t>
  </si>
  <si>
    <t>green cabbage</t>
  </si>
  <si>
    <t>lime (juiced)</t>
  </si>
  <si>
    <t>white vinegar</t>
  </si>
  <si>
    <t>Tangy Vegan Tartar Sauce:</t>
  </si>
  <si>
    <t>dash</t>
  </si>
  <si>
    <t>EXTRAS</t>
  </si>
  <si>
    <t>Limes</t>
  </si>
  <si>
    <t>Rice</t>
  </si>
  <si>
    <t xml:space="preserve">Refried Beans </t>
  </si>
  <si>
    <t xml:space="preserve">Chips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</si>
</sst>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24.0"/>
      <color rgb="FFFFFFFF"/>
      <name val="Alegreya"/>
    </font>
    <font>
      <b/>
      <color theme="1"/>
      <name val="Georgia"/>
    </font>
    <font>
      <b/>
      <sz val="24.0"/>
      <color theme="1"/>
      <name val="Georgia"/>
    </font>
    <font>
      <color theme="1"/>
      <name val="Georgia"/>
    </font>
    <font>
      <sz val="24.0"/>
      <color theme="1"/>
      <name val="Georgia"/>
    </font>
    <font>
      <sz val="14.0"/>
      <color rgb="FFFFFFFF"/>
      <name val="Alegreya"/>
    </font>
    <font>
      <b/>
      <sz val="8.0"/>
      <color rgb="FFFFFFFF"/>
      <name val="Alegreya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5" numFmtId="0" xfId="0" applyAlignment="1" applyFont="1">
      <alignment horizontal="left"/>
    </xf>
    <xf borderId="0" fillId="4" fontId="5" numFmtId="0" xfId="0" applyFont="1"/>
    <xf borderId="0" fillId="4" fontId="4" numFmtId="0" xfId="0" applyFont="1"/>
    <xf borderId="0" fillId="5" fontId="3" numFmtId="0" xfId="0" applyAlignment="1" applyFill="1" applyFont="1">
      <alignment readingOrder="0"/>
    </xf>
    <xf borderId="0" fillId="5" fontId="3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5" fontId="4" numFmtId="0" xfId="0" applyFont="1"/>
    <xf borderId="0" fillId="5" fontId="4" numFmtId="0" xfId="0" applyAlignment="1" applyFont="1">
      <alignment horizontal="left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5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5" fontId="4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5" fontId="4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dernhoney.com/the-oatmeal-love-bar/" TargetMode="External"/><Relationship Id="rId2" Type="http://schemas.openxmlformats.org/officeDocument/2006/relationships/hyperlink" Target="https://www.southernliving.com/recipes/creamy-grits-mexi-casserole-recipe" TargetMode="External"/><Relationship Id="rId3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30.57"/>
    <col customWidth="1" min="3" max="3" width="20.86"/>
    <col customWidth="1" min="7" max="7" width="22.14"/>
  </cols>
  <sheetData>
    <row r="1">
      <c r="A1" s="1" t="str">
        <f>HYPERLINK("https://www.fooduzzi.com/2016/11/buffalo-chickpea-pizza/","Chickpea Pizza")</f>
        <v>Chickpea Pizza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4.0</v>
      </c>
      <c r="E4" s="6"/>
      <c r="F4" s="5" t="s">
        <v>2</v>
      </c>
      <c r="G4" s="7">
        <f>sum(G8:G1003)</f>
        <v>10.805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9</v>
      </c>
      <c r="B8" s="11" t="s">
        <v>12</v>
      </c>
      <c r="C8" s="11">
        <v>1.0</v>
      </c>
      <c r="D8" s="12">
        <f t="shared" ref="D8:D71" si="1">if(C8, C8*D$4/B$4, "")</f>
        <v>1</v>
      </c>
      <c r="E8" s="13" t="str">
        <f t="shared" ref="E8:E40" si="2">if(B8 = "whole", A8, B8)</f>
        <v>Bag</v>
      </c>
      <c r="F8" s="11">
        <v>4.99</v>
      </c>
      <c r="G8" s="12">
        <f t="shared" ref="G8:G43" si="3">if(D8, D8*F8, "")</f>
        <v>4.99</v>
      </c>
    </row>
    <row r="9">
      <c r="A9" s="11" t="s">
        <v>16</v>
      </c>
      <c r="B9" s="11" t="s">
        <v>13</v>
      </c>
      <c r="C9" s="11">
        <v>0.5</v>
      </c>
      <c r="D9" s="12">
        <f t="shared" si="1"/>
        <v>0.5</v>
      </c>
      <c r="E9" s="13" t="str">
        <f t="shared" si="2"/>
        <v>c</v>
      </c>
      <c r="F9" s="11">
        <v>1.0</v>
      </c>
      <c r="G9" s="12">
        <f t="shared" si="3"/>
        <v>0.5</v>
      </c>
    </row>
    <row r="10">
      <c r="A10" s="11" t="s">
        <v>20</v>
      </c>
      <c r="B10" s="11" t="s">
        <v>22</v>
      </c>
      <c r="C10" s="11">
        <v>4.0</v>
      </c>
      <c r="D10" s="12">
        <f t="shared" si="1"/>
        <v>4</v>
      </c>
      <c r="E10" s="13" t="str">
        <f t="shared" si="2"/>
        <v>Tbsp</v>
      </c>
      <c r="F10" s="11">
        <v>0.5</v>
      </c>
      <c r="G10" s="12">
        <f t="shared" si="3"/>
        <v>2</v>
      </c>
    </row>
    <row r="11">
      <c r="A11" s="11" t="s">
        <v>11</v>
      </c>
      <c r="B11" s="11" t="s">
        <v>24</v>
      </c>
      <c r="C11" s="11">
        <v>15.0</v>
      </c>
      <c r="D11" s="12">
        <f t="shared" si="1"/>
        <v>15</v>
      </c>
      <c r="E11" s="13" t="str">
        <f t="shared" si="2"/>
        <v>oz</v>
      </c>
      <c r="F11" s="11">
        <f>0.69/15</f>
        <v>0.046</v>
      </c>
      <c r="G11" s="12">
        <f t="shared" si="3"/>
        <v>0.69</v>
      </c>
    </row>
    <row r="12">
      <c r="A12" s="11" t="s">
        <v>28</v>
      </c>
      <c r="B12" s="11" t="s">
        <v>13</v>
      </c>
      <c r="C12" s="11">
        <v>1.5</v>
      </c>
      <c r="D12" s="12">
        <f t="shared" si="1"/>
        <v>1.5</v>
      </c>
      <c r="E12" s="13" t="str">
        <f t="shared" si="2"/>
        <v>c</v>
      </c>
      <c r="F12" s="11">
        <v>1.25</v>
      </c>
      <c r="G12" s="12">
        <f t="shared" si="3"/>
        <v>1.875</v>
      </c>
    </row>
    <row r="13">
      <c r="A13" s="11" t="s">
        <v>32</v>
      </c>
      <c r="B13" s="11" t="s">
        <v>22</v>
      </c>
      <c r="C13" s="11">
        <v>3.0</v>
      </c>
      <c r="D13" s="12">
        <f t="shared" si="1"/>
        <v>3</v>
      </c>
      <c r="E13" s="13" t="str">
        <f t="shared" si="2"/>
        <v>Tbsp</v>
      </c>
      <c r="F13" s="11">
        <v>0.25</v>
      </c>
      <c r="G13" s="12">
        <f t="shared" si="3"/>
        <v>0.75</v>
      </c>
    </row>
    <row r="14">
      <c r="A14" s="12"/>
      <c r="B14" s="12"/>
      <c r="C14" s="12"/>
      <c r="D14" s="12" t="str">
        <f t="shared" si="1"/>
        <v/>
      </c>
      <c r="E14" s="13" t="str">
        <f t="shared" si="2"/>
        <v/>
      </c>
      <c r="F14" s="12"/>
      <c r="G14" s="12" t="str">
        <f t="shared" si="3"/>
        <v/>
      </c>
    </row>
    <row r="15">
      <c r="A15" s="12"/>
      <c r="B15" s="12"/>
      <c r="C15" s="12"/>
      <c r="D15" s="12" t="str">
        <f t="shared" si="1"/>
        <v/>
      </c>
      <c r="E15" s="13" t="str">
        <f t="shared" si="2"/>
        <v/>
      </c>
      <c r="F15" s="12"/>
      <c r="G15" s="12" t="str">
        <f t="shared" si="3"/>
        <v/>
      </c>
    </row>
    <row r="16">
      <c r="A16" s="12"/>
      <c r="B16" s="12"/>
      <c r="C16" s="12"/>
      <c r="D16" s="12" t="str">
        <f t="shared" si="1"/>
        <v/>
      </c>
      <c r="E16" s="13" t="str">
        <f t="shared" si="2"/>
        <v/>
      </c>
      <c r="F16" s="12"/>
      <c r="G16" s="12" t="str">
        <f t="shared" si="3"/>
        <v/>
      </c>
    </row>
    <row r="17">
      <c r="A17" s="12"/>
      <c r="B17" s="12"/>
      <c r="C17" s="12"/>
      <c r="D17" s="12" t="str">
        <f t="shared" si="1"/>
        <v/>
      </c>
      <c r="E17" s="13" t="str">
        <f t="shared" si="2"/>
        <v/>
      </c>
      <c r="F17" s="12"/>
      <c r="G17" s="12" t="str">
        <f t="shared" si="3"/>
        <v/>
      </c>
    </row>
    <row r="18">
      <c r="A18" s="12"/>
      <c r="B18" s="12"/>
      <c r="C18" s="12"/>
      <c r="D18" s="12" t="str">
        <f t="shared" si="1"/>
        <v/>
      </c>
      <c r="E18" s="13" t="str">
        <f t="shared" si="2"/>
        <v/>
      </c>
      <c r="F18" s="12"/>
      <c r="G18" s="12" t="str">
        <f t="shared" si="3"/>
        <v/>
      </c>
    </row>
    <row r="19">
      <c r="A19" s="12"/>
      <c r="B19" s="12"/>
      <c r="C19" s="12"/>
      <c r="D19" s="12" t="str">
        <f t="shared" si="1"/>
        <v/>
      </c>
      <c r="E19" s="13" t="str">
        <f t="shared" si="2"/>
        <v/>
      </c>
      <c r="F19" s="12"/>
      <c r="G19" s="12" t="str">
        <f t="shared" si="3"/>
        <v/>
      </c>
    </row>
    <row r="20">
      <c r="A20" s="12"/>
      <c r="B20" s="12"/>
      <c r="C20" s="12"/>
      <c r="D20" s="12" t="str">
        <f t="shared" si="1"/>
        <v/>
      </c>
      <c r="E20" s="13" t="str">
        <f t="shared" si="2"/>
        <v/>
      </c>
      <c r="F20" s="12"/>
      <c r="G20" s="12" t="str">
        <f t="shared" si="3"/>
        <v/>
      </c>
    </row>
    <row r="21">
      <c r="A21" s="12"/>
      <c r="B21" s="12"/>
      <c r="C21" s="12"/>
      <c r="D21" s="12" t="str">
        <f t="shared" si="1"/>
        <v/>
      </c>
      <c r="E21" s="13" t="str">
        <f t="shared" si="2"/>
        <v/>
      </c>
      <c r="F21" s="12"/>
      <c r="G21" s="12" t="str">
        <f t="shared" si="3"/>
        <v/>
      </c>
    </row>
    <row r="22">
      <c r="A22" s="12"/>
      <c r="B22" s="12"/>
      <c r="C22" s="12"/>
      <c r="D22" s="12" t="str">
        <f t="shared" si="1"/>
        <v/>
      </c>
      <c r="E22" s="13" t="str">
        <f t="shared" si="2"/>
        <v/>
      </c>
      <c r="F22" s="12"/>
      <c r="G22" s="12" t="str">
        <f t="shared" si="3"/>
        <v/>
      </c>
    </row>
    <row r="23">
      <c r="D23" s="15" t="str">
        <f t="shared" si="1"/>
        <v/>
      </c>
      <c r="E23" s="16" t="str">
        <f t="shared" si="2"/>
        <v/>
      </c>
      <c r="G23" s="15" t="str">
        <f t="shared" si="3"/>
        <v/>
      </c>
    </row>
    <row r="24">
      <c r="D24" s="15" t="str">
        <f t="shared" si="1"/>
        <v/>
      </c>
      <c r="E24" s="16" t="str">
        <f t="shared" si="2"/>
        <v/>
      </c>
      <c r="G24" s="15" t="str">
        <f t="shared" si="3"/>
        <v/>
      </c>
    </row>
    <row r="25">
      <c r="D25" s="15" t="str">
        <f t="shared" si="1"/>
        <v/>
      </c>
      <c r="E25" s="16" t="str">
        <f t="shared" si="2"/>
        <v/>
      </c>
      <c r="G25" s="15" t="str">
        <f t="shared" si="3"/>
        <v/>
      </c>
    </row>
    <row r="26">
      <c r="D26" s="15" t="str">
        <f t="shared" si="1"/>
        <v/>
      </c>
      <c r="E26" s="16" t="str">
        <f t="shared" si="2"/>
        <v/>
      </c>
      <c r="G26" s="15" t="str">
        <f t="shared" si="3"/>
        <v/>
      </c>
    </row>
    <row r="27">
      <c r="D27" s="15" t="str">
        <f t="shared" si="1"/>
        <v/>
      </c>
      <c r="E27" s="16" t="str">
        <f t="shared" si="2"/>
        <v/>
      </c>
      <c r="G27" s="15" t="str">
        <f t="shared" si="3"/>
        <v/>
      </c>
    </row>
    <row r="28">
      <c r="D28" s="15" t="str">
        <f t="shared" si="1"/>
        <v/>
      </c>
      <c r="E28" s="16" t="str">
        <f t="shared" si="2"/>
        <v/>
      </c>
      <c r="G28" s="15" t="str">
        <f t="shared" si="3"/>
        <v/>
      </c>
    </row>
    <row r="29">
      <c r="D29" s="15" t="str">
        <f t="shared" si="1"/>
        <v/>
      </c>
      <c r="E29" s="16" t="str">
        <f t="shared" si="2"/>
        <v/>
      </c>
      <c r="G29" s="15" t="str">
        <f t="shared" si="3"/>
        <v/>
      </c>
    </row>
    <row r="30">
      <c r="D30" s="15" t="str">
        <f t="shared" si="1"/>
        <v/>
      </c>
      <c r="E30" s="16" t="str">
        <f t="shared" si="2"/>
        <v/>
      </c>
      <c r="G30" s="15" t="str">
        <f t="shared" si="3"/>
        <v/>
      </c>
    </row>
    <row r="31">
      <c r="D31" s="15" t="str">
        <f t="shared" si="1"/>
        <v/>
      </c>
      <c r="E31" s="16" t="str">
        <f t="shared" si="2"/>
        <v/>
      </c>
      <c r="G31" s="15" t="str">
        <f t="shared" si="3"/>
        <v/>
      </c>
    </row>
    <row r="32">
      <c r="D32" s="15" t="str">
        <f t="shared" si="1"/>
        <v/>
      </c>
      <c r="E32" s="16" t="str">
        <f t="shared" si="2"/>
        <v/>
      </c>
      <c r="G32" s="15" t="str">
        <f t="shared" si="3"/>
        <v/>
      </c>
    </row>
    <row r="33">
      <c r="D33" s="15" t="str">
        <f t="shared" si="1"/>
        <v/>
      </c>
      <c r="E33" s="16" t="str">
        <f t="shared" si="2"/>
        <v/>
      </c>
      <c r="G33" s="15" t="str">
        <f t="shared" si="3"/>
        <v/>
      </c>
    </row>
    <row r="34">
      <c r="D34" s="15" t="str">
        <f t="shared" si="1"/>
        <v/>
      </c>
      <c r="E34" s="16" t="str">
        <f t="shared" si="2"/>
        <v/>
      </c>
      <c r="G34" s="15" t="str">
        <f t="shared" si="3"/>
        <v/>
      </c>
    </row>
    <row r="35">
      <c r="D35" s="15" t="str">
        <f t="shared" si="1"/>
        <v/>
      </c>
      <c r="E35" s="16" t="str">
        <f t="shared" si="2"/>
        <v/>
      </c>
      <c r="G35" s="15" t="str">
        <f t="shared" si="3"/>
        <v/>
      </c>
    </row>
    <row r="36">
      <c r="D36" s="15" t="str">
        <f t="shared" si="1"/>
        <v/>
      </c>
      <c r="E36" s="16" t="str">
        <f t="shared" si="2"/>
        <v/>
      </c>
      <c r="G36" s="15" t="str">
        <f t="shared" si="3"/>
        <v/>
      </c>
    </row>
    <row r="37">
      <c r="D37" s="15" t="str">
        <f t="shared" si="1"/>
        <v/>
      </c>
      <c r="E37" s="16" t="str">
        <f t="shared" si="2"/>
        <v/>
      </c>
      <c r="G37" s="15" t="str">
        <f t="shared" si="3"/>
        <v/>
      </c>
    </row>
    <row r="38">
      <c r="D38" s="15" t="str">
        <f t="shared" si="1"/>
        <v/>
      </c>
      <c r="E38" s="16" t="str">
        <f t="shared" si="2"/>
        <v/>
      </c>
      <c r="G38" s="15" t="str">
        <f t="shared" si="3"/>
        <v/>
      </c>
    </row>
    <row r="39">
      <c r="D39" s="15" t="str">
        <f t="shared" si="1"/>
        <v/>
      </c>
      <c r="E39" s="16" t="str">
        <f t="shared" si="2"/>
        <v/>
      </c>
      <c r="G39" s="15" t="str">
        <f t="shared" si="3"/>
        <v/>
      </c>
    </row>
    <row r="40">
      <c r="D40" s="15" t="str">
        <f t="shared" si="1"/>
        <v/>
      </c>
      <c r="E40" s="16" t="str">
        <f t="shared" si="2"/>
        <v/>
      </c>
      <c r="G40" s="15" t="str">
        <f t="shared" si="3"/>
        <v/>
      </c>
    </row>
    <row r="41">
      <c r="D41" s="15" t="str">
        <f t="shared" si="1"/>
        <v/>
      </c>
      <c r="E41" s="16"/>
      <c r="G41" s="15" t="str">
        <f t="shared" si="3"/>
        <v/>
      </c>
    </row>
    <row r="42">
      <c r="D42" s="15" t="str">
        <f t="shared" si="1"/>
        <v/>
      </c>
      <c r="E42" s="16"/>
      <c r="G42" s="15" t="str">
        <f t="shared" si="3"/>
        <v/>
      </c>
    </row>
    <row r="43">
      <c r="D43" s="15" t="str">
        <f t="shared" si="1"/>
        <v/>
      </c>
      <c r="E43" s="16"/>
      <c r="G43" s="15" t="str">
        <f t="shared" si="3"/>
        <v/>
      </c>
    </row>
    <row r="44">
      <c r="D44" s="15" t="str">
        <f t="shared" si="1"/>
        <v/>
      </c>
      <c r="E44" s="16"/>
    </row>
    <row r="45">
      <c r="D45" s="15" t="str">
        <f t="shared" si="1"/>
        <v/>
      </c>
      <c r="E45" s="16"/>
    </row>
    <row r="46">
      <c r="D46" s="15" t="str">
        <f t="shared" si="1"/>
        <v/>
      </c>
      <c r="E46" s="16"/>
    </row>
    <row r="47">
      <c r="D47" s="15" t="str">
        <f t="shared" si="1"/>
        <v/>
      </c>
      <c r="E47" s="16"/>
    </row>
    <row r="48">
      <c r="D48" s="15" t="str">
        <f t="shared" si="1"/>
        <v/>
      </c>
      <c r="E48" s="16"/>
    </row>
    <row r="49">
      <c r="D49" s="15" t="str">
        <f t="shared" si="1"/>
        <v/>
      </c>
      <c r="E49" s="16"/>
    </row>
    <row r="50">
      <c r="D50" s="15" t="str">
        <f t="shared" si="1"/>
        <v/>
      </c>
      <c r="E50" s="16"/>
    </row>
    <row r="51">
      <c r="D51" s="15" t="str">
        <f t="shared" si="1"/>
        <v/>
      </c>
      <c r="E51" s="16"/>
    </row>
    <row r="52">
      <c r="D52" s="15" t="str">
        <f t="shared" si="1"/>
        <v/>
      </c>
      <c r="E52" s="16"/>
    </row>
    <row r="53">
      <c r="D53" s="15" t="str">
        <f t="shared" si="1"/>
        <v/>
      </c>
      <c r="E53" s="16"/>
    </row>
    <row r="54">
      <c r="D54" s="15" t="str">
        <f t="shared" si="1"/>
        <v/>
      </c>
      <c r="E54" s="16"/>
    </row>
    <row r="55">
      <c r="D55" s="15" t="str">
        <f t="shared" si="1"/>
        <v/>
      </c>
      <c r="E55" s="16"/>
    </row>
    <row r="56">
      <c r="D56" s="15" t="str">
        <f t="shared" si="1"/>
        <v/>
      </c>
      <c r="E56" s="16"/>
    </row>
    <row r="57">
      <c r="D57" s="15" t="str">
        <f t="shared" si="1"/>
        <v/>
      </c>
      <c r="E57" s="16"/>
    </row>
    <row r="58">
      <c r="D58" s="15" t="str">
        <f t="shared" si="1"/>
        <v/>
      </c>
      <c r="E58" s="16"/>
    </row>
    <row r="59">
      <c r="D59" s="15" t="str">
        <f t="shared" si="1"/>
        <v/>
      </c>
      <c r="E59" s="16"/>
    </row>
    <row r="60">
      <c r="D60" s="15" t="str">
        <f t="shared" si="1"/>
        <v/>
      </c>
      <c r="E60" s="16"/>
    </row>
    <row r="61">
      <c r="D61" s="15" t="str">
        <f t="shared" si="1"/>
        <v/>
      </c>
      <c r="E61" s="16"/>
    </row>
    <row r="62">
      <c r="D62" s="15" t="str">
        <f t="shared" si="1"/>
        <v/>
      </c>
      <c r="E62" s="16"/>
    </row>
    <row r="63">
      <c r="D63" s="15" t="str">
        <f t="shared" si="1"/>
        <v/>
      </c>
      <c r="E63" s="16"/>
    </row>
    <row r="64">
      <c r="D64" s="15" t="str">
        <f t="shared" si="1"/>
        <v/>
      </c>
      <c r="E64" s="16"/>
    </row>
    <row r="65">
      <c r="D65" s="15" t="str">
        <f t="shared" si="1"/>
        <v/>
      </c>
      <c r="E65" s="16"/>
    </row>
    <row r="66">
      <c r="D66" s="15" t="str">
        <f t="shared" si="1"/>
        <v/>
      </c>
      <c r="E66" s="16"/>
    </row>
    <row r="67">
      <c r="D67" s="15" t="str">
        <f t="shared" si="1"/>
        <v/>
      </c>
      <c r="E67" s="16"/>
    </row>
    <row r="68">
      <c r="D68" s="15" t="str">
        <f t="shared" si="1"/>
        <v/>
      </c>
      <c r="E68" s="16"/>
    </row>
    <row r="69">
      <c r="D69" s="15" t="str">
        <f t="shared" si="1"/>
        <v/>
      </c>
      <c r="E69" s="16"/>
    </row>
    <row r="70">
      <c r="D70" s="15" t="str">
        <f t="shared" si="1"/>
        <v/>
      </c>
      <c r="E70" s="16"/>
    </row>
    <row r="71">
      <c r="D71" s="15" t="str">
        <f t="shared" si="1"/>
        <v/>
      </c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  <row r="1001">
      <c r="E1001" s="16"/>
    </row>
    <row r="1002">
      <c r="E1002" s="16"/>
    </row>
    <row r="1003">
      <c r="E1003" s="16"/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</cols>
  <sheetData>
    <row r="1">
      <c r="A1" s="21" t="s">
        <v>160</v>
      </c>
      <c r="B1" s="1"/>
      <c r="C1" s="21" t="str">
        <f>HYPERLINK("https://cafedelites.com/asparagus/","Crispy Asparagus ")</f>
        <v>Crispy Asparagus </v>
      </c>
      <c r="D1" s="1"/>
      <c r="E1" s="1"/>
      <c r="F1" s="21" t="s">
        <v>162</v>
      </c>
      <c r="G1" s="1"/>
    </row>
    <row r="2">
      <c r="A2" s="22" t="str">
        <f>HYPERLINK("https://www.budgetbytes.com/creamy-spinach-artichoke-chicken/","Spinach Artichoke Guts")</f>
        <v>Spinach Artichoke Guts</v>
      </c>
      <c r="B2" s="1"/>
      <c r="C2" s="1"/>
      <c r="D2" s="1"/>
      <c r="E2" s="1"/>
      <c r="F2" s="1"/>
      <c r="G2" s="1"/>
    </row>
    <row r="3">
      <c r="A3" s="2"/>
    </row>
    <row r="4">
      <c r="A4" s="3" t="s">
        <v>0</v>
      </c>
      <c r="B4" s="4">
        <v>8.0</v>
      </c>
      <c r="C4" s="5" t="s">
        <v>1</v>
      </c>
      <c r="D4" s="4">
        <v>19.0</v>
      </c>
      <c r="E4" s="6"/>
      <c r="F4" s="5" t="s">
        <v>2</v>
      </c>
      <c r="G4" s="7">
        <f>sum(G8:G1000)</f>
        <v>37.6021875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/>
      <c r="B8" s="11"/>
      <c r="C8" s="11"/>
      <c r="D8" s="12" t="str">
        <f t="shared" ref="D8:D42" si="1">if(C8, C8*D$4/B$4, "")</f>
        <v/>
      </c>
      <c r="E8" s="13" t="str">
        <f t="shared" ref="E8:E42" si="2">if(B8 = "whole", A8, B8)</f>
        <v/>
      </c>
      <c r="F8" s="11"/>
      <c r="G8" s="12" t="str">
        <f t="shared" ref="G8:G22" si="3">if(D8, D8*F8, "")</f>
        <v/>
      </c>
    </row>
    <row r="9">
      <c r="A9" s="17" t="s">
        <v>160</v>
      </c>
      <c r="B9" s="11"/>
      <c r="C9" s="11"/>
      <c r="D9" s="12" t="str">
        <f t="shared" si="1"/>
        <v/>
      </c>
      <c r="E9" s="13" t="str">
        <f t="shared" si="2"/>
        <v/>
      </c>
      <c r="F9" s="11"/>
      <c r="G9" s="12" t="str">
        <f t="shared" si="3"/>
        <v/>
      </c>
    </row>
    <row r="10">
      <c r="A10" s="11" t="s">
        <v>39</v>
      </c>
      <c r="B10" s="11" t="s">
        <v>40</v>
      </c>
      <c r="C10" s="11">
        <v>2.0</v>
      </c>
      <c r="D10" s="12">
        <f t="shared" si="1"/>
        <v>4.75</v>
      </c>
      <c r="E10" s="13" t="str">
        <f t="shared" si="2"/>
        <v>egg</v>
      </c>
      <c r="F10" s="11">
        <v>0.7</v>
      </c>
      <c r="G10" s="12">
        <f t="shared" si="3"/>
        <v>3.325</v>
      </c>
    </row>
    <row r="11">
      <c r="A11" s="11" t="s">
        <v>18</v>
      </c>
      <c r="B11" s="11" t="s">
        <v>13</v>
      </c>
      <c r="C11" s="11">
        <v>0.75</v>
      </c>
      <c r="D11" s="12">
        <f t="shared" si="1"/>
        <v>1.78125</v>
      </c>
      <c r="E11" s="13" t="str">
        <f t="shared" si="2"/>
        <v>c</v>
      </c>
      <c r="F11" s="11">
        <v>0.5</v>
      </c>
      <c r="G11" s="12">
        <f t="shared" si="3"/>
        <v>0.890625</v>
      </c>
    </row>
    <row r="12">
      <c r="A12" s="11" t="s">
        <v>63</v>
      </c>
      <c r="B12" s="11" t="s">
        <v>13</v>
      </c>
      <c r="C12" s="11">
        <v>1.0</v>
      </c>
      <c r="D12" s="12">
        <f t="shared" si="1"/>
        <v>2.375</v>
      </c>
      <c r="E12" s="13" t="str">
        <f t="shared" si="2"/>
        <v>c</v>
      </c>
      <c r="F12" s="11">
        <v>0.75</v>
      </c>
      <c r="G12" s="12">
        <f t="shared" si="3"/>
        <v>1.78125</v>
      </c>
    </row>
    <row r="13">
      <c r="A13" s="11" t="s">
        <v>64</v>
      </c>
      <c r="B13" s="11" t="s">
        <v>34</v>
      </c>
      <c r="C13" s="11">
        <v>0.25</v>
      </c>
      <c r="D13" s="12">
        <f t="shared" si="1"/>
        <v>0.59375</v>
      </c>
      <c r="E13" s="13" t="str">
        <f t="shared" si="2"/>
        <v>tsp</v>
      </c>
      <c r="F13" s="11">
        <v>0.75</v>
      </c>
      <c r="G13" s="12">
        <f t="shared" si="3"/>
        <v>0.4453125</v>
      </c>
    </row>
    <row r="14">
      <c r="A14" s="11" t="s">
        <v>172</v>
      </c>
      <c r="B14" s="11" t="s">
        <v>22</v>
      </c>
      <c r="C14" s="11">
        <v>2.0</v>
      </c>
      <c r="D14" s="12">
        <f t="shared" si="1"/>
        <v>4.75</v>
      </c>
      <c r="E14" s="13" t="str">
        <f t="shared" si="2"/>
        <v>Tbsp</v>
      </c>
      <c r="F14" s="11">
        <v>0.2</v>
      </c>
      <c r="G14" s="12">
        <f t="shared" si="3"/>
        <v>0.95</v>
      </c>
    </row>
    <row r="15">
      <c r="A15" s="11" t="s">
        <v>36</v>
      </c>
      <c r="B15" s="11" t="s">
        <v>34</v>
      </c>
      <c r="C15" s="11">
        <v>1.0</v>
      </c>
      <c r="D15" s="12">
        <f t="shared" si="1"/>
        <v>2.375</v>
      </c>
      <c r="E15" s="13" t="str">
        <f t="shared" si="2"/>
        <v>tsp</v>
      </c>
      <c r="F15" s="11">
        <v>0.1</v>
      </c>
      <c r="G15" s="12">
        <f t="shared" si="3"/>
        <v>0.2375</v>
      </c>
    </row>
    <row r="16">
      <c r="A16" s="11" t="s">
        <v>68</v>
      </c>
      <c r="B16" s="11" t="s">
        <v>69</v>
      </c>
      <c r="C16" s="11">
        <v>3.0</v>
      </c>
      <c r="D16" s="12">
        <f t="shared" si="1"/>
        <v>7.125</v>
      </c>
      <c r="E16" s="13" t="str">
        <f t="shared" si="2"/>
        <v>tbsp (melted)</v>
      </c>
      <c r="F16" s="11">
        <v>0.25</v>
      </c>
      <c r="G16" s="12">
        <f t="shared" si="3"/>
        <v>1.78125</v>
      </c>
    </row>
    <row r="17">
      <c r="A17" s="11"/>
      <c r="B17" s="11"/>
      <c r="C17" s="11"/>
      <c r="D17" s="12" t="str">
        <f t="shared" si="1"/>
        <v/>
      </c>
      <c r="E17" s="13" t="str">
        <f t="shared" si="2"/>
        <v/>
      </c>
      <c r="F17" s="11"/>
      <c r="G17" s="12" t="str">
        <f t="shared" si="3"/>
        <v/>
      </c>
    </row>
    <row r="18">
      <c r="A18" s="17" t="s">
        <v>180</v>
      </c>
      <c r="B18" s="12"/>
      <c r="C18" s="12"/>
      <c r="D18" s="12" t="str">
        <f t="shared" si="1"/>
        <v/>
      </c>
      <c r="E18" s="13" t="str">
        <f t="shared" si="2"/>
        <v/>
      </c>
      <c r="F18" s="12"/>
      <c r="G18" s="12" t="str">
        <f t="shared" si="3"/>
        <v/>
      </c>
    </row>
    <row r="19">
      <c r="A19" s="11" t="s">
        <v>181</v>
      </c>
      <c r="B19" s="11" t="s">
        <v>12</v>
      </c>
      <c r="C19" s="11">
        <v>1.0</v>
      </c>
      <c r="D19" s="12">
        <f t="shared" si="1"/>
        <v>2.375</v>
      </c>
      <c r="E19" s="13" t="str">
        <f t="shared" si="2"/>
        <v>Bag</v>
      </c>
      <c r="F19" s="11">
        <v>4.99</v>
      </c>
      <c r="G19" s="12">
        <f t="shared" si="3"/>
        <v>11.85125</v>
      </c>
    </row>
    <row r="20">
      <c r="A20" s="11" t="s">
        <v>183</v>
      </c>
      <c r="B20" s="11" t="s">
        <v>24</v>
      </c>
      <c r="C20" s="11">
        <v>4.0</v>
      </c>
      <c r="D20" s="12">
        <f t="shared" si="1"/>
        <v>9.5</v>
      </c>
      <c r="E20" s="13" t="str">
        <f t="shared" si="2"/>
        <v>oz</v>
      </c>
      <c r="F20" s="11">
        <v>0.69</v>
      </c>
      <c r="G20" s="12">
        <f t="shared" si="3"/>
        <v>6.555</v>
      </c>
    </row>
    <row r="21">
      <c r="A21" s="11" t="s">
        <v>184</v>
      </c>
      <c r="B21" s="11" t="s">
        <v>14</v>
      </c>
      <c r="C21" s="11">
        <v>1.0</v>
      </c>
      <c r="D21" s="12">
        <f t="shared" si="1"/>
        <v>2.375</v>
      </c>
      <c r="E21" s="13" t="str">
        <f t="shared" si="2"/>
        <v>15 oz can</v>
      </c>
      <c r="F21" s="11">
        <v>2.12</v>
      </c>
      <c r="G21" s="12">
        <f t="shared" si="3"/>
        <v>5.035</v>
      </c>
    </row>
    <row r="22">
      <c r="A22" s="11" t="s">
        <v>58</v>
      </c>
      <c r="B22" s="11" t="s">
        <v>121</v>
      </c>
      <c r="C22" s="11">
        <v>4.0</v>
      </c>
      <c r="D22" s="12">
        <f t="shared" si="1"/>
        <v>9.5</v>
      </c>
      <c r="E22" s="13" t="str">
        <f t="shared" si="2"/>
        <v>clove</v>
      </c>
      <c r="F22" s="11">
        <v>0.5</v>
      </c>
      <c r="G22" s="12">
        <f t="shared" si="3"/>
        <v>4.75</v>
      </c>
    </row>
    <row r="23">
      <c r="A23" s="11" t="s">
        <v>186</v>
      </c>
      <c r="B23" s="11" t="s">
        <v>13</v>
      </c>
      <c r="C23" s="11">
        <v>0.5</v>
      </c>
      <c r="D23" s="12">
        <f t="shared" si="1"/>
        <v>1.1875</v>
      </c>
      <c r="E23" s="13" t="str">
        <f t="shared" si="2"/>
        <v>c</v>
      </c>
      <c r="F23" s="11">
        <v>0.1</v>
      </c>
      <c r="G23" s="12"/>
    </row>
    <row r="24">
      <c r="A24" s="11" t="s">
        <v>187</v>
      </c>
      <c r="B24" s="11" t="s">
        <v>13</v>
      </c>
      <c r="C24" s="11">
        <v>0.5</v>
      </c>
      <c r="D24" s="12">
        <f t="shared" si="1"/>
        <v>1.1875</v>
      </c>
      <c r="E24" s="13" t="str">
        <f t="shared" si="2"/>
        <v>c</v>
      </c>
      <c r="F24" s="11">
        <v>0.5</v>
      </c>
      <c r="G24" s="12"/>
    </row>
    <row r="25">
      <c r="A25" s="11" t="s">
        <v>188</v>
      </c>
      <c r="B25" s="11" t="s">
        <v>24</v>
      </c>
      <c r="C25" s="11">
        <v>4.0</v>
      </c>
      <c r="D25" s="12">
        <f t="shared" si="1"/>
        <v>9.5</v>
      </c>
      <c r="E25" s="13" t="str">
        <f t="shared" si="2"/>
        <v>oz</v>
      </c>
      <c r="F25" s="11">
        <v>0.5</v>
      </c>
      <c r="G25" s="12"/>
    </row>
    <row r="26">
      <c r="A26" s="11" t="s">
        <v>189</v>
      </c>
      <c r="B26" s="11" t="s">
        <v>190</v>
      </c>
      <c r="C26" s="11">
        <v>1.0</v>
      </c>
      <c r="D26" s="12">
        <f t="shared" si="1"/>
        <v>2.375</v>
      </c>
      <c r="E26" s="13" t="str">
        <f t="shared" si="2"/>
        <v>pinch</v>
      </c>
      <c r="F26" s="11">
        <v>0.01</v>
      </c>
      <c r="G26" s="12"/>
    </row>
    <row r="27">
      <c r="A27" s="12"/>
      <c r="B27" s="12"/>
      <c r="C27" s="12"/>
      <c r="D27" s="12" t="str">
        <f t="shared" si="1"/>
        <v/>
      </c>
      <c r="E27" s="13" t="str">
        <f t="shared" si="2"/>
        <v/>
      </c>
      <c r="F27" s="12"/>
      <c r="G27" s="12"/>
    </row>
    <row r="28">
      <c r="A28" s="17" t="s">
        <v>191</v>
      </c>
      <c r="B28" s="12"/>
      <c r="C28" s="12"/>
      <c r="D28" s="12" t="str">
        <f t="shared" si="1"/>
        <v/>
      </c>
      <c r="E28" s="13" t="str">
        <f t="shared" si="2"/>
        <v/>
      </c>
      <c r="F28" s="12"/>
      <c r="G28" s="12"/>
    </row>
    <row r="29">
      <c r="A29" s="11" t="s">
        <v>192</v>
      </c>
      <c r="B29" s="11" t="s">
        <v>50</v>
      </c>
      <c r="C29" s="11">
        <v>2.0</v>
      </c>
      <c r="D29" s="12">
        <f t="shared" si="1"/>
        <v>4.75</v>
      </c>
      <c r="E29" s="13" t="str">
        <f t="shared" si="2"/>
        <v>lbs</v>
      </c>
      <c r="F29" s="12"/>
      <c r="G29" s="12"/>
    </row>
    <row r="30">
      <c r="A30" s="11" t="s">
        <v>193</v>
      </c>
      <c r="B30" s="11" t="s">
        <v>22</v>
      </c>
      <c r="C30" s="11">
        <v>3.0</v>
      </c>
      <c r="D30" s="12">
        <f t="shared" si="1"/>
        <v>7.125</v>
      </c>
      <c r="E30" s="13" t="str">
        <f t="shared" si="2"/>
        <v>Tbsp</v>
      </c>
      <c r="F30" s="12"/>
      <c r="G30" s="12"/>
    </row>
    <row r="31">
      <c r="A31" s="11" t="s">
        <v>58</v>
      </c>
      <c r="B31" s="11" t="s">
        <v>121</v>
      </c>
      <c r="C31" s="11">
        <v>5.0</v>
      </c>
      <c r="D31" s="12">
        <f t="shared" si="1"/>
        <v>11.875</v>
      </c>
      <c r="E31" s="13" t="str">
        <f t="shared" si="2"/>
        <v>clove</v>
      </c>
      <c r="F31" s="12"/>
      <c r="G31" s="12"/>
    </row>
    <row r="32">
      <c r="A32" s="11" t="s">
        <v>194</v>
      </c>
      <c r="B32" s="11" t="s">
        <v>13</v>
      </c>
      <c r="C32" s="11">
        <v>0.5</v>
      </c>
      <c r="D32" s="12">
        <f t="shared" si="1"/>
        <v>1.1875</v>
      </c>
      <c r="E32" s="13" t="str">
        <f t="shared" si="2"/>
        <v>c</v>
      </c>
      <c r="F32" s="12"/>
      <c r="G32" s="12"/>
    </row>
    <row r="33">
      <c r="A33" s="11" t="s">
        <v>195</v>
      </c>
      <c r="B33" s="11" t="s">
        <v>13</v>
      </c>
      <c r="C33" s="11">
        <v>0.5</v>
      </c>
      <c r="D33" s="12">
        <f t="shared" si="1"/>
        <v>1.1875</v>
      </c>
      <c r="E33" s="13" t="str">
        <f t="shared" si="2"/>
        <v>c</v>
      </c>
      <c r="F33" s="12"/>
      <c r="G33" s="12"/>
    </row>
    <row r="34">
      <c r="A34" s="11" t="s">
        <v>196</v>
      </c>
      <c r="B34" s="11" t="s">
        <v>34</v>
      </c>
      <c r="C34" s="11">
        <v>2.0</v>
      </c>
      <c r="D34" s="12">
        <f t="shared" si="1"/>
        <v>4.75</v>
      </c>
      <c r="E34" s="13" t="str">
        <f t="shared" si="2"/>
        <v>tsp</v>
      </c>
      <c r="F34" s="12"/>
      <c r="G34" s="12"/>
    </row>
    <row r="35">
      <c r="A35" s="12"/>
      <c r="B35" s="12"/>
      <c r="C35" s="12"/>
      <c r="D35" s="12" t="str">
        <f t="shared" si="1"/>
        <v/>
      </c>
      <c r="E35" s="13" t="str">
        <f t="shared" si="2"/>
        <v/>
      </c>
      <c r="F35" s="12"/>
      <c r="G35" s="12"/>
    </row>
    <row r="36">
      <c r="A36" s="17" t="s">
        <v>162</v>
      </c>
      <c r="B36" s="12"/>
      <c r="C36" s="12"/>
      <c r="D36" s="12" t="str">
        <f t="shared" si="1"/>
        <v/>
      </c>
      <c r="E36" s="13" t="str">
        <f t="shared" si="2"/>
        <v/>
      </c>
      <c r="F36" s="12"/>
      <c r="G36" s="12"/>
    </row>
    <row r="37">
      <c r="A37" s="11" t="s">
        <v>193</v>
      </c>
      <c r="B37" s="11" t="s">
        <v>22</v>
      </c>
      <c r="C37" s="11">
        <v>3.0</v>
      </c>
      <c r="D37" s="12">
        <f t="shared" si="1"/>
        <v>7.125</v>
      </c>
      <c r="E37" s="13" t="str">
        <f t="shared" si="2"/>
        <v>Tbsp</v>
      </c>
      <c r="F37" s="12"/>
      <c r="G37" s="12"/>
    </row>
    <row r="38">
      <c r="A38" s="11" t="s">
        <v>198</v>
      </c>
      <c r="B38" s="11" t="s">
        <v>50</v>
      </c>
      <c r="C38" s="11">
        <v>2.0</v>
      </c>
      <c r="D38" s="12">
        <f t="shared" si="1"/>
        <v>4.75</v>
      </c>
      <c r="E38" s="13" t="str">
        <f t="shared" si="2"/>
        <v>lbs</v>
      </c>
      <c r="F38" s="12"/>
      <c r="G38" s="12"/>
    </row>
    <row r="39">
      <c r="A39" s="11" t="s">
        <v>165</v>
      </c>
      <c r="B39" s="11" t="s">
        <v>22</v>
      </c>
      <c r="C39" s="11">
        <v>2.0</v>
      </c>
      <c r="D39" s="12">
        <f t="shared" si="1"/>
        <v>4.75</v>
      </c>
      <c r="E39" s="13" t="str">
        <f t="shared" si="2"/>
        <v>Tbsp</v>
      </c>
      <c r="F39" s="12"/>
      <c r="G39" s="12"/>
    </row>
    <row r="40">
      <c r="A40" s="11" t="s">
        <v>199</v>
      </c>
      <c r="B40" s="11" t="s">
        <v>22</v>
      </c>
      <c r="C40" s="11">
        <v>2.0</v>
      </c>
      <c r="D40" s="12">
        <f t="shared" si="1"/>
        <v>4.75</v>
      </c>
      <c r="E40" s="13" t="str">
        <f t="shared" si="2"/>
        <v>Tbsp</v>
      </c>
      <c r="F40" s="12"/>
      <c r="G40" s="12"/>
    </row>
    <row r="41">
      <c r="A41" s="11" t="s">
        <v>200</v>
      </c>
      <c r="B41" s="11" t="s">
        <v>13</v>
      </c>
      <c r="C41" s="11">
        <v>0.25</v>
      </c>
      <c r="D41" s="12">
        <f t="shared" si="1"/>
        <v>0.59375</v>
      </c>
      <c r="E41" s="13" t="str">
        <f t="shared" si="2"/>
        <v>c</v>
      </c>
      <c r="F41" s="12"/>
      <c r="G41" s="12"/>
    </row>
    <row r="42">
      <c r="A42" s="11" t="s">
        <v>46</v>
      </c>
      <c r="B42" s="11" t="s">
        <v>201</v>
      </c>
      <c r="C42" s="11">
        <v>1.0</v>
      </c>
      <c r="D42" s="12">
        <f t="shared" si="1"/>
        <v>2.375</v>
      </c>
      <c r="E42" s="13" t="str">
        <f t="shared" si="2"/>
        <v>to taste </v>
      </c>
      <c r="F42" s="12"/>
      <c r="G42" s="12"/>
    </row>
  </sheetData>
  <mergeCells count="4">
    <mergeCell ref="D7:E7"/>
    <mergeCell ref="A3:G3"/>
    <mergeCell ref="A6:G6"/>
    <mergeCell ref="A5:G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</cols>
  <sheetData>
    <row r="1">
      <c r="A1" s="1" t="s">
        <v>161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19.0</v>
      </c>
      <c r="E4" s="6"/>
      <c r="F4" s="5" t="s">
        <v>2</v>
      </c>
      <c r="G4" s="7">
        <f>sum(G8:G1000)</f>
        <v>0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163</v>
      </c>
      <c r="B8" s="11" t="s">
        <v>164</v>
      </c>
      <c r="C8" s="11">
        <v>2.0</v>
      </c>
      <c r="D8" s="12">
        <f t="shared" ref="D8:D23" si="1">if(C8, C8*D$4/B$4, "")</f>
        <v>9.5</v>
      </c>
      <c r="E8" s="13" t="str">
        <f t="shared" ref="E8:E23" si="2">if(B8 = "whole", A8, B8)</f>
        <v>c (mashed)</v>
      </c>
      <c r="F8" s="11"/>
      <c r="G8" s="12">
        <f t="shared" ref="G8:G22" si="3">if(D8, D8*F8, "")</f>
        <v>0</v>
      </c>
    </row>
    <row r="9">
      <c r="A9" s="11" t="s">
        <v>39</v>
      </c>
      <c r="B9" s="11" t="s">
        <v>40</v>
      </c>
      <c r="C9" s="11">
        <v>2.0</v>
      </c>
      <c r="D9" s="12">
        <f t="shared" si="1"/>
        <v>9.5</v>
      </c>
      <c r="E9" s="13" t="str">
        <f t="shared" si="2"/>
        <v>egg</v>
      </c>
      <c r="F9" s="11"/>
      <c r="G9" s="12">
        <f t="shared" si="3"/>
        <v>0</v>
      </c>
    </row>
    <row r="10">
      <c r="A10" s="11" t="s">
        <v>165</v>
      </c>
      <c r="B10" s="11" t="s">
        <v>13</v>
      </c>
      <c r="C10" s="11">
        <v>0.25</v>
      </c>
      <c r="D10" s="12">
        <f t="shared" si="1"/>
        <v>1.1875</v>
      </c>
      <c r="E10" s="13" t="str">
        <f t="shared" si="2"/>
        <v>c</v>
      </c>
      <c r="F10" s="11"/>
      <c r="G10" s="12">
        <f t="shared" si="3"/>
        <v>0</v>
      </c>
    </row>
    <row r="11">
      <c r="A11" s="11" t="s">
        <v>36</v>
      </c>
      <c r="B11" s="11" t="s">
        <v>34</v>
      </c>
      <c r="C11" s="11">
        <v>1.0</v>
      </c>
      <c r="D11" s="12">
        <f t="shared" si="1"/>
        <v>4.75</v>
      </c>
      <c r="E11" s="13" t="str">
        <f t="shared" si="2"/>
        <v>tsp</v>
      </c>
      <c r="F11" s="11"/>
      <c r="G11" s="12">
        <f t="shared" si="3"/>
        <v>0</v>
      </c>
    </row>
    <row r="12">
      <c r="A12" s="11" t="s">
        <v>166</v>
      </c>
      <c r="B12" s="11" t="s">
        <v>34</v>
      </c>
      <c r="C12" s="11">
        <v>0.5</v>
      </c>
      <c r="D12" s="12">
        <f t="shared" si="1"/>
        <v>2.375</v>
      </c>
      <c r="E12" s="13" t="str">
        <f t="shared" si="2"/>
        <v>tsp</v>
      </c>
      <c r="F12" s="11"/>
      <c r="G12" s="12">
        <f t="shared" si="3"/>
        <v>0</v>
      </c>
    </row>
    <row r="13">
      <c r="A13" s="11" t="s">
        <v>46</v>
      </c>
      <c r="B13" s="11" t="s">
        <v>34</v>
      </c>
      <c r="C13" s="11">
        <v>0.75</v>
      </c>
      <c r="D13" s="12">
        <f t="shared" si="1"/>
        <v>3.5625</v>
      </c>
      <c r="E13" s="13" t="str">
        <f t="shared" si="2"/>
        <v>tsp</v>
      </c>
      <c r="F13" s="11"/>
      <c r="G13" s="12">
        <f t="shared" si="3"/>
        <v>0</v>
      </c>
    </row>
    <row r="14">
      <c r="A14" s="11" t="s">
        <v>168</v>
      </c>
      <c r="B14" s="11" t="s">
        <v>34</v>
      </c>
      <c r="C14" s="11">
        <v>1.0</v>
      </c>
      <c r="D14" s="12">
        <f t="shared" si="1"/>
        <v>4.75</v>
      </c>
      <c r="E14" s="13" t="str">
        <f t="shared" si="2"/>
        <v>tsp</v>
      </c>
      <c r="F14" s="11"/>
      <c r="G14" s="12">
        <f t="shared" si="3"/>
        <v>0</v>
      </c>
    </row>
    <row r="15">
      <c r="A15" s="11" t="s">
        <v>169</v>
      </c>
      <c r="B15" s="11" t="s">
        <v>13</v>
      </c>
      <c r="C15" s="11">
        <v>2.0</v>
      </c>
      <c r="D15" s="12">
        <f t="shared" si="1"/>
        <v>9.5</v>
      </c>
      <c r="E15" s="13" t="str">
        <f t="shared" si="2"/>
        <v>c</v>
      </c>
      <c r="F15" s="11"/>
      <c r="G15" s="12">
        <f t="shared" si="3"/>
        <v>0</v>
      </c>
    </row>
    <row r="16">
      <c r="A16" s="11" t="s">
        <v>170</v>
      </c>
      <c r="B16" s="11" t="s">
        <v>13</v>
      </c>
      <c r="C16" s="11">
        <v>3.0</v>
      </c>
      <c r="D16" s="12">
        <f t="shared" si="1"/>
        <v>14.25</v>
      </c>
      <c r="E16" s="13" t="str">
        <f t="shared" si="2"/>
        <v>c</v>
      </c>
      <c r="F16" s="11"/>
      <c r="G16" s="12">
        <f t="shared" si="3"/>
        <v>0</v>
      </c>
    </row>
    <row r="17">
      <c r="A17" s="11"/>
      <c r="B17" s="11"/>
      <c r="C17" s="11"/>
      <c r="D17" s="12" t="str">
        <f t="shared" si="1"/>
        <v/>
      </c>
      <c r="E17" s="13" t="str">
        <f t="shared" si="2"/>
        <v/>
      </c>
      <c r="F17" s="11"/>
      <c r="G17" s="12" t="str">
        <f t="shared" si="3"/>
        <v/>
      </c>
    </row>
    <row r="18">
      <c r="A18" s="11" t="s">
        <v>171</v>
      </c>
      <c r="B18" s="11"/>
      <c r="C18" s="11"/>
      <c r="D18" s="12" t="str">
        <f t="shared" si="1"/>
        <v/>
      </c>
      <c r="E18" s="13" t="str">
        <f t="shared" si="2"/>
        <v/>
      </c>
      <c r="F18" s="11"/>
      <c r="G18" s="12" t="str">
        <f t="shared" si="3"/>
        <v/>
      </c>
    </row>
    <row r="19">
      <c r="A19" s="11" t="s">
        <v>63</v>
      </c>
      <c r="B19" s="11" t="s">
        <v>13</v>
      </c>
      <c r="C19" s="11">
        <v>0.25</v>
      </c>
      <c r="D19" s="12">
        <f t="shared" si="1"/>
        <v>1.1875</v>
      </c>
      <c r="E19" s="13" t="str">
        <f t="shared" si="2"/>
        <v>c</v>
      </c>
      <c r="F19" s="11"/>
      <c r="G19" s="12">
        <f t="shared" si="3"/>
        <v>0</v>
      </c>
    </row>
    <row r="20">
      <c r="A20" s="11" t="s">
        <v>165</v>
      </c>
      <c r="B20" s="11" t="s">
        <v>34</v>
      </c>
      <c r="C20" s="11">
        <v>2.0</v>
      </c>
      <c r="D20" s="12">
        <f t="shared" si="1"/>
        <v>9.5</v>
      </c>
      <c r="E20" s="13" t="str">
        <f t="shared" si="2"/>
        <v>tsp</v>
      </c>
      <c r="F20" s="12"/>
      <c r="G20" s="12">
        <f t="shared" si="3"/>
        <v>0</v>
      </c>
    </row>
    <row r="21">
      <c r="A21" s="11" t="s">
        <v>68</v>
      </c>
      <c r="B21" s="11" t="s">
        <v>34</v>
      </c>
      <c r="C21" s="11">
        <v>2.0</v>
      </c>
      <c r="D21" s="12">
        <f t="shared" si="1"/>
        <v>9.5</v>
      </c>
      <c r="E21" s="13" t="str">
        <f t="shared" si="2"/>
        <v>tsp</v>
      </c>
      <c r="F21" s="12"/>
      <c r="G21" s="12">
        <f t="shared" si="3"/>
        <v>0</v>
      </c>
    </row>
    <row r="22">
      <c r="A22" s="11" t="s">
        <v>176</v>
      </c>
      <c r="B22" s="11" t="s">
        <v>177</v>
      </c>
      <c r="C22" s="11">
        <v>0.25</v>
      </c>
      <c r="D22" s="12">
        <f t="shared" si="1"/>
        <v>1.1875</v>
      </c>
      <c r="E22" s="13" t="str">
        <f t="shared" si="2"/>
        <v>c (chopped)</v>
      </c>
      <c r="F22" s="12"/>
      <c r="G22" s="12">
        <f t="shared" si="3"/>
        <v>0</v>
      </c>
    </row>
    <row r="23">
      <c r="A23" s="18" t="s">
        <v>166</v>
      </c>
      <c r="B23" s="18" t="s">
        <v>34</v>
      </c>
      <c r="C23" s="18">
        <v>0.25</v>
      </c>
      <c r="D23" s="12">
        <f t="shared" si="1"/>
        <v>1.1875</v>
      </c>
      <c r="E23" s="13" t="str">
        <f t="shared" si="2"/>
        <v>tsp</v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86"/>
  </cols>
  <sheetData>
    <row r="1">
      <c r="A1" s="1" t="str">
        <f>HYPERLINK("https://www.budgetbytes.com/cold-peanut-noodle-salad/","Cold Peanut Noodle Salad")</f>
        <v>Cold Peanut Noodle Salad</v>
      </c>
      <c r="B1" s="1"/>
      <c r="C1" s="1"/>
      <c r="D1" s="1"/>
      <c r="E1" s="1"/>
      <c r="F1" s="1"/>
      <c r="G1" s="1"/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19.0</v>
      </c>
      <c r="E4" s="6"/>
      <c r="F4" s="5" t="s">
        <v>2</v>
      </c>
      <c r="G4" s="7">
        <f>sum(G8:G1000)</f>
        <v>0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167</v>
      </c>
      <c r="B8" s="11" t="s">
        <v>22</v>
      </c>
      <c r="C8" s="11">
        <v>3.0</v>
      </c>
      <c r="D8" s="12">
        <f t="shared" ref="D8:D27" si="1">if(C8, C8*D$4/B$4, "")</f>
        <v>14.25</v>
      </c>
      <c r="E8" s="13" t="str">
        <f t="shared" ref="E8:E22" si="2">if(B8 = "whole", A8, B8)</f>
        <v>Tbsp</v>
      </c>
      <c r="F8" s="11"/>
      <c r="G8" s="12">
        <f t="shared" ref="G8:G27" si="3">if(D8, D8*F8, "")</f>
        <v>0</v>
      </c>
    </row>
    <row r="9">
      <c r="A9" s="23" t="s">
        <v>165</v>
      </c>
      <c r="B9" s="11" t="s">
        <v>22</v>
      </c>
      <c r="C9" s="11">
        <v>1.0</v>
      </c>
      <c r="D9" s="12">
        <f t="shared" si="1"/>
        <v>4.75</v>
      </c>
      <c r="E9" s="13" t="str">
        <f t="shared" si="2"/>
        <v>Tbsp</v>
      </c>
      <c r="F9" s="11"/>
      <c r="G9" s="12">
        <f t="shared" si="3"/>
        <v>0</v>
      </c>
    </row>
    <row r="10">
      <c r="A10" s="11" t="s">
        <v>58</v>
      </c>
      <c r="B10" s="11" t="s">
        <v>121</v>
      </c>
      <c r="C10" s="11">
        <v>1.0</v>
      </c>
      <c r="D10" s="12">
        <f t="shared" si="1"/>
        <v>4.75</v>
      </c>
      <c r="E10" s="13" t="str">
        <f t="shared" si="2"/>
        <v>clove</v>
      </c>
      <c r="F10" s="11"/>
      <c r="G10" s="12">
        <f t="shared" si="3"/>
        <v>0</v>
      </c>
    </row>
    <row r="11">
      <c r="A11" s="11" t="s">
        <v>173</v>
      </c>
      <c r="B11" s="11" t="s">
        <v>34</v>
      </c>
      <c r="C11" s="11">
        <v>0.5</v>
      </c>
      <c r="D11" s="12">
        <f t="shared" si="1"/>
        <v>2.375</v>
      </c>
      <c r="E11" s="13" t="str">
        <f t="shared" si="2"/>
        <v>tsp</v>
      </c>
      <c r="F11" s="11"/>
      <c r="G11" s="12">
        <f t="shared" si="3"/>
        <v>0</v>
      </c>
    </row>
    <row r="12">
      <c r="A12" s="11" t="s">
        <v>174</v>
      </c>
      <c r="B12" s="11" t="s">
        <v>17</v>
      </c>
      <c r="C12" s="11">
        <v>1.0</v>
      </c>
      <c r="D12" s="12">
        <f t="shared" si="1"/>
        <v>4.75</v>
      </c>
      <c r="E12" s="13" t="str">
        <f t="shared" si="2"/>
        <v>Lime </v>
      </c>
      <c r="F12" s="11"/>
      <c r="G12" s="12">
        <f t="shared" si="3"/>
        <v>0</v>
      </c>
    </row>
    <row r="13">
      <c r="A13" s="11" t="s">
        <v>175</v>
      </c>
      <c r="B13" s="11" t="s">
        <v>34</v>
      </c>
      <c r="C13" s="11">
        <v>2.0</v>
      </c>
      <c r="D13" s="12">
        <f t="shared" si="1"/>
        <v>9.5</v>
      </c>
      <c r="E13" s="13" t="str">
        <f t="shared" si="2"/>
        <v>tsp</v>
      </c>
      <c r="F13" s="11"/>
      <c r="G13" s="12">
        <f t="shared" si="3"/>
        <v>0</v>
      </c>
    </row>
    <row r="14">
      <c r="A14" s="11" t="s">
        <v>154</v>
      </c>
      <c r="B14" s="11" t="s">
        <v>178</v>
      </c>
      <c r="C14" s="11">
        <v>0.25</v>
      </c>
      <c r="D14" s="12">
        <f t="shared" si="1"/>
        <v>1.1875</v>
      </c>
      <c r="E14" s="13" t="str">
        <f t="shared" si="2"/>
        <v>c </v>
      </c>
      <c r="F14" s="11"/>
      <c r="G14" s="12">
        <f t="shared" si="3"/>
        <v>0</v>
      </c>
    </row>
    <row r="15">
      <c r="A15" s="11"/>
      <c r="B15" s="11"/>
      <c r="C15" s="11"/>
      <c r="D15" s="12" t="str">
        <f t="shared" si="1"/>
        <v/>
      </c>
      <c r="E15" s="13" t="str">
        <f t="shared" si="2"/>
        <v/>
      </c>
      <c r="F15" s="11"/>
      <c r="G15" s="12" t="str">
        <f t="shared" si="3"/>
        <v/>
      </c>
    </row>
    <row r="16">
      <c r="A16" s="11" t="s">
        <v>179</v>
      </c>
      <c r="B16" s="11" t="s">
        <v>24</v>
      </c>
      <c r="C16" s="11">
        <v>8.0</v>
      </c>
      <c r="D16" s="12">
        <f t="shared" si="1"/>
        <v>38</v>
      </c>
      <c r="E16" s="13" t="str">
        <f t="shared" si="2"/>
        <v>oz</v>
      </c>
      <c r="F16" s="11"/>
      <c r="G16" s="12">
        <f t="shared" si="3"/>
        <v>0</v>
      </c>
    </row>
    <row r="17">
      <c r="A17" s="11" t="s">
        <v>182</v>
      </c>
      <c r="B17" s="11" t="s">
        <v>13</v>
      </c>
      <c r="C17" s="11">
        <v>4.0</v>
      </c>
      <c r="D17" s="12">
        <f t="shared" si="1"/>
        <v>19</v>
      </c>
      <c r="E17" s="13" t="str">
        <f t="shared" si="2"/>
        <v>c</v>
      </c>
      <c r="F17" s="12"/>
      <c r="G17" s="12">
        <f t="shared" si="3"/>
        <v>0</v>
      </c>
    </row>
    <row r="18">
      <c r="A18" s="23" t="s">
        <v>158</v>
      </c>
      <c r="B18" s="11" t="s">
        <v>159</v>
      </c>
      <c r="C18" s="11">
        <v>0.5</v>
      </c>
      <c r="D18" s="12">
        <f t="shared" si="1"/>
        <v>2.375</v>
      </c>
      <c r="E18" s="13" t="str">
        <f t="shared" si="2"/>
        <v>bunch</v>
      </c>
      <c r="F18" s="12"/>
      <c r="G18" s="12">
        <f t="shared" si="3"/>
        <v>0</v>
      </c>
    </row>
    <row r="19">
      <c r="A19" s="11" t="s">
        <v>98</v>
      </c>
      <c r="B19" s="11" t="s">
        <v>17</v>
      </c>
      <c r="C19" s="11">
        <v>4.0</v>
      </c>
      <c r="D19" s="12">
        <f t="shared" si="1"/>
        <v>19</v>
      </c>
      <c r="E19" s="13" t="str">
        <f t="shared" si="2"/>
        <v>green onion</v>
      </c>
      <c r="F19" s="11"/>
      <c r="G19" s="12">
        <f t="shared" si="3"/>
        <v>0</v>
      </c>
    </row>
    <row r="20">
      <c r="A20" s="11" t="s">
        <v>185</v>
      </c>
      <c r="B20" s="11" t="s">
        <v>13</v>
      </c>
      <c r="C20" s="11">
        <v>0.5</v>
      </c>
      <c r="D20" s="12">
        <f t="shared" si="1"/>
        <v>2.375</v>
      </c>
      <c r="E20" s="13" t="str">
        <f t="shared" si="2"/>
        <v>c</v>
      </c>
      <c r="F20" s="11"/>
      <c r="G20" s="12">
        <f t="shared" si="3"/>
        <v>0</v>
      </c>
    </row>
    <row r="21">
      <c r="A21" s="11"/>
      <c r="B21" s="11"/>
      <c r="C21" s="11"/>
      <c r="D21" s="12" t="str">
        <f t="shared" si="1"/>
        <v/>
      </c>
      <c r="E21" s="13" t="str">
        <f t="shared" si="2"/>
        <v/>
      </c>
      <c r="F21" s="11"/>
      <c r="G21" s="12" t="str">
        <f t="shared" si="3"/>
        <v/>
      </c>
    </row>
    <row r="22">
      <c r="A22" s="11"/>
      <c r="B22" s="11"/>
      <c r="C22" s="11"/>
      <c r="D22" s="12" t="str">
        <f t="shared" si="1"/>
        <v/>
      </c>
      <c r="E22" s="13" t="str">
        <f t="shared" si="2"/>
        <v/>
      </c>
      <c r="F22" s="11"/>
      <c r="G22" s="12" t="str">
        <f t="shared" si="3"/>
        <v/>
      </c>
    </row>
    <row r="23">
      <c r="A23" s="11"/>
      <c r="B23" s="11"/>
      <c r="C23" s="11"/>
      <c r="D23" s="12" t="str">
        <f t="shared" si="1"/>
        <v/>
      </c>
      <c r="E23" s="12"/>
      <c r="F23" s="11"/>
      <c r="G23" s="12" t="str">
        <f t="shared" si="3"/>
        <v/>
      </c>
    </row>
    <row r="24">
      <c r="A24" s="11"/>
      <c r="B24" s="11"/>
      <c r="C24" s="11"/>
      <c r="D24" s="12" t="str">
        <f t="shared" si="1"/>
        <v/>
      </c>
      <c r="E24" s="12"/>
      <c r="F24" s="11"/>
      <c r="G24" s="12" t="str">
        <f t="shared" si="3"/>
        <v/>
      </c>
    </row>
    <row r="25">
      <c r="A25" s="11"/>
      <c r="B25" s="11"/>
      <c r="C25" s="11"/>
      <c r="D25" s="12" t="str">
        <f t="shared" si="1"/>
        <v/>
      </c>
      <c r="E25" s="12"/>
      <c r="F25" s="11"/>
      <c r="G25" s="12" t="str">
        <f t="shared" si="3"/>
        <v/>
      </c>
    </row>
    <row r="26">
      <c r="A26" s="11"/>
      <c r="B26" s="11"/>
      <c r="C26" s="11"/>
      <c r="D26" s="12" t="str">
        <f t="shared" si="1"/>
        <v/>
      </c>
      <c r="E26" s="12"/>
      <c r="F26" s="11"/>
      <c r="G26" s="12" t="str">
        <f t="shared" si="3"/>
        <v/>
      </c>
    </row>
    <row r="27">
      <c r="A27" s="11"/>
      <c r="B27" s="11"/>
      <c r="C27" s="11"/>
      <c r="D27" s="12" t="str">
        <f t="shared" si="1"/>
        <v/>
      </c>
      <c r="E27" s="12"/>
      <c r="F27" s="11"/>
      <c r="G27" s="12" t="str">
        <f t="shared" si="3"/>
        <v/>
      </c>
    </row>
    <row r="28">
      <c r="A28" s="12"/>
      <c r="B28" s="12"/>
      <c r="C28" s="12"/>
      <c r="D28" s="12"/>
      <c r="E28" s="12"/>
      <c r="F28" s="12"/>
      <c r="G28" s="12"/>
    </row>
  </sheetData>
  <mergeCells count="5">
    <mergeCell ref="D7:E7"/>
    <mergeCell ref="A3:G3"/>
    <mergeCell ref="A6:G6"/>
    <mergeCell ref="A5:G5"/>
    <mergeCell ref="A2:G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13.14"/>
    <col customWidth="1" min="3" max="3" width="20.86"/>
    <col customWidth="1" min="4" max="4" width="29.0"/>
    <col customWidth="1" min="5" max="5" width="14.71"/>
    <col customWidth="1" min="7" max="7" width="24.71"/>
    <col customWidth="1" min="19" max="19" width="15.71"/>
  </cols>
  <sheetData>
    <row r="1">
      <c r="A1" s="1" t="s">
        <v>197</v>
      </c>
      <c r="B1" s="24" t="str">
        <f>HYPERLINK("https://www.connoisseurusveg.com/smoky-tofu-banh-mi-tacos/","Smoky Tofu Banh Mi")</f>
        <v>Smoky Tofu Banh Mi</v>
      </c>
      <c r="C1" s="1"/>
      <c r="D1" s="24" t="str">
        <f>HYPERLINK("https://avocadopesto.com/vegan-butternut-squash-tacos-black-beans/","Butternut Squash and Black Bean")</f>
        <v>Butternut Squash and Black Bean</v>
      </c>
      <c r="E1" s="24" t="str">
        <f>HYPERLINK("https://www.veggieinspired.com/crispy-baked-cauliflower-tacos/","Crispy Baked Cauliflower")</f>
        <v>Crispy Baked Cauliflower</v>
      </c>
      <c r="F1" s="1"/>
      <c r="G1" s="1"/>
      <c r="J1" s="18" t="s">
        <v>202</v>
      </c>
    </row>
    <row r="2">
      <c r="A2" s="1"/>
    </row>
    <row r="3">
      <c r="A3" s="2"/>
      <c r="J3" s="18" t="s">
        <v>203</v>
      </c>
      <c r="M3" s="18" t="s">
        <v>204</v>
      </c>
      <c r="P3" s="18" t="s">
        <v>205</v>
      </c>
      <c r="S3" s="18" t="s">
        <v>206</v>
      </c>
      <c r="V3" s="18" t="s">
        <v>207</v>
      </c>
    </row>
    <row r="4">
      <c r="A4" s="3" t="s">
        <v>0</v>
      </c>
      <c r="B4" s="4">
        <v>4.0</v>
      </c>
      <c r="C4" s="5" t="s">
        <v>1</v>
      </c>
      <c r="D4" s="4">
        <v>32.0</v>
      </c>
      <c r="E4" s="6"/>
      <c r="F4" s="5" t="s">
        <v>2</v>
      </c>
      <c r="G4" s="7">
        <f>sum(G8:G996)</f>
        <v>0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8" t="s">
        <v>208</v>
      </c>
      <c r="D8" s="12" t="str">
        <f t="shared" ref="D8:D90" si="1">if(C8, C8*D$4/B$4, "")</f>
        <v/>
      </c>
      <c r="E8" s="13" t="str">
        <f t="shared" ref="E8:E90" si="2">if(B8 = "whole", A8, B8)</f>
        <v/>
      </c>
      <c r="F8" s="11"/>
      <c r="G8" s="12" t="str">
        <f t="shared" ref="G8:G27" si="3">if(D8, D8*F8, "")</f>
        <v/>
      </c>
    </row>
    <row r="9">
      <c r="D9" s="12" t="str">
        <f t="shared" si="1"/>
        <v/>
      </c>
      <c r="E9" s="13" t="str">
        <f t="shared" si="2"/>
        <v/>
      </c>
      <c r="F9" s="11"/>
      <c r="G9" s="12" t="str">
        <f t="shared" si="3"/>
        <v/>
      </c>
    </row>
    <row r="10">
      <c r="A10" s="18" t="s">
        <v>209</v>
      </c>
      <c r="B10" s="18" t="s">
        <v>210</v>
      </c>
      <c r="D10" s="12" t="str">
        <f t="shared" si="1"/>
        <v/>
      </c>
      <c r="E10" s="13" t="str">
        <f t="shared" si="2"/>
        <v>makes 6 tacos</v>
      </c>
      <c r="F10" s="11"/>
      <c r="G10" s="12" t="str">
        <f t="shared" si="3"/>
        <v/>
      </c>
    </row>
    <row r="11">
      <c r="A11" s="25" t="s">
        <v>211</v>
      </c>
      <c r="D11" s="12" t="str">
        <f t="shared" si="1"/>
        <v/>
      </c>
      <c r="E11" s="13" t="str">
        <f t="shared" si="2"/>
        <v/>
      </c>
      <c r="F11" s="11"/>
      <c r="G11" s="12" t="str">
        <f t="shared" si="3"/>
        <v/>
      </c>
    </row>
    <row r="12">
      <c r="A12" s="18" t="s">
        <v>212</v>
      </c>
      <c r="B12" s="18" t="s">
        <v>13</v>
      </c>
      <c r="C12" s="18">
        <v>0.25</v>
      </c>
      <c r="D12" s="12">
        <f t="shared" si="1"/>
        <v>2</v>
      </c>
      <c r="E12" s="13" t="str">
        <f t="shared" si="2"/>
        <v>c</v>
      </c>
      <c r="F12" s="11"/>
      <c r="G12" s="12">
        <f t="shared" si="3"/>
        <v>0</v>
      </c>
    </row>
    <row r="13">
      <c r="A13" s="18" t="s">
        <v>213</v>
      </c>
      <c r="B13" s="18" t="s">
        <v>22</v>
      </c>
      <c r="C13" s="18">
        <v>1.0</v>
      </c>
      <c r="D13" s="12">
        <f t="shared" si="1"/>
        <v>8</v>
      </c>
      <c r="E13" s="13" t="str">
        <f t="shared" si="2"/>
        <v>Tbsp</v>
      </c>
      <c r="F13" s="11"/>
      <c r="G13" s="12">
        <f t="shared" si="3"/>
        <v>0</v>
      </c>
    </row>
    <row r="14">
      <c r="A14" s="18" t="s">
        <v>101</v>
      </c>
      <c r="B14" s="18" t="s">
        <v>22</v>
      </c>
      <c r="C14" s="18">
        <v>1.0</v>
      </c>
      <c r="D14" s="12">
        <f t="shared" si="1"/>
        <v>8</v>
      </c>
      <c r="E14" s="13" t="str">
        <f t="shared" si="2"/>
        <v>Tbsp</v>
      </c>
      <c r="F14" s="11"/>
      <c r="G14" s="12">
        <f t="shared" si="3"/>
        <v>0</v>
      </c>
    </row>
    <row r="15">
      <c r="A15" s="18" t="s">
        <v>214</v>
      </c>
      <c r="B15" s="18" t="s">
        <v>34</v>
      </c>
      <c r="C15" s="18">
        <v>1.0</v>
      </c>
      <c r="D15" s="12">
        <f t="shared" si="1"/>
        <v>8</v>
      </c>
      <c r="E15" s="13" t="str">
        <f t="shared" si="2"/>
        <v>tsp</v>
      </c>
      <c r="F15" s="11"/>
      <c r="G15" s="12">
        <f t="shared" si="3"/>
        <v>0</v>
      </c>
    </row>
    <row r="16">
      <c r="A16" s="18" t="s">
        <v>216</v>
      </c>
      <c r="B16" s="18" t="s">
        <v>34</v>
      </c>
      <c r="C16" s="18">
        <v>1.0</v>
      </c>
      <c r="D16" s="12">
        <f t="shared" si="1"/>
        <v>8</v>
      </c>
      <c r="E16" s="13" t="str">
        <f t="shared" si="2"/>
        <v>tsp</v>
      </c>
      <c r="F16" s="11"/>
      <c r="G16" s="12">
        <f t="shared" si="3"/>
        <v>0</v>
      </c>
    </row>
    <row r="17">
      <c r="A17" s="18" t="s">
        <v>218</v>
      </c>
      <c r="B17" s="18" t="s">
        <v>121</v>
      </c>
      <c r="C17" s="18">
        <v>1.0</v>
      </c>
      <c r="D17" s="12">
        <f t="shared" si="1"/>
        <v>8</v>
      </c>
      <c r="E17" s="13" t="str">
        <f t="shared" si="2"/>
        <v>clove</v>
      </c>
      <c r="F17" s="12"/>
      <c r="G17" s="12">
        <f t="shared" si="3"/>
        <v>0</v>
      </c>
    </row>
    <row r="18">
      <c r="A18" s="18" t="s">
        <v>219</v>
      </c>
      <c r="B18" s="18" t="s">
        <v>24</v>
      </c>
      <c r="C18" s="18">
        <v>14.0</v>
      </c>
      <c r="D18" s="12">
        <f t="shared" si="1"/>
        <v>112</v>
      </c>
      <c r="E18" s="13" t="str">
        <f t="shared" si="2"/>
        <v>oz</v>
      </c>
      <c r="F18" s="12"/>
      <c r="G18" s="12">
        <f t="shared" si="3"/>
        <v>0</v>
      </c>
    </row>
    <row r="19">
      <c r="A19" s="25" t="s">
        <v>220</v>
      </c>
      <c r="D19" s="12" t="str">
        <f t="shared" si="1"/>
        <v/>
      </c>
      <c r="E19" s="13" t="str">
        <f t="shared" si="2"/>
        <v/>
      </c>
      <c r="F19" s="11"/>
      <c r="G19" s="12" t="str">
        <f t="shared" si="3"/>
        <v/>
      </c>
    </row>
    <row r="20">
      <c r="A20" s="18" t="s">
        <v>53</v>
      </c>
      <c r="B20" s="18" t="s">
        <v>221</v>
      </c>
      <c r="C20" s="18">
        <v>0.5</v>
      </c>
      <c r="D20" s="12">
        <f t="shared" si="1"/>
        <v>4</v>
      </c>
      <c r="E20" s="13" t="str">
        <f t="shared" si="2"/>
        <v>c (julienned)</v>
      </c>
      <c r="F20" s="11"/>
      <c r="G20" s="12">
        <f t="shared" si="3"/>
        <v>0</v>
      </c>
    </row>
    <row r="21">
      <c r="A21" s="18" t="s">
        <v>222</v>
      </c>
      <c r="B21" s="18" t="s">
        <v>221</v>
      </c>
      <c r="C21" s="18">
        <v>0.5</v>
      </c>
      <c r="D21" s="12">
        <f t="shared" si="1"/>
        <v>4</v>
      </c>
      <c r="E21" s="13" t="str">
        <f t="shared" si="2"/>
        <v>c (julienned)</v>
      </c>
      <c r="F21" s="11"/>
      <c r="G21" s="12">
        <f t="shared" si="3"/>
        <v>0</v>
      </c>
    </row>
    <row r="22">
      <c r="A22" s="18" t="s">
        <v>95</v>
      </c>
      <c r="B22" s="18" t="s">
        <v>223</v>
      </c>
      <c r="C22" s="18">
        <v>1.0</v>
      </c>
      <c r="D22" s="12">
        <f t="shared" si="1"/>
        <v>8</v>
      </c>
      <c r="E22" s="13" t="str">
        <f t="shared" si="2"/>
        <v>whole (julienned)</v>
      </c>
      <c r="F22" s="11"/>
      <c r="G22" s="12">
        <f t="shared" si="3"/>
        <v>0</v>
      </c>
    </row>
    <row r="23">
      <c r="A23" s="18" t="s">
        <v>213</v>
      </c>
      <c r="B23" s="18" t="s">
        <v>13</v>
      </c>
      <c r="C23" s="18">
        <v>0.33</v>
      </c>
      <c r="D23" s="12">
        <f t="shared" si="1"/>
        <v>2.64</v>
      </c>
      <c r="E23" s="13" t="str">
        <f t="shared" si="2"/>
        <v>c</v>
      </c>
      <c r="F23" s="11"/>
      <c r="G23" s="12">
        <f t="shared" si="3"/>
        <v>0</v>
      </c>
    </row>
    <row r="24">
      <c r="A24" s="18" t="s">
        <v>101</v>
      </c>
      <c r="B24" s="18" t="s">
        <v>22</v>
      </c>
      <c r="C24" s="18">
        <v>1.0</v>
      </c>
      <c r="D24" s="12">
        <f t="shared" si="1"/>
        <v>8</v>
      </c>
      <c r="E24" s="13" t="str">
        <f t="shared" si="2"/>
        <v>Tbsp</v>
      </c>
      <c r="F24" s="11"/>
      <c r="G24" s="12">
        <f t="shared" si="3"/>
        <v>0</v>
      </c>
    </row>
    <row r="25">
      <c r="A25" s="18" t="s">
        <v>214</v>
      </c>
      <c r="B25" s="18" t="s">
        <v>34</v>
      </c>
      <c r="C25" s="18">
        <v>0.5</v>
      </c>
      <c r="D25" s="12">
        <f t="shared" si="1"/>
        <v>4</v>
      </c>
      <c r="E25" s="13" t="str">
        <f t="shared" si="2"/>
        <v>tsp</v>
      </c>
      <c r="F25" s="11"/>
      <c r="G25" s="12">
        <f t="shared" si="3"/>
        <v>0</v>
      </c>
    </row>
    <row r="26">
      <c r="A26" s="18" t="s">
        <v>91</v>
      </c>
      <c r="B26" s="18" t="s">
        <v>92</v>
      </c>
      <c r="C26" s="18">
        <v>1.0</v>
      </c>
      <c r="D26" s="12">
        <f t="shared" si="1"/>
        <v>8</v>
      </c>
      <c r="E26" s="13" t="str">
        <f t="shared" si="2"/>
        <v>taste</v>
      </c>
      <c r="F26" s="11"/>
      <c r="G26" s="12">
        <f t="shared" si="3"/>
        <v>0</v>
      </c>
    </row>
    <row r="27">
      <c r="A27" s="25" t="s">
        <v>228</v>
      </c>
      <c r="D27" s="12" t="str">
        <f t="shared" si="1"/>
        <v/>
      </c>
      <c r="E27" s="13" t="str">
        <f t="shared" si="2"/>
        <v/>
      </c>
      <c r="F27" s="11"/>
      <c r="G27" s="12" t="str">
        <f t="shared" si="3"/>
        <v/>
      </c>
    </row>
    <row r="28">
      <c r="A28" s="18" t="s">
        <v>81</v>
      </c>
      <c r="B28" s="18" t="s">
        <v>13</v>
      </c>
      <c r="C28" s="18">
        <v>0.25</v>
      </c>
      <c r="D28" s="12">
        <f t="shared" si="1"/>
        <v>2</v>
      </c>
      <c r="E28" s="13" t="str">
        <f t="shared" si="2"/>
        <v>c</v>
      </c>
      <c r="F28" s="12"/>
      <c r="G28" s="12"/>
    </row>
    <row r="29">
      <c r="A29" s="18" t="s">
        <v>229</v>
      </c>
      <c r="B29" s="18" t="s">
        <v>13</v>
      </c>
      <c r="C29" s="18">
        <v>0.25</v>
      </c>
      <c r="D29" s="12">
        <f t="shared" si="1"/>
        <v>2</v>
      </c>
      <c r="E29" s="13" t="str">
        <f t="shared" si="2"/>
        <v>c</v>
      </c>
      <c r="F29" s="1"/>
      <c r="G29" s="1"/>
    </row>
    <row r="30">
      <c r="A30" s="25" t="s">
        <v>230</v>
      </c>
      <c r="D30" s="12" t="str">
        <f t="shared" si="1"/>
        <v/>
      </c>
      <c r="E30" s="13" t="str">
        <f t="shared" si="2"/>
        <v/>
      </c>
      <c r="F30" s="1"/>
      <c r="G30" s="1"/>
    </row>
    <row r="31">
      <c r="A31" s="18" t="s">
        <v>231</v>
      </c>
      <c r="B31" s="18" t="s">
        <v>17</v>
      </c>
      <c r="C31" s="18">
        <v>6.0</v>
      </c>
      <c r="D31" s="12">
        <f t="shared" si="1"/>
        <v>48</v>
      </c>
      <c r="E31" s="13" t="str">
        <f t="shared" si="2"/>
        <v>tortillas</v>
      </c>
      <c r="F31" s="2"/>
      <c r="G31" s="2"/>
    </row>
    <row r="32">
      <c r="A32" s="18" t="s">
        <v>232</v>
      </c>
      <c r="B32" s="18" t="s">
        <v>13</v>
      </c>
      <c r="C32" s="18">
        <v>0.5</v>
      </c>
      <c r="D32" s="12">
        <f t="shared" si="1"/>
        <v>4</v>
      </c>
      <c r="E32" s="13" t="str">
        <f t="shared" si="2"/>
        <v>c</v>
      </c>
      <c r="F32" s="5"/>
      <c r="G32" s="7"/>
    </row>
    <row r="33">
      <c r="A33" s="18" t="s">
        <v>233</v>
      </c>
      <c r="B33" s="18" t="s">
        <v>13</v>
      </c>
      <c r="C33" s="18">
        <v>0.5</v>
      </c>
      <c r="D33" s="12">
        <f t="shared" si="1"/>
        <v>4</v>
      </c>
      <c r="E33" s="13" t="str">
        <f t="shared" si="2"/>
        <v>c</v>
      </c>
      <c r="F33" s="8"/>
      <c r="G33" s="8"/>
    </row>
    <row r="34">
      <c r="A34" s="18" t="s">
        <v>234</v>
      </c>
      <c r="B34" s="18" t="s">
        <v>13</v>
      </c>
      <c r="C34" s="18">
        <v>0.5</v>
      </c>
      <c r="D34" s="12">
        <f t="shared" si="1"/>
        <v>4</v>
      </c>
      <c r="E34" s="13" t="str">
        <f t="shared" si="2"/>
        <v>c</v>
      </c>
    </row>
    <row r="35">
      <c r="A35" s="18" t="s">
        <v>98</v>
      </c>
      <c r="B35" s="18" t="s">
        <v>236</v>
      </c>
      <c r="C35" s="18">
        <v>2.0</v>
      </c>
      <c r="D35" s="12">
        <f t="shared" si="1"/>
        <v>16</v>
      </c>
      <c r="E35" s="13" t="str">
        <f t="shared" si="2"/>
        <v>whole </v>
      </c>
      <c r="F35" s="9"/>
      <c r="G35" s="9"/>
    </row>
    <row r="36">
      <c r="A36" s="18" t="s">
        <v>237</v>
      </c>
      <c r="B36" s="18" t="s">
        <v>236</v>
      </c>
      <c r="C36" s="18">
        <v>2.0</v>
      </c>
      <c r="D36" s="12">
        <f t="shared" si="1"/>
        <v>16</v>
      </c>
      <c r="E36" s="13" t="str">
        <f t="shared" si="2"/>
        <v>whole </v>
      </c>
      <c r="F36" s="11"/>
      <c r="G36" s="12"/>
    </row>
    <row r="37">
      <c r="A37" s="18" t="s">
        <v>238</v>
      </c>
      <c r="B37" s="18" t="s">
        <v>239</v>
      </c>
      <c r="C37" s="18">
        <v>0.2</v>
      </c>
      <c r="D37" s="12">
        <f t="shared" si="1"/>
        <v>1.6</v>
      </c>
      <c r="E37" s="13" t="str">
        <f t="shared" si="2"/>
        <v>cup</v>
      </c>
      <c r="F37" s="11"/>
      <c r="G37" s="12"/>
    </row>
    <row r="38">
      <c r="D38" s="12" t="str">
        <f t="shared" si="1"/>
        <v/>
      </c>
      <c r="E38" s="13" t="str">
        <f t="shared" si="2"/>
        <v/>
      </c>
      <c r="F38" s="11"/>
      <c r="G38" s="12"/>
    </row>
    <row r="39">
      <c r="D39" s="12" t="str">
        <f t="shared" si="1"/>
        <v/>
      </c>
      <c r="E39" s="13" t="str">
        <f t="shared" si="2"/>
        <v/>
      </c>
      <c r="F39" s="11"/>
      <c r="G39" s="12"/>
    </row>
    <row r="40">
      <c r="A40" s="18" t="s">
        <v>240</v>
      </c>
      <c r="B40" s="18" t="s">
        <v>241</v>
      </c>
      <c r="D40" s="12" t="str">
        <f t="shared" si="1"/>
        <v/>
      </c>
      <c r="E40" s="13" t="str">
        <f t="shared" si="2"/>
        <v>makes 6-8 tacos</v>
      </c>
      <c r="F40" s="11"/>
      <c r="G40" s="12"/>
    </row>
    <row r="41">
      <c r="A41" s="18" t="s">
        <v>242</v>
      </c>
      <c r="B41" s="18" t="s">
        <v>97</v>
      </c>
      <c r="C41" s="18">
        <v>3.0</v>
      </c>
      <c r="D41" s="12">
        <f t="shared" si="1"/>
        <v>24</v>
      </c>
      <c r="E41" s="13" t="str">
        <f t="shared" si="2"/>
        <v>c (diced)</v>
      </c>
      <c r="F41" s="11"/>
      <c r="G41" s="12"/>
    </row>
    <row r="42">
      <c r="A42" s="18" t="s">
        <v>123</v>
      </c>
      <c r="B42" s="18" t="s">
        <v>34</v>
      </c>
      <c r="C42" s="18">
        <v>1.0</v>
      </c>
      <c r="D42" s="12">
        <f t="shared" si="1"/>
        <v>8</v>
      </c>
      <c r="E42" s="13" t="str">
        <f t="shared" si="2"/>
        <v>tsp</v>
      </c>
      <c r="F42" s="11"/>
      <c r="G42" s="12"/>
    </row>
    <row r="43">
      <c r="A43" s="18" t="s">
        <v>109</v>
      </c>
      <c r="B43" s="18" t="s">
        <v>22</v>
      </c>
      <c r="C43" s="18">
        <v>1.0</v>
      </c>
      <c r="D43" s="12">
        <f t="shared" si="1"/>
        <v>8</v>
      </c>
      <c r="E43" s="13" t="str">
        <f t="shared" si="2"/>
        <v>Tbsp</v>
      </c>
      <c r="F43" s="11"/>
      <c r="G43" s="12"/>
    </row>
    <row r="44">
      <c r="A44" s="18" t="s">
        <v>243</v>
      </c>
      <c r="B44" s="18" t="s">
        <v>96</v>
      </c>
      <c r="C44" s="18">
        <v>1.0</v>
      </c>
      <c r="D44" s="12">
        <f t="shared" si="1"/>
        <v>8</v>
      </c>
      <c r="E44" s="13" t="str">
        <f t="shared" si="2"/>
        <v>pepper</v>
      </c>
      <c r="F44" s="11"/>
      <c r="G44" s="12"/>
    </row>
    <row r="45">
      <c r="A45" s="18" t="s">
        <v>244</v>
      </c>
      <c r="B45" s="18" t="s">
        <v>97</v>
      </c>
      <c r="C45" s="18">
        <v>0.33</v>
      </c>
      <c r="D45" s="12">
        <f t="shared" si="1"/>
        <v>2.64</v>
      </c>
      <c r="E45" s="13" t="str">
        <f t="shared" si="2"/>
        <v>c (diced)</v>
      </c>
      <c r="F45" s="12"/>
      <c r="G45" s="12"/>
    </row>
    <row r="46">
      <c r="A46" s="18" t="s">
        <v>245</v>
      </c>
      <c r="B46" s="18" t="s">
        <v>13</v>
      </c>
      <c r="C46" s="18">
        <v>1.0</v>
      </c>
      <c r="D46" s="12">
        <f t="shared" si="1"/>
        <v>8</v>
      </c>
      <c r="E46" s="13" t="str">
        <f t="shared" si="2"/>
        <v>c</v>
      </c>
      <c r="F46" s="12"/>
      <c r="G46" s="12"/>
    </row>
    <row r="47">
      <c r="A47" s="18" t="s">
        <v>246</v>
      </c>
      <c r="B47" s="18" t="s">
        <v>34</v>
      </c>
      <c r="C47" s="18">
        <v>1.0</v>
      </c>
      <c r="D47" s="12">
        <f t="shared" si="1"/>
        <v>8</v>
      </c>
      <c r="E47" s="13" t="str">
        <f t="shared" si="2"/>
        <v>tsp</v>
      </c>
      <c r="F47" s="11"/>
      <c r="G47" s="12"/>
    </row>
    <row r="48">
      <c r="A48" s="18" t="s">
        <v>247</v>
      </c>
      <c r="B48" s="18" t="s">
        <v>17</v>
      </c>
      <c r="C48" s="18">
        <v>1.0</v>
      </c>
      <c r="D48" s="12">
        <f t="shared" si="1"/>
        <v>8</v>
      </c>
      <c r="E48" s="13" t="str">
        <f t="shared" si="2"/>
        <v>avocado</v>
      </c>
      <c r="F48" s="11"/>
      <c r="G48" s="12"/>
    </row>
    <row r="49">
      <c r="A49" s="18" t="s">
        <v>122</v>
      </c>
      <c r="B49" s="18" t="s">
        <v>22</v>
      </c>
      <c r="C49" s="18">
        <v>1.0</v>
      </c>
      <c r="D49" s="12">
        <f t="shared" si="1"/>
        <v>8</v>
      </c>
      <c r="E49" s="13" t="str">
        <f t="shared" si="2"/>
        <v>Tbsp</v>
      </c>
      <c r="F49" s="11"/>
      <c r="G49" s="12"/>
    </row>
    <row r="50">
      <c r="A50" s="18" t="s">
        <v>234</v>
      </c>
      <c r="B50" s="18" t="s">
        <v>248</v>
      </c>
      <c r="C50" s="18">
        <v>1.0</v>
      </c>
      <c r="D50" s="12">
        <f t="shared" si="1"/>
        <v>8</v>
      </c>
      <c r="E50" s="13" t="str">
        <f t="shared" si="2"/>
        <v>handful</v>
      </c>
      <c r="F50" s="11"/>
      <c r="G50" s="12">
        <f t="shared" ref="G50:G55" si="4">if(D50, D50*F50, "")</f>
        <v>0</v>
      </c>
    </row>
    <row r="51">
      <c r="A51" s="18" t="s">
        <v>231</v>
      </c>
      <c r="B51" s="18" t="s">
        <v>17</v>
      </c>
      <c r="C51" s="18">
        <v>8.0</v>
      </c>
      <c r="D51" s="12">
        <f t="shared" si="1"/>
        <v>64</v>
      </c>
      <c r="E51" s="13" t="str">
        <f t="shared" si="2"/>
        <v>tortillas</v>
      </c>
      <c r="F51" s="11"/>
      <c r="G51" s="12">
        <f t="shared" si="4"/>
        <v>0</v>
      </c>
    </row>
    <row r="52">
      <c r="A52" s="18" t="s">
        <v>256</v>
      </c>
      <c r="B52" s="18" t="s">
        <v>17</v>
      </c>
      <c r="C52" s="18">
        <v>1.0</v>
      </c>
      <c r="D52" s="12">
        <f t="shared" si="1"/>
        <v>8</v>
      </c>
      <c r="E52" s="13" t="str">
        <f t="shared" si="2"/>
        <v>lime (garnish)</v>
      </c>
      <c r="F52" s="11"/>
      <c r="G52" s="12">
        <f t="shared" si="4"/>
        <v>0</v>
      </c>
    </row>
    <row r="53">
      <c r="D53" s="12" t="str">
        <f t="shared" si="1"/>
        <v/>
      </c>
      <c r="E53" s="13" t="str">
        <f t="shared" si="2"/>
        <v/>
      </c>
      <c r="F53" s="11"/>
      <c r="G53" s="12" t="str">
        <f t="shared" si="4"/>
        <v/>
      </c>
    </row>
    <row r="54">
      <c r="D54" s="12" t="str">
        <f t="shared" si="1"/>
        <v/>
      </c>
      <c r="E54" s="13" t="str">
        <f t="shared" si="2"/>
        <v/>
      </c>
      <c r="F54" s="11"/>
      <c r="G54" s="12" t="str">
        <f t="shared" si="4"/>
        <v/>
      </c>
    </row>
    <row r="55">
      <c r="A55" s="18" t="s">
        <v>258</v>
      </c>
      <c r="B55" s="18" t="s">
        <v>259</v>
      </c>
      <c r="D55" s="12" t="str">
        <f t="shared" si="1"/>
        <v/>
      </c>
      <c r="E55" s="13" t="str">
        <f t="shared" si="2"/>
        <v>serves 4?</v>
      </c>
      <c r="F55" s="11"/>
      <c r="G55" s="12" t="str">
        <f t="shared" si="4"/>
        <v/>
      </c>
    </row>
    <row r="56">
      <c r="A56" s="26" t="s">
        <v>260</v>
      </c>
      <c r="D56" s="12" t="str">
        <f t="shared" si="1"/>
        <v/>
      </c>
      <c r="E56" s="13" t="str">
        <f t="shared" si="2"/>
        <v/>
      </c>
      <c r="F56" s="12"/>
      <c r="G56" s="12"/>
    </row>
    <row r="57">
      <c r="A57" s="18" t="s">
        <v>261</v>
      </c>
      <c r="B57" s="18" t="s">
        <v>262</v>
      </c>
      <c r="C57" s="18">
        <v>1.0</v>
      </c>
      <c r="D57" s="12">
        <f t="shared" si="1"/>
        <v>8</v>
      </c>
      <c r="E57" s="13" t="str">
        <f t="shared" si="2"/>
        <v>head</v>
      </c>
    </row>
    <row r="58">
      <c r="A58" s="18" t="s">
        <v>264</v>
      </c>
      <c r="B58" s="18" t="s">
        <v>13</v>
      </c>
      <c r="C58" s="18">
        <v>0.5</v>
      </c>
      <c r="D58" s="12">
        <f t="shared" si="1"/>
        <v>4</v>
      </c>
      <c r="E58" s="13" t="str">
        <f t="shared" si="2"/>
        <v>c</v>
      </c>
    </row>
    <row r="59">
      <c r="A59" s="18" t="s">
        <v>265</v>
      </c>
      <c r="B59" s="18" t="s">
        <v>17</v>
      </c>
      <c r="C59" s="18">
        <v>1.0</v>
      </c>
      <c r="D59" s="12">
        <f t="shared" si="1"/>
        <v>8</v>
      </c>
      <c r="E59" s="13" t="str">
        <f t="shared" si="2"/>
        <v>juice and zest of lime</v>
      </c>
    </row>
    <row r="60">
      <c r="A60" s="18" t="s">
        <v>104</v>
      </c>
      <c r="B60" s="18" t="s">
        <v>34</v>
      </c>
      <c r="C60" s="18">
        <v>0.5</v>
      </c>
      <c r="D60" s="12">
        <f t="shared" si="1"/>
        <v>4</v>
      </c>
      <c r="E60" s="13" t="str">
        <f t="shared" si="2"/>
        <v>tsp</v>
      </c>
    </row>
    <row r="61">
      <c r="A61" s="18" t="s">
        <v>266</v>
      </c>
      <c r="B61" s="18" t="s">
        <v>13</v>
      </c>
      <c r="C61" s="18">
        <v>0.5</v>
      </c>
      <c r="D61" s="12">
        <f t="shared" si="1"/>
        <v>4</v>
      </c>
      <c r="E61" s="13" t="str">
        <f t="shared" si="2"/>
        <v>c</v>
      </c>
    </row>
    <row r="62">
      <c r="A62" s="18" t="s">
        <v>267</v>
      </c>
      <c r="B62" s="18" t="s">
        <v>13</v>
      </c>
      <c r="C62" s="18">
        <v>0.5</v>
      </c>
      <c r="D62" s="12">
        <f t="shared" si="1"/>
        <v>4</v>
      </c>
      <c r="E62" s="13" t="str">
        <f t="shared" si="2"/>
        <v>c</v>
      </c>
    </row>
    <row r="63">
      <c r="A63" s="18" t="s">
        <v>268</v>
      </c>
      <c r="B63" s="18" t="s">
        <v>13</v>
      </c>
      <c r="C63" s="18">
        <v>0.5</v>
      </c>
      <c r="D63" s="12">
        <f t="shared" si="1"/>
        <v>4</v>
      </c>
      <c r="E63" s="13" t="str">
        <f t="shared" si="2"/>
        <v>c</v>
      </c>
    </row>
    <row r="64">
      <c r="A64" s="18" t="s">
        <v>123</v>
      </c>
      <c r="B64" s="18" t="s">
        <v>34</v>
      </c>
      <c r="C64" s="18">
        <v>1.5</v>
      </c>
      <c r="D64" s="12">
        <f t="shared" si="1"/>
        <v>12</v>
      </c>
      <c r="E64" s="13" t="str">
        <f t="shared" si="2"/>
        <v>tsp</v>
      </c>
    </row>
    <row r="65">
      <c r="A65" s="18" t="s">
        <v>246</v>
      </c>
      <c r="B65" s="18" t="s">
        <v>34</v>
      </c>
      <c r="C65" s="18">
        <v>1.0</v>
      </c>
      <c r="D65" s="12">
        <f t="shared" si="1"/>
        <v>8</v>
      </c>
      <c r="E65" s="13" t="str">
        <f t="shared" si="2"/>
        <v>tsp</v>
      </c>
    </row>
    <row r="66">
      <c r="A66" s="18" t="s">
        <v>106</v>
      </c>
      <c r="B66" s="18" t="s">
        <v>34</v>
      </c>
      <c r="C66" s="18">
        <v>0.5</v>
      </c>
      <c r="D66" s="12">
        <f t="shared" si="1"/>
        <v>4</v>
      </c>
      <c r="E66" s="13" t="str">
        <f t="shared" si="2"/>
        <v>tsp</v>
      </c>
    </row>
    <row r="67">
      <c r="A67" s="18" t="s">
        <v>269</v>
      </c>
      <c r="B67" s="18" t="s">
        <v>34</v>
      </c>
      <c r="C67" s="18">
        <v>0.25</v>
      </c>
      <c r="D67" s="12">
        <f t="shared" si="1"/>
        <v>2</v>
      </c>
      <c r="E67" s="13" t="str">
        <f t="shared" si="2"/>
        <v>tsp</v>
      </c>
    </row>
    <row r="68">
      <c r="A68" s="18" t="s">
        <v>95</v>
      </c>
      <c r="B68" s="18" t="s">
        <v>34</v>
      </c>
      <c r="C68" s="18">
        <v>0.25</v>
      </c>
      <c r="D68" s="12">
        <f t="shared" si="1"/>
        <v>2</v>
      </c>
      <c r="E68" s="13" t="str">
        <f t="shared" si="2"/>
        <v>tsp</v>
      </c>
    </row>
    <row r="69">
      <c r="A69" s="25" t="s">
        <v>270</v>
      </c>
      <c r="D69" s="12" t="str">
        <f t="shared" si="1"/>
        <v/>
      </c>
      <c r="E69" s="13" t="str">
        <f t="shared" si="2"/>
        <v/>
      </c>
    </row>
    <row r="70">
      <c r="A70" s="18" t="s">
        <v>271</v>
      </c>
      <c r="B70" s="18" t="s">
        <v>177</v>
      </c>
      <c r="C70" s="18">
        <v>0.75</v>
      </c>
      <c r="D70" s="12">
        <f t="shared" si="1"/>
        <v>6</v>
      </c>
      <c r="E70" s="13" t="str">
        <f t="shared" si="2"/>
        <v>c (chopped)</v>
      </c>
    </row>
    <row r="71">
      <c r="A71" s="18" t="s">
        <v>272</v>
      </c>
      <c r="B71" s="18" t="s">
        <v>177</v>
      </c>
      <c r="C71" s="18">
        <v>0.75</v>
      </c>
      <c r="D71" s="12">
        <f t="shared" si="1"/>
        <v>6</v>
      </c>
      <c r="E71" s="13" t="str">
        <f t="shared" si="2"/>
        <v>c (chopped)</v>
      </c>
    </row>
    <row r="72">
      <c r="A72" s="18" t="s">
        <v>53</v>
      </c>
      <c r="B72" s="18" t="s">
        <v>54</v>
      </c>
      <c r="C72" s="18">
        <v>0.5</v>
      </c>
      <c r="D72" s="12">
        <f t="shared" si="1"/>
        <v>4</v>
      </c>
      <c r="E72" s="13" t="str">
        <f t="shared" si="2"/>
        <v>c (shredded)</v>
      </c>
    </row>
    <row r="73">
      <c r="A73" s="18" t="s">
        <v>118</v>
      </c>
      <c r="B73" s="18" t="s">
        <v>273</v>
      </c>
      <c r="C73" s="18">
        <v>1.0</v>
      </c>
      <c r="D73" s="12">
        <f t="shared" si="1"/>
        <v>8</v>
      </c>
      <c r="E73" s="13" t="str">
        <f t="shared" si="2"/>
        <v>lime (juiced)</v>
      </c>
    </row>
    <row r="74">
      <c r="A74" s="18" t="s">
        <v>274</v>
      </c>
      <c r="B74" s="18" t="s">
        <v>22</v>
      </c>
      <c r="C74" s="18">
        <v>1.0</v>
      </c>
      <c r="D74" s="12">
        <f t="shared" si="1"/>
        <v>8</v>
      </c>
      <c r="E74" s="13" t="str">
        <f t="shared" si="2"/>
        <v>Tbsp</v>
      </c>
    </row>
    <row r="75">
      <c r="A75" s="18" t="s">
        <v>101</v>
      </c>
      <c r="B75" s="18" t="s">
        <v>34</v>
      </c>
      <c r="C75" s="18">
        <v>0.5</v>
      </c>
      <c r="D75" s="12">
        <f t="shared" si="1"/>
        <v>4</v>
      </c>
      <c r="E75" s="13" t="str">
        <f t="shared" si="2"/>
        <v>tsp</v>
      </c>
    </row>
    <row r="76">
      <c r="A76" s="18" t="s">
        <v>104</v>
      </c>
      <c r="B76" s="18" t="s">
        <v>34</v>
      </c>
      <c r="C76" s="18">
        <v>0.5</v>
      </c>
      <c r="D76" s="12">
        <f t="shared" si="1"/>
        <v>4</v>
      </c>
      <c r="E76" s="13" t="str">
        <f t="shared" si="2"/>
        <v>tsp</v>
      </c>
    </row>
    <row r="77">
      <c r="A77" s="25" t="s">
        <v>275</v>
      </c>
      <c r="D77" s="12" t="str">
        <f t="shared" si="1"/>
        <v/>
      </c>
      <c r="E77" s="13" t="str">
        <f t="shared" si="2"/>
        <v/>
      </c>
    </row>
    <row r="78">
      <c r="A78" s="18" t="s">
        <v>81</v>
      </c>
      <c r="B78" s="18" t="s">
        <v>13</v>
      </c>
      <c r="C78" s="18">
        <v>0.33</v>
      </c>
      <c r="D78" s="12">
        <f t="shared" si="1"/>
        <v>2.64</v>
      </c>
      <c r="E78" s="13" t="str">
        <f t="shared" si="2"/>
        <v>c</v>
      </c>
    </row>
    <row r="79">
      <c r="A79" s="18" t="s">
        <v>27</v>
      </c>
      <c r="B79" s="18" t="s">
        <v>97</v>
      </c>
      <c r="C79" s="18">
        <v>0.33</v>
      </c>
      <c r="D79" s="12">
        <f t="shared" si="1"/>
        <v>2.64</v>
      </c>
      <c r="E79" s="13" t="str">
        <f t="shared" si="2"/>
        <v>c (diced)</v>
      </c>
    </row>
    <row r="80">
      <c r="A80" s="18" t="s">
        <v>265</v>
      </c>
      <c r="B80" s="18" t="s">
        <v>17</v>
      </c>
      <c r="C80" s="18">
        <v>1.0</v>
      </c>
      <c r="D80" s="12">
        <f t="shared" si="1"/>
        <v>8</v>
      </c>
      <c r="E80" s="13" t="str">
        <f t="shared" si="2"/>
        <v>juice and zest of lime</v>
      </c>
    </row>
    <row r="81">
      <c r="A81" s="18" t="s">
        <v>37</v>
      </c>
      <c r="B81" s="18" t="s">
        <v>34</v>
      </c>
      <c r="C81" s="18">
        <v>1.5</v>
      </c>
      <c r="D81" s="12">
        <f t="shared" si="1"/>
        <v>12</v>
      </c>
      <c r="E81" s="13" t="str">
        <f t="shared" si="2"/>
        <v>tsp</v>
      </c>
    </row>
    <row r="82">
      <c r="A82" s="18" t="s">
        <v>104</v>
      </c>
      <c r="B82" s="18" t="s">
        <v>34</v>
      </c>
      <c r="C82" s="18">
        <v>0.5</v>
      </c>
      <c r="D82" s="12">
        <f t="shared" si="1"/>
        <v>4</v>
      </c>
      <c r="E82" s="13" t="str">
        <f t="shared" si="2"/>
        <v>tsp</v>
      </c>
    </row>
    <row r="83">
      <c r="A83" s="18" t="s">
        <v>229</v>
      </c>
      <c r="B83" s="18" t="s">
        <v>276</v>
      </c>
      <c r="C83" s="18">
        <v>1.0</v>
      </c>
      <c r="D83" s="12">
        <f t="shared" si="1"/>
        <v>8</v>
      </c>
      <c r="E83" s="13" t="str">
        <f t="shared" si="2"/>
        <v>dash</v>
      </c>
    </row>
    <row r="84">
      <c r="A84" s="25"/>
      <c r="D84" s="12" t="str">
        <f t="shared" si="1"/>
        <v/>
      </c>
      <c r="E84" s="13" t="str">
        <f t="shared" si="2"/>
        <v/>
      </c>
    </row>
    <row r="85">
      <c r="D85" s="12" t="str">
        <f t="shared" si="1"/>
        <v/>
      </c>
      <c r="E85" s="13" t="str">
        <f t="shared" si="2"/>
        <v/>
      </c>
    </row>
    <row r="86">
      <c r="A86" s="18" t="s">
        <v>277</v>
      </c>
      <c r="D86" s="12" t="str">
        <f t="shared" si="1"/>
        <v/>
      </c>
      <c r="E86" s="13" t="str">
        <f t="shared" si="2"/>
        <v/>
      </c>
    </row>
    <row r="87">
      <c r="A87" s="18" t="s">
        <v>278</v>
      </c>
      <c r="D87" s="12" t="str">
        <f t="shared" si="1"/>
        <v/>
      </c>
      <c r="E87" s="13" t="str">
        <f t="shared" si="2"/>
        <v/>
      </c>
    </row>
    <row r="88">
      <c r="A88" s="18" t="s">
        <v>279</v>
      </c>
      <c r="D88" s="12" t="str">
        <f t="shared" si="1"/>
        <v/>
      </c>
      <c r="E88" s="13" t="str">
        <f t="shared" si="2"/>
        <v/>
      </c>
    </row>
    <row r="89">
      <c r="A89" s="18" t="s">
        <v>280</v>
      </c>
      <c r="D89" s="12" t="str">
        <f t="shared" si="1"/>
        <v/>
      </c>
      <c r="E89" s="13" t="str">
        <f t="shared" si="2"/>
        <v/>
      </c>
    </row>
    <row r="90">
      <c r="A90" s="18" t="s">
        <v>281</v>
      </c>
      <c r="D90" s="12" t="str">
        <f t="shared" si="1"/>
        <v/>
      </c>
      <c r="E90" s="13" t="str">
        <f t="shared" si="2"/>
        <v/>
      </c>
    </row>
  </sheetData>
  <mergeCells count="5">
    <mergeCell ref="D7:E7"/>
    <mergeCell ref="A3:G3"/>
    <mergeCell ref="A6:G6"/>
    <mergeCell ref="A5:G5"/>
    <mergeCell ref="A2:G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</cols>
  <sheetData>
    <row r="1">
      <c r="A1" s="1" t="str">
        <f>HYPERLINK("https://www.veganricha.com/2014/11/gluten-free-yeast-free-pumpkin-cinnamon-rolls.html","Cinnamon Rolls")</f>
        <v>Cinnamon Rolls</v>
      </c>
    </row>
    <row r="2">
      <c r="A2" s="1"/>
    </row>
    <row r="3">
      <c r="A3" s="2"/>
    </row>
    <row r="4">
      <c r="A4" s="3" t="s">
        <v>0</v>
      </c>
      <c r="B4" s="4">
        <v>8.0</v>
      </c>
      <c r="C4" s="5" t="s">
        <v>1</v>
      </c>
      <c r="D4" s="4">
        <v>24.0</v>
      </c>
      <c r="E4" s="6"/>
      <c r="F4" s="5" t="s">
        <v>2</v>
      </c>
      <c r="G4" s="7">
        <f>sum(G8:G1000)</f>
        <v>28.635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41</v>
      </c>
      <c r="B8" s="11" t="s">
        <v>13</v>
      </c>
      <c r="C8" s="11">
        <v>0.75</v>
      </c>
      <c r="D8" s="12">
        <f t="shared" ref="D8:D22" si="1">if(C8, C8*D$4/B$4, "")</f>
        <v>2.25</v>
      </c>
      <c r="E8" s="13" t="str">
        <f t="shared" ref="E8:E22" si="2">if(B8 = "whole", A8, B8)</f>
        <v>c</v>
      </c>
      <c r="F8" s="11">
        <v>0.17</v>
      </c>
      <c r="G8" s="12">
        <f t="shared" ref="G8:G22" si="3">if(D8, D8*F8, "")</f>
        <v>0.3825</v>
      </c>
    </row>
    <row r="9">
      <c r="A9" s="11" t="s">
        <v>215</v>
      </c>
      <c r="B9" s="11" t="s">
        <v>13</v>
      </c>
      <c r="C9" s="11">
        <v>0.33</v>
      </c>
      <c r="D9" s="12">
        <f t="shared" si="1"/>
        <v>0.99</v>
      </c>
      <c r="E9" s="13" t="str">
        <f t="shared" si="2"/>
        <v>c</v>
      </c>
      <c r="F9" s="11">
        <v>1.0</v>
      </c>
      <c r="G9" s="12">
        <f t="shared" si="3"/>
        <v>0.99</v>
      </c>
    </row>
    <row r="10">
      <c r="A10" s="11" t="s">
        <v>217</v>
      </c>
      <c r="B10" s="11" t="s">
        <v>13</v>
      </c>
      <c r="C10" s="11">
        <v>0.5</v>
      </c>
      <c r="D10" s="12">
        <f t="shared" si="1"/>
        <v>1.5</v>
      </c>
      <c r="E10" s="13" t="str">
        <f t="shared" si="2"/>
        <v>c</v>
      </c>
      <c r="F10" s="11">
        <v>0.35</v>
      </c>
      <c r="G10" s="12">
        <f t="shared" si="3"/>
        <v>0.525</v>
      </c>
    </row>
    <row r="11">
      <c r="A11" s="11" t="s">
        <v>104</v>
      </c>
      <c r="B11" s="11" t="s">
        <v>34</v>
      </c>
      <c r="C11" s="11">
        <v>0.25</v>
      </c>
      <c r="D11" s="12">
        <f t="shared" si="1"/>
        <v>0.75</v>
      </c>
      <c r="E11" s="13" t="str">
        <f t="shared" si="2"/>
        <v>tsp</v>
      </c>
      <c r="F11" s="11">
        <v>0.17</v>
      </c>
      <c r="G11" s="12">
        <f t="shared" si="3"/>
        <v>0.1275</v>
      </c>
    </row>
    <row r="12">
      <c r="A12" s="11" t="s">
        <v>168</v>
      </c>
      <c r="B12" s="11" t="s">
        <v>34</v>
      </c>
      <c r="C12" s="11">
        <v>1.5</v>
      </c>
      <c r="D12" s="12">
        <f t="shared" si="1"/>
        <v>4.5</v>
      </c>
      <c r="E12" s="13" t="str">
        <f t="shared" si="2"/>
        <v>tsp</v>
      </c>
      <c r="F12" s="11">
        <v>3.0</v>
      </c>
      <c r="G12" s="12">
        <f t="shared" si="3"/>
        <v>13.5</v>
      </c>
    </row>
    <row r="13">
      <c r="A13" s="11"/>
      <c r="B13" s="11"/>
      <c r="C13" s="11"/>
      <c r="D13" s="12" t="str">
        <f t="shared" si="1"/>
        <v/>
      </c>
      <c r="E13" s="13" t="str">
        <f t="shared" si="2"/>
        <v/>
      </c>
      <c r="F13" s="11">
        <v>0.2</v>
      </c>
      <c r="G13" s="12" t="str">
        <f t="shared" si="3"/>
        <v/>
      </c>
    </row>
    <row r="14">
      <c r="A14" s="11" t="s">
        <v>10</v>
      </c>
      <c r="B14" s="11" t="s">
        <v>13</v>
      </c>
      <c r="C14" s="11">
        <v>0.5</v>
      </c>
      <c r="D14" s="12">
        <f t="shared" si="1"/>
        <v>1.5</v>
      </c>
      <c r="E14" s="13" t="str">
        <f t="shared" si="2"/>
        <v>c</v>
      </c>
      <c r="F14" s="11">
        <v>5.99</v>
      </c>
      <c r="G14" s="12">
        <f t="shared" si="3"/>
        <v>8.985</v>
      </c>
    </row>
    <row r="15">
      <c r="A15" s="11" t="s">
        <v>224</v>
      </c>
      <c r="B15" s="11" t="s">
        <v>13</v>
      </c>
      <c r="C15" s="11">
        <v>0.25</v>
      </c>
      <c r="D15" s="12">
        <f t="shared" si="1"/>
        <v>0.75</v>
      </c>
      <c r="E15" s="13" t="str">
        <f t="shared" si="2"/>
        <v>c</v>
      </c>
      <c r="F15" s="11">
        <v>0.2</v>
      </c>
      <c r="G15" s="12">
        <f t="shared" si="3"/>
        <v>0.15</v>
      </c>
    </row>
    <row r="16">
      <c r="A16" s="11" t="s">
        <v>154</v>
      </c>
      <c r="B16" s="11" t="s">
        <v>22</v>
      </c>
      <c r="C16" s="11">
        <v>1.0</v>
      </c>
      <c r="D16" s="12">
        <f t="shared" si="1"/>
        <v>3</v>
      </c>
      <c r="E16" s="13" t="str">
        <f t="shared" si="2"/>
        <v>Tbsp</v>
      </c>
      <c r="F16" s="11">
        <v>0.2</v>
      </c>
      <c r="G16" s="12">
        <f t="shared" si="3"/>
        <v>0.6</v>
      </c>
    </row>
    <row r="17">
      <c r="A17" s="11" t="s">
        <v>172</v>
      </c>
      <c r="B17" s="11" t="s">
        <v>22</v>
      </c>
      <c r="C17" s="11">
        <v>1.0</v>
      </c>
      <c r="D17" s="12">
        <f t="shared" si="1"/>
        <v>3</v>
      </c>
      <c r="E17" s="13" t="str">
        <f t="shared" si="2"/>
        <v>Tbsp</v>
      </c>
      <c r="F17" s="11">
        <v>0.5</v>
      </c>
      <c r="G17" s="12">
        <f t="shared" si="3"/>
        <v>1.5</v>
      </c>
    </row>
    <row r="18">
      <c r="A18" s="11" t="s">
        <v>225</v>
      </c>
      <c r="B18" s="11" t="s">
        <v>226</v>
      </c>
      <c r="C18" s="11">
        <v>1.5</v>
      </c>
      <c r="D18" s="12">
        <f t="shared" si="1"/>
        <v>4.5</v>
      </c>
      <c r="E18" s="13" t="str">
        <f t="shared" si="2"/>
        <v>Tsp</v>
      </c>
      <c r="F18" s="12"/>
      <c r="G18" s="12">
        <f t="shared" si="3"/>
        <v>0</v>
      </c>
    </row>
    <row r="19">
      <c r="A19" s="11" t="s">
        <v>227</v>
      </c>
      <c r="B19" s="11" t="s">
        <v>22</v>
      </c>
      <c r="C19" s="11">
        <v>2.5</v>
      </c>
      <c r="D19" s="12">
        <f t="shared" si="1"/>
        <v>7.5</v>
      </c>
      <c r="E19" s="13" t="str">
        <f t="shared" si="2"/>
        <v>Tbsp</v>
      </c>
      <c r="F19" s="11">
        <v>0.25</v>
      </c>
      <c r="G19" s="12">
        <f t="shared" si="3"/>
        <v>1.875</v>
      </c>
    </row>
    <row r="20">
      <c r="A20" s="11"/>
      <c r="B20" s="11"/>
      <c r="C20" s="11"/>
      <c r="D20" s="12" t="str">
        <f t="shared" si="1"/>
        <v/>
      </c>
      <c r="E20" s="13" t="str">
        <f t="shared" si="2"/>
        <v/>
      </c>
      <c r="F20" s="11"/>
      <c r="G20" s="12" t="str">
        <f t="shared" si="3"/>
        <v/>
      </c>
    </row>
    <row r="21">
      <c r="A21" s="11"/>
      <c r="B21" s="11"/>
      <c r="C21" s="11"/>
      <c r="D21" s="12" t="str">
        <f t="shared" si="1"/>
        <v/>
      </c>
      <c r="E21" s="13" t="str">
        <f t="shared" si="2"/>
        <v/>
      </c>
      <c r="F21" s="11"/>
      <c r="G21" s="12" t="str">
        <f t="shared" si="3"/>
        <v/>
      </c>
    </row>
    <row r="22">
      <c r="A22" s="12"/>
      <c r="B22" s="12"/>
      <c r="C22" s="12"/>
      <c r="D22" s="12" t="str">
        <f t="shared" si="1"/>
        <v/>
      </c>
      <c r="E22" s="13" t="str">
        <f t="shared" si="2"/>
        <v/>
      </c>
      <c r="F22" s="12"/>
      <c r="G22" s="12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235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249</v>
      </c>
    </row>
    <row r="2">
      <c r="A2" s="18" t="s">
        <v>250</v>
      </c>
    </row>
    <row r="3">
      <c r="A3" s="18" t="s">
        <v>251</v>
      </c>
    </row>
    <row r="4">
      <c r="A4" s="18" t="s">
        <v>252</v>
      </c>
    </row>
    <row r="5">
      <c r="A5" s="18" t="s">
        <v>253</v>
      </c>
      <c r="B5" s="18" t="s">
        <v>254</v>
      </c>
    </row>
    <row r="6">
      <c r="A6" s="18" t="s">
        <v>255</v>
      </c>
    </row>
    <row r="9">
      <c r="A9" s="27" t="s">
        <v>257</v>
      </c>
    </row>
    <row r="10">
      <c r="A10" s="27" t="s">
        <v>263</v>
      </c>
    </row>
  </sheetData>
  <hyperlinks>
    <hyperlink r:id="rId1" ref="A9"/>
    <hyperlink r:id="rId2" ref="A1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  <col customWidth="1" min="7" max="7" width="22.14"/>
  </cols>
  <sheetData>
    <row r="1">
      <c r="A1" s="1" t="str">
        <f>HYPERLINK("https://cookieandkate.com/pumpkin-oat-pancakes/","Pumpkin Oat Pancakes")</f>
        <v>Pumpkin Oat Pancakes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4.0</v>
      </c>
      <c r="E4" s="6"/>
      <c r="F4" s="5" t="s">
        <v>2</v>
      </c>
      <c r="G4" s="7">
        <f>sum(G8:G1000)</f>
        <v>4.875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10</v>
      </c>
      <c r="B8" s="11" t="s">
        <v>13</v>
      </c>
      <c r="C8" s="11">
        <v>2.0</v>
      </c>
      <c r="D8" s="12">
        <f t="shared" ref="D8:D22" si="1">if(C8, C8*D$4/B$4, "")</f>
        <v>2</v>
      </c>
      <c r="E8" s="13" t="str">
        <f t="shared" ref="E8:E22" si="2">if(B8 = "whole", A8, B8)</f>
        <v>c</v>
      </c>
      <c r="F8" s="11">
        <f>1.8/2</f>
        <v>0.9</v>
      </c>
      <c r="G8" s="12">
        <f t="shared" ref="G8:G22" si="3">if(D8, D8*F8, "")</f>
        <v>1.8</v>
      </c>
    </row>
    <row r="9">
      <c r="A9" s="11" t="s">
        <v>18</v>
      </c>
      <c r="B9" s="11" t="s">
        <v>13</v>
      </c>
      <c r="C9" s="11">
        <v>0.25</v>
      </c>
      <c r="D9" s="12">
        <f t="shared" si="1"/>
        <v>0.25</v>
      </c>
      <c r="E9" s="13" t="str">
        <f t="shared" si="2"/>
        <v>c</v>
      </c>
      <c r="F9" s="11">
        <v>0.5</v>
      </c>
      <c r="G9" s="12">
        <f t="shared" si="3"/>
        <v>0.125</v>
      </c>
    </row>
    <row r="10">
      <c r="A10" s="11" t="s">
        <v>26</v>
      </c>
      <c r="B10" s="11" t="s">
        <v>22</v>
      </c>
      <c r="C10" s="11">
        <v>2.0</v>
      </c>
      <c r="D10" s="12">
        <f t="shared" si="1"/>
        <v>2</v>
      </c>
      <c r="E10" s="13" t="str">
        <f t="shared" si="2"/>
        <v>Tbsp</v>
      </c>
      <c r="F10" s="11">
        <v>0.05</v>
      </c>
      <c r="G10" s="12">
        <f t="shared" si="3"/>
        <v>0.1</v>
      </c>
    </row>
    <row r="11">
      <c r="A11" s="11" t="s">
        <v>29</v>
      </c>
      <c r="B11" s="11" t="s">
        <v>30</v>
      </c>
      <c r="C11" s="11">
        <v>1.0</v>
      </c>
      <c r="D11" s="12">
        <f t="shared" si="1"/>
        <v>1</v>
      </c>
      <c r="E11" s="13" t="str">
        <f t="shared" si="2"/>
        <v>TBsp</v>
      </c>
      <c r="F11" s="11">
        <v>0.1</v>
      </c>
      <c r="G11" s="12">
        <f t="shared" si="3"/>
        <v>0.1</v>
      </c>
    </row>
    <row r="12">
      <c r="A12" s="11" t="s">
        <v>33</v>
      </c>
      <c r="B12" s="11" t="s">
        <v>34</v>
      </c>
      <c r="C12" s="11">
        <v>1.0</v>
      </c>
      <c r="D12" s="12">
        <f t="shared" si="1"/>
        <v>1</v>
      </c>
      <c r="E12" s="13" t="str">
        <f t="shared" si="2"/>
        <v>tsp</v>
      </c>
      <c r="F12" s="11">
        <v>0.15</v>
      </c>
      <c r="G12" s="12">
        <f t="shared" si="3"/>
        <v>0.15</v>
      </c>
    </row>
    <row r="13">
      <c r="A13" s="11" t="s">
        <v>36</v>
      </c>
      <c r="B13" s="11" t="s">
        <v>34</v>
      </c>
      <c r="C13" s="11">
        <v>1.0</v>
      </c>
      <c r="D13" s="12">
        <f t="shared" si="1"/>
        <v>1</v>
      </c>
      <c r="E13" s="13" t="str">
        <f t="shared" si="2"/>
        <v>tsp</v>
      </c>
      <c r="F13" s="11">
        <v>0.05</v>
      </c>
      <c r="G13" s="12">
        <f t="shared" si="3"/>
        <v>0.05</v>
      </c>
      <c r="H13" s="14"/>
    </row>
    <row r="14">
      <c r="A14" s="11" t="s">
        <v>39</v>
      </c>
      <c r="B14" s="11" t="s">
        <v>40</v>
      </c>
      <c r="C14" s="11">
        <v>2.0</v>
      </c>
      <c r="D14" s="12">
        <f t="shared" si="1"/>
        <v>2</v>
      </c>
      <c r="E14" s="13" t="str">
        <f t="shared" si="2"/>
        <v>egg</v>
      </c>
      <c r="F14" s="11">
        <v>0.7</v>
      </c>
      <c r="G14" s="12">
        <f t="shared" si="3"/>
        <v>1.4</v>
      </c>
    </row>
    <row r="15">
      <c r="A15" s="11" t="s">
        <v>41</v>
      </c>
      <c r="B15" s="11" t="s">
        <v>13</v>
      </c>
      <c r="C15" s="11">
        <v>2.0</v>
      </c>
      <c r="D15" s="12">
        <f t="shared" si="1"/>
        <v>2</v>
      </c>
      <c r="E15" s="13" t="str">
        <f t="shared" si="2"/>
        <v>c</v>
      </c>
      <c r="F15" s="11">
        <v>0.5</v>
      </c>
      <c r="G15" s="12">
        <f t="shared" si="3"/>
        <v>1</v>
      </c>
    </row>
    <row r="16">
      <c r="A16" s="11" t="s">
        <v>44</v>
      </c>
      <c r="B16" s="11" t="s">
        <v>34</v>
      </c>
      <c r="C16" s="11">
        <v>0.5</v>
      </c>
      <c r="D16" s="12">
        <f t="shared" si="1"/>
        <v>0.5</v>
      </c>
      <c r="E16" s="13" t="str">
        <f t="shared" si="2"/>
        <v>tsp</v>
      </c>
      <c r="F16" s="11">
        <v>0.05</v>
      </c>
      <c r="G16" s="12">
        <f t="shared" si="3"/>
        <v>0.025</v>
      </c>
    </row>
    <row r="17">
      <c r="A17" s="11" t="s">
        <v>46</v>
      </c>
      <c r="B17" s="11" t="s">
        <v>34</v>
      </c>
      <c r="C17" s="11">
        <v>0.5</v>
      </c>
      <c r="D17" s="12">
        <f t="shared" si="1"/>
        <v>0.5</v>
      </c>
      <c r="E17" s="13" t="str">
        <f t="shared" si="2"/>
        <v>tsp</v>
      </c>
      <c r="F17" s="11">
        <v>0.1</v>
      </c>
      <c r="G17" s="12">
        <f t="shared" si="3"/>
        <v>0.05</v>
      </c>
    </row>
    <row r="18">
      <c r="A18" s="11" t="s">
        <v>48</v>
      </c>
      <c r="B18" s="11" t="s">
        <v>34</v>
      </c>
      <c r="C18" s="11">
        <v>0.5</v>
      </c>
      <c r="D18" s="12">
        <f t="shared" si="1"/>
        <v>0.5</v>
      </c>
      <c r="E18" s="13" t="str">
        <f t="shared" si="2"/>
        <v>tsp</v>
      </c>
      <c r="F18" s="11">
        <v>0.1</v>
      </c>
      <c r="G18" s="12">
        <f t="shared" si="3"/>
        <v>0.05</v>
      </c>
    </row>
    <row r="19">
      <c r="A19" s="11" t="s">
        <v>51</v>
      </c>
      <c r="B19" s="11" t="s">
        <v>34</v>
      </c>
      <c r="C19" s="11">
        <v>0.25</v>
      </c>
      <c r="D19" s="12">
        <f t="shared" si="1"/>
        <v>0.25</v>
      </c>
      <c r="E19" s="13" t="str">
        <f t="shared" si="2"/>
        <v>tsp</v>
      </c>
      <c r="F19" s="11">
        <v>0.1</v>
      </c>
      <c r="G19" s="12">
        <f t="shared" si="3"/>
        <v>0.025</v>
      </c>
    </row>
    <row r="20">
      <c r="A20" s="12"/>
      <c r="B20" s="12"/>
      <c r="C20" s="12"/>
      <c r="D20" s="12" t="str">
        <f t="shared" si="1"/>
        <v/>
      </c>
      <c r="E20" s="13" t="str">
        <f t="shared" si="2"/>
        <v/>
      </c>
      <c r="F20" s="12"/>
      <c r="G20" s="12" t="str">
        <f t="shared" si="3"/>
        <v/>
      </c>
    </row>
    <row r="21">
      <c r="A21" s="12"/>
      <c r="B21" s="12"/>
      <c r="C21" s="12"/>
      <c r="D21" s="12" t="str">
        <f t="shared" si="1"/>
        <v/>
      </c>
      <c r="E21" s="13" t="str">
        <f t="shared" si="2"/>
        <v/>
      </c>
      <c r="F21" s="12"/>
      <c r="G21" s="12" t="str">
        <f t="shared" si="3"/>
        <v/>
      </c>
    </row>
    <row r="22">
      <c r="A22" s="12"/>
      <c r="B22" s="12"/>
      <c r="C22" s="12"/>
      <c r="D22" s="12" t="str">
        <f t="shared" si="1"/>
        <v/>
      </c>
      <c r="E22" s="13" t="str">
        <f t="shared" si="2"/>
        <v/>
      </c>
      <c r="F22" s="12"/>
      <c r="G22" s="12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4.71"/>
    <col customWidth="1" min="3" max="3" width="20.86"/>
    <col customWidth="1" min="7" max="7" width="22.14"/>
  </cols>
  <sheetData>
    <row r="1">
      <c r="A1" s="1" t="str">
        <f>HYPERLINK("https://peasandcrayons.com/2017/05/garden-veggie-chickpea-salad-sandwich.html","Chickpea Salad Sandwiches ")</f>
        <v>Chickpea Salad Sandwiches </v>
      </c>
    </row>
    <row r="2">
      <c r="A2" s="1"/>
    </row>
    <row r="3">
      <c r="A3" s="2"/>
    </row>
    <row r="4">
      <c r="A4" s="3" t="s">
        <v>0</v>
      </c>
      <c r="B4" s="4">
        <v>8.0</v>
      </c>
      <c r="C4" s="5" t="s">
        <v>1</v>
      </c>
      <c r="D4" s="4">
        <v>4.0</v>
      </c>
      <c r="E4" s="6"/>
      <c r="F4" s="5" t="s">
        <v>2</v>
      </c>
      <c r="G4" s="7">
        <f>sum(G8:G1000)</f>
        <v>9.25125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11</v>
      </c>
      <c r="B8" s="11" t="s">
        <v>14</v>
      </c>
      <c r="C8" s="11">
        <v>1.0</v>
      </c>
      <c r="D8" s="12">
        <f t="shared" ref="D8:D22" si="1">if(C8, C8*D$4/B$4, "")</f>
        <v>0.5</v>
      </c>
      <c r="E8" s="13" t="str">
        <f t="shared" ref="E8:E22" si="2">if(B8 = "whole", A8, B8)</f>
        <v>15 oz can</v>
      </c>
      <c r="F8" s="11">
        <v>0.17</v>
      </c>
      <c r="G8" s="12">
        <f t="shared" ref="G8:G22" si="3">if(D8, D8*F8, "")</f>
        <v>0.085</v>
      </c>
    </row>
    <row r="9">
      <c r="A9" s="11" t="s">
        <v>15</v>
      </c>
      <c r="B9" s="11" t="s">
        <v>17</v>
      </c>
      <c r="C9" s="11">
        <v>3.0</v>
      </c>
      <c r="D9" s="12">
        <f t="shared" si="1"/>
        <v>1.5</v>
      </c>
      <c r="E9" s="13" t="str">
        <f t="shared" si="2"/>
        <v>Green Onion</v>
      </c>
      <c r="F9" s="11">
        <v>0.25</v>
      </c>
      <c r="G9" s="12">
        <f t="shared" si="3"/>
        <v>0.375</v>
      </c>
    </row>
    <row r="10">
      <c r="A10" s="11" t="s">
        <v>19</v>
      </c>
      <c r="B10" s="11" t="s">
        <v>21</v>
      </c>
      <c r="C10" s="11">
        <v>2.0</v>
      </c>
      <c r="D10" s="12">
        <f t="shared" si="1"/>
        <v>1</v>
      </c>
      <c r="E10" s="13" t="str">
        <f t="shared" si="2"/>
        <v>stalk</v>
      </c>
      <c r="F10" s="11">
        <v>0.35</v>
      </c>
      <c r="G10" s="12">
        <f t="shared" si="3"/>
        <v>0.35</v>
      </c>
    </row>
    <row r="11">
      <c r="A11" s="11" t="s">
        <v>23</v>
      </c>
      <c r="B11" s="11" t="s">
        <v>17</v>
      </c>
      <c r="C11" s="11">
        <v>2.0</v>
      </c>
      <c r="D11" s="12">
        <f t="shared" si="1"/>
        <v>1</v>
      </c>
      <c r="E11" s="13" t="str">
        <f t="shared" si="2"/>
        <v>Carrot</v>
      </c>
      <c r="F11" s="11">
        <v>0.17</v>
      </c>
      <c r="G11" s="12">
        <f t="shared" si="3"/>
        <v>0.17</v>
      </c>
    </row>
    <row r="12">
      <c r="A12" s="11" t="s">
        <v>25</v>
      </c>
      <c r="B12" s="11" t="s">
        <v>13</v>
      </c>
      <c r="C12" s="11">
        <v>0.25</v>
      </c>
      <c r="D12" s="12">
        <f t="shared" si="1"/>
        <v>0.125</v>
      </c>
      <c r="E12" s="13" t="str">
        <f t="shared" si="2"/>
        <v>c</v>
      </c>
      <c r="F12" s="11">
        <v>3.0</v>
      </c>
      <c r="G12" s="12">
        <f t="shared" si="3"/>
        <v>0.375</v>
      </c>
    </row>
    <row r="13">
      <c r="A13" s="11" t="s">
        <v>27</v>
      </c>
      <c r="B13" s="11" t="s">
        <v>17</v>
      </c>
      <c r="C13" s="11">
        <v>6.0</v>
      </c>
      <c r="D13" s="12">
        <f t="shared" si="1"/>
        <v>3</v>
      </c>
      <c r="E13" s="13" t="str">
        <f t="shared" si="2"/>
        <v>pickle (dill)</v>
      </c>
      <c r="F13" s="11">
        <v>0.2</v>
      </c>
      <c r="G13" s="12">
        <f t="shared" si="3"/>
        <v>0.6</v>
      </c>
    </row>
    <row r="14">
      <c r="A14" s="11" t="s">
        <v>31</v>
      </c>
      <c r="B14" s="11" t="s">
        <v>13</v>
      </c>
      <c r="C14" s="11">
        <v>0.25</v>
      </c>
      <c r="D14" s="12">
        <f t="shared" si="1"/>
        <v>0.125</v>
      </c>
      <c r="E14" s="13" t="str">
        <f t="shared" si="2"/>
        <v>c</v>
      </c>
      <c r="F14" s="11">
        <v>5.99</v>
      </c>
      <c r="G14" s="12">
        <f t="shared" si="3"/>
        <v>0.74875</v>
      </c>
    </row>
    <row r="15">
      <c r="A15" s="11" t="s">
        <v>35</v>
      </c>
      <c r="B15" s="11" t="s">
        <v>34</v>
      </c>
      <c r="C15" s="11">
        <v>2.0</v>
      </c>
      <c r="D15" s="12">
        <f t="shared" si="1"/>
        <v>1</v>
      </c>
      <c r="E15" s="13" t="str">
        <f t="shared" si="2"/>
        <v>tsp</v>
      </c>
      <c r="F15" s="11">
        <v>0.2</v>
      </c>
      <c r="G15" s="12">
        <f t="shared" si="3"/>
        <v>0.2</v>
      </c>
    </row>
    <row r="16">
      <c r="A16" s="11" t="s">
        <v>37</v>
      </c>
      <c r="B16" s="11" t="s">
        <v>34</v>
      </c>
      <c r="C16" s="11">
        <v>0.125</v>
      </c>
      <c r="D16" s="12">
        <f t="shared" si="1"/>
        <v>0.0625</v>
      </c>
      <c r="E16" s="13" t="str">
        <f t="shared" si="2"/>
        <v>tsp</v>
      </c>
      <c r="F16" s="11">
        <v>0.2</v>
      </c>
      <c r="G16" s="12">
        <f t="shared" si="3"/>
        <v>0.0125</v>
      </c>
    </row>
    <row r="17">
      <c r="A17" s="11" t="s">
        <v>38</v>
      </c>
      <c r="B17" s="11" t="s">
        <v>22</v>
      </c>
      <c r="C17" s="11">
        <v>2.0</v>
      </c>
      <c r="D17" s="12">
        <f t="shared" si="1"/>
        <v>1</v>
      </c>
      <c r="E17" s="13" t="str">
        <f t="shared" si="2"/>
        <v>Tbsp</v>
      </c>
      <c r="F17" s="11">
        <v>0.5</v>
      </c>
      <c r="G17" s="12">
        <f t="shared" si="3"/>
        <v>0.5</v>
      </c>
    </row>
    <row r="18">
      <c r="A18" s="12"/>
      <c r="B18" s="12"/>
      <c r="C18" s="12"/>
      <c r="D18" s="12" t="str">
        <f t="shared" si="1"/>
        <v/>
      </c>
      <c r="E18" s="13" t="str">
        <f t="shared" si="2"/>
        <v/>
      </c>
      <c r="F18" s="12"/>
      <c r="G18" s="12" t="str">
        <f t="shared" si="3"/>
        <v/>
      </c>
    </row>
    <row r="19">
      <c r="A19" s="11" t="s">
        <v>42</v>
      </c>
      <c r="B19" s="11" t="s">
        <v>43</v>
      </c>
      <c r="C19" s="11">
        <v>1.0</v>
      </c>
      <c r="D19" s="12">
        <f t="shared" si="1"/>
        <v>0.5</v>
      </c>
      <c r="E19" s="13" t="str">
        <f t="shared" si="2"/>
        <v>loaf</v>
      </c>
      <c r="F19" s="11">
        <v>5.99</v>
      </c>
      <c r="G19" s="12">
        <f t="shared" si="3"/>
        <v>2.995</v>
      </c>
    </row>
    <row r="20">
      <c r="A20" s="11" t="s">
        <v>45</v>
      </c>
      <c r="B20" s="11" t="s">
        <v>47</v>
      </c>
      <c r="C20" s="11">
        <v>1.0</v>
      </c>
      <c r="D20" s="12">
        <f t="shared" si="1"/>
        <v>0.5</v>
      </c>
      <c r="E20" s="13" t="str">
        <f t="shared" si="2"/>
        <v>bag</v>
      </c>
      <c r="F20" s="11">
        <v>2.69</v>
      </c>
      <c r="G20" s="12">
        <f t="shared" si="3"/>
        <v>1.345</v>
      </c>
    </row>
    <row r="21">
      <c r="A21" s="11" t="s">
        <v>49</v>
      </c>
      <c r="B21" s="11" t="s">
        <v>50</v>
      </c>
      <c r="C21" s="11">
        <v>1.0</v>
      </c>
      <c r="D21" s="12">
        <f t="shared" si="1"/>
        <v>0.5</v>
      </c>
      <c r="E21" s="13" t="str">
        <f t="shared" si="2"/>
        <v>lbs</v>
      </c>
      <c r="F21" s="11">
        <v>2.99</v>
      </c>
      <c r="G21" s="12">
        <f t="shared" si="3"/>
        <v>1.495</v>
      </c>
    </row>
    <row r="22">
      <c r="A22" s="12"/>
      <c r="B22" s="12"/>
      <c r="C22" s="12"/>
      <c r="D22" s="12" t="str">
        <f t="shared" si="1"/>
        <v/>
      </c>
      <c r="E22" s="13" t="str">
        <f t="shared" si="2"/>
        <v/>
      </c>
      <c r="F22" s="12"/>
      <c r="G22" s="12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71"/>
    <col customWidth="1" min="2" max="2" width="11.29"/>
    <col customWidth="1" min="3" max="3" width="20.86"/>
    <col customWidth="1" min="7" max="7" width="24.0"/>
  </cols>
  <sheetData>
    <row r="1">
      <c r="A1" s="1" t="str">
        <f>HYPERLINK("https://www.thefullhelping.com/creamy-vegan-carrot-mac-with-walnut-herb-parmesan/","Carrot Mac and Cheese")</f>
        <v>Carrot Mac and Cheese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4.0</v>
      </c>
      <c r="E4" s="6"/>
      <c r="F4" s="5" t="s">
        <v>2</v>
      </c>
      <c r="G4" s="7">
        <f>sum(G8:G1000)</f>
        <v>32.5216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53</v>
      </c>
      <c r="B8" s="11" t="s">
        <v>54</v>
      </c>
      <c r="C8" s="11">
        <v>2.0</v>
      </c>
      <c r="D8" s="12">
        <f t="shared" ref="D8:D22" si="1">if(C8, C8*D$4/B$4, "")</f>
        <v>2</v>
      </c>
      <c r="E8" s="13" t="str">
        <f t="shared" ref="E8:E22" si="2">if(B8 = "whole", A8, B8)</f>
        <v>c (shredded)</v>
      </c>
      <c r="F8" s="11">
        <v>0.17</v>
      </c>
      <c r="G8" s="12">
        <f t="shared" ref="G8:G22" si="3">if(D8, D8*F8, "")</f>
        <v>0.34</v>
      </c>
    </row>
    <row r="9">
      <c r="A9" s="11" t="s">
        <v>55</v>
      </c>
      <c r="B9" s="11" t="s">
        <v>13</v>
      </c>
      <c r="C9" s="11">
        <v>0.33</v>
      </c>
      <c r="D9" s="12">
        <f t="shared" si="1"/>
        <v>0.33</v>
      </c>
      <c r="E9" s="13" t="str">
        <f t="shared" si="2"/>
        <v>c</v>
      </c>
      <c r="F9" s="11">
        <v>2.0</v>
      </c>
      <c r="G9" s="12">
        <f t="shared" si="3"/>
        <v>0.66</v>
      </c>
    </row>
    <row r="10">
      <c r="A10" s="11" t="s">
        <v>46</v>
      </c>
      <c r="B10" s="11" t="s">
        <v>34</v>
      </c>
      <c r="C10" s="11">
        <v>0.33</v>
      </c>
      <c r="D10" s="12">
        <f t="shared" si="1"/>
        <v>0.33</v>
      </c>
      <c r="E10" s="13" t="str">
        <f t="shared" si="2"/>
        <v>tsp</v>
      </c>
      <c r="F10" s="11">
        <v>0.02</v>
      </c>
      <c r="G10" s="12">
        <f t="shared" si="3"/>
        <v>0.0066</v>
      </c>
    </row>
    <row r="11">
      <c r="A11" s="11" t="s">
        <v>29</v>
      </c>
      <c r="B11" s="11" t="s">
        <v>22</v>
      </c>
      <c r="C11" s="11">
        <v>1.5</v>
      </c>
      <c r="D11" s="12">
        <f t="shared" si="1"/>
        <v>1.5</v>
      </c>
      <c r="E11" s="13" t="str">
        <f t="shared" si="2"/>
        <v>Tbsp</v>
      </c>
      <c r="F11" s="11">
        <v>0.1</v>
      </c>
      <c r="G11" s="12">
        <f t="shared" si="3"/>
        <v>0.15</v>
      </c>
    </row>
    <row r="12">
      <c r="A12" s="11" t="s">
        <v>57</v>
      </c>
      <c r="B12" s="11" t="s">
        <v>22</v>
      </c>
      <c r="C12" s="11">
        <v>3.0</v>
      </c>
      <c r="D12" s="12">
        <f t="shared" si="1"/>
        <v>3</v>
      </c>
      <c r="E12" s="13" t="str">
        <f t="shared" si="2"/>
        <v>Tbsp</v>
      </c>
      <c r="F12" s="11">
        <v>0.5</v>
      </c>
      <c r="G12" s="12">
        <f t="shared" si="3"/>
        <v>1.5</v>
      </c>
    </row>
    <row r="13">
      <c r="A13" s="11" t="s">
        <v>58</v>
      </c>
      <c r="B13" s="11" t="s">
        <v>59</v>
      </c>
      <c r="C13" s="11">
        <v>1.0</v>
      </c>
      <c r="D13" s="12">
        <f t="shared" si="1"/>
        <v>1</v>
      </c>
      <c r="E13" s="13" t="str">
        <f t="shared" si="2"/>
        <v>Clove</v>
      </c>
      <c r="F13" s="11">
        <v>0.05</v>
      </c>
      <c r="G13" s="12">
        <f t="shared" si="3"/>
        <v>0.05</v>
      </c>
    </row>
    <row r="14">
      <c r="A14" s="11" t="s">
        <v>60</v>
      </c>
      <c r="B14" s="11" t="s">
        <v>24</v>
      </c>
      <c r="C14" s="11">
        <v>8.0</v>
      </c>
      <c r="D14" s="12">
        <f t="shared" si="1"/>
        <v>8</v>
      </c>
      <c r="E14" s="13" t="str">
        <f t="shared" si="2"/>
        <v>oz</v>
      </c>
      <c r="F14" s="11">
        <v>2.99</v>
      </c>
      <c r="G14" s="12">
        <f t="shared" si="3"/>
        <v>23.92</v>
      </c>
    </row>
    <row r="15">
      <c r="A15" s="11" t="s">
        <v>61</v>
      </c>
      <c r="B15" s="11" t="s">
        <v>50</v>
      </c>
      <c r="C15" s="11">
        <v>1.0</v>
      </c>
      <c r="D15" s="12">
        <f t="shared" si="1"/>
        <v>1</v>
      </c>
      <c r="E15" s="13" t="str">
        <f t="shared" si="2"/>
        <v>lbs</v>
      </c>
      <c r="F15" s="11">
        <v>4.99</v>
      </c>
      <c r="G15" s="12">
        <f t="shared" si="3"/>
        <v>4.99</v>
      </c>
    </row>
    <row r="16">
      <c r="A16" s="11" t="s">
        <v>62</v>
      </c>
      <c r="B16" s="11" t="s">
        <v>13</v>
      </c>
      <c r="C16" s="11">
        <v>0.5</v>
      </c>
      <c r="D16" s="12">
        <f t="shared" si="1"/>
        <v>0.5</v>
      </c>
      <c r="E16" s="13" t="str">
        <f t="shared" si="2"/>
        <v>c</v>
      </c>
      <c r="F16" s="11">
        <v>1.5</v>
      </c>
      <c r="G16" s="12">
        <f t="shared" si="3"/>
        <v>0.75</v>
      </c>
    </row>
    <row r="17">
      <c r="A17" s="11" t="s">
        <v>57</v>
      </c>
      <c r="B17" s="11" t="s">
        <v>13</v>
      </c>
      <c r="C17" s="11">
        <v>0.25</v>
      </c>
      <c r="D17" s="12">
        <f t="shared" si="1"/>
        <v>0.25</v>
      </c>
      <c r="E17" s="13" t="str">
        <f t="shared" si="2"/>
        <v>c</v>
      </c>
      <c r="F17" s="11">
        <v>0.5</v>
      </c>
      <c r="G17" s="12">
        <f t="shared" si="3"/>
        <v>0.125</v>
      </c>
    </row>
    <row r="18">
      <c r="A18" s="11" t="s">
        <v>65</v>
      </c>
      <c r="B18" s="11" t="s">
        <v>34</v>
      </c>
      <c r="C18" s="11">
        <v>1.0</v>
      </c>
      <c r="D18" s="12">
        <f t="shared" si="1"/>
        <v>1</v>
      </c>
      <c r="E18" s="13" t="str">
        <f t="shared" si="2"/>
        <v>tsp</v>
      </c>
      <c r="F18" s="11">
        <v>0.02</v>
      </c>
      <c r="G18" s="12">
        <f t="shared" si="3"/>
        <v>0.02</v>
      </c>
    </row>
    <row r="19">
      <c r="A19" s="11" t="s">
        <v>67</v>
      </c>
      <c r="B19" s="11" t="s">
        <v>34</v>
      </c>
      <c r="C19" s="11">
        <v>0.5</v>
      </c>
      <c r="D19" s="12">
        <f t="shared" si="1"/>
        <v>0.5</v>
      </c>
      <c r="E19" s="13" t="str">
        <f t="shared" si="2"/>
        <v>tsp</v>
      </c>
      <c r="F19" s="11">
        <v>0.02</v>
      </c>
      <c r="G19" s="12">
        <f t="shared" si="3"/>
        <v>0.01</v>
      </c>
    </row>
    <row r="20">
      <c r="A20" s="12"/>
      <c r="B20" s="12"/>
      <c r="C20" s="12"/>
      <c r="D20" s="12" t="str">
        <f t="shared" si="1"/>
        <v/>
      </c>
      <c r="E20" s="13" t="str">
        <f t="shared" si="2"/>
        <v/>
      </c>
      <c r="F20" s="12"/>
      <c r="G20" s="12" t="str">
        <f t="shared" si="3"/>
        <v/>
      </c>
    </row>
    <row r="21">
      <c r="A21" s="12"/>
      <c r="B21" s="12"/>
      <c r="C21" s="12"/>
      <c r="D21" s="12" t="str">
        <f t="shared" si="1"/>
        <v/>
      </c>
      <c r="E21" s="13" t="str">
        <f t="shared" si="2"/>
        <v/>
      </c>
      <c r="F21" s="12"/>
      <c r="G21" s="12" t="str">
        <f t="shared" si="3"/>
        <v/>
      </c>
    </row>
    <row r="22">
      <c r="A22" s="12"/>
      <c r="B22" s="12"/>
      <c r="C22" s="12"/>
      <c r="D22" s="12" t="str">
        <f t="shared" si="1"/>
        <v/>
      </c>
      <c r="E22" s="13" t="str">
        <f t="shared" si="2"/>
        <v/>
      </c>
      <c r="F22" s="12"/>
      <c r="G22" s="12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7" max="7" width="22.14"/>
  </cols>
  <sheetData>
    <row r="1">
      <c r="A1" s="1" t="str">
        <f>HYPERLINK("https://www.mamaknowsglutenfree.com/gluten-free-crepes/","Gluten Free Crepes")</f>
        <v>Gluten Free Crepes</v>
      </c>
      <c r="B1" s="1"/>
      <c r="C1" s="1" t="str">
        <f>HYPERLINK("https://valentinascorner.com/custard-filled-crepes-recipe-with-blueberry-sauce/","Huckleberry Filling")</f>
        <v>Huckleberry Filling</v>
      </c>
      <c r="D1" s="1"/>
      <c r="E1" s="1"/>
      <c r="F1" s="1" t="s">
        <v>52</v>
      </c>
      <c r="G1" s="1"/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4.0</v>
      </c>
      <c r="E4" s="6"/>
      <c r="F4" s="5" t="s">
        <v>2</v>
      </c>
      <c r="G4" s="7">
        <f>sum(G8:G1000)</f>
        <v>9.287625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/>
      <c r="B8" s="11"/>
      <c r="C8" s="11"/>
      <c r="D8" s="12" t="str">
        <f t="shared" ref="D8:D27" si="1">if(C8, C8*D$4/B$4, "")</f>
        <v/>
      </c>
      <c r="E8" s="13" t="str">
        <f t="shared" ref="E8:E28" si="2">if(B8 = "whole", A8, B8)</f>
        <v/>
      </c>
      <c r="F8" s="11"/>
      <c r="G8" s="12" t="str">
        <f t="shared" ref="G8:G27" si="3">if(D8, D8*F8, "")</f>
        <v/>
      </c>
    </row>
    <row r="9">
      <c r="A9" s="17" t="s">
        <v>56</v>
      </c>
      <c r="B9" s="11"/>
      <c r="C9" s="11"/>
      <c r="D9" s="12" t="str">
        <f t="shared" si="1"/>
        <v/>
      </c>
      <c r="E9" s="13" t="str">
        <f t="shared" si="2"/>
        <v/>
      </c>
      <c r="F9" s="11"/>
      <c r="G9" s="12" t="str">
        <f t="shared" si="3"/>
        <v/>
      </c>
    </row>
    <row r="10">
      <c r="A10" s="11" t="s">
        <v>39</v>
      </c>
      <c r="B10" s="11" t="s">
        <v>40</v>
      </c>
      <c r="C10" s="11">
        <v>2.0</v>
      </c>
      <c r="D10" s="12">
        <f t="shared" si="1"/>
        <v>2</v>
      </c>
      <c r="E10" s="13" t="str">
        <f t="shared" si="2"/>
        <v>egg</v>
      </c>
      <c r="F10" s="11">
        <v>0.7</v>
      </c>
      <c r="G10" s="12">
        <f t="shared" si="3"/>
        <v>1.4</v>
      </c>
    </row>
    <row r="11">
      <c r="A11" s="11" t="s">
        <v>18</v>
      </c>
      <c r="B11" s="11" t="s">
        <v>13</v>
      </c>
      <c r="C11" s="11">
        <v>0.75</v>
      </c>
      <c r="D11" s="12">
        <f t="shared" si="1"/>
        <v>0.75</v>
      </c>
      <c r="E11" s="13" t="str">
        <f t="shared" si="2"/>
        <v>c</v>
      </c>
      <c r="F11" s="11">
        <v>0.5</v>
      </c>
      <c r="G11" s="12">
        <f t="shared" si="3"/>
        <v>0.375</v>
      </c>
    </row>
    <row r="12">
      <c r="A12" s="11" t="s">
        <v>63</v>
      </c>
      <c r="B12" s="11" t="s">
        <v>13</v>
      </c>
      <c r="C12" s="11">
        <v>1.0</v>
      </c>
      <c r="D12" s="12">
        <f t="shared" si="1"/>
        <v>1</v>
      </c>
      <c r="E12" s="13" t="str">
        <f t="shared" si="2"/>
        <v>c</v>
      </c>
      <c r="F12" s="11">
        <v>0.75</v>
      </c>
      <c r="G12" s="12">
        <f t="shared" si="3"/>
        <v>0.75</v>
      </c>
    </row>
    <row r="13">
      <c r="A13" s="11" t="s">
        <v>64</v>
      </c>
      <c r="B13" s="11" t="s">
        <v>34</v>
      </c>
      <c r="C13" s="11">
        <v>0.25</v>
      </c>
      <c r="D13" s="12">
        <f t="shared" si="1"/>
        <v>0.25</v>
      </c>
      <c r="E13" s="13" t="str">
        <f t="shared" si="2"/>
        <v>tsp</v>
      </c>
      <c r="F13" s="11">
        <v>0.75</v>
      </c>
      <c r="G13" s="12">
        <f t="shared" si="3"/>
        <v>0.1875</v>
      </c>
    </row>
    <row r="14">
      <c r="A14" s="11" t="s">
        <v>66</v>
      </c>
      <c r="B14" s="11" t="s">
        <v>22</v>
      </c>
      <c r="C14" s="11">
        <v>2.0</v>
      </c>
      <c r="D14" s="12">
        <f t="shared" si="1"/>
        <v>2</v>
      </c>
      <c r="E14" s="13" t="str">
        <f t="shared" si="2"/>
        <v>Tbsp</v>
      </c>
      <c r="F14" s="11">
        <v>0.2</v>
      </c>
      <c r="G14" s="12">
        <f t="shared" si="3"/>
        <v>0.4</v>
      </c>
    </row>
    <row r="15">
      <c r="A15" s="11" t="s">
        <v>36</v>
      </c>
      <c r="B15" s="11" t="s">
        <v>34</v>
      </c>
      <c r="C15" s="11">
        <v>1.0</v>
      </c>
      <c r="D15" s="12">
        <f t="shared" si="1"/>
        <v>1</v>
      </c>
      <c r="E15" s="13" t="str">
        <f t="shared" si="2"/>
        <v>tsp</v>
      </c>
      <c r="F15" s="11">
        <v>0.1</v>
      </c>
      <c r="G15" s="12">
        <f t="shared" si="3"/>
        <v>0.1</v>
      </c>
    </row>
    <row r="16">
      <c r="A16" s="11" t="s">
        <v>68</v>
      </c>
      <c r="B16" s="11" t="s">
        <v>69</v>
      </c>
      <c r="C16" s="11">
        <v>3.0</v>
      </c>
      <c r="D16" s="12">
        <f t="shared" si="1"/>
        <v>3</v>
      </c>
      <c r="E16" s="13" t="str">
        <f t="shared" si="2"/>
        <v>tbsp (melted)</v>
      </c>
      <c r="F16" s="11">
        <v>0.25</v>
      </c>
      <c r="G16" s="12">
        <f t="shared" si="3"/>
        <v>0.75</v>
      </c>
    </row>
    <row r="17">
      <c r="A17" s="12"/>
      <c r="B17" s="12"/>
      <c r="C17" s="12"/>
      <c r="D17" s="12" t="str">
        <f t="shared" si="1"/>
        <v/>
      </c>
      <c r="E17" s="13" t="str">
        <f t="shared" si="2"/>
        <v/>
      </c>
      <c r="F17" s="12"/>
      <c r="G17" s="12" t="str">
        <f t="shared" si="3"/>
        <v/>
      </c>
    </row>
    <row r="18">
      <c r="A18" s="17" t="s">
        <v>70</v>
      </c>
      <c r="B18" s="12"/>
      <c r="C18" s="12"/>
      <c r="D18" s="12" t="str">
        <f t="shared" si="1"/>
        <v/>
      </c>
      <c r="E18" s="13" t="str">
        <f t="shared" si="2"/>
        <v/>
      </c>
      <c r="F18" s="12"/>
      <c r="G18" s="12" t="str">
        <f t="shared" si="3"/>
        <v/>
      </c>
    </row>
    <row r="19">
      <c r="A19" s="11" t="s">
        <v>63</v>
      </c>
      <c r="B19" s="11" t="s">
        <v>22</v>
      </c>
      <c r="C19" s="11">
        <v>3.0</v>
      </c>
      <c r="D19" s="12">
        <f t="shared" si="1"/>
        <v>3</v>
      </c>
      <c r="E19" s="13" t="str">
        <f t="shared" si="2"/>
        <v>Tbsp</v>
      </c>
      <c r="F19" s="11">
        <v>0.05</v>
      </c>
      <c r="G19" s="12">
        <f t="shared" si="3"/>
        <v>0.15</v>
      </c>
    </row>
    <row r="20">
      <c r="A20" s="11" t="s">
        <v>71</v>
      </c>
      <c r="B20" s="11" t="s">
        <v>34</v>
      </c>
      <c r="C20" s="11">
        <v>1.0</v>
      </c>
      <c r="D20" s="12">
        <f t="shared" si="1"/>
        <v>1</v>
      </c>
      <c r="E20" s="13" t="str">
        <f t="shared" si="2"/>
        <v>tsp</v>
      </c>
      <c r="F20" s="11">
        <v>0.05</v>
      </c>
      <c r="G20" s="12">
        <f t="shared" si="3"/>
        <v>0.05</v>
      </c>
    </row>
    <row r="21">
      <c r="A21" s="11" t="s">
        <v>46</v>
      </c>
      <c r="B21" s="11" t="s">
        <v>34</v>
      </c>
      <c r="C21" s="11">
        <v>0.125</v>
      </c>
      <c r="D21" s="12">
        <f t="shared" si="1"/>
        <v>0.125</v>
      </c>
      <c r="E21" s="13" t="str">
        <f t="shared" si="2"/>
        <v>tsp</v>
      </c>
      <c r="F21" s="11">
        <v>0.001</v>
      </c>
      <c r="G21" s="12">
        <f t="shared" si="3"/>
        <v>0.000125</v>
      </c>
    </row>
    <row r="22">
      <c r="A22" s="11" t="s">
        <v>72</v>
      </c>
      <c r="B22" s="11" t="s">
        <v>13</v>
      </c>
      <c r="C22" s="11">
        <v>0.5</v>
      </c>
      <c r="D22" s="12">
        <f t="shared" si="1"/>
        <v>0.5</v>
      </c>
      <c r="E22" s="13" t="str">
        <f t="shared" si="2"/>
        <v>c</v>
      </c>
      <c r="F22" s="11">
        <v>0.75</v>
      </c>
      <c r="G22" s="12">
        <f t="shared" si="3"/>
        <v>0.375</v>
      </c>
    </row>
    <row r="23">
      <c r="A23" s="11" t="s">
        <v>18</v>
      </c>
      <c r="B23" s="11" t="s">
        <v>13</v>
      </c>
      <c r="C23" s="11">
        <v>1.0</v>
      </c>
      <c r="D23" s="12">
        <f t="shared" si="1"/>
        <v>1</v>
      </c>
      <c r="E23" s="13" t="str">
        <f t="shared" si="2"/>
        <v>c</v>
      </c>
      <c r="F23" s="11">
        <v>0.5</v>
      </c>
      <c r="G23" s="12">
        <f t="shared" si="3"/>
        <v>0.5</v>
      </c>
    </row>
    <row r="24">
      <c r="A24" s="11" t="s">
        <v>73</v>
      </c>
      <c r="B24" s="11" t="s">
        <v>74</v>
      </c>
      <c r="C24" s="11">
        <v>3.0</v>
      </c>
      <c r="D24" s="12">
        <f t="shared" si="1"/>
        <v>3</v>
      </c>
      <c r="E24" s="13" t="str">
        <f t="shared" si="2"/>
        <v>yolk</v>
      </c>
      <c r="F24" s="11">
        <v>0.7</v>
      </c>
      <c r="G24" s="12">
        <f t="shared" si="3"/>
        <v>2.1</v>
      </c>
    </row>
    <row r="25">
      <c r="A25" s="11" t="s">
        <v>36</v>
      </c>
      <c r="B25" s="11" t="s">
        <v>34</v>
      </c>
      <c r="C25" s="11">
        <v>1.0</v>
      </c>
      <c r="D25" s="12">
        <f t="shared" si="1"/>
        <v>1</v>
      </c>
      <c r="E25" s="13" t="str">
        <f t="shared" si="2"/>
        <v>tsp</v>
      </c>
      <c r="F25" s="11">
        <v>0.1</v>
      </c>
      <c r="G25" s="12">
        <f t="shared" si="3"/>
        <v>0.1</v>
      </c>
    </row>
    <row r="26">
      <c r="A26" s="11" t="s">
        <v>75</v>
      </c>
      <c r="B26" s="11" t="s">
        <v>13</v>
      </c>
      <c r="C26" s="11">
        <v>1.0</v>
      </c>
      <c r="D26" s="12">
        <f t="shared" si="1"/>
        <v>1</v>
      </c>
      <c r="E26" s="13" t="str">
        <f t="shared" si="2"/>
        <v>c</v>
      </c>
      <c r="F26" s="11">
        <v>2.0</v>
      </c>
      <c r="G26" s="12">
        <f t="shared" si="3"/>
        <v>2</v>
      </c>
    </row>
    <row r="27">
      <c r="A27" s="11" t="s">
        <v>76</v>
      </c>
      <c r="B27" s="11" t="s">
        <v>34</v>
      </c>
      <c r="C27" s="11">
        <v>1.0</v>
      </c>
      <c r="D27" s="12">
        <f t="shared" si="1"/>
        <v>1</v>
      </c>
      <c r="E27" s="13" t="str">
        <f t="shared" si="2"/>
        <v>tsp</v>
      </c>
      <c r="F27" s="11">
        <v>0.05</v>
      </c>
      <c r="G27" s="12">
        <f t="shared" si="3"/>
        <v>0.05</v>
      </c>
    </row>
    <row r="28">
      <c r="A28" s="12"/>
      <c r="B28" s="12"/>
      <c r="C28" s="12"/>
      <c r="D28" s="12"/>
      <c r="E28" s="13" t="str">
        <f t="shared" si="2"/>
        <v/>
      </c>
      <c r="F28" s="12"/>
      <c r="G28" s="12"/>
    </row>
  </sheetData>
  <mergeCells count="5">
    <mergeCell ref="D7:E7"/>
    <mergeCell ref="A3:G3"/>
    <mergeCell ref="A6:G6"/>
    <mergeCell ref="A5:G5"/>
    <mergeCell ref="A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29"/>
    <col customWidth="1" min="7" max="7" width="22.0"/>
  </cols>
  <sheetData>
    <row r="1">
      <c r="A1" s="1" t="str">
        <f>HYPERLINK("https://peasandcrayons.com/2017/05/garden-veggie-chickpea-salad-sandwich.html","Chickpea Salad Sandwiches ")</f>
        <v>Chickpea Salad Sandwiches </v>
      </c>
    </row>
    <row r="2">
      <c r="A2" s="1"/>
    </row>
    <row r="3">
      <c r="A3" s="2"/>
    </row>
    <row r="4">
      <c r="A4" s="3" t="s">
        <v>0</v>
      </c>
      <c r="B4" s="4">
        <v>8.0</v>
      </c>
      <c r="C4" s="5" t="s">
        <v>1</v>
      </c>
      <c r="D4" s="4">
        <v>8.0</v>
      </c>
      <c r="E4" s="6"/>
      <c r="F4" s="5" t="s">
        <v>2</v>
      </c>
      <c r="G4" s="7">
        <f>sum(G8:G1000)</f>
        <v>18.5025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11</v>
      </c>
      <c r="B8" s="11" t="s">
        <v>14</v>
      </c>
      <c r="C8" s="11">
        <v>1.0</v>
      </c>
      <c r="D8" s="12">
        <f t="shared" ref="D8:D22" si="1">if(C8, C8*D$4/B$4, "")</f>
        <v>1</v>
      </c>
      <c r="E8" s="13" t="str">
        <f t="shared" ref="E8:E22" si="2">if(B8 = "whole", A8, B8)</f>
        <v>15 oz can</v>
      </c>
      <c r="F8" s="11">
        <v>0.17</v>
      </c>
      <c r="G8" s="12">
        <f t="shared" ref="G8:G22" si="3">if(D8, D8*F8, "")</f>
        <v>0.17</v>
      </c>
    </row>
    <row r="9">
      <c r="A9" s="11" t="s">
        <v>15</v>
      </c>
      <c r="B9" s="11" t="s">
        <v>17</v>
      </c>
      <c r="C9" s="11">
        <v>3.0</v>
      </c>
      <c r="D9" s="12">
        <f t="shared" si="1"/>
        <v>3</v>
      </c>
      <c r="E9" s="13" t="str">
        <f t="shared" si="2"/>
        <v>Green Onion</v>
      </c>
      <c r="F9" s="11">
        <v>0.25</v>
      </c>
      <c r="G9" s="12">
        <f t="shared" si="3"/>
        <v>0.75</v>
      </c>
    </row>
    <row r="10">
      <c r="A10" s="11" t="s">
        <v>19</v>
      </c>
      <c r="B10" s="11" t="s">
        <v>21</v>
      </c>
      <c r="C10" s="11">
        <v>2.0</v>
      </c>
      <c r="D10" s="12">
        <f t="shared" si="1"/>
        <v>2</v>
      </c>
      <c r="E10" s="13" t="str">
        <f t="shared" si="2"/>
        <v>stalk</v>
      </c>
      <c r="F10" s="11">
        <v>0.35</v>
      </c>
      <c r="G10" s="12">
        <f t="shared" si="3"/>
        <v>0.7</v>
      </c>
    </row>
    <row r="11">
      <c r="A11" s="11" t="s">
        <v>23</v>
      </c>
      <c r="B11" s="11" t="s">
        <v>17</v>
      </c>
      <c r="C11" s="11">
        <v>2.0</v>
      </c>
      <c r="D11" s="12">
        <f t="shared" si="1"/>
        <v>2</v>
      </c>
      <c r="E11" s="13" t="str">
        <f t="shared" si="2"/>
        <v>Carrot</v>
      </c>
      <c r="F11" s="11">
        <v>0.17</v>
      </c>
      <c r="G11" s="12">
        <f t="shared" si="3"/>
        <v>0.34</v>
      </c>
    </row>
    <row r="12">
      <c r="A12" s="11" t="s">
        <v>25</v>
      </c>
      <c r="B12" s="11" t="s">
        <v>13</v>
      </c>
      <c r="C12" s="11">
        <v>0.25</v>
      </c>
      <c r="D12" s="12">
        <f t="shared" si="1"/>
        <v>0.25</v>
      </c>
      <c r="E12" s="13" t="str">
        <f t="shared" si="2"/>
        <v>c</v>
      </c>
      <c r="F12" s="11">
        <v>3.0</v>
      </c>
      <c r="G12" s="12">
        <f t="shared" si="3"/>
        <v>0.75</v>
      </c>
    </row>
    <row r="13">
      <c r="A13" s="11" t="s">
        <v>27</v>
      </c>
      <c r="B13" s="11" t="s">
        <v>17</v>
      </c>
      <c r="C13" s="11">
        <v>6.0</v>
      </c>
      <c r="D13" s="12">
        <f t="shared" si="1"/>
        <v>6</v>
      </c>
      <c r="E13" s="13" t="str">
        <f t="shared" si="2"/>
        <v>pickle (dill)</v>
      </c>
      <c r="F13" s="11">
        <v>0.2</v>
      </c>
      <c r="G13" s="12">
        <f t="shared" si="3"/>
        <v>1.2</v>
      </c>
    </row>
    <row r="14">
      <c r="A14" s="11" t="s">
        <v>31</v>
      </c>
      <c r="B14" s="11" t="s">
        <v>13</v>
      </c>
      <c r="C14" s="11">
        <v>0.25</v>
      </c>
      <c r="D14" s="12">
        <f t="shared" si="1"/>
        <v>0.25</v>
      </c>
      <c r="E14" s="13" t="str">
        <f t="shared" si="2"/>
        <v>c</v>
      </c>
      <c r="F14" s="11">
        <v>5.99</v>
      </c>
      <c r="G14" s="12">
        <f t="shared" si="3"/>
        <v>1.4975</v>
      </c>
    </row>
    <row r="15">
      <c r="A15" s="11" t="s">
        <v>35</v>
      </c>
      <c r="B15" s="11" t="s">
        <v>34</v>
      </c>
      <c r="C15" s="11">
        <v>2.0</v>
      </c>
      <c r="D15" s="12">
        <f t="shared" si="1"/>
        <v>2</v>
      </c>
      <c r="E15" s="13" t="str">
        <f t="shared" si="2"/>
        <v>tsp</v>
      </c>
      <c r="F15" s="11">
        <v>0.2</v>
      </c>
      <c r="G15" s="12">
        <f t="shared" si="3"/>
        <v>0.4</v>
      </c>
    </row>
    <row r="16">
      <c r="A16" s="11" t="s">
        <v>37</v>
      </c>
      <c r="B16" s="11" t="s">
        <v>34</v>
      </c>
      <c r="C16" s="11">
        <v>0.125</v>
      </c>
      <c r="D16" s="12">
        <f t="shared" si="1"/>
        <v>0.125</v>
      </c>
      <c r="E16" s="13" t="str">
        <f t="shared" si="2"/>
        <v>tsp</v>
      </c>
      <c r="F16" s="11">
        <v>0.2</v>
      </c>
      <c r="G16" s="12">
        <f t="shared" si="3"/>
        <v>0.025</v>
      </c>
    </row>
    <row r="17">
      <c r="A17" s="11" t="s">
        <v>38</v>
      </c>
      <c r="B17" s="11" t="s">
        <v>22</v>
      </c>
      <c r="C17" s="11">
        <v>2.0</v>
      </c>
      <c r="D17" s="12">
        <f t="shared" si="1"/>
        <v>2</v>
      </c>
      <c r="E17" s="13" t="str">
        <f t="shared" si="2"/>
        <v>Tbsp</v>
      </c>
      <c r="F17" s="11">
        <v>0.5</v>
      </c>
      <c r="G17" s="12">
        <f t="shared" si="3"/>
        <v>1</v>
      </c>
    </row>
    <row r="18">
      <c r="A18" s="12"/>
      <c r="B18" s="12"/>
      <c r="C18" s="12"/>
      <c r="D18" s="12" t="str">
        <f t="shared" si="1"/>
        <v/>
      </c>
      <c r="E18" s="13" t="str">
        <f t="shared" si="2"/>
        <v/>
      </c>
      <c r="F18" s="12"/>
      <c r="G18" s="12" t="str">
        <f t="shared" si="3"/>
        <v/>
      </c>
    </row>
    <row r="19">
      <c r="A19" s="11" t="s">
        <v>42</v>
      </c>
      <c r="B19" s="11" t="s">
        <v>43</v>
      </c>
      <c r="C19" s="11">
        <v>1.0</v>
      </c>
      <c r="D19" s="12">
        <f t="shared" si="1"/>
        <v>1</v>
      </c>
      <c r="E19" s="13" t="str">
        <f t="shared" si="2"/>
        <v>loaf</v>
      </c>
      <c r="F19" s="11">
        <v>5.99</v>
      </c>
      <c r="G19" s="12">
        <f t="shared" si="3"/>
        <v>5.99</v>
      </c>
    </row>
    <row r="20">
      <c r="A20" s="11" t="s">
        <v>45</v>
      </c>
      <c r="B20" s="11" t="s">
        <v>47</v>
      </c>
      <c r="C20" s="11">
        <v>1.0</v>
      </c>
      <c r="D20" s="12">
        <f t="shared" si="1"/>
        <v>1</v>
      </c>
      <c r="E20" s="13" t="str">
        <f t="shared" si="2"/>
        <v>bag</v>
      </c>
      <c r="F20" s="11">
        <v>2.69</v>
      </c>
      <c r="G20" s="12">
        <f t="shared" si="3"/>
        <v>2.69</v>
      </c>
    </row>
    <row r="21">
      <c r="A21" s="11" t="s">
        <v>49</v>
      </c>
      <c r="B21" s="11" t="s">
        <v>50</v>
      </c>
      <c r="C21" s="11">
        <v>1.0</v>
      </c>
      <c r="D21" s="12">
        <f t="shared" si="1"/>
        <v>1</v>
      </c>
      <c r="E21" s="13" t="str">
        <f t="shared" si="2"/>
        <v>lbs</v>
      </c>
      <c r="F21" s="11">
        <v>2.99</v>
      </c>
      <c r="G21" s="12">
        <f t="shared" si="3"/>
        <v>2.99</v>
      </c>
    </row>
    <row r="22">
      <c r="A22" s="12"/>
      <c r="B22" s="12"/>
      <c r="C22" s="12"/>
      <c r="D22" s="12" t="str">
        <f t="shared" si="1"/>
        <v/>
      </c>
      <c r="E22" s="13" t="str">
        <f t="shared" si="2"/>
        <v/>
      </c>
      <c r="F22" s="12"/>
      <c r="G22" s="12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57"/>
    <col customWidth="1" min="2" max="2" width="21.29"/>
    <col customWidth="1" min="3" max="3" width="20.86"/>
    <col customWidth="1" min="4" max="4" width="14.14"/>
    <col customWidth="1" min="5" max="5" width="7.0"/>
    <col customWidth="1" min="6" max="6" width="11.29"/>
    <col customWidth="1" min="7" max="7" width="23.29"/>
  </cols>
  <sheetData>
    <row r="1">
      <c r="A1" s="1" t="s">
        <v>77</v>
      </c>
      <c r="B1" s="1" t="str">
        <f>HYPERLINK("https://minimalistbaker.com/vegan-macaroni-salad/","pasta salad")</f>
        <v>pasta salad</v>
      </c>
      <c r="D1" s="1" t="str">
        <f>HYPERLINK("https://www.homegrownprovisions.com/vegan-elote-mexican-street-corn/","grilled corn")</f>
        <v>grilled corn</v>
      </c>
      <c r="G1" s="1" t="str">
        <f>HYPERLINK("https://www.aspicyperspective.com/make-best-potato-salad-recipe/","potato salad")</f>
        <v>potato salad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19.0</v>
      </c>
      <c r="E4" s="6"/>
      <c r="F4" s="5" t="s">
        <v>2</v>
      </c>
      <c r="G4" s="7">
        <f>sum(G9:G1001)</f>
        <v>207.3553125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7" t="s">
        <v>78</v>
      </c>
      <c r="B8" s="11"/>
      <c r="C8" s="11"/>
      <c r="D8" s="12" t="str">
        <f t="shared" ref="D8:D60" si="1">if(C8, C8*D$4/B$4, "")</f>
        <v/>
      </c>
      <c r="E8" s="13" t="str">
        <f t="shared" ref="E8:E56" si="2">if(B8 = "whole", A8, B8)</f>
        <v/>
      </c>
      <c r="F8" s="11"/>
      <c r="G8" s="12" t="str">
        <f t="shared" ref="G8:G60" si="3">if(D8, D8*F8, "")</f>
        <v/>
      </c>
    </row>
    <row r="9">
      <c r="A9" s="11" t="s">
        <v>79</v>
      </c>
      <c r="B9" s="11" t="s">
        <v>80</v>
      </c>
      <c r="C9" s="11">
        <v>5.0</v>
      </c>
      <c r="D9" s="12">
        <f t="shared" si="1"/>
        <v>23.75</v>
      </c>
      <c r="E9" s="13" t="str">
        <f t="shared" si="2"/>
        <v>lb</v>
      </c>
      <c r="F9" s="11"/>
      <c r="G9" s="12">
        <f t="shared" si="3"/>
        <v>0</v>
      </c>
    </row>
    <row r="10">
      <c r="A10" s="11" t="s">
        <v>81</v>
      </c>
      <c r="B10" s="11" t="s">
        <v>13</v>
      </c>
      <c r="C10" s="11">
        <v>2.0</v>
      </c>
      <c r="D10" s="12">
        <f t="shared" si="1"/>
        <v>9.5</v>
      </c>
      <c r="E10" s="13" t="str">
        <f t="shared" si="2"/>
        <v>c</v>
      </c>
      <c r="F10" s="11"/>
      <c r="G10" s="12">
        <f t="shared" si="3"/>
        <v>0</v>
      </c>
    </row>
    <row r="11">
      <c r="A11" s="11" t="s">
        <v>82</v>
      </c>
      <c r="B11" s="11" t="s">
        <v>13</v>
      </c>
      <c r="C11" s="11">
        <v>1.0</v>
      </c>
      <c r="D11" s="12">
        <f t="shared" si="1"/>
        <v>4.75</v>
      </c>
      <c r="E11" s="13" t="str">
        <f t="shared" si="2"/>
        <v>c</v>
      </c>
      <c r="F11" s="11"/>
      <c r="G11" s="12">
        <f t="shared" si="3"/>
        <v>0</v>
      </c>
    </row>
    <row r="12">
      <c r="A12" s="11" t="s">
        <v>35</v>
      </c>
      <c r="B12" s="11" t="s">
        <v>22</v>
      </c>
      <c r="C12" s="11">
        <v>2.0</v>
      </c>
      <c r="D12" s="12">
        <f t="shared" si="1"/>
        <v>9.5</v>
      </c>
      <c r="E12" s="13" t="str">
        <f t="shared" si="2"/>
        <v>Tbsp</v>
      </c>
      <c r="F12" s="11"/>
      <c r="G12" s="12">
        <f t="shared" si="3"/>
        <v>0</v>
      </c>
    </row>
    <row r="13">
      <c r="A13" s="11" t="s">
        <v>83</v>
      </c>
      <c r="B13" s="11" t="s">
        <v>22</v>
      </c>
      <c r="C13" s="11">
        <v>1.0</v>
      </c>
      <c r="D13" s="12">
        <f t="shared" si="1"/>
        <v>4.75</v>
      </c>
      <c r="E13" s="13" t="str">
        <f t="shared" si="2"/>
        <v>Tbsp</v>
      </c>
      <c r="F13" s="11"/>
      <c r="G13" s="12">
        <f t="shared" si="3"/>
        <v>0</v>
      </c>
    </row>
    <row r="14">
      <c r="A14" s="11" t="s">
        <v>84</v>
      </c>
      <c r="B14" s="11" t="s">
        <v>22</v>
      </c>
      <c r="C14" s="11">
        <v>1.0</v>
      </c>
      <c r="D14" s="12">
        <f t="shared" si="1"/>
        <v>4.75</v>
      </c>
      <c r="E14" s="13" t="str">
        <f t="shared" si="2"/>
        <v>Tbsp</v>
      </c>
      <c r="F14" s="11"/>
      <c r="G14" s="12">
        <f t="shared" si="3"/>
        <v>0</v>
      </c>
    </row>
    <row r="15">
      <c r="A15" s="11" t="s">
        <v>85</v>
      </c>
      <c r="B15" s="11" t="s">
        <v>34</v>
      </c>
      <c r="C15" s="11">
        <v>0.5</v>
      </c>
      <c r="D15" s="12">
        <f t="shared" si="1"/>
        <v>2.375</v>
      </c>
      <c r="E15" s="13" t="str">
        <f t="shared" si="2"/>
        <v>tsp</v>
      </c>
      <c r="F15" s="11"/>
      <c r="G15" s="12">
        <f t="shared" si="3"/>
        <v>0</v>
      </c>
    </row>
    <row r="16">
      <c r="A16" s="11" t="s">
        <v>73</v>
      </c>
      <c r="B16" s="11" t="s">
        <v>86</v>
      </c>
      <c r="C16" s="11">
        <v>5.0</v>
      </c>
      <c r="D16" s="12">
        <f t="shared" si="1"/>
        <v>23.75</v>
      </c>
      <c r="E16" s="13" t="str">
        <f t="shared" si="2"/>
        <v>egg (hard boiled)</v>
      </c>
      <c r="F16" s="11"/>
      <c r="G16" s="12">
        <f t="shared" si="3"/>
        <v>0</v>
      </c>
    </row>
    <row r="17">
      <c r="A17" s="11" t="s">
        <v>87</v>
      </c>
      <c r="B17" s="11" t="s">
        <v>21</v>
      </c>
      <c r="C17" s="11">
        <v>3.0</v>
      </c>
      <c r="D17" s="12">
        <f t="shared" si="1"/>
        <v>14.25</v>
      </c>
      <c r="E17" s="13" t="str">
        <f t="shared" si="2"/>
        <v>stalk</v>
      </c>
      <c r="F17" s="11"/>
      <c r="G17" s="12">
        <f t="shared" si="3"/>
        <v>0</v>
      </c>
    </row>
    <row r="18">
      <c r="A18" s="11" t="s">
        <v>88</v>
      </c>
      <c r="B18" s="11" t="s">
        <v>13</v>
      </c>
      <c r="C18" s="11">
        <v>0.5</v>
      </c>
      <c r="D18" s="12">
        <f t="shared" si="1"/>
        <v>2.375</v>
      </c>
      <c r="E18" s="13" t="str">
        <f t="shared" si="2"/>
        <v>c</v>
      </c>
      <c r="F18" s="11"/>
      <c r="G18" s="12">
        <f t="shared" si="3"/>
        <v>0</v>
      </c>
    </row>
    <row r="19">
      <c r="A19" s="11" t="s">
        <v>89</v>
      </c>
      <c r="B19" s="11" t="s">
        <v>90</v>
      </c>
      <c r="C19" s="11">
        <v>1.0</v>
      </c>
      <c r="D19" s="12">
        <f t="shared" si="1"/>
        <v>4.75</v>
      </c>
      <c r="E19" s="13" t="str">
        <f t="shared" si="2"/>
        <v>tbsp (chopped)</v>
      </c>
      <c r="F19" s="11"/>
      <c r="G19" s="12">
        <f t="shared" si="3"/>
        <v>0</v>
      </c>
    </row>
    <row r="20">
      <c r="A20" s="11" t="s">
        <v>91</v>
      </c>
      <c r="B20" s="11" t="s">
        <v>92</v>
      </c>
      <c r="C20" s="11">
        <v>1.0</v>
      </c>
      <c r="D20" s="12">
        <f t="shared" si="1"/>
        <v>4.75</v>
      </c>
      <c r="E20" s="13" t="str">
        <f t="shared" si="2"/>
        <v>taste</v>
      </c>
      <c r="F20" s="11"/>
      <c r="G20" s="12">
        <f t="shared" si="3"/>
        <v>0</v>
      </c>
    </row>
    <row r="21">
      <c r="A21" s="17" t="s">
        <v>93</v>
      </c>
      <c r="B21" s="12"/>
      <c r="C21" s="12"/>
      <c r="D21" s="12" t="str">
        <f t="shared" si="1"/>
        <v/>
      </c>
      <c r="E21" s="13" t="str">
        <f t="shared" si="2"/>
        <v/>
      </c>
      <c r="F21" s="12"/>
      <c r="G21" s="12" t="str">
        <f t="shared" si="3"/>
        <v/>
      </c>
    </row>
    <row r="22">
      <c r="A22" s="11" t="s">
        <v>94</v>
      </c>
      <c r="B22" s="11" t="s">
        <v>13</v>
      </c>
      <c r="C22" s="11">
        <v>4.0</v>
      </c>
      <c r="D22" s="12">
        <f t="shared" si="1"/>
        <v>19</v>
      </c>
      <c r="E22" s="13" t="str">
        <f t="shared" si="2"/>
        <v>c</v>
      </c>
      <c r="F22" s="12"/>
      <c r="G22" s="12">
        <f t="shared" si="3"/>
        <v>0</v>
      </c>
    </row>
    <row r="23">
      <c r="A23" s="11" t="s">
        <v>95</v>
      </c>
      <c r="B23" s="11" t="s">
        <v>96</v>
      </c>
      <c r="C23" s="11">
        <v>0.5</v>
      </c>
      <c r="D23" s="12">
        <f t="shared" si="1"/>
        <v>2.375</v>
      </c>
      <c r="E23" s="13" t="str">
        <f t="shared" si="2"/>
        <v>pepper</v>
      </c>
      <c r="F23" s="12"/>
      <c r="G23" s="12">
        <f t="shared" si="3"/>
        <v>0</v>
      </c>
    </row>
    <row r="24">
      <c r="A24" s="11" t="s">
        <v>87</v>
      </c>
      <c r="B24" s="11" t="s">
        <v>97</v>
      </c>
      <c r="C24" s="11">
        <v>1.0</v>
      </c>
      <c r="D24" s="12">
        <f t="shared" si="1"/>
        <v>4.75</v>
      </c>
      <c r="E24" s="13" t="str">
        <f t="shared" si="2"/>
        <v>c (diced)</v>
      </c>
      <c r="F24" s="12"/>
      <c r="G24" s="12">
        <f t="shared" si="3"/>
        <v>0</v>
      </c>
    </row>
    <row r="25">
      <c r="A25" s="11" t="s">
        <v>98</v>
      </c>
      <c r="B25" s="11" t="s">
        <v>13</v>
      </c>
      <c r="C25" s="11">
        <v>0.25</v>
      </c>
      <c r="D25" s="12">
        <f t="shared" si="1"/>
        <v>1.1875</v>
      </c>
      <c r="E25" s="13" t="str">
        <f t="shared" si="2"/>
        <v>c</v>
      </c>
      <c r="F25" s="12"/>
      <c r="G25" s="12">
        <f t="shared" si="3"/>
        <v>0</v>
      </c>
    </row>
    <row r="26">
      <c r="A26" s="11" t="s">
        <v>99</v>
      </c>
      <c r="B26" s="11" t="s">
        <v>13</v>
      </c>
      <c r="C26" s="11">
        <v>1.0</v>
      </c>
      <c r="D26" s="12">
        <f t="shared" si="1"/>
        <v>4.75</v>
      </c>
      <c r="E26" s="13" t="str">
        <f t="shared" si="2"/>
        <v>c</v>
      </c>
      <c r="F26" s="12"/>
      <c r="G26" s="12">
        <f t="shared" si="3"/>
        <v>0</v>
      </c>
    </row>
    <row r="27">
      <c r="A27" s="11" t="s">
        <v>37</v>
      </c>
      <c r="B27" s="11" t="s">
        <v>22</v>
      </c>
      <c r="C27" s="11">
        <v>2.0</v>
      </c>
      <c r="D27" s="12">
        <f t="shared" si="1"/>
        <v>9.5</v>
      </c>
      <c r="E27" s="13" t="str">
        <f t="shared" si="2"/>
        <v>Tbsp</v>
      </c>
      <c r="F27" s="12"/>
      <c r="G27" s="12">
        <f t="shared" si="3"/>
        <v>0</v>
      </c>
    </row>
    <row r="28">
      <c r="A28" s="11" t="s">
        <v>101</v>
      </c>
      <c r="B28" s="11" t="s">
        <v>22</v>
      </c>
      <c r="C28" s="11">
        <v>3.0</v>
      </c>
      <c r="D28" s="12">
        <f t="shared" si="1"/>
        <v>14.25</v>
      </c>
      <c r="E28" s="13" t="str">
        <f t="shared" si="2"/>
        <v>Tbsp</v>
      </c>
      <c r="F28" s="12"/>
      <c r="G28" s="12">
        <f t="shared" si="3"/>
        <v>0</v>
      </c>
    </row>
    <row r="29">
      <c r="A29" s="11" t="s">
        <v>104</v>
      </c>
      <c r="B29" s="11" t="s">
        <v>34</v>
      </c>
      <c r="C29" s="11">
        <v>0.25</v>
      </c>
      <c r="D29" s="12">
        <f t="shared" si="1"/>
        <v>1.1875</v>
      </c>
      <c r="E29" s="13" t="str">
        <f t="shared" si="2"/>
        <v>tsp</v>
      </c>
      <c r="F29" s="12"/>
      <c r="G29" s="12">
        <f t="shared" si="3"/>
        <v>0</v>
      </c>
    </row>
    <row r="30">
      <c r="A30" s="11" t="s">
        <v>105</v>
      </c>
      <c r="B30" s="11" t="s">
        <v>34</v>
      </c>
      <c r="C30" s="11">
        <v>0.25</v>
      </c>
      <c r="D30" s="12">
        <f t="shared" si="1"/>
        <v>1.1875</v>
      </c>
      <c r="E30" s="13" t="str">
        <f t="shared" si="2"/>
        <v>tsp</v>
      </c>
      <c r="F30" s="12"/>
      <c r="G30" s="12">
        <f t="shared" si="3"/>
        <v>0</v>
      </c>
    </row>
    <row r="31">
      <c r="A31" s="11" t="s">
        <v>106</v>
      </c>
      <c r="B31" s="11" t="s">
        <v>34</v>
      </c>
      <c r="C31" s="11">
        <v>0.25</v>
      </c>
      <c r="D31" s="12">
        <f t="shared" si="1"/>
        <v>1.1875</v>
      </c>
      <c r="E31" s="13" t="str">
        <f t="shared" si="2"/>
        <v>tsp</v>
      </c>
      <c r="F31" s="12"/>
      <c r="G31" s="12">
        <f t="shared" si="3"/>
        <v>0</v>
      </c>
    </row>
    <row r="32">
      <c r="A32" s="11" t="s">
        <v>108</v>
      </c>
      <c r="B32" s="11" t="s">
        <v>22</v>
      </c>
      <c r="C32" s="11">
        <v>2.0</v>
      </c>
      <c r="D32" s="12">
        <f t="shared" si="1"/>
        <v>9.5</v>
      </c>
      <c r="E32" s="13" t="str">
        <f t="shared" si="2"/>
        <v>Tbsp</v>
      </c>
      <c r="F32" s="12"/>
      <c r="G32" s="12">
        <f t="shared" si="3"/>
        <v>0</v>
      </c>
    </row>
    <row r="33">
      <c r="A33" s="11" t="s">
        <v>109</v>
      </c>
      <c r="B33" s="11" t="s">
        <v>22</v>
      </c>
      <c r="C33" s="11">
        <v>2.0</v>
      </c>
      <c r="D33" s="12">
        <f t="shared" si="1"/>
        <v>9.5</v>
      </c>
      <c r="E33" s="13" t="str">
        <f t="shared" si="2"/>
        <v>Tbsp</v>
      </c>
      <c r="F33" s="12"/>
      <c r="G33" s="12">
        <f t="shared" si="3"/>
        <v>0</v>
      </c>
    </row>
    <row r="34">
      <c r="A34" s="11" t="s">
        <v>110</v>
      </c>
      <c r="B34" s="11" t="s">
        <v>22</v>
      </c>
      <c r="C34" s="11">
        <v>1.0</v>
      </c>
      <c r="D34" s="12">
        <f t="shared" si="1"/>
        <v>4.75</v>
      </c>
      <c r="E34" s="13" t="str">
        <f t="shared" si="2"/>
        <v>Tbsp</v>
      </c>
      <c r="F34" s="12"/>
      <c r="G34" s="12">
        <f t="shared" si="3"/>
        <v>0</v>
      </c>
    </row>
    <row r="35">
      <c r="A35" s="11" t="s">
        <v>111</v>
      </c>
      <c r="B35" s="11" t="s">
        <v>112</v>
      </c>
      <c r="C35" s="11">
        <v>1.0</v>
      </c>
      <c r="D35" s="12">
        <f t="shared" si="1"/>
        <v>4.75</v>
      </c>
      <c r="E35" s="13" t="str">
        <f t="shared" si="2"/>
        <v>some</v>
      </c>
      <c r="F35" s="12"/>
      <c r="G35" s="12">
        <f t="shared" si="3"/>
        <v>0</v>
      </c>
    </row>
    <row r="36">
      <c r="A36" s="17" t="s">
        <v>113</v>
      </c>
      <c r="B36" s="12"/>
      <c r="C36" s="12"/>
      <c r="D36" s="12" t="str">
        <f t="shared" si="1"/>
        <v/>
      </c>
      <c r="E36" s="13" t="str">
        <f t="shared" si="2"/>
        <v/>
      </c>
      <c r="F36" s="12"/>
      <c r="G36" s="12" t="str">
        <f t="shared" si="3"/>
        <v/>
      </c>
    </row>
    <row r="37">
      <c r="A37" s="11" t="s">
        <v>114</v>
      </c>
      <c r="B37" s="11" t="s">
        <v>115</v>
      </c>
      <c r="C37" s="11">
        <v>4.0</v>
      </c>
      <c r="D37" s="12">
        <f t="shared" si="1"/>
        <v>19</v>
      </c>
      <c r="E37" s="13" t="str">
        <f t="shared" si="2"/>
        <v>ear</v>
      </c>
      <c r="F37" s="11">
        <v>0.67</v>
      </c>
      <c r="G37" s="12">
        <f t="shared" si="3"/>
        <v>12.73</v>
      </c>
    </row>
    <row r="38">
      <c r="A38" s="11" t="s">
        <v>104</v>
      </c>
      <c r="B38" s="11" t="s">
        <v>34</v>
      </c>
      <c r="C38" s="11">
        <v>1.0</v>
      </c>
      <c r="D38" s="12">
        <f t="shared" si="1"/>
        <v>4.75</v>
      </c>
      <c r="E38" s="13" t="str">
        <f t="shared" si="2"/>
        <v>tsp</v>
      </c>
      <c r="F38" s="11">
        <v>0.02</v>
      </c>
      <c r="G38" s="12">
        <f t="shared" si="3"/>
        <v>0.095</v>
      </c>
    </row>
    <row r="39">
      <c r="A39" s="11" t="s">
        <v>109</v>
      </c>
      <c r="B39" s="11" t="s">
        <v>34</v>
      </c>
      <c r="C39" s="11">
        <v>2.0</v>
      </c>
      <c r="D39" s="12">
        <f t="shared" si="1"/>
        <v>9.5</v>
      </c>
      <c r="E39" s="13" t="str">
        <f t="shared" si="2"/>
        <v>tsp</v>
      </c>
      <c r="F39" s="11">
        <v>0.1</v>
      </c>
      <c r="G39" s="12">
        <f t="shared" si="3"/>
        <v>0.95</v>
      </c>
    </row>
    <row r="40">
      <c r="A40" s="11" t="s">
        <v>117</v>
      </c>
      <c r="B40" s="11" t="s">
        <v>118</v>
      </c>
      <c r="C40" s="11">
        <v>2.0</v>
      </c>
      <c r="D40" s="12">
        <f t="shared" si="1"/>
        <v>9.5</v>
      </c>
      <c r="E40" s="13" t="str">
        <f t="shared" si="2"/>
        <v>lime</v>
      </c>
      <c r="F40" s="11">
        <v>0.5</v>
      </c>
      <c r="G40" s="12">
        <f t="shared" si="3"/>
        <v>4.75</v>
      </c>
    </row>
    <row r="41">
      <c r="A41" s="11" t="s">
        <v>81</v>
      </c>
      <c r="B41" s="11" t="s">
        <v>13</v>
      </c>
      <c r="C41" s="11">
        <v>1.0</v>
      </c>
      <c r="D41" s="12">
        <f t="shared" si="1"/>
        <v>4.75</v>
      </c>
      <c r="E41" s="13" t="str">
        <f t="shared" si="2"/>
        <v>c</v>
      </c>
      <c r="F41" s="11">
        <v>1.0</v>
      </c>
      <c r="G41" s="12">
        <f t="shared" si="3"/>
        <v>4.75</v>
      </c>
    </row>
    <row r="42">
      <c r="A42" s="11" t="s">
        <v>120</v>
      </c>
      <c r="B42" s="11" t="s">
        <v>34</v>
      </c>
      <c r="C42" s="11">
        <v>4.0</v>
      </c>
      <c r="D42" s="12">
        <f t="shared" si="1"/>
        <v>19</v>
      </c>
      <c r="E42" s="13" t="str">
        <f t="shared" si="2"/>
        <v>tsp</v>
      </c>
      <c r="F42" s="11">
        <v>0.1</v>
      </c>
      <c r="G42" s="12">
        <f t="shared" si="3"/>
        <v>1.9</v>
      </c>
    </row>
    <row r="43">
      <c r="A43" s="11" t="s">
        <v>122</v>
      </c>
      <c r="B43" s="11" t="s">
        <v>22</v>
      </c>
      <c r="C43" s="11">
        <v>1.0</v>
      </c>
      <c r="D43" s="12">
        <f t="shared" si="1"/>
        <v>4.75</v>
      </c>
      <c r="E43" s="13" t="str">
        <f t="shared" si="2"/>
        <v>Tbsp</v>
      </c>
      <c r="F43" s="11">
        <v>0.2</v>
      </c>
      <c r="G43" s="12">
        <f t="shared" si="3"/>
        <v>0.95</v>
      </c>
    </row>
    <row r="44">
      <c r="A44" s="11" t="s">
        <v>123</v>
      </c>
      <c r="B44" s="11" t="s">
        <v>34</v>
      </c>
      <c r="C44" s="11">
        <v>1.0</v>
      </c>
      <c r="D44" s="12">
        <f t="shared" si="1"/>
        <v>4.75</v>
      </c>
      <c r="E44" s="13" t="str">
        <f t="shared" si="2"/>
        <v>tsp</v>
      </c>
      <c r="F44" s="11">
        <v>0.2</v>
      </c>
      <c r="G44" s="12">
        <f t="shared" si="3"/>
        <v>0.95</v>
      </c>
    </row>
    <row r="45">
      <c r="A45" s="11" t="s">
        <v>91</v>
      </c>
      <c r="B45" s="11" t="s">
        <v>92</v>
      </c>
      <c r="C45" s="11">
        <v>1.0</v>
      </c>
      <c r="D45" s="12">
        <f t="shared" si="1"/>
        <v>4.75</v>
      </c>
      <c r="E45" s="13" t="str">
        <f t="shared" si="2"/>
        <v>taste</v>
      </c>
      <c r="F45" s="12"/>
      <c r="G45" s="12">
        <f t="shared" si="3"/>
        <v>0</v>
      </c>
    </row>
    <row r="46">
      <c r="A46" s="11" t="s">
        <v>127</v>
      </c>
      <c r="B46" s="11" t="s">
        <v>13</v>
      </c>
      <c r="C46" s="11">
        <v>0.5</v>
      </c>
      <c r="D46" s="12">
        <f t="shared" si="1"/>
        <v>2.375</v>
      </c>
      <c r="E46" s="13" t="str">
        <f t="shared" si="2"/>
        <v>c</v>
      </c>
      <c r="F46" s="11">
        <v>10.0</v>
      </c>
      <c r="G46" s="12">
        <f t="shared" si="3"/>
        <v>23.75</v>
      </c>
    </row>
    <row r="47">
      <c r="A47" s="11" t="s">
        <v>129</v>
      </c>
      <c r="B47" s="11" t="s">
        <v>22</v>
      </c>
      <c r="C47" s="11">
        <v>2.0</v>
      </c>
      <c r="D47" s="12">
        <f t="shared" si="1"/>
        <v>9.5</v>
      </c>
      <c r="E47" s="13" t="str">
        <f t="shared" si="2"/>
        <v>Tbsp</v>
      </c>
      <c r="F47" s="11">
        <v>0.1</v>
      </c>
      <c r="G47" s="12">
        <f t="shared" si="3"/>
        <v>0.95</v>
      </c>
    </row>
    <row r="48">
      <c r="A48" s="11" t="s">
        <v>106</v>
      </c>
      <c r="B48" s="11" t="s">
        <v>34</v>
      </c>
      <c r="C48" s="11">
        <v>1.0</v>
      </c>
      <c r="D48" s="12">
        <f t="shared" si="1"/>
        <v>4.75</v>
      </c>
      <c r="E48" s="13" t="str">
        <f t="shared" si="2"/>
        <v>tsp</v>
      </c>
      <c r="F48" s="11">
        <v>0.02</v>
      </c>
      <c r="G48" s="12">
        <f t="shared" si="3"/>
        <v>0.095</v>
      </c>
    </row>
    <row r="49">
      <c r="A49" s="11" t="s">
        <v>104</v>
      </c>
      <c r="B49" s="11" t="s">
        <v>34</v>
      </c>
      <c r="C49" s="11">
        <v>1.0</v>
      </c>
      <c r="D49" s="12">
        <f t="shared" si="1"/>
        <v>4.75</v>
      </c>
      <c r="E49" s="13" t="str">
        <f t="shared" si="2"/>
        <v>tsp</v>
      </c>
      <c r="F49" s="11">
        <v>0.02</v>
      </c>
      <c r="G49" s="12">
        <f t="shared" si="3"/>
        <v>0.095</v>
      </c>
    </row>
    <row r="50">
      <c r="A50" s="17" t="s">
        <v>132</v>
      </c>
      <c r="B50" s="12"/>
      <c r="C50" s="12"/>
      <c r="D50" s="12" t="str">
        <f t="shared" si="1"/>
        <v/>
      </c>
      <c r="E50" s="13" t="str">
        <f t="shared" si="2"/>
        <v/>
      </c>
      <c r="F50" s="12"/>
      <c r="G50" s="12" t="str">
        <f t="shared" si="3"/>
        <v/>
      </c>
    </row>
    <row r="51">
      <c r="A51" s="11" t="s">
        <v>133</v>
      </c>
      <c r="B51" s="11" t="s">
        <v>134</v>
      </c>
      <c r="C51" s="11">
        <v>4.0</v>
      </c>
      <c r="D51" s="12">
        <f t="shared" si="1"/>
        <v>19</v>
      </c>
      <c r="E51" s="13" t="str">
        <f t="shared" si="2"/>
        <v>burger</v>
      </c>
      <c r="F51" s="11">
        <v>2.75</v>
      </c>
      <c r="G51" s="12">
        <f t="shared" si="3"/>
        <v>52.25</v>
      </c>
    </row>
    <row r="52">
      <c r="A52" s="11" t="s">
        <v>135</v>
      </c>
      <c r="B52" s="11" t="s">
        <v>136</v>
      </c>
      <c r="C52" s="11">
        <v>4.0</v>
      </c>
      <c r="D52" s="12">
        <f t="shared" si="1"/>
        <v>19</v>
      </c>
      <c r="E52" s="13" t="str">
        <f t="shared" si="2"/>
        <v>brat</v>
      </c>
      <c r="F52" s="11">
        <v>2.0</v>
      </c>
      <c r="G52" s="12">
        <f t="shared" si="3"/>
        <v>38</v>
      </c>
    </row>
    <row r="53">
      <c r="A53" s="11" t="s">
        <v>138</v>
      </c>
      <c r="B53" s="11" t="s">
        <v>47</v>
      </c>
      <c r="C53" s="11">
        <v>1.0</v>
      </c>
      <c r="D53" s="12">
        <f t="shared" si="1"/>
        <v>4.75</v>
      </c>
      <c r="E53" s="13" t="str">
        <f t="shared" si="2"/>
        <v>bag</v>
      </c>
      <c r="F53" s="11">
        <v>8.0</v>
      </c>
      <c r="G53" s="12">
        <f t="shared" si="3"/>
        <v>38</v>
      </c>
    </row>
    <row r="54">
      <c r="A54" s="11" t="s">
        <v>141</v>
      </c>
      <c r="B54" s="11" t="s">
        <v>47</v>
      </c>
      <c r="C54" s="11">
        <v>0.66</v>
      </c>
      <c r="D54" s="12">
        <f t="shared" si="1"/>
        <v>3.135</v>
      </c>
      <c r="E54" s="13" t="str">
        <f t="shared" si="2"/>
        <v>bag</v>
      </c>
      <c r="F54" s="11">
        <v>6.0</v>
      </c>
      <c r="G54" s="12">
        <f t="shared" si="3"/>
        <v>18.81</v>
      </c>
    </row>
    <row r="55">
      <c r="A55" s="11" t="s">
        <v>143</v>
      </c>
      <c r="B55" s="11" t="s">
        <v>144</v>
      </c>
      <c r="C55" s="11">
        <v>0.25</v>
      </c>
      <c r="D55" s="12">
        <f t="shared" si="1"/>
        <v>1.1875</v>
      </c>
      <c r="E55" s="13" t="str">
        <f t="shared" si="2"/>
        <v>bottle</v>
      </c>
      <c r="F55" s="11">
        <v>1.0</v>
      </c>
      <c r="G55" s="12">
        <f t="shared" si="3"/>
        <v>1.1875</v>
      </c>
    </row>
    <row r="56">
      <c r="A56" s="11" t="s">
        <v>147</v>
      </c>
      <c r="B56" s="11" t="s">
        <v>144</v>
      </c>
      <c r="C56" s="11">
        <v>0.25</v>
      </c>
      <c r="D56" s="12">
        <f t="shared" si="1"/>
        <v>1.1875</v>
      </c>
      <c r="E56" s="13" t="str">
        <f t="shared" si="2"/>
        <v>bottle</v>
      </c>
      <c r="F56" s="11">
        <v>1.5</v>
      </c>
      <c r="G56" s="12">
        <f t="shared" si="3"/>
        <v>1.78125</v>
      </c>
    </row>
    <row r="57">
      <c r="A57" s="11" t="s">
        <v>148</v>
      </c>
      <c r="B57" s="11" t="s">
        <v>144</v>
      </c>
      <c r="C57" s="11">
        <v>0.25</v>
      </c>
      <c r="D57" s="12">
        <f t="shared" si="1"/>
        <v>1.1875</v>
      </c>
      <c r="E57" s="20" t="s">
        <v>149</v>
      </c>
      <c r="F57" s="11">
        <v>1.19</v>
      </c>
      <c r="G57" s="12">
        <f t="shared" si="3"/>
        <v>1.413125</v>
      </c>
    </row>
    <row r="58">
      <c r="A58" s="11" t="s">
        <v>150</v>
      </c>
      <c r="B58" s="11" t="s">
        <v>150</v>
      </c>
      <c r="C58" s="11">
        <v>0.5</v>
      </c>
      <c r="D58" s="12">
        <f t="shared" si="1"/>
        <v>2.375</v>
      </c>
      <c r="E58" s="13" t="str">
        <f t="shared" ref="E58:E60" si="4">if(B58 = "whole", A58, B58)</f>
        <v>onion</v>
      </c>
      <c r="F58" s="11">
        <v>0.69</v>
      </c>
      <c r="G58" s="12">
        <f t="shared" si="3"/>
        <v>1.63875</v>
      </c>
    </row>
    <row r="59">
      <c r="A59" s="11" t="s">
        <v>152</v>
      </c>
      <c r="B59" s="11" t="s">
        <v>149</v>
      </c>
      <c r="C59" s="11">
        <v>0.125</v>
      </c>
      <c r="D59" s="12">
        <f t="shared" si="1"/>
        <v>0.59375</v>
      </c>
      <c r="E59" s="13" t="str">
        <f t="shared" si="4"/>
        <v>jar</v>
      </c>
      <c r="F59" s="11">
        <v>2.89</v>
      </c>
      <c r="G59" s="12">
        <f t="shared" si="3"/>
        <v>1.7159375</v>
      </c>
    </row>
    <row r="60">
      <c r="A60" s="11" t="s">
        <v>125</v>
      </c>
      <c r="B60" s="11" t="s">
        <v>125</v>
      </c>
      <c r="C60" s="11">
        <v>0.5</v>
      </c>
      <c r="D60" s="12">
        <f t="shared" si="1"/>
        <v>2.375</v>
      </c>
      <c r="E60" s="13" t="str">
        <f t="shared" si="4"/>
        <v>tomato</v>
      </c>
      <c r="F60" s="11">
        <v>0.25</v>
      </c>
      <c r="G60" s="12">
        <f t="shared" si="3"/>
        <v>0.59375</v>
      </c>
    </row>
  </sheetData>
  <mergeCells count="7">
    <mergeCell ref="D7:E7"/>
    <mergeCell ref="A3:G3"/>
    <mergeCell ref="A6:G6"/>
    <mergeCell ref="A5:G5"/>
    <mergeCell ref="A2:G2"/>
    <mergeCell ref="B1:C1"/>
    <mergeCell ref="D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0"/>
    <col customWidth="1" min="2" max="2" width="28.14"/>
    <col customWidth="1" min="3" max="3" width="32.0"/>
    <col customWidth="1" min="7" max="7" width="22.57"/>
  </cols>
  <sheetData>
    <row r="1">
      <c r="A1" s="1" t="s">
        <v>100</v>
      </c>
      <c r="B1" s="1"/>
      <c r="C1" s="1" t="s">
        <v>102</v>
      </c>
      <c r="D1" s="1"/>
      <c r="E1" s="1"/>
      <c r="F1" s="1" t="s">
        <v>52</v>
      </c>
      <c r="G1" s="1" t="s">
        <v>103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19.0</v>
      </c>
      <c r="E4" s="6"/>
      <c r="F4" s="5" t="s">
        <v>2</v>
      </c>
      <c r="G4" s="7">
        <f>sum(G8:G1002)</f>
        <v>47.88</v>
      </c>
      <c r="H4" s="18" t="s">
        <v>107</v>
      </c>
      <c r="I4" s="15">
        <f>G4/D4</f>
        <v>2.52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/>
      <c r="B8" s="11"/>
      <c r="C8" s="11"/>
      <c r="D8" s="12" t="str">
        <f t="shared" ref="D8:D24" si="1">if(C8, C8*D$4/B$4, "")</f>
        <v/>
      </c>
      <c r="E8" s="13" t="str">
        <f t="shared" ref="E8:E16" si="2">if(B8 = "whole", A8, B8)</f>
        <v/>
      </c>
      <c r="F8" s="11"/>
      <c r="G8" s="12" t="str">
        <f t="shared" ref="G8:G24" si="3">if(D8, D8*F8, "")</f>
        <v/>
      </c>
    </row>
    <row r="9">
      <c r="A9" s="17" t="s">
        <v>116</v>
      </c>
      <c r="B9" s="11"/>
      <c r="C9" s="11"/>
      <c r="D9" s="12" t="str">
        <f t="shared" si="1"/>
        <v/>
      </c>
      <c r="E9" s="13" t="str">
        <f t="shared" si="2"/>
        <v/>
      </c>
      <c r="F9" s="11"/>
      <c r="G9" s="12" t="str">
        <f t="shared" si="3"/>
        <v/>
      </c>
    </row>
    <row r="10">
      <c r="A10" s="11" t="s">
        <v>39</v>
      </c>
      <c r="B10" s="11" t="s">
        <v>40</v>
      </c>
      <c r="C10" s="11">
        <v>12.0</v>
      </c>
      <c r="D10" s="12">
        <f t="shared" si="1"/>
        <v>57</v>
      </c>
      <c r="E10" s="13" t="str">
        <f t="shared" si="2"/>
        <v>egg</v>
      </c>
      <c r="F10" s="11">
        <v>0.18</v>
      </c>
      <c r="G10" s="12">
        <f t="shared" si="3"/>
        <v>10.26</v>
      </c>
    </row>
    <row r="11">
      <c r="A11" s="11" t="s">
        <v>119</v>
      </c>
      <c r="B11" s="11" t="s">
        <v>17</v>
      </c>
      <c r="C11" s="11">
        <v>0.25</v>
      </c>
      <c r="D11" s="12">
        <f t="shared" si="1"/>
        <v>1.1875</v>
      </c>
      <c r="E11" s="13" t="str">
        <f t="shared" si="2"/>
        <v>Onions</v>
      </c>
      <c r="F11" s="11">
        <v>4.0</v>
      </c>
      <c r="G11" s="12">
        <f t="shared" si="3"/>
        <v>4.75</v>
      </c>
    </row>
    <row r="12">
      <c r="A12" s="11" t="s">
        <v>58</v>
      </c>
      <c r="B12" s="11" t="s">
        <v>121</v>
      </c>
      <c r="C12" s="11">
        <v>0.1</v>
      </c>
      <c r="D12" s="12">
        <f t="shared" si="1"/>
        <v>0.475</v>
      </c>
      <c r="E12" s="13" t="str">
        <f t="shared" si="2"/>
        <v>clove</v>
      </c>
      <c r="F12" s="11">
        <v>1.0</v>
      </c>
      <c r="G12" s="12">
        <f t="shared" si="3"/>
        <v>0.475</v>
      </c>
    </row>
    <row r="13">
      <c r="A13" s="11" t="s">
        <v>95</v>
      </c>
      <c r="B13" s="11" t="s">
        <v>96</v>
      </c>
      <c r="C13" s="11">
        <v>2.0</v>
      </c>
      <c r="D13" s="12">
        <f t="shared" si="1"/>
        <v>9.5</v>
      </c>
      <c r="E13" s="13" t="str">
        <f t="shared" si="2"/>
        <v>pepper</v>
      </c>
      <c r="F13" s="11">
        <v>1.5</v>
      </c>
      <c r="G13" s="12">
        <f t="shared" si="3"/>
        <v>14.25</v>
      </c>
    </row>
    <row r="14">
      <c r="A14" s="11" t="s">
        <v>124</v>
      </c>
      <c r="B14" s="11" t="s">
        <v>80</v>
      </c>
      <c r="C14" s="11">
        <v>0.25</v>
      </c>
      <c r="D14" s="12">
        <f t="shared" si="1"/>
        <v>1.1875</v>
      </c>
      <c r="E14" s="13" t="str">
        <f t="shared" si="2"/>
        <v>lb</v>
      </c>
      <c r="F14" s="11">
        <v>3.99</v>
      </c>
      <c r="G14" s="12">
        <f t="shared" si="3"/>
        <v>4.738125</v>
      </c>
    </row>
    <row r="15">
      <c r="A15" s="11" t="s">
        <v>125</v>
      </c>
      <c r="B15" s="11" t="s">
        <v>126</v>
      </c>
      <c r="C15" s="11">
        <v>2.0</v>
      </c>
      <c r="D15" s="12">
        <f t="shared" si="1"/>
        <v>9.5</v>
      </c>
      <c r="E15" s="13" t="str">
        <f t="shared" si="2"/>
        <v>tomato</v>
      </c>
      <c r="F15" s="11">
        <v>0.25</v>
      </c>
      <c r="G15" s="12">
        <f t="shared" si="3"/>
        <v>2.375</v>
      </c>
    </row>
    <row r="16">
      <c r="A16" s="11" t="s">
        <v>128</v>
      </c>
      <c r="B16" s="11" t="s">
        <v>17</v>
      </c>
      <c r="C16" s="11">
        <v>0.25</v>
      </c>
      <c r="D16" s="12">
        <f t="shared" si="1"/>
        <v>1.1875</v>
      </c>
      <c r="E16" s="13" t="str">
        <f t="shared" si="2"/>
        <v>Broccoli </v>
      </c>
      <c r="F16" s="11">
        <v>1.99</v>
      </c>
      <c r="G16" s="12">
        <f t="shared" si="3"/>
        <v>2.363125</v>
      </c>
    </row>
    <row r="17">
      <c r="A17" s="11" t="s">
        <v>130</v>
      </c>
      <c r="B17" s="11" t="s">
        <v>17</v>
      </c>
      <c r="C17" s="11">
        <v>0.25</v>
      </c>
      <c r="D17" s="12">
        <f t="shared" si="1"/>
        <v>1.1875</v>
      </c>
      <c r="E17" s="20" t="s">
        <v>130</v>
      </c>
      <c r="F17" s="11">
        <v>1.5</v>
      </c>
      <c r="G17" s="12">
        <f t="shared" si="3"/>
        <v>1.78125</v>
      </c>
    </row>
    <row r="18">
      <c r="A18" s="12"/>
      <c r="B18" s="12"/>
      <c r="C18" s="12"/>
      <c r="D18" s="12" t="str">
        <f t="shared" si="1"/>
        <v/>
      </c>
      <c r="E18" s="13"/>
      <c r="F18" s="12"/>
      <c r="G18" s="12" t="str">
        <f t="shared" si="3"/>
        <v/>
      </c>
    </row>
    <row r="19">
      <c r="A19" s="12"/>
      <c r="B19" s="12"/>
      <c r="C19" s="12"/>
      <c r="D19" s="12" t="str">
        <f t="shared" si="1"/>
        <v/>
      </c>
      <c r="E19" s="13" t="str">
        <f t="shared" ref="E19:E24" si="4">if(B19 = "whole", A19, B19)</f>
        <v/>
      </c>
      <c r="F19" s="12"/>
      <c r="G19" s="12" t="str">
        <f t="shared" si="3"/>
        <v/>
      </c>
    </row>
    <row r="20">
      <c r="A20" s="17" t="s">
        <v>137</v>
      </c>
      <c r="B20" s="12"/>
      <c r="C20" s="12"/>
      <c r="D20" s="12" t="str">
        <f t="shared" si="1"/>
        <v/>
      </c>
      <c r="E20" s="13" t="str">
        <f t="shared" si="4"/>
        <v/>
      </c>
      <c r="F20" s="12"/>
      <c r="G20" s="12" t="str">
        <f t="shared" si="3"/>
        <v/>
      </c>
    </row>
    <row r="21">
      <c r="A21" s="11" t="s">
        <v>139</v>
      </c>
      <c r="B21" s="11" t="s">
        <v>17</v>
      </c>
      <c r="C21" s="11">
        <v>5.0</v>
      </c>
      <c r="D21" s="12">
        <f t="shared" si="1"/>
        <v>23.75</v>
      </c>
      <c r="E21" s="13" t="str">
        <f t="shared" si="4"/>
        <v>Russet Potatoes</v>
      </c>
      <c r="F21" s="11">
        <v>0.25</v>
      </c>
      <c r="G21" s="12">
        <f t="shared" si="3"/>
        <v>5.9375</v>
      </c>
    </row>
    <row r="22">
      <c r="A22" s="11" t="s">
        <v>58</v>
      </c>
      <c r="B22" s="11" t="s">
        <v>121</v>
      </c>
      <c r="C22" s="11">
        <v>0.25</v>
      </c>
      <c r="D22" s="12">
        <f t="shared" si="1"/>
        <v>1.1875</v>
      </c>
      <c r="E22" s="13" t="str">
        <f t="shared" si="4"/>
        <v>clove</v>
      </c>
      <c r="F22" s="11">
        <v>0.2</v>
      </c>
      <c r="G22" s="12">
        <f t="shared" si="3"/>
        <v>0.2375</v>
      </c>
    </row>
    <row r="23">
      <c r="A23" s="11"/>
      <c r="B23" s="11"/>
      <c r="C23" s="12"/>
      <c r="D23" s="12" t="str">
        <f t="shared" si="1"/>
        <v/>
      </c>
      <c r="E23" s="13" t="str">
        <f t="shared" si="4"/>
        <v/>
      </c>
      <c r="F23" s="12"/>
      <c r="G23" s="12" t="str">
        <f t="shared" si="3"/>
        <v/>
      </c>
    </row>
    <row r="24">
      <c r="A24" s="11" t="s">
        <v>146</v>
      </c>
      <c r="B24" s="11" t="s">
        <v>22</v>
      </c>
      <c r="C24" s="11">
        <v>0.2</v>
      </c>
      <c r="D24" s="12">
        <f t="shared" si="1"/>
        <v>0.95</v>
      </c>
      <c r="E24" s="13" t="str">
        <f t="shared" si="4"/>
        <v>Tbsp</v>
      </c>
      <c r="F24" s="11">
        <v>0.75</v>
      </c>
      <c r="G24" s="12">
        <f t="shared" si="3"/>
        <v>0.7125</v>
      </c>
    </row>
  </sheetData>
  <mergeCells count="5">
    <mergeCell ref="D7:E7"/>
    <mergeCell ref="A3:G3"/>
    <mergeCell ref="A6:G6"/>
    <mergeCell ref="A5:G5"/>
    <mergeCell ref="A2: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29"/>
  </cols>
  <sheetData>
    <row r="1">
      <c r="A1" s="1" t="str">
        <f>HYPERLINK("https://www.fooduzzi.com/2016/11/buffalo-chickpea-pizza/","Roasted Vegetable Baked Burritos")</f>
        <v>Roasted Vegetable Baked Burritos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/>
      <c r="E4" s="19">
        <v>19.0</v>
      </c>
      <c r="F4" s="5" t="s">
        <v>2</v>
      </c>
      <c r="G4" s="7">
        <f>sum(G8:G1000)</f>
        <v>106.7515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131</v>
      </c>
      <c r="B8" s="11" t="s">
        <v>13</v>
      </c>
      <c r="C8" s="11">
        <v>0.6</v>
      </c>
      <c r="D8" s="12">
        <f t="shared" ref="D8:D21" si="1">if(C8, C8*E$4/B$4, "")</f>
        <v>2.85</v>
      </c>
      <c r="E8" s="13" t="str">
        <f t="shared" ref="E8:E12" si="2">if(B8 = "whole", A8, B8)</f>
        <v>c</v>
      </c>
      <c r="F8" s="11">
        <v>0.75</v>
      </c>
      <c r="G8" s="12">
        <f t="shared" ref="G8:G22" si="3">if(D8, D8*F8, "")</f>
        <v>2.1375</v>
      </c>
    </row>
    <row r="9">
      <c r="A9" s="11" t="s">
        <v>46</v>
      </c>
      <c r="B9" s="11" t="s">
        <v>34</v>
      </c>
      <c r="C9" s="11">
        <v>0.4</v>
      </c>
      <c r="D9" s="12">
        <f t="shared" si="1"/>
        <v>1.9</v>
      </c>
      <c r="E9" s="13" t="str">
        <f t="shared" si="2"/>
        <v>tsp</v>
      </c>
      <c r="F9" s="11">
        <v>0.02</v>
      </c>
      <c r="G9" s="12">
        <f t="shared" si="3"/>
        <v>0.038</v>
      </c>
    </row>
    <row r="10">
      <c r="A10" s="11" t="s">
        <v>140</v>
      </c>
      <c r="B10" s="11" t="s">
        <v>22</v>
      </c>
      <c r="C10" s="11">
        <v>0.2</v>
      </c>
      <c r="D10" s="12">
        <f t="shared" si="1"/>
        <v>0.95</v>
      </c>
      <c r="E10" s="13" t="str">
        <f t="shared" si="2"/>
        <v>Tbsp</v>
      </c>
      <c r="F10" s="11">
        <v>0.07</v>
      </c>
      <c r="G10" s="12">
        <f t="shared" si="3"/>
        <v>0.0665</v>
      </c>
    </row>
    <row r="11">
      <c r="A11" s="11" t="s">
        <v>142</v>
      </c>
      <c r="B11" s="11" t="s">
        <v>17</v>
      </c>
      <c r="C11" s="11">
        <v>0.4</v>
      </c>
      <c r="D11" s="12">
        <f t="shared" si="1"/>
        <v>1.9</v>
      </c>
      <c r="E11" s="13" t="str">
        <f t="shared" si="2"/>
        <v>Zucchini</v>
      </c>
      <c r="F11" s="11">
        <v>1.65</v>
      </c>
      <c r="G11" s="12">
        <f t="shared" si="3"/>
        <v>3.135</v>
      </c>
    </row>
    <row r="12">
      <c r="A12" s="11" t="s">
        <v>145</v>
      </c>
      <c r="B12" s="11" t="s">
        <v>17</v>
      </c>
      <c r="C12" s="11">
        <v>0.4</v>
      </c>
      <c r="D12" s="12">
        <f t="shared" si="1"/>
        <v>1.9</v>
      </c>
      <c r="E12" s="13" t="str">
        <f t="shared" si="2"/>
        <v>Red Onion</v>
      </c>
      <c r="F12" s="11">
        <v>1.93</v>
      </c>
      <c r="G12" s="12">
        <f t="shared" si="3"/>
        <v>3.667</v>
      </c>
    </row>
    <row r="13">
      <c r="A13" s="11" t="s">
        <v>95</v>
      </c>
      <c r="B13" s="11" t="s">
        <v>17</v>
      </c>
      <c r="C13" s="11">
        <v>0.4</v>
      </c>
      <c r="D13" s="12">
        <f t="shared" si="1"/>
        <v>1.9</v>
      </c>
      <c r="E13" s="20" t="s">
        <v>95</v>
      </c>
      <c r="F13" s="11">
        <v>1.0</v>
      </c>
      <c r="G13" s="12">
        <f t="shared" si="3"/>
        <v>1.9</v>
      </c>
    </row>
    <row r="14">
      <c r="A14" s="11" t="s">
        <v>151</v>
      </c>
      <c r="B14" s="11" t="s">
        <v>24</v>
      </c>
      <c r="C14" s="11">
        <v>3.2</v>
      </c>
      <c r="D14" s="12">
        <f t="shared" si="1"/>
        <v>15.2</v>
      </c>
      <c r="E14" s="13" t="str">
        <f t="shared" ref="E14:E22" si="4">if(B14 = "whole", A14, B14)</f>
        <v>oz</v>
      </c>
      <c r="F14" s="11">
        <v>1.49</v>
      </c>
      <c r="G14" s="12">
        <f t="shared" si="3"/>
        <v>22.648</v>
      </c>
    </row>
    <row r="15">
      <c r="A15" s="11" t="s">
        <v>153</v>
      </c>
      <c r="B15" s="11" t="s">
        <v>34</v>
      </c>
      <c r="C15" s="11">
        <v>0.2</v>
      </c>
      <c r="D15" s="12">
        <f t="shared" si="1"/>
        <v>0.95</v>
      </c>
      <c r="E15" s="13" t="str">
        <f t="shared" si="4"/>
        <v>tsp</v>
      </c>
      <c r="F15" s="11">
        <v>0.02</v>
      </c>
      <c r="G15" s="12">
        <f t="shared" si="3"/>
        <v>0.019</v>
      </c>
    </row>
    <row r="16">
      <c r="A16" s="11" t="s">
        <v>65</v>
      </c>
      <c r="B16" s="11" t="s">
        <v>34</v>
      </c>
      <c r="C16" s="11">
        <v>0.2</v>
      </c>
      <c r="D16" s="12">
        <f t="shared" si="1"/>
        <v>0.95</v>
      </c>
      <c r="E16" s="13" t="str">
        <f t="shared" si="4"/>
        <v>tsp</v>
      </c>
      <c r="F16" s="11">
        <v>0.03</v>
      </c>
      <c r="G16" s="12">
        <f t="shared" si="3"/>
        <v>0.0285</v>
      </c>
    </row>
    <row r="17">
      <c r="A17" s="11" t="s">
        <v>154</v>
      </c>
      <c r="B17" s="11" t="s">
        <v>22</v>
      </c>
      <c r="C17" s="11">
        <v>0.8</v>
      </c>
      <c r="D17" s="12">
        <f t="shared" si="1"/>
        <v>3.8</v>
      </c>
      <c r="E17" s="13" t="str">
        <f t="shared" si="4"/>
        <v>Tbsp</v>
      </c>
      <c r="F17" s="11">
        <v>0.32</v>
      </c>
      <c r="G17" s="12">
        <f t="shared" si="3"/>
        <v>1.216</v>
      </c>
    </row>
    <row r="18">
      <c r="A18" s="11" t="s">
        <v>155</v>
      </c>
      <c r="B18" s="11" t="s">
        <v>17</v>
      </c>
      <c r="C18" s="11">
        <v>4.0</v>
      </c>
      <c r="D18" s="12">
        <f t="shared" si="1"/>
        <v>19</v>
      </c>
      <c r="E18" s="13" t="str">
        <f t="shared" si="4"/>
        <v>tortillas (flour)</v>
      </c>
      <c r="F18" s="11">
        <v>2.99</v>
      </c>
      <c r="G18" s="12">
        <f t="shared" si="3"/>
        <v>56.81</v>
      </c>
    </row>
    <row r="19">
      <c r="A19" s="11" t="s">
        <v>156</v>
      </c>
      <c r="B19" s="11" t="s">
        <v>13</v>
      </c>
      <c r="C19" s="11">
        <v>1.2</v>
      </c>
      <c r="D19" s="12">
        <f t="shared" si="1"/>
        <v>5.7</v>
      </c>
      <c r="E19" s="13" t="str">
        <f t="shared" si="4"/>
        <v>c</v>
      </c>
      <c r="F19" s="11">
        <v>0.75</v>
      </c>
      <c r="G19" s="12">
        <f t="shared" si="3"/>
        <v>4.275</v>
      </c>
    </row>
    <row r="20">
      <c r="A20" s="11" t="s">
        <v>157</v>
      </c>
      <c r="B20" s="11" t="s">
        <v>13</v>
      </c>
      <c r="C20" s="11">
        <v>1.0</v>
      </c>
      <c r="D20" s="12">
        <f t="shared" si="1"/>
        <v>4.75</v>
      </c>
      <c r="E20" s="13" t="str">
        <f t="shared" si="4"/>
        <v>c</v>
      </c>
      <c r="F20" s="11">
        <v>2.0</v>
      </c>
      <c r="G20" s="12">
        <f t="shared" si="3"/>
        <v>9.5</v>
      </c>
    </row>
    <row r="21">
      <c r="A21" s="11" t="s">
        <v>158</v>
      </c>
      <c r="B21" s="11" t="s">
        <v>159</v>
      </c>
      <c r="C21" s="11">
        <v>0.4</v>
      </c>
      <c r="D21" s="12">
        <f t="shared" si="1"/>
        <v>1.9</v>
      </c>
      <c r="E21" s="13" t="str">
        <f t="shared" si="4"/>
        <v>bunch</v>
      </c>
      <c r="F21" s="11">
        <v>0.69</v>
      </c>
      <c r="G21" s="12">
        <f t="shared" si="3"/>
        <v>1.311</v>
      </c>
    </row>
    <row r="22">
      <c r="A22" s="12"/>
      <c r="B22" s="12"/>
      <c r="C22" s="12"/>
      <c r="D22" s="12" t="str">
        <f>if(C22, C22*D$4/B$4, "")</f>
        <v/>
      </c>
      <c r="E22" s="13" t="str">
        <f t="shared" si="4"/>
        <v/>
      </c>
      <c r="F22" s="12"/>
      <c r="G22" s="12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