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day Dinner" sheetId="1" r:id="rId4"/>
    <sheet state="visible" name="Tuesday Breakfast" sheetId="2" r:id="rId5"/>
    <sheet state="visible" name="Tuesday Lunch" sheetId="3" r:id="rId6"/>
    <sheet state="visible" name="Tuesday Dinner" sheetId="4" r:id="rId7"/>
    <sheet state="visible" name="Wednesday Breakfast" sheetId="5" r:id="rId8"/>
    <sheet state="visible" name="Wednesday Lunch" sheetId="6" r:id="rId9"/>
    <sheet state="visible" name="Wednesday Dinner" sheetId="7" r:id="rId10"/>
    <sheet state="visible" name="Thursday Breakfast" sheetId="8" r:id="rId11"/>
    <sheet state="visible" name="Thursday Lunch" sheetId="9" r:id="rId12"/>
    <sheet state="visible" name="Commitment Ceremony Meal" sheetId="10" r:id="rId13"/>
    <sheet state="visible" name="Friday Breakfast" sheetId="11" r:id="rId14"/>
    <sheet state="visible" name="Friday Lunch" sheetId="12" r:id="rId15"/>
    <sheet state="visible" name="Welcome Dinner" sheetId="13" r:id="rId16"/>
    <sheet state="visible" name="Saturday Breakfast" sheetId="14" r:id="rId17"/>
    <sheet state="visible" name="Adventure Lunch" sheetId="15" r:id="rId18"/>
    <sheet state="visible" name="Reception Dinner" sheetId="16" r:id="rId19"/>
    <sheet state="visible" name="Post Wedding Brunch" sheetId="17" r:id="rId20"/>
  </sheets>
  <definedNames/>
  <calcPr/>
</workbook>
</file>

<file path=xl/sharedStrings.xml><?xml version="1.0" encoding="utf-8"?>
<sst xmlns="http://schemas.openxmlformats.org/spreadsheetml/2006/main" count="723" uniqueCount="295">
  <si>
    <t>Serves</t>
  </si>
  <si>
    <t>Attendees</t>
  </si>
  <si>
    <t>cost:</t>
  </si>
  <si>
    <t xml:space="preserve">Ingredients </t>
  </si>
  <si>
    <t>Unit</t>
  </si>
  <si>
    <t>Amount</t>
  </si>
  <si>
    <t xml:space="preserve">Total </t>
  </si>
  <si>
    <t>Cost</t>
  </si>
  <si>
    <t>total cost</t>
  </si>
  <si>
    <t>Pumpkin Puree</t>
  </si>
  <si>
    <t>c</t>
  </si>
  <si>
    <t>Almond Milk</t>
  </si>
  <si>
    <t>Coconut Oil</t>
  </si>
  <si>
    <t>Tbsp</t>
  </si>
  <si>
    <t>Lemon Juice</t>
  </si>
  <si>
    <t>TBsp</t>
  </si>
  <si>
    <t>Agave</t>
  </si>
  <si>
    <t>tsp</t>
  </si>
  <si>
    <t>Vanilla Extract</t>
  </si>
  <si>
    <t>Gluten Free Pizza Dough</t>
  </si>
  <si>
    <t>Bag</t>
  </si>
  <si>
    <t>Plain Hummus</t>
  </si>
  <si>
    <t>Hot Sauce</t>
  </si>
  <si>
    <t>Chickpeas</t>
  </si>
  <si>
    <t>oz</t>
  </si>
  <si>
    <t>Vegan Mozarell</t>
  </si>
  <si>
    <t>cup</t>
  </si>
  <si>
    <t>Parsley</t>
  </si>
  <si>
    <t>Eggs</t>
  </si>
  <si>
    <t>whole</t>
  </si>
  <si>
    <t>Oat Flour</t>
  </si>
  <si>
    <t>Baking Soda</t>
  </si>
  <si>
    <t>Salt</t>
  </si>
  <si>
    <t>Ground Cinnamon</t>
  </si>
  <si>
    <t>Ground Nutmeg</t>
  </si>
  <si>
    <t>15 0z can</t>
  </si>
  <si>
    <t>Green Onion</t>
  </si>
  <si>
    <t>stalk</t>
  </si>
  <si>
    <t>Celery</t>
  </si>
  <si>
    <t>Carrot</t>
  </si>
  <si>
    <t>Bell Pepper</t>
  </si>
  <si>
    <t>Dill Pickle</t>
  </si>
  <si>
    <t>Vegan Mayo</t>
  </si>
  <si>
    <t>Dijon Mustard</t>
  </si>
  <si>
    <t>Dried Dill</t>
  </si>
  <si>
    <t>Fresh Basil</t>
  </si>
  <si>
    <t>Gluten Free Bread</t>
  </si>
  <si>
    <t>loaf</t>
  </si>
  <si>
    <t>Fritos</t>
  </si>
  <si>
    <t>bag</t>
  </si>
  <si>
    <t>Grapes</t>
  </si>
  <si>
    <t>lbs</t>
  </si>
  <si>
    <t>Cashews</t>
  </si>
  <si>
    <t>Nutritional Yeast</t>
  </si>
  <si>
    <t>Garlic</t>
  </si>
  <si>
    <t>Clove</t>
  </si>
  <si>
    <t>Gluten Free Pasta</t>
  </si>
  <si>
    <t>Brussels</t>
  </si>
  <si>
    <t>Walnuts</t>
  </si>
  <si>
    <t>Oregano</t>
  </si>
  <si>
    <t>Dried Thyme</t>
  </si>
  <si>
    <t>Coffee</t>
  </si>
  <si>
    <t>CREPES</t>
  </si>
  <si>
    <t>GFAP</t>
  </si>
  <si>
    <t>Xanthum Gum</t>
  </si>
  <si>
    <t>Vegan Grill</t>
  </si>
  <si>
    <t>POTATO SALAD</t>
  </si>
  <si>
    <t>yukon gold potato</t>
  </si>
  <si>
    <t>lb</t>
  </si>
  <si>
    <t>mayonnaise</t>
  </si>
  <si>
    <t>sweet pickle relish</t>
  </si>
  <si>
    <t>yellow/dijon mustart</t>
  </si>
  <si>
    <t>apple cider vinegr</t>
  </si>
  <si>
    <t>Celery Seeds</t>
  </si>
  <si>
    <t>Paprika</t>
  </si>
  <si>
    <t>hard boiled eggs</t>
  </si>
  <si>
    <t>egg</t>
  </si>
  <si>
    <t>celery stalk</t>
  </si>
  <si>
    <t>sweet onion</t>
  </si>
  <si>
    <t>fresh chopped dill</t>
  </si>
  <si>
    <t>S&amp;P</t>
  </si>
  <si>
    <t>MACARONI SALAD</t>
  </si>
  <si>
    <t>elbow macaroni</t>
  </si>
  <si>
    <t>red bell pepper</t>
  </si>
  <si>
    <t>pepper</t>
  </si>
  <si>
    <t>diced celery</t>
  </si>
  <si>
    <t>red or green onion</t>
  </si>
  <si>
    <t>silken firm tofu</t>
  </si>
  <si>
    <t>dried dill</t>
  </si>
  <si>
    <t>agave</t>
  </si>
  <si>
    <t>sea salt</t>
  </si>
  <si>
    <t>black pepper</t>
  </si>
  <si>
    <t>garlic powder</t>
  </si>
  <si>
    <t>white wine vinegar</t>
  </si>
  <si>
    <t>avocado oil</t>
  </si>
  <si>
    <t>spicy mustart</t>
  </si>
  <si>
    <t>water</t>
  </si>
  <si>
    <t>GRILLED CORN</t>
  </si>
  <si>
    <t xml:space="preserve">EGG BAKE       </t>
  </si>
  <si>
    <t>Roasted Potaotes</t>
  </si>
  <si>
    <t>corn</t>
  </si>
  <si>
    <t>Fruit</t>
  </si>
  <si>
    <t>ear</t>
  </si>
  <si>
    <t>salt</t>
  </si>
  <si>
    <t>olive oil</t>
  </si>
  <si>
    <t>per person</t>
  </si>
  <si>
    <t>limes</t>
  </si>
  <si>
    <t>lime</t>
  </si>
  <si>
    <t>cholula</t>
  </si>
  <si>
    <t>lime juice</t>
  </si>
  <si>
    <t>smoked paprika</t>
  </si>
  <si>
    <t>pine nuts</t>
  </si>
  <si>
    <t>nutritional yeast</t>
  </si>
  <si>
    <t>EGG BAKE</t>
  </si>
  <si>
    <t>Whole</t>
  </si>
  <si>
    <t>Onions</t>
  </si>
  <si>
    <t>VEGAN BBQ</t>
  </si>
  <si>
    <t>burgers</t>
  </si>
  <si>
    <t>burger</t>
  </si>
  <si>
    <t>Red pepper</t>
  </si>
  <si>
    <t>brats</t>
  </si>
  <si>
    <t>brat</t>
  </si>
  <si>
    <t>Mushrooms</t>
  </si>
  <si>
    <t>Package</t>
  </si>
  <si>
    <t>hamburger buns</t>
  </si>
  <si>
    <t>Tomatoes</t>
  </si>
  <si>
    <t>brat buns</t>
  </si>
  <si>
    <t xml:space="preserve">Brocoli </t>
  </si>
  <si>
    <t>ketchup</t>
  </si>
  <si>
    <t>bottle</t>
  </si>
  <si>
    <t>Green Pepper</t>
  </si>
  <si>
    <t>mustard</t>
  </si>
  <si>
    <t>Green pepper</t>
  </si>
  <si>
    <t>relish</t>
  </si>
  <si>
    <t>jar</t>
  </si>
  <si>
    <t>onion</t>
  </si>
  <si>
    <t>pickle</t>
  </si>
  <si>
    <t>ROASTED POTATOES</t>
  </si>
  <si>
    <t>tomato</t>
  </si>
  <si>
    <t>Russet Potatoes</t>
  </si>
  <si>
    <t>Rosemary</t>
  </si>
  <si>
    <t>Savory Crepes</t>
  </si>
  <si>
    <t>White Rice</t>
  </si>
  <si>
    <t>Maple Glazed Carrots</t>
  </si>
  <si>
    <t>Chili Power</t>
  </si>
  <si>
    <t>Zucchini</t>
  </si>
  <si>
    <t>Red Onion</t>
  </si>
  <si>
    <t>Red Bell Pepper</t>
  </si>
  <si>
    <t>Button Mushroom</t>
  </si>
  <si>
    <t>Cumin</t>
  </si>
  <si>
    <t>Oil</t>
  </si>
  <si>
    <t>Flour Tortillas</t>
  </si>
  <si>
    <t>Black Beans</t>
  </si>
  <si>
    <t>Daiya</t>
  </si>
  <si>
    <t>Granulated Sugar</t>
  </si>
  <si>
    <t>Cilantro</t>
  </si>
  <si>
    <t>bunch</t>
  </si>
  <si>
    <t>Melted Butter</t>
  </si>
  <si>
    <t>Crepe Filling</t>
  </si>
  <si>
    <t>Quorn</t>
  </si>
  <si>
    <t>Fresh Spinach</t>
  </si>
  <si>
    <t>Quartered Artichoke Hearts</t>
  </si>
  <si>
    <t>15 oz can</t>
  </si>
  <si>
    <t>cloves</t>
  </si>
  <si>
    <t>Vegetable Broth</t>
  </si>
  <si>
    <t>Sour Cream</t>
  </si>
  <si>
    <t>Cream Cheese</t>
  </si>
  <si>
    <t>Crush Red Pepper</t>
  </si>
  <si>
    <t>pinch</t>
  </si>
  <si>
    <t>Crispy Asparagus</t>
  </si>
  <si>
    <t>Asparagus</t>
  </si>
  <si>
    <t>Butter</t>
  </si>
  <si>
    <t>Grated Parmesan</t>
  </si>
  <si>
    <t>GF Panko Bread crumbs</t>
  </si>
  <si>
    <t xml:space="preserve">Parsley </t>
  </si>
  <si>
    <t>Carrots multi color</t>
  </si>
  <si>
    <t>Brown Sugar</t>
  </si>
  <si>
    <t>Maple Syrup</t>
  </si>
  <si>
    <t>Pecans</t>
  </si>
  <si>
    <t xml:space="preserve">to taste </t>
  </si>
  <si>
    <t xml:space="preserve">Sweet Potato Bake </t>
  </si>
  <si>
    <t>Mashed Sweet Potato</t>
  </si>
  <si>
    <t>FILLING</t>
  </si>
  <si>
    <t>Cinnamon</t>
  </si>
  <si>
    <t>GFAP Flour</t>
  </si>
  <si>
    <t>Baking Powder</t>
  </si>
  <si>
    <t>almond milk</t>
  </si>
  <si>
    <t>rolled oats</t>
  </si>
  <si>
    <t>CRUMBLE</t>
  </si>
  <si>
    <t>Salted Butter</t>
  </si>
  <si>
    <t>chopped pecans</t>
  </si>
  <si>
    <t>TACO BAR</t>
  </si>
  <si>
    <t>Cornstarch</t>
  </si>
  <si>
    <t>Smores Bar</t>
  </si>
  <si>
    <t>Classic</t>
  </si>
  <si>
    <t>PB &amp; Chocolate</t>
  </si>
  <si>
    <t>Mint</t>
  </si>
  <si>
    <t>Cookies &amp; Cream</t>
  </si>
  <si>
    <t>Caramel</t>
  </si>
  <si>
    <t>Sugar</t>
  </si>
  <si>
    <t>Egg Yolk</t>
  </si>
  <si>
    <t>Three Sisters Taco Bar</t>
  </si>
  <si>
    <t>Huckleberries</t>
  </si>
  <si>
    <t>cornstarch</t>
  </si>
  <si>
    <t>Smoky Tofu Banh Mi</t>
  </si>
  <si>
    <t>makes 6 tacos</t>
  </si>
  <si>
    <t>Smoky Tofu:</t>
  </si>
  <si>
    <t>soy sauce</t>
  </si>
  <si>
    <t>rice vinegar</t>
  </si>
  <si>
    <t>toasted sesame oil</t>
  </si>
  <si>
    <t>liquid smoke</t>
  </si>
  <si>
    <t>glove garlic (minced)</t>
  </si>
  <si>
    <t>clove</t>
  </si>
  <si>
    <t>14 oz pack tofu</t>
  </si>
  <si>
    <t>pack</t>
  </si>
  <si>
    <t>Pickled Veggies:</t>
  </si>
  <si>
    <t>julienned carrot</t>
  </si>
  <si>
    <t>julienned cucumber</t>
  </si>
  <si>
    <t>julienned red bell pepper</t>
  </si>
  <si>
    <t>Sriracha Mayo:</t>
  </si>
  <si>
    <t>vegan mayo</t>
  </si>
  <si>
    <t>sriracha</t>
  </si>
  <si>
    <t>Tacos:</t>
  </si>
  <si>
    <t>small tortillas</t>
  </si>
  <si>
    <t xml:space="preserve">whole </t>
  </si>
  <si>
    <t>fresh mint leaves</t>
  </si>
  <si>
    <t>Peanut Butter</t>
  </si>
  <si>
    <t>fresh basil leaves</t>
  </si>
  <si>
    <t>fresh cilantro</t>
  </si>
  <si>
    <t>chopped scallions</t>
  </si>
  <si>
    <t>jalepeno pepper</t>
  </si>
  <si>
    <t>toasted sesame seeds</t>
  </si>
  <si>
    <t>Butternut Squash and black bean</t>
  </si>
  <si>
    <t>makes 6-8 tacos</t>
  </si>
  <si>
    <t xml:space="preserve">diced butternut squash </t>
  </si>
  <si>
    <t>EVOO</t>
  </si>
  <si>
    <t>chipotle pepper in adobo</t>
  </si>
  <si>
    <t>diced red onion</t>
  </si>
  <si>
    <t>black beans</t>
  </si>
  <si>
    <t>cumin</t>
  </si>
  <si>
    <t>Fresh Ginger</t>
  </si>
  <si>
    <t>Brown Rice Flour</t>
  </si>
  <si>
    <t>avocado</t>
  </si>
  <si>
    <t xml:space="preserve">Lime </t>
  </si>
  <si>
    <t>Tapioca Starch</t>
  </si>
  <si>
    <t>cilantro</t>
  </si>
  <si>
    <t>handful</t>
  </si>
  <si>
    <t>Soy Sauce</t>
  </si>
  <si>
    <t xml:space="preserve">c </t>
  </si>
  <si>
    <t>tortillas</t>
  </si>
  <si>
    <t>lime (garnish)</t>
  </si>
  <si>
    <t>Rice Noodles</t>
  </si>
  <si>
    <t>Red Cabbage</t>
  </si>
  <si>
    <t>Crispy Cauliflower</t>
  </si>
  <si>
    <t>serves 4?</t>
  </si>
  <si>
    <t>non dairy milk</t>
  </si>
  <si>
    <t>Baked Cauliflower:</t>
  </si>
  <si>
    <t>Green Oninons</t>
  </si>
  <si>
    <t>medium cauliflower</t>
  </si>
  <si>
    <t>Peanutes</t>
  </si>
  <si>
    <t>full fat coconut milk</t>
  </si>
  <si>
    <t>Subar</t>
  </si>
  <si>
    <t>juice and zest of lime</t>
  </si>
  <si>
    <t>gf breadcrumbs</t>
  </si>
  <si>
    <t>Pumpkin Spice</t>
  </si>
  <si>
    <t>Tsp</t>
  </si>
  <si>
    <t xml:space="preserve">cornmeal </t>
  </si>
  <si>
    <t>unsweetened coconut</t>
  </si>
  <si>
    <t>paprika</t>
  </si>
  <si>
    <t>Flax seed</t>
  </si>
  <si>
    <t>turmeric</t>
  </si>
  <si>
    <t>Sweet and Sour Slaw:</t>
  </si>
  <si>
    <t>chopped red cabbage</t>
  </si>
  <si>
    <t>green cabbage</t>
  </si>
  <si>
    <t>shredded carrot</t>
  </si>
  <si>
    <t>juice of lime</t>
  </si>
  <si>
    <t>white vinegar</t>
  </si>
  <si>
    <t>Tangy Vegan Tartar Sauce:</t>
  </si>
  <si>
    <t>diced dill pickle</t>
  </si>
  <si>
    <t>dash</t>
  </si>
  <si>
    <t>EXTRAS</t>
  </si>
  <si>
    <t>Limes</t>
  </si>
  <si>
    <t>Rice</t>
  </si>
  <si>
    <t xml:space="preserve">Refried Beans </t>
  </si>
  <si>
    <t xml:space="preserve">Chips </t>
  </si>
  <si>
    <t>Egg bake</t>
  </si>
  <si>
    <t>oatmeal station</t>
  </si>
  <si>
    <t>CATERED!!!!!!</t>
  </si>
  <si>
    <t xml:space="preserve">orange </t>
  </si>
  <si>
    <t>coffee</t>
  </si>
  <si>
    <t xml:space="preserve">mimosa bar </t>
  </si>
  <si>
    <t>with fruits and etc</t>
  </si>
  <si>
    <t xml:space="preserve">fruit salad </t>
  </si>
  <si>
    <t>https://www.modernhoney.com/the-oatmeal-love-bar/</t>
  </si>
  <si>
    <t>https://www.southernliving.com/recipes/creamy-grits-mexi-casserole-recipe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</si>
</sst>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24.0"/>
      <color rgb="FFFFFFFF"/>
      <name val="Alegreya"/>
    </font>
    <font>
      <b/>
      <color theme="1"/>
      <name val="Georgia"/>
    </font>
    <font>
      <b/>
      <sz val="24.0"/>
      <color theme="1"/>
      <name val="Georgia"/>
    </font>
    <font>
      <color theme="1"/>
      <name val="Georgia"/>
    </font>
    <font>
      <sz val="24.0"/>
      <color theme="1"/>
      <name val="Georgia"/>
    </font>
    <font>
      <sz val="14.0"/>
      <color rgb="FFFFFFFF"/>
      <name val="Alegreya"/>
    </font>
    <font>
      <b/>
      <sz val="8.0"/>
      <color rgb="FFFFFFFF"/>
      <name val="Alegreya"/>
    </font>
    <font>
      <u/>
      <color rgb="FF0000FF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0" fillId="4" fontId="4" numFmtId="0" xfId="0" applyAlignment="1" applyFont="1">
      <alignment readingOrder="0"/>
    </xf>
    <xf borderId="0" fillId="4" fontId="5" numFmtId="0" xfId="0" applyAlignment="1" applyFont="1">
      <alignment readingOrder="0"/>
    </xf>
    <xf borderId="0" fillId="4" fontId="5" numFmtId="0" xfId="0" applyAlignment="1" applyFont="1">
      <alignment horizontal="left"/>
    </xf>
    <xf borderId="0" fillId="4" fontId="5" numFmtId="0" xfId="0" applyFont="1"/>
    <xf borderId="0" fillId="4" fontId="4" numFmtId="0" xfId="0" applyFont="1"/>
    <xf borderId="0" fillId="5" fontId="3" numFmtId="0" xfId="0" applyAlignment="1" applyFill="1" applyFont="1">
      <alignment readingOrder="0"/>
    </xf>
    <xf borderId="0" fillId="5" fontId="3" numFmtId="0" xfId="0" applyAlignment="1" applyFont="1">
      <alignment horizontal="center" readingOrder="0"/>
    </xf>
    <xf borderId="0" fillId="5" fontId="4" numFmtId="0" xfId="0" applyAlignment="1" applyFont="1">
      <alignment readingOrder="0"/>
    </xf>
    <xf borderId="0" fillId="5" fontId="4" numFmtId="0" xfId="0" applyFont="1"/>
    <xf borderId="0" fillId="5" fontId="4" numFmtId="0" xfId="0" applyAlignment="1" applyFont="1">
      <alignment horizontal="left"/>
    </xf>
    <xf borderId="0" fillId="0" fontId="4" numFmtId="0" xfId="0" applyFont="1"/>
    <xf borderId="0" fillId="0" fontId="4" numFmtId="0" xfId="0" applyFont="1"/>
    <xf borderId="0" fillId="0" fontId="4" numFmtId="0" xfId="0" applyAlignment="1" applyFont="1">
      <alignment horizontal="left"/>
    </xf>
    <xf borderId="0" fillId="5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5" fontId="4" numFmtId="0" xfId="0" applyAlignment="1" applyFont="1">
      <alignment horizontal="left" readingOrder="0"/>
    </xf>
    <xf borderId="0" fillId="2" fontId="6" numFmtId="0" xfId="0" applyAlignment="1" applyFont="1">
      <alignment readingOrder="0"/>
    </xf>
    <xf borderId="0" fillId="4" fontId="5" numFmtId="0" xfId="0" applyAlignment="1" applyFont="1">
      <alignment horizontal="left" readingOrder="0"/>
    </xf>
    <xf borderId="0" fillId="2" fontId="7" numFmtId="0" xfId="0" applyAlignment="1" applyFont="1">
      <alignment readingOrder="0"/>
    </xf>
    <xf borderId="0" fillId="2" fontId="8" numFmtId="0" xfId="0" applyAlignment="1" applyFont="1">
      <alignment readingOrder="0"/>
    </xf>
    <xf borderId="0" fillId="0" fontId="2" numFmtId="0" xfId="0" applyAlignment="1" applyFont="1">
      <alignment readingOrder="0"/>
    </xf>
    <xf borderId="0" fillId="5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71924"/>
      </a:dk1>
      <a:lt1>
        <a:srgbClr val="FFFFFF"/>
      </a:lt1>
      <a:dk2>
        <a:srgbClr val="071924"/>
      </a:dk2>
      <a:lt2>
        <a:srgbClr val="FFFFFF"/>
      </a:lt2>
      <a:accent1>
        <a:srgbClr val="002F4A"/>
      </a:accent1>
      <a:accent2>
        <a:srgbClr val="B85741"/>
      </a:accent2>
      <a:accent3>
        <a:srgbClr val="AD8463"/>
      </a:accent3>
      <a:accent4>
        <a:srgbClr val="009384"/>
      </a:accent4>
      <a:accent5>
        <a:srgbClr val="EDDAC9"/>
      </a:accent5>
      <a:accent6>
        <a:srgbClr val="6FC8D6"/>
      </a:accent6>
      <a:hlink>
        <a:srgbClr val="009384"/>
      </a:hlink>
      <a:folHlink>
        <a:srgbClr val="009384"/>
      </a:folHlink>
    </a:clrScheme>
    <a:fontScheme name="Sheets">
      <a:majorFont>
        <a:latin typeface="Georgia"/>
        <a:ea typeface="Georgia"/>
        <a:cs typeface="Georgia"/>
      </a:majorFont>
      <a:minorFont>
        <a:latin typeface="Georgia"/>
        <a:ea typeface="Georgia"/>
        <a:cs typeface="Georg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odernhoney.com/the-oatmeal-love-bar/" TargetMode="External"/><Relationship Id="rId2" Type="http://schemas.openxmlformats.org/officeDocument/2006/relationships/hyperlink" Target="https://www.southernliving.com/recipes/creamy-grits-mexi-casserole-recipe" TargetMode="External"/><Relationship Id="rId3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75"/>
  <cols>
    <col customWidth="1" min="1" max="1" width="30.57"/>
    <col customWidth="1" min="3" max="3" width="20.86"/>
    <col customWidth="1" min="7" max="7" width="22.14"/>
  </cols>
  <sheetData>
    <row r="1">
      <c r="A1" s="1" t="str">
        <f>HYPERLINK("https://www.fooduzzi.com/2016/11/buffalo-chickpea-pizza/","Chickpea Pizza")</f>
        <v>Chickpea Pizza</v>
      </c>
    </row>
    <row r="2">
      <c r="A2" s="1"/>
    </row>
    <row r="3">
      <c r="A3" s="2"/>
    </row>
    <row r="4">
      <c r="A4" s="3" t="s">
        <v>0</v>
      </c>
      <c r="B4" s="4">
        <v>4.0</v>
      </c>
      <c r="C4" s="5" t="s">
        <v>1</v>
      </c>
      <c r="D4" s="4">
        <v>4.0</v>
      </c>
      <c r="E4" s="6"/>
      <c r="F4" s="5" t="s">
        <v>2</v>
      </c>
      <c r="G4" s="7">
        <f>sum(G8:G1003)</f>
        <v>10.805</v>
      </c>
    </row>
    <row r="5">
      <c r="A5" s="8"/>
    </row>
    <row r="7">
      <c r="A7" s="9" t="s">
        <v>3</v>
      </c>
      <c r="B7" s="9" t="s">
        <v>4</v>
      </c>
      <c r="C7" s="9" t="s">
        <v>5</v>
      </c>
      <c r="D7" s="10" t="s">
        <v>6</v>
      </c>
      <c r="F7" s="9" t="s">
        <v>7</v>
      </c>
      <c r="G7" s="9" t="s">
        <v>8</v>
      </c>
    </row>
    <row r="8">
      <c r="A8" s="11" t="s">
        <v>19</v>
      </c>
      <c r="B8" s="11" t="s">
        <v>20</v>
      </c>
      <c r="C8" s="11">
        <v>1.0</v>
      </c>
      <c r="D8" s="12">
        <f t="shared" ref="D8:D71" si="1">if(C8, C8*D$4/B$4, "")</f>
        <v>1</v>
      </c>
      <c r="E8" s="13" t="str">
        <f t="shared" ref="E8:E40" si="2">if(B8 = "whole", A8, B8)</f>
        <v>Bag</v>
      </c>
      <c r="F8" s="11">
        <v>4.99</v>
      </c>
      <c r="G8" s="12">
        <f t="shared" ref="G8:G43" si="3">if(D8, D8*F8, "")</f>
        <v>4.99</v>
      </c>
    </row>
    <row r="9">
      <c r="A9" s="11" t="s">
        <v>21</v>
      </c>
      <c r="B9" s="11" t="s">
        <v>10</v>
      </c>
      <c r="C9" s="11">
        <v>0.5</v>
      </c>
      <c r="D9" s="12">
        <f t="shared" si="1"/>
        <v>0.5</v>
      </c>
      <c r="E9" s="13" t="str">
        <f t="shared" si="2"/>
        <v>c</v>
      </c>
      <c r="F9" s="11">
        <v>1.0</v>
      </c>
      <c r="G9" s="12">
        <f t="shared" si="3"/>
        <v>0.5</v>
      </c>
    </row>
    <row r="10">
      <c r="A10" s="11" t="s">
        <v>22</v>
      </c>
      <c r="B10" s="11" t="s">
        <v>13</v>
      </c>
      <c r="C10" s="11">
        <v>4.0</v>
      </c>
      <c r="D10" s="12">
        <f t="shared" si="1"/>
        <v>4</v>
      </c>
      <c r="E10" s="13" t="str">
        <f t="shared" si="2"/>
        <v>Tbsp</v>
      </c>
      <c r="F10" s="11">
        <v>0.5</v>
      </c>
      <c r="G10" s="12">
        <f t="shared" si="3"/>
        <v>2</v>
      </c>
    </row>
    <row r="11">
      <c r="A11" s="11" t="s">
        <v>23</v>
      </c>
      <c r="B11" s="11" t="s">
        <v>24</v>
      </c>
      <c r="C11" s="11">
        <v>15.0</v>
      </c>
      <c r="D11" s="12">
        <f t="shared" si="1"/>
        <v>15</v>
      </c>
      <c r="E11" s="13" t="str">
        <f t="shared" si="2"/>
        <v>oz</v>
      </c>
      <c r="F11" s="11">
        <f>0.69/15</f>
        <v>0.046</v>
      </c>
      <c r="G11" s="12">
        <f t="shared" si="3"/>
        <v>0.69</v>
      </c>
    </row>
    <row r="12">
      <c r="A12" s="11" t="s">
        <v>25</v>
      </c>
      <c r="B12" s="11" t="s">
        <v>26</v>
      </c>
      <c r="C12" s="11">
        <v>1.5</v>
      </c>
      <c r="D12" s="12">
        <f t="shared" si="1"/>
        <v>1.5</v>
      </c>
      <c r="E12" s="13" t="str">
        <f t="shared" si="2"/>
        <v>cup</v>
      </c>
      <c r="F12" s="11">
        <v>1.25</v>
      </c>
      <c r="G12" s="12">
        <f t="shared" si="3"/>
        <v>1.875</v>
      </c>
    </row>
    <row r="13">
      <c r="A13" s="11" t="s">
        <v>27</v>
      </c>
      <c r="B13" s="11" t="s">
        <v>13</v>
      </c>
      <c r="C13" s="11">
        <v>3.0</v>
      </c>
      <c r="D13" s="12">
        <f t="shared" si="1"/>
        <v>3</v>
      </c>
      <c r="E13" s="13" t="str">
        <f t="shared" si="2"/>
        <v>Tbsp</v>
      </c>
      <c r="F13" s="11">
        <v>0.25</v>
      </c>
      <c r="G13" s="12">
        <f t="shared" si="3"/>
        <v>0.75</v>
      </c>
    </row>
    <row r="14">
      <c r="A14" s="12"/>
      <c r="B14" s="12"/>
      <c r="C14" s="12"/>
      <c r="D14" s="12" t="str">
        <f t="shared" si="1"/>
        <v/>
      </c>
      <c r="E14" s="13" t="str">
        <f t="shared" si="2"/>
        <v/>
      </c>
      <c r="F14" s="12"/>
      <c r="G14" s="12" t="str">
        <f t="shared" si="3"/>
        <v/>
      </c>
    </row>
    <row r="15">
      <c r="A15" s="12"/>
      <c r="B15" s="12"/>
      <c r="C15" s="12"/>
      <c r="D15" s="12" t="str">
        <f t="shared" si="1"/>
        <v/>
      </c>
      <c r="E15" s="13" t="str">
        <f t="shared" si="2"/>
        <v/>
      </c>
      <c r="F15" s="12"/>
      <c r="G15" s="12" t="str">
        <f t="shared" si="3"/>
        <v/>
      </c>
    </row>
    <row r="16">
      <c r="A16" s="12"/>
      <c r="B16" s="12"/>
      <c r="C16" s="12"/>
      <c r="D16" s="12" t="str">
        <f t="shared" si="1"/>
        <v/>
      </c>
      <c r="E16" s="13" t="str">
        <f t="shared" si="2"/>
        <v/>
      </c>
      <c r="F16" s="12"/>
      <c r="G16" s="12" t="str">
        <f t="shared" si="3"/>
        <v/>
      </c>
    </row>
    <row r="17">
      <c r="A17" s="12"/>
      <c r="B17" s="12"/>
      <c r="C17" s="12"/>
      <c r="D17" s="12" t="str">
        <f t="shared" si="1"/>
        <v/>
      </c>
      <c r="E17" s="13" t="str">
        <f t="shared" si="2"/>
        <v/>
      </c>
      <c r="F17" s="12"/>
      <c r="G17" s="12" t="str">
        <f t="shared" si="3"/>
        <v/>
      </c>
    </row>
    <row r="18">
      <c r="A18" s="12"/>
      <c r="B18" s="12"/>
      <c r="C18" s="12"/>
      <c r="D18" s="12" t="str">
        <f t="shared" si="1"/>
        <v/>
      </c>
      <c r="E18" s="13" t="str">
        <f t="shared" si="2"/>
        <v/>
      </c>
      <c r="F18" s="12"/>
      <c r="G18" s="12" t="str">
        <f t="shared" si="3"/>
        <v/>
      </c>
    </row>
    <row r="19">
      <c r="A19" s="12"/>
      <c r="B19" s="12"/>
      <c r="C19" s="12"/>
      <c r="D19" s="12" t="str">
        <f t="shared" si="1"/>
        <v/>
      </c>
      <c r="E19" s="13" t="str">
        <f t="shared" si="2"/>
        <v/>
      </c>
      <c r="F19" s="12"/>
      <c r="G19" s="12" t="str">
        <f t="shared" si="3"/>
        <v/>
      </c>
    </row>
    <row r="20">
      <c r="A20" s="12"/>
      <c r="B20" s="12"/>
      <c r="C20" s="12"/>
      <c r="D20" s="12" t="str">
        <f t="shared" si="1"/>
        <v/>
      </c>
      <c r="E20" s="13" t="str">
        <f t="shared" si="2"/>
        <v/>
      </c>
      <c r="F20" s="12"/>
      <c r="G20" s="12" t="str">
        <f t="shared" si="3"/>
        <v/>
      </c>
    </row>
    <row r="21">
      <c r="A21" s="12"/>
      <c r="B21" s="12"/>
      <c r="C21" s="12"/>
      <c r="D21" s="12" t="str">
        <f t="shared" si="1"/>
        <v/>
      </c>
      <c r="E21" s="13" t="str">
        <f t="shared" si="2"/>
        <v/>
      </c>
      <c r="F21" s="12"/>
      <c r="G21" s="12" t="str">
        <f t="shared" si="3"/>
        <v/>
      </c>
    </row>
    <row r="22">
      <c r="A22" s="12"/>
      <c r="B22" s="12"/>
      <c r="C22" s="12"/>
      <c r="D22" s="12" t="str">
        <f t="shared" si="1"/>
        <v/>
      </c>
      <c r="E22" s="13" t="str">
        <f t="shared" si="2"/>
        <v/>
      </c>
      <c r="F22" s="12"/>
      <c r="G22" s="12" t="str">
        <f t="shared" si="3"/>
        <v/>
      </c>
    </row>
    <row r="23">
      <c r="D23" s="15" t="str">
        <f t="shared" si="1"/>
        <v/>
      </c>
      <c r="E23" s="16" t="str">
        <f t="shared" si="2"/>
        <v/>
      </c>
      <c r="G23" s="15" t="str">
        <f t="shared" si="3"/>
        <v/>
      </c>
    </row>
    <row r="24">
      <c r="D24" s="15" t="str">
        <f t="shared" si="1"/>
        <v/>
      </c>
      <c r="E24" s="16" t="str">
        <f t="shared" si="2"/>
        <v/>
      </c>
      <c r="G24" s="15" t="str">
        <f t="shared" si="3"/>
        <v/>
      </c>
    </row>
    <row r="25">
      <c r="D25" s="15" t="str">
        <f t="shared" si="1"/>
        <v/>
      </c>
      <c r="E25" s="16" t="str">
        <f t="shared" si="2"/>
        <v/>
      </c>
      <c r="G25" s="15" t="str">
        <f t="shared" si="3"/>
        <v/>
      </c>
    </row>
    <row r="26">
      <c r="D26" s="15" t="str">
        <f t="shared" si="1"/>
        <v/>
      </c>
      <c r="E26" s="16" t="str">
        <f t="shared" si="2"/>
        <v/>
      </c>
      <c r="G26" s="15" t="str">
        <f t="shared" si="3"/>
        <v/>
      </c>
    </row>
    <row r="27">
      <c r="D27" s="15" t="str">
        <f t="shared" si="1"/>
        <v/>
      </c>
      <c r="E27" s="16" t="str">
        <f t="shared" si="2"/>
        <v/>
      </c>
      <c r="G27" s="15" t="str">
        <f t="shared" si="3"/>
        <v/>
      </c>
    </row>
    <row r="28">
      <c r="D28" s="15" t="str">
        <f t="shared" si="1"/>
        <v/>
      </c>
      <c r="E28" s="16" t="str">
        <f t="shared" si="2"/>
        <v/>
      </c>
      <c r="G28" s="15" t="str">
        <f t="shared" si="3"/>
        <v/>
      </c>
    </row>
    <row r="29">
      <c r="D29" s="15" t="str">
        <f t="shared" si="1"/>
        <v/>
      </c>
      <c r="E29" s="16" t="str">
        <f t="shared" si="2"/>
        <v/>
      </c>
      <c r="G29" s="15" t="str">
        <f t="shared" si="3"/>
        <v/>
      </c>
    </row>
    <row r="30">
      <c r="D30" s="15" t="str">
        <f t="shared" si="1"/>
        <v/>
      </c>
      <c r="E30" s="16" t="str">
        <f t="shared" si="2"/>
        <v/>
      </c>
      <c r="G30" s="15" t="str">
        <f t="shared" si="3"/>
        <v/>
      </c>
    </row>
    <row r="31">
      <c r="D31" s="15" t="str">
        <f t="shared" si="1"/>
        <v/>
      </c>
      <c r="E31" s="16" t="str">
        <f t="shared" si="2"/>
        <v/>
      </c>
      <c r="G31" s="15" t="str">
        <f t="shared" si="3"/>
        <v/>
      </c>
    </row>
    <row r="32">
      <c r="D32" s="15" t="str">
        <f t="shared" si="1"/>
        <v/>
      </c>
      <c r="E32" s="16" t="str">
        <f t="shared" si="2"/>
        <v/>
      </c>
      <c r="G32" s="15" t="str">
        <f t="shared" si="3"/>
        <v/>
      </c>
    </row>
    <row r="33">
      <c r="D33" s="15" t="str">
        <f t="shared" si="1"/>
        <v/>
      </c>
      <c r="E33" s="16" t="str">
        <f t="shared" si="2"/>
        <v/>
      </c>
      <c r="G33" s="15" t="str">
        <f t="shared" si="3"/>
        <v/>
      </c>
    </row>
    <row r="34">
      <c r="D34" s="15" t="str">
        <f t="shared" si="1"/>
        <v/>
      </c>
      <c r="E34" s="16" t="str">
        <f t="shared" si="2"/>
        <v/>
      </c>
      <c r="G34" s="15" t="str">
        <f t="shared" si="3"/>
        <v/>
      </c>
    </row>
    <row r="35">
      <c r="D35" s="15" t="str">
        <f t="shared" si="1"/>
        <v/>
      </c>
      <c r="E35" s="16" t="str">
        <f t="shared" si="2"/>
        <v/>
      </c>
      <c r="G35" s="15" t="str">
        <f t="shared" si="3"/>
        <v/>
      </c>
    </row>
    <row r="36">
      <c r="D36" s="15" t="str">
        <f t="shared" si="1"/>
        <v/>
      </c>
      <c r="E36" s="16" t="str">
        <f t="shared" si="2"/>
        <v/>
      </c>
      <c r="G36" s="15" t="str">
        <f t="shared" si="3"/>
        <v/>
      </c>
    </row>
    <row r="37">
      <c r="D37" s="15" t="str">
        <f t="shared" si="1"/>
        <v/>
      </c>
      <c r="E37" s="16" t="str">
        <f t="shared" si="2"/>
        <v/>
      </c>
      <c r="G37" s="15" t="str">
        <f t="shared" si="3"/>
        <v/>
      </c>
    </row>
    <row r="38">
      <c r="D38" s="15" t="str">
        <f t="shared" si="1"/>
        <v/>
      </c>
      <c r="E38" s="16" t="str">
        <f t="shared" si="2"/>
        <v/>
      </c>
      <c r="G38" s="15" t="str">
        <f t="shared" si="3"/>
        <v/>
      </c>
    </row>
    <row r="39">
      <c r="D39" s="15" t="str">
        <f t="shared" si="1"/>
        <v/>
      </c>
      <c r="E39" s="16" t="str">
        <f t="shared" si="2"/>
        <v/>
      </c>
      <c r="G39" s="15" t="str">
        <f t="shared" si="3"/>
        <v/>
      </c>
    </row>
    <row r="40">
      <c r="D40" s="15" t="str">
        <f t="shared" si="1"/>
        <v/>
      </c>
      <c r="E40" s="16" t="str">
        <f t="shared" si="2"/>
        <v/>
      </c>
      <c r="G40" s="15" t="str">
        <f t="shared" si="3"/>
        <v/>
      </c>
    </row>
    <row r="41">
      <c r="D41" s="15" t="str">
        <f t="shared" si="1"/>
        <v/>
      </c>
      <c r="E41" s="16"/>
      <c r="G41" s="15" t="str">
        <f t="shared" si="3"/>
        <v/>
      </c>
    </row>
    <row r="42">
      <c r="D42" s="15" t="str">
        <f t="shared" si="1"/>
        <v/>
      </c>
      <c r="E42" s="16"/>
      <c r="G42" s="15" t="str">
        <f t="shared" si="3"/>
        <v/>
      </c>
    </row>
    <row r="43">
      <c r="D43" s="15" t="str">
        <f t="shared" si="1"/>
        <v/>
      </c>
      <c r="E43" s="16"/>
      <c r="G43" s="15" t="str">
        <f t="shared" si="3"/>
        <v/>
      </c>
    </row>
    <row r="44">
      <c r="D44" s="15" t="str">
        <f t="shared" si="1"/>
        <v/>
      </c>
      <c r="E44" s="16"/>
    </row>
    <row r="45">
      <c r="D45" s="15" t="str">
        <f t="shared" si="1"/>
        <v/>
      </c>
      <c r="E45" s="16"/>
    </row>
    <row r="46">
      <c r="D46" s="15" t="str">
        <f t="shared" si="1"/>
        <v/>
      </c>
      <c r="E46" s="16"/>
    </row>
    <row r="47">
      <c r="D47" s="15" t="str">
        <f t="shared" si="1"/>
        <v/>
      </c>
      <c r="E47" s="16"/>
    </row>
    <row r="48">
      <c r="D48" s="15" t="str">
        <f t="shared" si="1"/>
        <v/>
      </c>
      <c r="E48" s="16"/>
    </row>
    <row r="49">
      <c r="D49" s="15" t="str">
        <f t="shared" si="1"/>
        <v/>
      </c>
      <c r="E49" s="16"/>
    </row>
    <row r="50">
      <c r="D50" s="15" t="str">
        <f t="shared" si="1"/>
        <v/>
      </c>
      <c r="E50" s="16"/>
    </row>
    <row r="51">
      <c r="D51" s="15" t="str">
        <f t="shared" si="1"/>
        <v/>
      </c>
      <c r="E51" s="16"/>
    </row>
    <row r="52">
      <c r="D52" s="15" t="str">
        <f t="shared" si="1"/>
        <v/>
      </c>
      <c r="E52" s="16"/>
    </row>
    <row r="53">
      <c r="D53" s="15" t="str">
        <f t="shared" si="1"/>
        <v/>
      </c>
      <c r="E53" s="16"/>
    </row>
    <row r="54">
      <c r="D54" s="15" t="str">
        <f t="shared" si="1"/>
        <v/>
      </c>
      <c r="E54" s="16"/>
    </row>
    <row r="55">
      <c r="D55" s="15" t="str">
        <f t="shared" si="1"/>
        <v/>
      </c>
      <c r="E55" s="16"/>
    </row>
    <row r="56">
      <c r="D56" s="15" t="str">
        <f t="shared" si="1"/>
        <v/>
      </c>
      <c r="E56" s="16"/>
    </row>
    <row r="57">
      <c r="D57" s="15" t="str">
        <f t="shared" si="1"/>
        <v/>
      </c>
      <c r="E57" s="16"/>
    </row>
    <row r="58">
      <c r="D58" s="15" t="str">
        <f t="shared" si="1"/>
        <v/>
      </c>
      <c r="E58" s="16"/>
    </row>
    <row r="59">
      <c r="D59" s="15" t="str">
        <f t="shared" si="1"/>
        <v/>
      </c>
      <c r="E59" s="16"/>
    </row>
    <row r="60">
      <c r="D60" s="15" t="str">
        <f t="shared" si="1"/>
        <v/>
      </c>
      <c r="E60" s="16"/>
    </row>
    <row r="61">
      <c r="D61" s="15" t="str">
        <f t="shared" si="1"/>
        <v/>
      </c>
      <c r="E61" s="16"/>
    </row>
    <row r="62">
      <c r="D62" s="15" t="str">
        <f t="shared" si="1"/>
        <v/>
      </c>
      <c r="E62" s="16"/>
    </row>
    <row r="63">
      <c r="D63" s="15" t="str">
        <f t="shared" si="1"/>
        <v/>
      </c>
      <c r="E63" s="16"/>
    </row>
    <row r="64">
      <c r="D64" s="15" t="str">
        <f t="shared" si="1"/>
        <v/>
      </c>
      <c r="E64" s="16"/>
    </row>
    <row r="65">
      <c r="D65" s="15" t="str">
        <f t="shared" si="1"/>
        <v/>
      </c>
      <c r="E65" s="16"/>
    </row>
    <row r="66">
      <c r="D66" s="15" t="str">
        <f t="shared" si="1"/>
        <v/>
      </c>
      <c r="E66" s="16"/>
    </row>
    <row r="67">
      <c r="D67" s="15" t="str">
        <f t="shared" si="1"/>
        <v/>
      </c>
      <c r="E67" s="16"/>
    </row>
    <row r="68">
      <c r="D68" s="15" t="str">
        <f t="shared" si="1"/>
        <v/>
      </c>
      <c r="E68" s="16"/>
    </row>
    <row r="69">
      <c r="D69" s="15" t="str">
        <f t="shared" si="1"/>
        <v/>
      </c>
      <c r="E69" s="16"/>
    </row>
    <row r="70">
      <c r="D70" s="15" t="str">
        <f t="shared" si="1"/>
        <v/>
      </c>
      <c r="E70" s="16"/>
    </row>
    <row r="71">
      <c r="D71" s="15" t="str">
        <f t="shared" si="1"/>
        <v/>
      </c>
      <c r="E71" s="16"/>
    </row>
    <row r="72">
      <c r="E72" s="16"/>
    </row>
    <row r="73">
      <c r="E73" s="16"/>
    </row>
    <row r="74">
      <c r="E74" s="16"/>
    </row>
    <row r="75">
      <c r="E75" s="16"/>
    </row>
    <row r="76">
      <c r="E76" s="16"/>
    </row>
    <row r="77">
      <c r="E77" s="16"/>
    </row>
    <row r="78">
      <c r="E78" s="16"/>
    </row>
    <row r="79">
      <c r="E79" s="16"/>
    </row>
    <row r="80">
      <c r="E80" s="16"/>
    </row>
    <row r="81">
      <c r="E81" s="16"/>
    </row>
    <row r="82">
      <c r="E82" s="16"/>
    </row>
    <row r="83">
      <c r="E83" s="16"/>
    </row>
    <row r="84">
      <c r="E84" s="16"/>
    </row>
    <row r="85">
      <c r="E85" s="16"/>
    </row>
    <row r="86">
      <c r="E86" s="16"/>
    </row>
    <row r="87">
      <c r="E87" s="16"/>
    </row>
    <row r="88">
      <c r="E88" s="16"/>
    </row>
    <row r="89">
      <c r="E89" s="16"/>
    </row>
    <row r="90">
      <c r="E90" s="16"/>
    </row>
    <row r="91">
      <c r="E91" s="16"/>
    </row>
    <row r="92">
      <c r="E92" s="16"/>
    </row>
    <row r="93">
      <c r="E93" s="16"/>
    </row>
    <row r="94">
      <c r="E94" s="16"/>
    </row>
    <row r="95">
      <c r="E95" s="16"/>
    </row>
    <row r="96">
      <c r="E96" s="16"/>
    </row>
    <row r="97">
      <c r="E97" s="16"/>
    </row>
    <row r="98">
      <c r="E98" s="16"/>
    </row>
    <row r="99">
      <c r="E99" s="16"/>
    </row>
    <row r="100">
      <c r="E100" s="16"/>
    </row>
    <row r="101">
      <c r="E101" s="16"/>
    </row>
    <row r="102">
      <c r="E102" s="16"/>
    </row>
    <row r="103">
      <c r="E103" s="16"/>
    </row>
    <row r="104">
      <c r="E104" s="16"/>
    </row>
    <row r="105">
      <c r="E105" s="16"/>
    </row>
    <row r="106">
      <c r="E106" s="16"/>
    </row>
    <row r="107">
      <c r="E107" s="16"/>
    </row>
    <row r="108">
      <c r="E108" s="16"/>
    </row>
    <row r="109">
      <c r="E109" s="16"/>
    </row>
    <row r="110">
      <c r="E110" s="16"/>
    </row>
    <row r="111">
      <c r="E111" s="16"/>
    </row>
    <row r="112">
      <c r="E112" s="16"/>
    </row>
    <row r="113">
      <c r="E113" s="16"/>
    </row>
    <row r="114">
      <c r="E114" s="16"/>
    </row>
    <row r="115">
      <c r="E115" s="16"/>
    </row>
    <row r="116">
      <c r="E116" s="16"/>
    </row>
    <row r="117">
      <c r="E117" s="16"/>
    </row>
    <row r="118">
      <c r="E118" s="16"/>
    </row>
    <row r="119">
      <c r="E119" s="16"/>
    </row>
    <row r="120">
      <c r="E120" s="16"/>
    </row>
    <row r="121">
      <c r="E121" s="16"/>
    </row>
    <row r="122">
      <c r="E122" s="16"/>
    </row>
    <row r="123">
      <c r="E123" s="16"/>
    </row>
    <row r="124">
      <c r="E124" s="16"/>
    </row>
    <row r="125">
      <c r="E125" s="16"/>
    </row>
    <row r="126">
      <c r="E126" s="16"/>
    </row>
    <row r="127">
      <c r="E127" s="16"/>
    </row>
    <row r="128">
      <c r="E128" s="16"/>
    </row>
    <row r="129">
      <c r="E129" s="16"/>
    </row>
    <row r="130">
      <c r="E130" s="16"/>
    </row>
    <row r="131">
      <c r="E131" s="16"/>
    </row>
    <row r="132">
      <c r="E132" s="16"/>
    </row>
    <row r="133">
      <c r="E133" s="16"/>
    </row>
    <row r="134">
      <c r="E134" s="16"/>
    </row>
    <row r="135">
      <c r="E135" s="16"/>
    </row>
    <row r="136">
      <c r="E136" s="16"/>
    </row>
    <row r="137">
      <c r="E137" s="16"/>
    </row>
    <row r="138">
      <c r="E138" s="16"/>
    </row>
    <row r="139">
      <c r="E139" s="16"/>
    </row>
    <row r="140">
      <c r="E140" s="16"/>
    </row>
    <row r="141">
      <c r="E141" s="16"/>
    </row>
    <row r="142">
      <c r="E142" s="16"/>
    </row>
    <row r="143">
      <c r="E143" s="16"/>
    </row>
    <row r="144">
      <c r="E144" s="16"/>
    </row>
    <row r="145">
      <c r="E145" s="16"/>
    </row>
    <row r="146">
      <c r="E146" s="16"/>
    </row>
    <row r="147">
      <c r="E147" s="16"/>
    </row>
    <row r="148">
      <c r="E148" s="16"/>
    </row>
    <row r="149">
      <c r="E149" s="16"/>
    </row>
    <row r="150">
      <c r="E150" s="16"/>
    </row>
    <row r="151">
      <c r="E151" s="16"/>
    </row>
    <row r="152">
      <c r="E152" s="16"/>
    </row>
    <row r="153">
      <c r="E153" s="16"/>
    </row>
    <row r="154">
      <c r="E154" s="16"/>
    </row>
    <row r="155">
      <c r="E155" s="16"/>
    </row>
    <row r="156">
      <c r="E156" s="16"/>
    </row>
    <row r="157">
      <c r="E157" s="16"/>
    </row>
    <row r="158">
      <c r="E158" s="16"/>
    </row>
    <row r="159">
      <c r="E159" s="16"/>
    </row>
    <row r="160">
      <c r="E160" s="16"/>
    </row>
    <row r="161">
      <c r="E161" s="16"/>
    </row>
    <row r="162">
      <c r="E162" s="16"/>
    </row>
    <row r="163">
      <c r="E163" s="16"/>
    </row>
    <row r="164">
      <c r="E164" s="16"/>
    </row>
    <row r="165">
      <c r="E165" s="16"/>
    </row>
    <row r="166">
      <c r="E166" s="16"/>
    </row>
    <row r="167">
      <c r="E167" s="16"/>
    </row>
    <row r="168">
      <c r="E168" s="16"/>
    </row>
    <row r="169">
      <c r="E169" s="16"/>
    </row>
    <row r="170">
      <c r="E170" s="16"/>
    </row>
    <row r="171">
      <c r="E171" s="16"/>
    </row>
    <row r="172">
      <c r="E172" s="16"/>
    </row>
    <row r="173">
      <c r="E173" s="16"/>
    </row>
    <row r="174">
      <c r="E174" s="16"/>
    </row>
    <row r="175">
      <c r="E175" s="16"/>
    </row>
    <row r="176">
      <c r="E176" s="16"/>
    </row>
    <row r="177">
      <c r="E177" s="16"/>
    </row>
    <row r="178">
      <c r="E178" s="16"/>
    </row>
    <row r="179">
      <c r="E179" s="16"/>
    </row>
    <row r="180">
      <c r="E180" s="16"/>
    </row>
    <row r="181">
      <c r="E181" s="16"/>
    </row>
    <row r="182">
      <c r="E182" s="16"/>
    </row>
    <row r="183">
      <c r="E183" s="16"/>
    </row>
    <row r="184">
      <c r="E184" s="16"/>
    </row>
    <row r="185">
      <c r="E185" s="16"/>
    </row>
    <row r="186">
      <c r="E186" s="16"/>
    </row>
    <row r="187">
      <c r="E187" s="16"/>
    </row>
    <row r="188">
      <c r="E188" s="16"/>
    </row>
    <row r="189">
      <c r="E189" s="16"/>
    </row>
    <row r="190">
      <c r="E190" s="16"/>
    </row>
    <row r="191">
      <c r="E191" s="16"/>
    </row>
    <row r="192">
      <c r="E192" s="16"/>
    </row>
    <row r="193">
      <c r="E193" s="16"/>
    </row>
    <row r="194">
      <c r="E194" s="16"/>
    </row>
    <row r="195">
      <c r="E195" s="16"/>
    </row>
    <row r="196">
      <c r="E196" s="16"/>
    </row>
    <row r="197">
      <c r="E197" s="16"/>
    </row>
    <row r="198">
      <c r="E198" s="16"/>
    </row>
    <row r="199">
      <c r="E199" s="16"/>
    </row>
    <row r="200">
      <c r="E200" s="16"/>
    </row>
    <row r="201">
      <c r="E201" s="16"/>
    </row>
    <row r="202">
      <c r="E202" s="16"/>
    </row>
    <row r="203">
      <c r="E203" s="16"/>
    </row>
    <row r="204">
      <c r="E204" s="16"/>
    </row>
    <row r="205">
      <c r="E205" s="16"/>
    </row>
    <row r="206">
      <c r="E206" s="16"/>
    </row>
    <row r="207">
      <c r="E207" s="16"/>
    </row>
    <row r="208">
      <c r="E208" s="16"/>
    </row>
    <row r="209">
      <c r="E209" s="16"/>
    </row>
    <row r="210">
      <c r="E210" s="16"/>
    </row>
    <row r="211">
      <c r="E211" s="16"/>
    </row>
    <row r="212">
      <c r="E212" s="16"/>
    </row>
    <row r="213">
      <c r="E213" s="16"/>
    </row>
    <row r="214">
      <c r="E214" s="16"/>
    </row>
    <row r="215">
      <c r="E215" s="16"/>
    </row>
    <row r="216">
      <c r="E216" s="16"/>
    </row>
    <row r="217">
      <c r="E217" s="16"/>
    </row>
    <row r="218">
      <c r="E218" s="16"/>
    </row>
    <row r="219">
      <c r="E219" s="16"/>
    </row>
    <row r="220">
      <c r="E220" s="16"/>
    </row>
    <row r="221">
      <c r="E221" s="16"/>
    </row>
    <row r="222">
      <c r="E222" s="16"/>
    </row>
    <row r="223">
      <c r="E223" s="16"/>
    </row>
    <row r="224">
      <c r="E224" s="16"/>
    </row>
    <row r="225">
      <c r="E225" s="16"/>
    </row>
    <row r="226">
      <c r="E226" s="16"/>
    </row>
    <row r="227">
      <c r="E227" s="16"/>
    </row>
    <row r="228">
      <c r="E228" s="16"/>
    </row>
    <row r="229">
      <c r="E229" s="16"/>
    </row>
    <row r="230">
      <c r="E230" s="16"/>
    </row>
    <row r="231">
      <c r="E231" s="16"/>
    </row>
    <row r="232">
      <c r="E232" s="16"/>
    </row>
    <row r="233">
      <c r="E233" s="16"/>
    </row>
    <row r="234">
      <c r="E234" s="16"/>
    </row>
    <row r="235">
      <c r="E235" s="16"/>
    </row>
    <row r="236">
      <c r="E236" s="16"/>
    </row>
    <row r="237">
      <c r="E237" s="16"/>
    </row>
    <row r="238">
      <c r="E238" s="16"/>
    </row>
    <row r="239">
      <c r="E239" s="16"/>
    </row>
    <row r="240">
      <c r="E240" s="16"/>
    </row>
    <row r="241">
      <c r="E241" s="16"/>
    </row>
    <row r="242">
      <c r="E242" s="16"/>
    </row>
    <row r="243">
      <c r="E243" s="16"/>
    </row>
    <row r="244">
      <c r="E244" s="16"/>
    </row>
    <row r="245">
      <c r="E245" s="16"/>
    </row>
    <row r="246">
      <c r="E246" s="16"/>
    </row>
    <row r="247">
      <c r="E247" s="16"/>
    </row>
    <row r="248">
      <c r="E248" s="16"/>
    </row>
    <row r="249">
      <c r="E249" s="16"/>
    </row>
    <row r="250">
      <c r="E250" s="16"/>
    </row>
    <row r="251">
      <c r="E251" s="16"/>
    </row>
    <row r="252">
      <c r="E252" s="16"/>
    </row>
    <row r="253">
      <c r="E253" s="16"/>
    </row>
    <row r="254">
      <c r="E254" s="16"/>
    </row>
    <row r="255">
      <c r="E255" s="16"/>
    </row>
    <row r="256">
      <c r="E256" s="16"/>
    </row>
    <row r="257">
      <c r="E257" s="16"/>
    </row>
    <row r="258">
      <c r="E258" s="16"/>
    </row>
    <row r="259">
      <c r="E259" s="16"/>
    </row>
    <row r="260">
      <c r="E260" s="16"/>
    </row>
    <row r="261">
      <c r="E261" s="16"/>
    </row>
    <row r="262">
      <c r="E262" s="16"/>
    </row>
    <row r="263">
      <c r="E263" s="16"/>
    </row>
    <row r="264">
      <c r="E264" s="16"/>
    </row>
    <row r="265">
      <c r="E265" s="16"/>
    </row>
    <row r="266">
      <c r="E266" s="16"/>
    </row>
    <row r="267">
      <c r="E267" s="16"/>
    </row>
    <row r="268">
      <c r="E268" s="16"/>
    </row>
    <row r="269">
      <c r="E269" s="16"/>
    </row>
    <row r="270">
      <c r="E270" s="16"/>
    </row>
    <row r="271">
      <c r="E271" s="16"/>
    </row>
    <row r="272">
      <c r="E272" s="16"/>
    </row>
    <row r="273">
      <c r="E273" s="16"/>
    </row>
    <row r="274">
      <c r="E274" s="16"/>
    </row>
    <row r="275">
      <c r="E275" s="16"/>
    </row>
    <row r="276">
      <c r="E276" s="16"/>
    </row>
    <row r="277">
      <c r="E277" s="16"/>
    </row>
    <row r="278">
      <c r="E278" s="16"/>
    </row>
    <row r="279">
      <c r="E279" s="16"/>
    </row>
    <row r="280">
      <c r="E280" s="16"/>
    </row>
    <row r="281">
      <c r="E281" s="16"/>
    </row>
    <row r="282">
      <c r="E282" s="16"/>
    </row>
    <row r="283">
      <c r="E283" s="16"/>
    </row>
    <row r="284">
      <c r="E284" s="16"/>
    </row>
    <row r="285">
      <c r="E285" s="16"/>
    </row>
    <row r="286">
      <c r="E286" s="16"/>
    </row>
    <row r="287">
      <c r="E287" s="16"/>
    </row>
    <row r="288">
      <c r="E288" s="16"/>
    </row>
    <row r="289">
      <c r="E289" s="16"/>
    </row>
    <row r="290">
      <c r="E290" s="16"/>
    </row>
    <row r="291">
      <c r="E291" s="16"/>
    </row>
    <row r="292">
      <c r="E292" s="16"/>
    </row>
    <row r="293">
      <c r="E293" s="16"/>
    </row>
    <row r="294">
      <c r="E294" s="16"/>
    </row>
    <row r="295">
      <c r="E295" s="16"/>
    </row>
    <row r="296">
      <c r="E296" s="16"/>
    </row>
    <row r="297">
      <c r="E297" s="16"/>
    </row>
    <row r="298">
      <c r="E298" s="16"/>
    </row>
    <row r="299">
      <c r="E299" s="16"/>
    </row>
    <row r="300">
      <c r="E300" s="16"/>
    </row>
    <row r="301">
      <c r="E301" s="16"/>
    </row>
    <row r="302">
      <c r="E302" s="16"/>
    </row>
    <row r="303">
      <c r="E303" s="16"/>
    </row>
    <row r="304">
      <c r="E304" s="16"/>
    </row>
    <row r="305">
      <c r="E305" s="16"/>
    </row>
    <row r="306">
      <c r="E306" s="16"/>
    </row>
    <row r="307">
      <c r="E307" s="16"/>
    </row>
    <row r="308">
      <c r="E308" s="16"/>
    </row>
    <row r="309">
      <c r="E309" s="16"/>
    </row>
    <row r="310">
      <c r="E310" s="16"/>
    </row>
    <row r="311">
      <c r="E311" s="16"/>
    </row>
    <row r="312">
      <c r="E312" s="16"/>
    </row>
    <row r="313">
      <c r="E313" s="16"/>
    </row>
    <row r="314">
      <c r="E314" s="16"/>
    </row>
    <row r="315">
      <c r="E315" s="16"/>
    </row>
    <row r="316">
      <c r="E316" s="16"/>
    </row>
    <row r="317">
      <c r="E317" s="16"/>
    </row>
    <row r="318">
      <c r="E318" s="16"/>
    </row>
    <row r="319">
      <c r="E319" s="16"/>
    </row>
    <row r="320">
      <c r="E320" s="16"/>
    </row>
    <row r="321">
      <c r="E321" s="16"/>
    </row>
    <row r="322">
      <c r="E322" s="16"/>
    </row>
    <row r="323">
      <c r="E323" s="16"/>
    </row>
    <row r="324">
      <c r="E324" s="16"/>
    </row>
    <row r="325">
      <c r="E325" s="16"/>
    </row>
    <row r="326">
      <c r="E326" s="16"/>
    </row>
    <row r="327">
      <c r="E327" s="16"/>
    </row>
    <row r="328">
      <c r="E328" s="16"/>
    </row>
    <row r="329">
      <c r="E329" s="16"/>
    </row>
    <row r="330">
      <c r="E330" s="16"/>
    </row>
    <row r="331">
      <c r="E331" s="16"/>
    </row>
    <row r="332">
      <c r="E332" s="16"/>
    </row>
    <row r="333">
      <c r="E333" s="16"/>
    </row>
    <row r="334">
      <c r="E334" s="16"/>
    </row>
    <row r="335">
      <c r="E335" s="16"/>
    </row>
    <row r="336">
      <c r="E336" s="16"/>
    </row>
    <row r="337">
      <c r="E337" s="16"/>
    </row>
    <row r="338">
      <c r="E338" s="16"/>
    </row>
    <row r="339">
      <c r="E339" s="16"/>
    </row>
    <row r="340">
      <c r="E340" s="16"/>
    </row>
    <row r="341">
      <c r="E341" s="16"/>
    </row>
    <row r="342">
      <c r="E342" s="16"/>
    </row>
    <row r="343">
      <c r="E343" s="16"/>
    </row>
    <row r="344">
      <c r="E344" s="16"/>
    </row>
    <row r="345">
      <c r="E345" s="16"/>
    </row>
    <row r="346">
      <c r="E346" s="16"/>
    </row>
    <row r="347">
      <c r="E347" s="16"/>
    </row>
    <row r="348">
      <c r="E348" s="16"/>
    </row>
    <row r="349">
      <c r="E349" s="16"/>
    </row>
    <row r="350">
      <c r="E350" s="16"/>
    </row>
    <row r="351">
      <c r="E351" s="16"/>
    </row>
    <row r="352">
      <c r="E352" s="16"/>
    </row>
    <row r="353">
      <c r="E353" s="16"/>
    </row>
    <row r="354">
      <c r="E354" s="16"/>
    </row>
    <row r="355">
      <c r="E355" s="16"/>
    </row>
    <row r="356">
      <c r="E356" s="16"/>
    </row>
    <row r="357">
      <c r="E357" s="16"/>
    </row>
    <row r="358">
      <c r="E358" s="16"/>
    </row>
    <row r="359">
      <c r="E359" s="16"/>
    </row>
    <row r="360">
      <c r="E360" s="16"/>
    </row>
    <row r="361">
      <c r="E361" s="16"/>
    </row>
    <row r="362">
      <c r="E362" s="16"/>
    </row>
    <row r="363">
      <c r="E363" s="16"/>
    </row>
    <row r="364">
      <c r="E364" s="16"/>
    </row>
    <row r="365">
      <c r="E365" s="16"/>
    </row>
    <row r="366">
      <c r="E366" s="16"/>
    </row>
    <row r="367">
      <c r="E367" s="16"/>
    </row>
    <row r="368">
      <c r="E368" s="16"/>
    </row>
    <row r="369">
      <c r="E369" s="16"/>
    </row>
    <row r="370">
      <c r="E370" s="16"/>
    </row>
    <row r="371">
      <c r="E371" s="16"/>
    </row>
    <row r="372">
      <c r="E372" s="16"/>
    </row>
    <row r="373">
      <c r="E373" s="16"/>
    </row>
    <row r="374">
      <c r="E374" s="16"/>
    </row>
    <row r="375">
      <c r="E375" s="16"/>
    </row>
    <row r="376">
      <c r="E376" s="16"/>
    </row>
    <row r="377">
      <c r="E377" s="16"/>
    </row>
    <row r="378">
      <c r="E378" s="16"/>
    </row>
    <row r="379">
      <c r="E379" s="16"/>
    </row>
    <row r="380">
      <c r="E380" s="16"/>
    </row>
    <row r="381">
      <c r="E381" s="16"/>
    </row>
    <row r="382">
      <c r="E382" s="16"/>
    </row>
    <row r="383">
      <c r="E383" s="16"/>
    </row>
    <row r="384">
      <c r="E384" s="16"/>
    </row>
    <row r="385">
      <c r="E385" s="16"/>
    </row>
    <row r="386">
      <c r="E386" s="16"/>
    </row>
    <row r="387">
      <c r="E387" s="16"/>
    </row>
    <row r="388">
      <c r="E388" s="16"/>
    </row>
    <row r="389">
      <c r="E389" s="16"/>
    </row>
    <row r="390">
      <c r="E390" s="16"/>
    </row>
    <row r="391">
      <c r="E391" s="16"/>
    </row>
    <row r="392">
      <c r="E392" s="16"/>
    </row>
    <row r="393">
      <c r="E393" s="16"/>
    </row>
    <row r="394">
      <c r="E394" s="16"/>
    </row>
    <row r="395">
      <c r="E395" s="16"/>
    </row>
    <row r="396">
      <c r="E396" s="16"/>
    </row>
    <row r="397">
      <c r="E397" s="16"/>
    </row>
    <row r="398">
      <c r="E398" s="16"/>
    </row>
    <row r="399">
      <c r="E399" s="16"/>
    </row>
    <row r="400">
      <c r="E400" s="16"/>
    </row>
    <row r="401">
      <c r="E401" s="16"/>
    </row>
    <row r="402">
      <c r="E402" s="16"/>
    </row>
    <row r="403">
      <c r="E403" s="16"/>
    </row>
    <row r="404">
      <c r="E404" s="16"/>
    </row>
    <row r="405">
      <c r="E405" s="16"/>
    </row>
    <row r="406">
      <c r="E406" s="16"/>
    </row>
    <row r="407">
      <c r="E407" s="16"/>
    </row>
    <row r="408">
      <c r="E408" s="16"/>
    </row>
    <row r="409">
      <c r="E409" s="16"/>
    </row>
    <row r="410">
      <c r="E410" s="16"/>
    </row>
    <row r="411">
      <c r="E411" s="16"/>
    </row>
    <row r="412">
      <c r="E412" s="16"/>
    </row>
    <row r="413">
      <c r="E413" s="16"/>
    </row>
    <row r="414">
      <c r="E414" s="16"/>
    </row>
    <row r="415">
      <c r="E415" s="16"/>
    </row>
    <row r="416">
      <c r="E416" s="16"/>
    </row>
    <row r="417">
      <c r="E417" s="16"/>
    </row>
    <row r="418">
      <c r="E418" s="16"/>
    </row>
    <row r="419">
      <c r="E419" s="16"/>
    </row>
    <row r="420">
      <c r="E420" s="16"/>
    </row>
    <row r="421">
      <c r="E421" s="16"/>
    </row>
    <row r="422">
      <c r="E422" s="16"/>
    </row>
    <row r="423">
      <c r="E423" s="16"/>
    </row>
    <row r="424">
      <c r="E424" s="16"/>
    </row>
    <row r="425">
      <c r="E425" s="16"/>
    </row>
    <row r="426">
      <c r="E426" s="16"/>
    </row>
    <row r="427">
      <c r="E427" s="16"/>
    </row>
    <row r="428">
      <c r="E428" s="16"/>
    </row>
    <row r="429">
      <c r="E429" s="16"/>
    </row>
    <row r="430">
      <c r="E430" s="16"/>
    </row>
    <row r="431">
      <c r="E431" s="16"/>
    </row>
    <row r="432">
      <c r="E432" s="16"/>
    </row>
    <row r="433">
      <c r="E433" s="16"/>
    </row>
    <row r="434">
      <c r="E434" s="16"/>
    </row>
    <row r="435">
      <c r="E435" s="16"/>
    </row>
    <row r="436">
      <c r="E436" s="16"/>
    </row>
    <row r="437">
      <c r="E437" s="16"/>
    </row>
    <row r="438">
      <c r="E438" s="16"/>
    </row>
    <row r="439">
      <c r="E439" s="16"/>
    </row>
    <row r="440">
      <c r="E440" s="16"/>
    </row>
    <row r="441">
      <c r="E441" s="16"/>
    </row>
    <row r="442">
      <c r="E442" s="16"/>
    </row>
    <row r="443">
      <c r="E443" s="16"/>
    </row>
    <row r="444">
      <c r="E444" s="16"/>
    </row>
    <row r="445">
      <c r="E445" s="16"/>
    </row>
    <row r="446">
      <c r="E446" s="16"/>
    </row>
    <row r="447">
      <c r="E447" s="16"/>
    </row>
    <row r="448">
      <c r="E448" s="16"/>
    </row>
    <row r="449">
      <c r="E449" s="16"/>
    </row>
    <row r="450">
      <c r="E450" s="16"/>
    </row>
    <row r="451">
      <c r="E451" s="16"/>
    </row>
    <row r="452">
      <c r="E452" s="16"/>
    </row>
    <row r="453">
      <c r="E453" s="16"/>
    </row>
    <row r="454">
      <c r="E454" s="16"/>
    </row>
    <row r="455">
      <c r="E455" s="16"/>
    </row>
    <row r="456">
      <c r="E456" s="16"/>
    </row>
    <row r="457">
      <c r="E457" s="16"/>
    </row>
    <row r="458">
      <c r="E458" s="16"/>
    </row>
    <row r="459">
      <c r="E459" s="16"/>
    </row>
    <row r="460">
      <c r="E460" s="16"/>
    </row>
    <row r="461">
      <c r="E461" s="16"/>
    </row>
    <row r="462">
      <c r="E462" s="16"/>
    </row>
    <row r="463">
      <c r="E463" s="16"/>
    </row>
    <row r="464">
      <c r="E464" s="16"/>
    </row>
    <row r="465">
      <c r="E465" s="16"/>
    </row>
    <row r="466">
      <c r="E466" s="16"/>
    </row>
    <row r="467">
      <c r="E467" s="16"/>
    </row>
    <row r="468">
      <c r="E468" s="16"/>
    </row>
    <row r="469">
      <c r="E469" s="16"/>
    </row>
    <row r="470">
      <c r="E470" s="16"/>
    </row>
    <row r="471">
      <c r="E471" s="16"/>
    </row>
    <row r="472">
      <c r="E472" s="16"/>
    </row>
    <row r="473">
      <c r="E473" s="16"/>
    </row>
    <row r="474">
      <c r="E474" s="16"/>
    </row>
    <row r="475">
      <c r="E475" s="16"/>
    </row>
    <row r="476">
      <c r="E476" s="16"/>
    </row>
    <row r="477">
      <c r="E477" s="16"/>
    </row>
    <row r="478">
      <c r="E478" s="16"/>
    </row>
    <row r="479">
      <c r="E479" s="16"/>
    </row>
    <row r="480">
      <c r="E480" s="16"/>
    </row>
    <row r="481">
      <c r="E481" s="16"/>
    </row>
    <row r="482">
      <c r="E482" s="16"/>
    </row>
    <row r="483">
      <c r="E483" s="16"/>
    </row>
    <row r="484">
      <c r="E484" s="16"/>
    </row>
    <row r="485">
      <c r="E485" s="16"/>
    </row>
    <row r="486">
      <c r="E486" s="16"/>
    </row>
    <row r="487">
      <c r="E487" s="16"/>
    </row>
    <row r="488">
      <c r="E488" s="16"/>
    </row>
    <row r="489">
      <c r="E489" s="16"/>
    </row>
    <row r="490">
      <c r="E490" s="16"/>
    </row>
    <row r="491">
      <c r="E491" s="16"/>
    </row>
    <row r="492">
      <c r="E492" s="16"/>
    </row>
    <row r="493">
      <c r="E493" s="16"/>
    </row>
    <row r="494">
      <c r="E494" s="16"/>
    </row>
    <row r="495">
      <c r="E495" s="16"/>
    </row>
    <row r="496">
      <c r="E496" s="16"/>
    </row>
    <row r="497">
      <c r="E497" s="16"/>
    </row>
    <row r="498">
      <c r="E498" s="16"/>
    </row>
    <row r="499">
      <c r="E499" s="16"/>
    </row>
    <row r="500">
      <c r="E500" s="16"/>
    </row>
    <row r="501">
      <c r="E501" s="16"/>
    </row>
    <row r="502">
      <c r="E502" s="16"/>
    </row>
    <row r="503">
      <c r="E503" s="16"/>
    </row>
    <row r="504">
      <c r="E504" s="16"/>
    </row>
    <row r="505">
      <c r="E505" s="16"/>
    </row>
    <row r="506">
      <c r="E506" s="16"/>
    </row>
    <row r="507">
      <c r="E507" s="16"/>
    </row>
    <row r="508">
      <c r="E508" s="16"/>
    </row>
    <row r="509">
      <c r="E509" s="16"/>
    </row>
    <row r="510">
      <c r="E510" s="16"/>
    </row>
    <row r="511">
      <c r="E511" s="16"/>
    </row>
    <row r="512">
      <c r="E512" s="16"/>
    </row>
    <row r="513">
      <c r="E513" s="16"/>
    </row>
    <row r="514">
      <c r="E514" s="16"/>
    </row>
    <row r="515">
      <c r="E515" s="16"/>
    </row>
    <row r="516">
      <c r="E516" s="16"/>
    </row>
    <row r="517">
      <c r="E517" s="16"/>
    </row>
    <row r="518">
      <c r="E518" s="16"/>
    </row>
    <row r="519">
      <c r="E519" s="16"/>
    </row>
    <row r="520">
      <c r="E520" s="16"/>
    </row>
    <row r="521">
      <c r="E521" s="16"/>
    </row>
    <row r="522">
      <c r="E522" s="16"/>
    </row>
    <row r="523">
      <c r="E523" s="16"/>
    </row>
    <row r="524">
      <c r="E524" s="16"/>
    </row>
    <row r="525">
      <c r="E525" s="16"/>
    </row>
    <row r="526">
      <c r="E526" s="16"/>
    </row>
    <row r="527">
      <c r="E527" s="16"/>
    </row>
    <row r="528">
      <c r="E528" s="16"/>
    </row>
    <row r="529">
      <c r="E529" s="16"/>
    </row>
    <row r="530">
      <c r="E530" s="16"/>
    </row>
    <row r="531">
      <c r="E531" s="16"/>
    </row>
    <row r="532">
      <c r="E532" s="16"/>
    </row>
    <row r="533">
      <c r="E533" s="16"/>
    </row>
    <row r="534">
      <c r="E534" s="16"/>
    </row>
    <row r="535">
      <c r="E535" s="16"/>
    </row>
    <row r="536">
      <c r="E536" s="16"/>
    </row>
    <row r="537">
      <c r="E537" s="16"/>
    </row>
    <row r="538">
      <c r="E538" s="16"/>
    </row>
    <row r="539">
      <c r="E539" s="16"/>
    </row>
    <row r="540">
      <c r="E540" s="16"/>
    </row>
    <row r="541">
      <c r="E541" s="16"/>
    </row>
    <row r="542">
      <c r="E542" s="16"/>
    </row>
    <row r="543">
      <c r="E543" s="16"/>
    </row>
    <row r="544">
      <c r="E544" s="16"/>
    </row>
    <row r="545">
      <c r="E545" s="16"/>
    </row>
    <row r="546">
      <c r="E546" s="16"/>
    </row>
    <row r="547">
      <c r="E547" s="16"/>
    </row>
    <row r="548">
      <c r="E548" s="16"/>
    </row>
    <row r="549">
      <c r="E549" s="16"/>
    </row>
    <row r="550">
      <c r="E550" s="16"/>
    </row>
    <row r="551">
      <c r="E551" s="16"/>
    </row>
    <row r="552">
      <c r="E552" s="16"/>
    </row>
    <row r="553">
      <c r="E553" s="16"/>
    </row>
    <row r="554">
      <c r="E554" s="16"/>
    </row>
    <row r="555">
      <c r="E555" s="16"/>
    </row>
    <row r="556">
      <c r="E556" s="16"/>
    </row>
    <row r="557">
      <c r="E557" s="16"/>
    </row>
    <row r="558">
      <c r="E558" s="16"/>
    </row>
    <row r="559">
      <c r="E559" s="16"/>
    </row>
    <row r="560">
      <c r="E560" s="16"/>
    </row>
    <row r="561">
      <c r="E561" s="16"/>
    </row>
    <row r="562">
      <c r="E562" s="16"/>
    </row>
    <row r="563">
      <c r="E563" s="16"/>
    </row>
    <row r="564">
      <c r="E564" s="16"/>
    </row>
    <row r="565">
      <c r="E565" s="16"/>
    </row>
    <row r="566">
      <c r="E566" s="16"/>
    </row>
    <row r="567">
      <c r="E567" s="16"/>
    </row>
    <row r="568">
      <c r="E568" s="16"/>
    </row>
    <row r="569">
      <c r="E569" s="16"/>
    </row>
    <row r="570">
      <c r="E570" s="16"/>
    </row>
    <row r="571">
      <c r="E571" s="16"/>
    </row>
    <row r="572">
      <c r="E572" s="16"/>
    </row>
    <row r="573">
      <c r="E573" s="16"/>
    </row>
    <row r="574">
      <c r="E574" s="16"/>
    </row>
    <row r="575">
      <c r="E575" s="16"/>
    </row>
    <row r="576">
      <c r="E576" s="16"/>
    </row>
    <row r="577">
      <c r="E577" s="16"/>
    </row>
    <row r="578">
      <c r="E578" s="16"/>
    </row>
    <row r="579">
      <c r="E579" s="16"/>
    </row>
    <row r="580">
      <c r="E580" s="16"/>
    </row>
    <row r="581">
      <c r="E581" s="16"/>
    </row>
    <row r="582">
      <c r="E582" s="16"/>
    </row>
    <row r="583">
      <c r="E583" s="16"/>
    </row>
    <row r="584">
      <c r="E584" s="16"/>
    </row>
    <row r="585">
      <c r="E585" s="16"/>
    </row>
    <row r="586">
      <c r="E586" s="16"/>
    </row>
    <row r="587">
      <c r="E587" s="16"/>
    </row>
    <row r="588">
      <c r="E588" s="16"/>
    </row>
    <row r="589">
      <c r="E589" s="16"/>
    </row>
    <row r="590">
      <c r="E590" s="16"/>
    </row>
    <row r="591">
      <c r="E591" s="16"/>
    </row>
    <row r="592">
      <c r="E592" s="16"/>
    </row>
    <row r="593">
      <c r="E593" s="16"/>
    </row>
    <row r="594">
      <c r="E594" s="16"/>
    </row>
    <row r="595">
      <c r="E595" s="16"/>
    </row>
    <row r="596">
      <c r="E596" s="16"/>
    </row>
    <row r="597">
      <c r="E597" s="16"/>
    </row>
    <row r="598">
      <c r="E598" s="16"/>
    </row>
    <row r="599">
      <c r="E599" s="16"/>
    </row>
    <row r="600">
      <c r="E600" s="16"/>
    </row>
    <row r="601">
      <c r="E601" s="16"/>
    </row>
    <row r="602">
      <c r="E602" s="16"/>
    </row>
    <row r="603">
      <c r="E603" s="16"/>
    </row>
    <row r="604">
      <c r="E604" s="16"/>
    </row>
    <row r="605">
      <c r="E605" s="16"/>
    </row>
    <row r="606">
      <c r="E606" s="16"/>
    </row>
    <row r="607">
      <c r="E607" s="16"/>
    </row>
    <row r="608">
      <c r="E608" s="16"/>
    </row>
    <row r="609">
      <c r="E609" s="16"/>
    </row>
    <row r="610">
      <c r="E610" s="16"/>
    </row>
    <row r="611">
      <c r="E611" s="16"/>
    </row>
    <row r="612">
      <c r="E612" s="16"/>
    </row>
    <row r="613">
      <c r="E613" s="16"/>
    </row>
    <row r="614">
      <c r="E614" s="16"/>
    </row>
    <row r="615">
      <c r="E615" s="16"/>
    </row>
    <row r="616">
      <c r="E616" s="16"/>
    </row>
    <row r="617">
      <c r="E617" s="16"/>
    </row>
    <row r="618">
      <c r="E618" s="16"/>
    </row>
    <row r="619">
      <c r="E619" s="16"/>
    </row>
    <row r="620">
      <c r="E620" s="16"/>
    </row>
    <row r="621">
      <c r="E621" s="16"/>
    </row>
    <row r="622">
      <c r="E622" s="16"/>
    </row>
    <row r="623">
      <c r="E623" s="16"/>
    </row>
    <row r="624">
      <c r="E624" s="16"/>
    </row>
    <row r="625">
      <c r="E625" s="16"/>
    </row>
    <row r="626">
      <c r="E626" s="16"/>
    </row>
    <row r="627">
      <c r="E627" s="16"/>
    </row>
    <row r="628">
      <c r="E628" s="16"/>
    </row>
    <row r="629">
      <c r="E629" s="16"/>
    </row>
    <row r="630">
      <c r="E630" s="16"/>
    </row>
    <row r="631">
      <c r="E631" s="16"/>
    </row>
    <row r="632">
      <c r="E632" s="16"/>
    </row>
    <row r="633">
      <c r="E633" s="16"/>
    </row>
    <row r="634">
      <c r="E634" s="16"/>
    </row>
    <row r="635">
      <c r="E635" s="16"/>
    </row>
    <row r="636">
      <c r="E636" s="16"/>
    </row>
    <row r="637">
      <c r="E637" s="16"/>
    </row>
    <row r="638">
      <c r="E638" s="16"/>
    </row>
    <row r="639">
      <c r="E639" s="16"/>
    </row>
    <row r="640">
      <c r="E640" s="16"/>
    </row>
    <row r="641">
      <c r="E641" s="16"/>
    </row>
    <row r="642">
      <c r="E642" s="16"/>
    </row>
    <row r="643">
      <c r="E643" s="16"/>
    </row>
    <row r="644">
      <c r="E644" s="16"/>
    </row>
    <row r="645">
      <c r="E645" s="16"/>
    </row>
    <row r="646">
      <c r="E646" s="16"/>
    </row>
    <row r="647">
      <c r="E647" s="16"/>
    </row>
    <row r="648">
      <c r="E648" s="16"/>
    </row>
    <row r="649">
      <c r="E649" s="16"/>
    </row>
    <row r="650">
      <c r="E650" s="16"/>
    </row>
    <row r="651">
      <c r="E651" s="16"/>
    </row>
    <row r="652">
      <c r="E652" s="16"/>
    </row>
    <row r="653">
      <c r="E653" s="16"/>
    </row>
    <row r="654">
      <c r="E654" s="16"/>
    </row>
    <row r="655">
      <c r="E655" s="16"/>
    </row>
    <row r="656">
      <c r="E656" s="16"/>
    </row>
    <row r="657">
      <c r="E657" s="16"/>
    </row>
    <row r="658">
      <c r="E658" s="16"/>
    </row>
    <row r="659">
      <c r="E659" s="16"/>
    </row>
    <row r="660">
      <c r="E660" s="16"/>
    </row>
    <row r="661">
      <c r="E661" s="16"/>
    </row>
    <row r="662">
      <c r="E662" s="16"/>
    </row>
    <row r="663">
      <c r="E663" s="16"/>
    </row>
    <row r="664">
      <c r="E664" s="16"/>
    </row>
    <row r="665">
      <c r="E665" s="16"/>
    </row>
    <row r="666">
      <c r="E666" s="16"/>
    </row>
    <row r="667">
      <c r="E667" s="16"/>
    </row>
    <row r="668">
      <c r="E668" s="16"/>
    </row>
    <row r="669">
      <c r="E669" s="16"/>
    </row>
    <row r="670">
      <c r="E670" s="16"/>
    </row>
    <row r="671">
      <c r="E671" s="16"/>
    </row>
    <row r="672">
      <c r="E672" s="16"/>
    </row>
    <row r="673">
      <c r="E673" s="16"/>
    </row>
    <row r="674">
      <c r="E674" s="16"/>
    </row>
    <row r="675">
      <c r="E675" s="16"/>
    </row>
    <row r="676">
      <c r="E676" s="16"/>
    </row>
    <row r="677">
      <c r="E677" s="16"/>
    </row>
    <row r="678">
      <c r="E678" s="16"/>
    </row>
    <row r="679">
      <c r="E679" s="16"/>
    </row>
    <row r="680">
      <c r="E680" s="16"/>
    </row>
    <row r="681">
      <c r="E681" s="16"/>
    </row>
    <row r="682">
      <c r="E682" s="16"/>
    </row>
    <row r="683">
      <c r="E683" s="16"/>
    </row>
    <row r="684">
      <c r="E684" s="16"/>
    </row>
    <row r="685">
      <c r="E685" s="16"/>
    </row>
    <row r="686">
      <c r="E686" s="16"/>
    </row>
    <row r="687">
      <c r="E687" s="16"/>
    </row>
    <row r="688">
      <c r="E688" s="16"/>
    </row>
    <row r="689">
      <c r="E689" s="16"/>
    </row>
    <row r="690">
      <c r="E690" s="16"/>
    </row>
    <row r="691">
      <c r="E691" s="16"/>
    </row>
    <row r="692">
      <c r="E692" s="16"/>
    </row>
    <row r="693">
      <c r="E693" s="16"/>
    </row>
    <row r="694">
      <c r="E694" s="16"/>
    </row>
    <row r="695">
      <c r="E695" s="16"/>
    </row>
    <row r="696">
      <c r="E696" s="16"/>
    </row>
    <row r="697">
      <c r="E697" s="16"/>
    </row>
    <row r="698">
      <c r="E698" s="16"/>
    </row>
    <row r="699">
      <c r="E699" s="16"/>
    </row>
    <row r="700">
      <c r="E700" s="16"/>
    </row>
    <row r="701">
      <c r="E701" s="16"/>
    </row>
    <row r="702">
      <c r="E702" s="16"/>
    </row>
    <row r="703">
      <c r="E703" s="16"/>
    </row>
    <row r="704">
      <c r="E704" s="16"/>
    </row>
    <row r="705">
      <c r="E705" s="16"/>
    </row>
    <row r="706">
      <c r="E706" s="16"/>
    </row>
    <row r="707">
      <c r="E707" s="16"/>
    </row>
    <row r="708">
      <c r="E708" s="16"/>
    </row>
    <row r="709">
      <c r="E709" s="16"/>
    </row>
    <row r="710">
      <c r="E710" s="16"/>
    </row>
    <row r="711">
      <c r="E711" s="16"/>
    </row>
    <row r="712">
      <c r="E712" s="16"/>
    </row>
    <row r="713">
      <c r="E713" s="16"/>
    </row>
    <row r="714">
      <c r="E714" s="16"/>
    </row>
    <row r="715">
      <c r="E715" s="16"/>
    </row>
    <row r="716">
      <c r="E716" s="16"/>
    </row>
    <row r="717">
      <c r="E717" s="16"/>
    </row>
    <row r="718">
      <c r="E718" s="16"/>
    </row>
    <row r="719">
      <c r="E719" s="16"/>
    </row>
    <row r="720">
      <c r="E720" s="16"/>
    </row>
    <row r="721">
      <c r="E721" s="16"/>
    </row>
    <row r="722">
      <c r="E722" s="16"/>
    </row>
    <row r="723">
      <c r="E723" s="16"/>
    </row>
    <row r="724">
      <c r="E724" s="16"/>
    </row>
    <row r="725">
      <c r="E725" s="16"/>
    </row>
    <row r="726">
      <c r="E726" s="16"/>
    </row>
    <row r="727">
      <c r="E727" s="16"/>
    </row>
    <row r="728">
      <c r="E728" s="16"/>
    </row>
    <row r="729">
      <c r="E729" s="16"/>
    </row>
    <row r="730">
      <c r="E730" s="16"/>
    </row>
    <row r="731">
      <c r="E731" s="16"/>
    </row>
    <row r="732">
      <c r="E732" s="16"/>
    </row>
    <row r="733">
      <c r="E733" s="16"/>
    </row>
    <row r="734">
      <c r="E734" s="16"/>
    </row>
    <row r="735">
      <c r="E735" s="16"/>
    </row>
    <row r="736">
      <c r="E736" s="16"/>
    </row>
    <row r="737">
      <c r="E737" s="16"/>
    </row>
    <row r="738">
      <c r="E738" s="16"/>
    </row>
    <row r="739">
      <c r="E739" s="16"/>
    </row>
    <row r="740">
      <c r="E740" s="16"/>
    </row>
    <row r="741">
      <c r="E741" s="16"/>
    </row>
    <row r="742">
      <c r="E742" s="16"/>
    </row>
    <row r="743">
      <c r="E743" s="16"/>
    </row>
    <row r="744">
      <c r="E744" s="16"/>
    </row>
    <row r="745">
      <c r="E745" s="16"/>
    </row>
    <row r="746">
      <c r="E746" s="16"/>
    </row>
    <row r="747">
      <c r="E747" s="16"/>
    </row>
    <row r="748">
      <c r="E748" s="16"/>
    </row>
    <row r="749">
      <c r="E749" s="16"/>
    </row>
    <row r="750">
      <c r="E750" s="16"/>
    </row>
    <row r="751">
      <c r="E751" s="16"/>
    </row>
    <row r="752">
      <c r="E752" s="16"/>
    </row>
    <row r="753">
      <c r="E753" s="16"/>
    </row>
    <row r="754">
      <c r="E754" s="16"/>
    </row>
    <row r="755">
      <c r="E755" s="16"/>
    </row>
    <row r="756">
      <c r="E756" s="16"/>
    </row>
    <row r="757">
      <c r="E757" s="16"/>
    </row>
    <row r="758">
      <c r="E758" s="16"/>
    </row>
    <row r="759">
      <c r="E759" s="16"/>
    </row>
    <row r="760">
      <c r="E760" s="16"/>
    </row>
    <row r="761">
      <c r="E761" s="16"/>
    </row>
    <row r="762">
      <c r="E762" s="16"/>
    </row>
    <row r="763">
      <c r="E763" s="16"/>
    </row>
    <row r="764">
      <c r="E764" s="16"/>
    </row>
    <row r="765">
      <c r="E765" s="16"/>
    </row>
    <row r="766">
      <c r="E766" s="16"/>
    </row>
    <row r="767">
      <c r="E767" s="16"/>
    </row>
    <row r="768">
      <c r="E768" s="16"/>
    </row>
    <row r="769">
      <c r="E769" s="16"/>
    </row>
    <row r="770">
      <c r="E770" s="16"/>
    </row>
    <row r="771">
      <c r="E771" s="16"/>
    </row>
    <row r="772">
      <c r="E772" s="16"/>
    </row>
    <row r="773">
      <c r="E773" s="16"/>
    </row>
    <row r="774">
      <c r="E774" s="16"/>
    </row>
    <row r="775">
      <c r="E775" s="16"/>
    </row>
    <row r="776">
      <c r="E776" s="16"/>
    </row>
    <row r="777">
      <c r="E777" s="16"/>
    </row>
    <row r="778">
      <c r="E778" s="16"/>
    </row>
    <row r="779">
      <c r="E779" s="16"/>
    </row>
    <row r="780">
      <c r="E780" s="16"/>
    </row>
    <row r="781">
      <c r="E781" s="16"/>
    </row>
    <row r="782">
      <c r="E782" s="16"/>
    </row>
    <row r="783">
      <c r="E783" s="16"/>
    </row>
    <row r="784">
      <c r="E784" s="16"/>
    </row>
    <row r="785">
      <c r="E785" s="16"/>
    </row>
    <row r="786">
      <c r="E786" s="16"/>
    </row>
    <row r="787">
      <c r="E787" s="16"/>
    </row>
    <row r="788">
      <c r="E788" s="16"/>
    </row>
    <row r="789">
      <c r="E789" s="16"/>
    </row>
    <row r="790">
      <c r="E790" s="16"/>
    </row>
    <row r="791">
      <c r="E791" s="16"/>
    </row>
    <row r="792">
      <c r="E792" s="16"/>
    </row>
    <row r="793">
      <c r="E793" s="16"/>
    </row>
    <row r="794">
      <c r="E794" s="16"/>
    </row>
    <row r="795">
      <c r="E795" s="16"/>
    </row>
    <row r="796">
      <c r="E796" s="16"/>
    </row>
    <row r="797">
      <c r="E797" s="16"/>
    </row>
    <row r="798">
      <c r="E798" s="16"/>
    </row>
    <row r="799">
      <c r="E799" s="16"/>
    </row>
    <row r="800">
      <c r="E800" s="16"/>
    </row>
    <row r="801">
      <c r="E801" s="16"/>
    </row>
    <row r="802">
      <c r="E802" s="16"/>
    </row>
    <row r="803">
      <c r="E803" s="16"/>
    </row>
    <row r="804">
      <c r="E804" s="16"/>
    </row>
    <row r="805">
      <c r="E805" s="16"/>
    </row>
    <row r="806">
      <c r="E806" s="16"/>
    </row>
    <row r="807">
      <c r="E807" s="16"/>
    </row>
    <row r="808">
      <c r="E808" s="16"/>
    </row>
    <row r="809">
      <c r="E809" s="16"/>
    </row>
    <row r="810">
      <c r="E810" s="16"/>
    </row>
    <row r="811">
      <c r="E811" s="16"/>
    </row>
    <row r="812">
      <c r="E812" s="16"/>
    </row>
    <row r="813">
      <c r="E813" s="16"/>
    </row>
    <row r="814">
      <c r="E814" s="16"/>
    </row>
    <row r="815">
      <c r="E815" s="16"/>
    </row>
    <row r="816">
      <c r="E816" s="16"/>
    </row>
    <row r="817">
      <c r="E817" s="16"/>
    </row>
    <row r="818">
      <c r="E818" s="16"/>
    </row>
    <row r="819">
      <c r="E819" s="16"/>
    </row>
    <row r="820">
      <c r="E820" s="16"/>
    </row>
    <row r="821">
      <c r="E821" s="16"/>
    </row>
    <row r="822">
      <c r="E822" s="16"/>
    </row>
    <row r="823">
      <c r="E823" s="16"/>
    </row>
    <row r="824">
      <c r="E824" s="16"/>
    </row>
    <row r="825">
      <c r="E825" s="16"/>
    </row>
    <row r="826">
      <c r="E826" s="16"/>
    </row>
    <row r="827">
      <c r="E827" s="16"/>
    </row>
    <row r="828">
      <c r="E828" s="16"/>
    </row>
    <row r="829">
      <c r="E829" s="16"/>
    </row>
    <row r="830">
      <c r="E830" s="16"/>
    </row>
    <row r="831">
      <c r="E831" s="16"/>
    </row>
    <row r="832">
      <c r="E832" s="16"/>
    </row>
    <row r="833">
      <c r="E833" s="16"/>
    </row>
    <row r="834">
      <c r="E834" s="16"/>
    </row>
    <row r="835">
      <c r="E835" s="16"/>
    </row>
    <row r="836">
      <c r="E836" s="16"/>
    </row>
    <row r="837">
      <c r="E837" s="16"/>
    </row>
    <row r="838">
      <c r="E838" s="16"/>
    </row>
    <row r="839">
      <c r="E839" s="16"/>
    </row>
    <row r="840">
      <c r="E840" s="16"/>
    </row>
    <row r="841">
      <c r="E841" s="16"/>
    </row>
    <row r="842">
      <c r="E842" s="16"/>
    </row>
    <row r="843">
      <c r="E843" s="16"/>
    </row>
    <row r="844">
      <c r="E844" s="16"/>
    </row>
    <row r="845">
      <c r="E845" s="16"/>
    </row>
    <row r="846">
      <c r="E846" s="16"/>
    </row>
    <row r="847">
      <c r="E847" s="16"/>
    </row>
    <row r="848">
      <c r="E848" s="16"/>
    </row>
    <row r="849">
      <c r="E849" s="16"/>
    </row>
    <row r="850">
      <c r="E850" s="16"/>
    </row>
    <row r="851">
      <c r="E851" s="16"/>
    </row>
    <row r="852">
      <c r="E852" s="16"/>
    </row>
    <row r="853">
      <c r="E853" s="16"/>
    </row>
    <row r="854">
      <c r="E854" s="16"/>
    </row>
    <row r="855">
      <c r="E855" s="16"/>
    </row>
    <row r="856">
      <c r="E856" s="16"/>
    </row>
    <row r="857">
      <c r="E857" s="16"/>
    </row>
    <row r="858">
      <c r="E858" s="16"/>
    </row>
    <row r="859">
      <c r="E859" s="16"/>
    </row>
    <row r="860">
      <c r="E860" s="16"/>
    </row>
    <row r="861">
      <c r="E861" s="16"/>
    </row>
    <row r="862">
      <c r="E862" s="16"/>
    </row>
    <row r="863">
      <c r="E863" s="16"/>
    </row>
    <row r="864">
      <c r="E864" s="16"/>
    </row>
    <row r="865">
      <c r="E865" s="16"/>
    </row>
    <row r="866">
      <c r="E866" s="16"/>
    </row>
    <row r="867">
      <c r="E867" s="16"/>
    </row>
    <row r="868">
      <c r="E868" s="16"/>
    </row>
    <row r="869">
      <c r="E869" s="16"/>
    </row>
    <row r="870">
      <c r="E870" s="16"/>
    </row>
    <row r="871">
      <c r="E871" s="16"/>
    </row>
    <row r="872">
      <c r="E872" s="16"/>
    </row>
    <row r="873">
      <c r="E873" s="16"/>
    </row>
    <row r="874">
      <c r="E874" s="16"/>
    </row>
    <row r="875">
      <c r="E875" s="16"/>
    </row>
    <row r="876">
      <c r="E876" s="16"/>
    </row>
    <row r="877">
      <c r="E877" s="16"/>
    </row>
    <row r="878">
      <c r="E878" s="16"/>
    </row>
    <row r="879">
      <c r="E879" s="16"/>
    </row>
    <row r="880">
      <c r="E880" s="16"/>
    </row>
    <row r="881">
      <c r="E881" s="16"/>
    </row>
    <row r="882">
      <c r="E882" s="16"/>
    </row>
    <row r="883">
      <c r="E883" s="16"/>
    </row>
    <row r="884">
      <c r="E884" s="16"/>
    </row>
    <row r="885">
      <c r="E885" s="16"/>
    </row>
    <row r="886">
      <c r="E886" s="16"/>
    </row>
    <row r="887">
      <c r="E887" s="16"/>
    </row>
    <row r="888">
      <c r="E888" s="16"/>
    </row>
    <row r="889">
      <c r="E889" s="16"/>
    </row>
    <row r="890">
      <c r="E890" s="16"/>
    </row>
    <row r="891">
      <c r="E891" s="16"/>
    </row>
    <row r="892">
      <c r="E892" s="16"/>
    </row>
    <row r="893">
      <c r="E893" s="16"/>
    </row>
    <row r="894">
      <c r="E894" s="16"/>
    </row>
    <row r="895">
      <c r="E895" s="16"/>
    </row>
    <row r="896">
      <c r="E896" s="16"/>
    </row>
    <row r="897">
      <c r="E897" s="16"/>
    </row>
    <row r="898">
      <c r="E898" s="16"/>
    </row>
    <row r="899">
      <c r="E899" s="16"/>
    </row>
    <row r="900">
      <c r="E900" s="16"/>
    </row>
    <row r="901">
      <c r="E901" s="16"/>
    </row>
    <row r="902">
      <c r="E902" s="16"/>
    </row>
    <row r="903">
      <c r="E903" s="16"/>
    </row>
    <row r="904">
      <c r="E904" s="16"/>
    </row>
    <row r="905">
      <c r="E905" s="16"/>
    </row>
    <row r="906">
      <c r="E906" s="16"/>
    </row>
    <row r="907">
      <c r="E907" s="16"/>
    </row>
    <row r="908">
      <c r="E908" s="16"/>
    </row>
    <row r="909">
      <c r="E909" s="16"/>
    </row>
    <row r="910">
      <c r="E910" s="16"/>
    </row>
    <row r="911">
      <c r="E911" s="16"/>
    </row>
    <row r="912">
      <c r="E912" s="16"/>
    </row>
    <row r="913">
      <c r="E913" s="16"/>
    </row>
    <row r="914">
      <c r="E914" s="16"/>
    </row>
    <row r="915">
      <c r="E915" s="16"/>
    </row>
    <row r="916">
      <c r="E916" s="16"/>
    </row>
    <row r="917">
      <c r="E917" s="16"/>
    </row>
    <row r="918">
      <c r="E918" s="16"/>
    </row>
    <row r="919">
      <c r="E919" s="16"/>
    </row>
    <row r="920">
      <c r="E920" s="16"/>
    </row>
    <row r="921">
      <c r="E921" s="16"/>
    </row>
    <row r="922">
      <c r="E922" s="16"/>
    </row>
    <row r="923">
      <c r="E923" s="16"/>
    </row>
    <row r="924">
      <c r="E924" s="16"/>
    </row>
    <row r="925">
      <c r="E925" s="16"/>
    </row>
    <row r="926">
      <c r="E926" s="16"/>
    </row>
    <row r="927">
      <c r="E927" s="16"/>
    </row>
    <row r="928">
      <c r="E928" s="16"/>
    </row>
    <row r="929">
      <c r="E929" s="16"/>
    </row>
    <row r="930">
      <c r="E930" s="16"/>
    </row>
    <row r="931">
      <c r="E931" s="16"/>
    </row>
    <row r="932">
      <c r="E932" s="16"/>
    </row>
    <row r="933">
      <c r="E933" s="16"/>
    </row>
    <row r="934">
      <c r="E934" s="16"/>
    </row>
    <row r="935">
      <c r="E935" s="16"/>
    </row>
    <row r="936">
      <c r="E936" s="16"/>
    </row>
    <row r="937">
      <c r="E937" s="16"/>
    </row>
    <row r="938">
      <c r="E938" s="16"/>
    </row>
    <row r="939">
      <c r="E939" s="16"/>
    </row>
    <row r="940">
      <c r="E940" s="16"/>
    </row>
    <row r="941">
      <c r="E941" s="16"/>
    </row>
    <row r="942">
      <c r="E942" s="16"/>
    </row>
    <row r="943">
      <c r="E943" s="16"/>
    </row>
    <row r="944">
      <c r="E944" s="16"/>
    </row>
    <row r="945">
      <c r="E945" s="16"/>
    </row>
    <row r="946">
      <c r="E946" s="16"/>
    </row>
    <row r="947">
      <c r="E947" s="16"/>
    </row>
    <row r="948">
      <c r="E948" s="16"/>
    </row>
    <row r="949">
      <c r="E949" s="16"/>
    </row>
    <row r="950">
      <c r="E950" s="16"/>
    </row>
    <row r="951">
      <c r="E951" s="16"/>
    </row>
    <row r="952">
      <c r="E952" s="16"/>
    </row>
    <row r="953">
      <c r="E953" s="16"/>
    </row>
    <row r="954">
      <c r="E954" s="16"/>
    </row>
    <row r="955">
      <c r="E955" s="16"/>
    </row>
    <row r="956">
      <c r="E956" s="16"/>
    </row>
    <row r="957">
      <c r="E957" s="16"/>
    </row>
    <row r="958">
      <c r="E958" s="16"/>
    </row>
    <row r="959">
      <c r="E959" s="16"/>
    </row>
    <row r="960">
      <c r="E960" s="16"/>
    </row>
    <row r="961">
      <c r="E961" s="16"/>
    </row>
    <row r="962">
      <c r="E962" s="16"/>
    </row>
    <row r="963">
      <c r="E963" s="16"/>
    </row>
    <row r="964">
      <c r="E964" s="16"/>
    </row>
    <row r="965">
      <c r="E965" s="16"/>
    </row>
    <row r="966">
      <c r="E966" s="16"/>
    </row>
    <row r="967">
      <c r="E967" s="16"/>
    </row>
    <row r="968">
      <c r="E968" s="16"/>
    </row>
    <row r="969">
      <c r="E969" s="16"/>
    </row>
    <row r="970">
      <c r="E970" s="16"/>
    </row>
    <row r="971">
      <c r="E971" s="16"/>
    </row>
    <row r="972">
      <c r="E972" s="16"/>
    </row>
    <row r="973">
      <c r="E973" s="16"/>
    </row>
    <row r="974">
      <c r="E974" s="16"/>
    </row>
    <row r="975">
      <c r="E975" s="16"/>
    </row>
    <row r="976">
      <c r="E976" s="16"/>
    </row>
    <row r="977">
      <c r="E977" s="16"/>
    </row>
    <row r="978">
      <c r="E978" s="16"/>
    </row>
    <row r="979">
      <c r="E979" s="16"/>
    </row>
    <row r="980">
      <c r="E980" s="16"/>
    </row>
    <row r="981">
      <c r="E981" s="16"/>
    </row>
    <row r="982">
      <c r="E982" s="16"/>
    </row>
    <row r="983">
      <c r="E983" s="16"/>
    </row>
    <row r="984">
      <c r="E984" s="16"/>
    </row>
    <row r="985">
      <c r="E985" s="16"/>
    </row>
    <row r="986">
      <c r="E986" s="16"/>
    </row>
    <row r="987">
      <c r="E987" s="16"/>
    </row>
    <row r="988">
      <c r="E988" s="16"/>
    </row>
    <row r="989">
      <c r="E989" s="16"/>
    </row>
    <row r="990">
      <c r="E990" s="16"/>
    </row>
    <row r="991">
      <c r="E991" s="16"/>
    </row>
    <row r="992">
      <c r="E992" s="16"/>
    </row>
    <row r="993">
      <c r="E993" s="16"/>
    </row>
    <row r="994">
      <c r="E994" s="16"/>
    </row>
    <row r="995">
      <c r="E995" s="16"/>
    </row>
    <row r="996">
      <c r="E996" s="16"/>
    </row>
    <row r="997">
      <c r="E997" s="16"/>
    </row>
    <row r="998">
      <c r="E998" s="16"/>
    </row>
    <row r="999">
      <c r="E999" s="16"/>
    </row>
    <row r="1000">
      <c r="E1000" s="16"/>
    </row>
    <row r="1001">
      <c r="E1001" s="16"/>
    </row>
    <row r="1002">
      <c r="E1002" s="16"/>
    </row>
    <row r="1003">
      <c r="E1003" s="16"/>
    </row>
  </sheetData>
  <mergeCells count="6">
    <mergeCell ref="D7:E7"/>
    <mergeCell ref="A1:G1"/>
    <mergeCell ref="A3:G3"/>
    <mergeCell ref="A6:G6"/>
    <mergeCell ref="A5:G5"/>
    <mergeCell ref="A2:G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71"/>
    <col customWidth="1" min="7" max="7" width="22.14"/>
  </cols>
  <sheetData>
    <row r="1">
      <c r="A1" s="1" t="str">
        <f>HYPERLINK("https://cookieandkate.com/pumpkin-oat-pancakes/","Pumpkin Oat Pancakes")</f>
        <v>Pumpkin Oat Pancakes</v>
      </c>
    </row>
    <row r="2">
      <c r="A2" s="1"/>
    </row>
    <row r="3">
      <c r="A3" s="2"/>
    </row>
    <row r="4">
      <c r="A4" s="3" t="s">
        <v>0</v>
      </c>
      <c r="B4" s="4">
        <v>4.0</v>
      </c>
      <c r="C4" s="5" t="s">
        <v>1</v>
      </c>
      <c r="D4" s="4">
        <v>4.0</v>
      </c>
      <c r="E4" s="6"/>
      <c r="F4" s="5" t="s">
        <v>2</v>
      </c>
      <c r="G4" s="7">
        <f>sum(G8:G1000)</f>
        <v>4.875</v>
      </c>
    </row>
    <row r="5">
      <c r="A5" s="8"/>
    </row>
    <row r="7">
      <c r="A7" s="9" t="s">
        <v>3</v>
      </c>
      <c r="B7" s="9" t="s">
        <v>4</v>
      </c>
      <c r="C7" s="9" t="s">
        <v>5</v>
      </c>
      <c r="D7" s="10" t="s">
        <v>6</v>
      </c>
      <c r="F7" s="9" t="s">
        <v>7</v>
      </c>
      <c r="G7" s="9" t="s">
        <v>8</v>
      </c>
    </row>
    <row r="8">
      <c r="A8" s="11" t="s">
        <v>9</v>
      </c>
      <c r="B8" s="11" t="s">
        <v>10</v>
      </c>
      <c r="C8" s="11">
        <v>2.0</v>
      </c>
      <c r="D8" s="12">
        <f t="shared" ref="D8:D22" si="1">if(C8, C8*D$4/B$4, "")</f>
        <v>2</v>
      </c>
      <c r="E8" s="13" t="str">
        <f t="shared" ref="E8:E22" si="2">if(B8 = "whole", A8, B8)</f>
        <v>c</v>
      </c>
      <c r="F8" s="11">
        <f>1.8/2</f>
        <v>0.9</v>
      </c>
      <c r="G8" s="12">
        <f t="shared" ref="G8:G22" si="3">if(D8, D8*F8, "")</f>
        <v>1.8</v>
      </c>
    </row>
    <row r="9">
      <c r="A9" s="11" t="s">
        <v>11</v>
      </c>
      <c r="B9" s="11" t="s">
        <v>10</v>
      </c>
      <c r="C9" s="11">
        <v>0.25</v>
      </c>
      <c r="D9" s="12">
        <f t="shared" si="1"/>
        <v>0.25</v>
      </c>
      <c r="E9" s="13" t="str">
        <f t="shared" si="2"/>
        <v>c</v>
      </c>
      <c r="F9" s="11">
        <v>0.5</v>
      </c>
      <c r="G9" s="12">
        <f t="shared" si="3"/>
        <v>0.125</v>
      </c>
    </row>
    <row r="10">
      <c r="A10" s="11" t="s">
        <v>12</v>
      </c>
      <c r="B10" s="11" t="s">
        <v>13</v>
      </c>
      <c r="C10" s="11">
        <v>2.0</v>
      </c>
      <c r="D10" s="12">
        <f t="shared" si="1"/>
        <v>2</v>
      </c>
      <c r="E10" s="13" t="str">
        <f t="shared" si="2"/>
        <v>Tbsp</v>
      </c>
      <c r="F10" s="11">
        <v>0.05</v>
      </c>
      <c r="G10" s="12">
        <f t="shared" si="3"/>
        <v>0.1</v>
      </c>
    </row>
    <row r="11">
      <c r="A11" s="11" t="s">
        <v>14</v>
      </c>
      <c r="B11" s="11" t="s">
        <v>15</v>
      </c>
      <c r="C11" s="11">
        <v>1.0</v>
      </c>
      <c r="D11" s="12">
        <f t="shared" si="1"/>
        <v>1</v>
      </c>
      <c r="E11" s="13" t="str">
        <f t="shared" si="2"/>
        <v>TBsp</v>
      </c>
      <c r="F11" s="11">
        <v>0.1</v>
      </c>
      <c r="G11" s="12">
        <f t="shared" si="3"/>
        <v>0.1</v>
      </c>
    </row>
    <row r="12">
      <c r="A12" s="11" t="s">
        <v>16</v>
      </c>
      <c r="B12" s="11" t="s">
        <v>17</v>
      </c>
      <c r="C12" s="11">
        <v>1.0</v>
      </c>
      <c r="D12" s="12">
        <f t="shared" si="1"/>
        <v>1</v>
      </c>
      <c r="E12" s="13" t="str">
        <f t="shared" si="2"/>
        <v>tsp</v>
      </c>
      <c r="F12" s="11">
        <v>0.15</v>
      </c>
      <c r="G12" s="12">
        <f t="shared" si="3"/>
        <v>0.15</v>
      </c>
    </row>
    <row r="13">
      <c r="A13" s="11" t="s">
        <v>18</v>
      </c>
      <c r="B13" s="11" t="s">
        <v>17</v>
      </c>
      <c r="C13" s="11">
        <v>1.0</v>
      </c>
      <c r="D13" s="12">
        <f t="shared" si="1"/>
        <v>1</v>
      </c>
      <c r="E13" s="13" t="str">
        <f t="shared" si="2"/>
        <v>tsp</v>
      </c>
      <c r="F13" s="11">
        <v>0.05</v>
      </c>
      <c r="G13" s="12">
        <f t="shared" si="3"/>
        <v>0.05</v>
      </c>
      <c r="H13" s="14"/>
    </row>
    <row r="14">
      <c r="A14" s="11" t="s">
        <v>28</v>
      </c>
      <c r="B14" s="11" t="s">
        <v>29</v>
      </c>
      <c r="C14" s="11">
        <v>2.0</v>
      </c>
      <c r="D14" s="12">
        <f t="shared" si="1"/>
        <v>2</v>
      </c>
      <c r="E14" s="13" t="str">
        <f t="shared" si="2"/>
        <v>Eggs</v>
      </c>
      <c r="F14" s="11">
        <v>0.7</v>
      </c>
      <c r="G14" s="12">
        <f t="shared" si="3"/>
        <v>1.4</v>
      </c>
    </row>
    <row r="15">
      <c r="A15" s="11" t="s">
        <v>30</v>
      </c>
      <c r="B15" s="11" t="s">
        <v>10</v>
      </c>
      <c r="C15" s="11">
        <v>2.0</v>
      </c>
      <c r="D15" s="12">
        <f t="shared" si="1"/>
        <v>2</v>
      </c>
      <c r="E15" s="13" t="str">
        <f t="shared" si="2"/>
        <v>c</v>
      </c>
      <c r="F15" s="11">
        <v>0.5</v>
      </c>
      <c r="G15" s="12">
        <f t="shared" si="3"/>
        <v>1</v>
      </c>
    </row>
    <row r="16">
      <c r="A16" s="11" t="s">
        <v>31</v>
      </c>
      <c r="B16" s="11" t="s">
        <v>17</v>
      </c>
      <c r="C16" s="11">
        <v>0.5</v>
      </c>
      <c r="D16" s="12">
        <f t="shared" si="1"/>
        <v>0.5</v>
      </c>
      <c r="E16" s="13" t="str">
        <f t="shared" si="2"/>
        <v>tsp</v>
      </c>
      <c r="F16" s="11">
        <v>0.05</v>
      </c>
      <c r="G16" s="12">
        <f t="shared" si="3"/>
        <v>0.025</v>
      </c>
    </row>
    <row r="17">
      <c r="A17" s="11" t="s">
        <v>32</v>
      </c>
      <c r="B17" s="11" t="s">
        <v>17</v>
      </c>
      <c r="C17" s="11">
        <v>0.5</v>
      </c>
      <c r="D17" s="12">
        <f t="shared" si="1"/>
        <v>0.5</v>
      </c>
      <c r="E17" s="13" t="str">
        <f t="shared" si="2"/>
        <v>tsp</v>
      </c>
      <c r="F17" s="11">
        <v>0.1</v>
      </c>
      <c r="G17" s="12">
        <f t="shared" si="3"/>
        <v>0.05</v>
      </c>
    </row>
    <row r="18">
      <c r="A18" s="11" t="s">
        <v>33</v>
      </c>
      <c r="B18" s="11" t="s">
        <v>17</v>
      </c>
      <c r="C18" s="11">
        <v>0.5</v>
      </c>
      <c r="D18" s="12">
        <f t="shared" si="1"/>
        <v>0.5</v>
      </c>
      <c r="E18" s="13" t="str">
        <f t="shared" si="2"/>
        <v>tsp</v>
      </c>
      <c r="F18" s="11">
        <v>0.1</v>
      </c>
      <c r="G18" s="12">
        <f t="shared" si="3"/>
        <v>0.05</v>
      </c>
    </row>
    <row r="19">
      <c r="A19" s="11" t="s">
        <v>34</v>
      </c>
      <c r="B19" s="11" t="s">
        <v>17</v>
      </c>
      <c r="C19" s="11">
        <v>0.25</v>
      </c>
      <c r="D19" s="12">
        <f t="shared" si="1"/>
        <v>0.25</v>
      </c>
      <c r="E19" s="13" t="str">
        <f t="shared" si="2"/>
        <v>tsp</v>
      </c>
      <c r="F19" s="11">
        <v>0.1</v>
      </c>
      <c r="G19" s="12">
        <f t="shared" si="3"/>
        <v>0.025</v>
      </c>
    </row>
    <row r="20">
      <c r="A20" s="12"/>
      <c r="B20" s="12"/>
      <c r="C20" s="12"/>
      <c r="D20" s="12" t="str">
        <f t="shared" si="1"/>
        <v/>
      </c>
      <c r="E20" s="13" t="str">
        <f t="shared" si="2"/>
        <v/>
      </c>
      <c r="F20" s="12"/>
      <c r="G20" s="12" t="str">
        <f t="shared" si="3"/>
        <v/>
      </c>
    </row>
    <row r="21">
      <c r="A21" s="12"/>
      <c r="B21" s="12"/>
      <c r="C21" s="12"/>
      <c r="D21" s="12" t="str">
        <f t="shared" si="1"/>
        <v/>
      </c>
      <c r="E21" s="13" t="str">
        <f t="shared" si="2"/>
        <v/>
      </c>
      <c r="F21" s="12"/>
      <c r="G21" s="12" t="str">
        <f t="shared" si="3"/>
        <v/>
      </c>
    </row>
    <row r="22">
      <c r="A22" s="12"/>
      <c r="B22" s="12"/>
      <c r="C22" s="12"/>
      <c r="D22" s="12" t="str">
        <f t="shared" si="1"/>
        <v/>
      </c>
      <c r="E22" s="13" t="str">
        <f t="shared" si="2"/>
        <v/>
      </c>
      <c r="F22" s="12"/>
      <c r="G22" s="12" t="str">
        <f t="shared" si="3"/>
        <v/>
      </c>
    </row>
  </sheetData>
  <mergeCells count="6">
    <mergeCell ref="D7:E7"/>
    <mergeCell ref="A1:G1"/>
    <mergeCell ref="A3:G3"/>
    <mergeCell ref="A6:G6"/>
    <mergeCell ref="A5:G5"/>
    <mergeCell ref="A2:G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4.71"/>
    <col customWidth="1" min="3" max="3" width="20.86"/>
    <col customWidth="1" min="7" max="7" width="22.14"/>
  </cols>
  <sheetData>
    <row r="1">
      <c r="A1" s="1" t="str">
        <f>HYPERLINK("https://peasandcrayons.com/2017/05/garden-veggie-chickpea-salad-sandwich.html","Chickpea Salad Sandwiches ")</f>
        <v>Chickpea Salad Sandwiches </v>
      </c>
    </row>
    <row r="2">
      <c r="A2" s="1"/>
    </row>
    <row r="3">
      <c r="A3" s="2"/>
    </row>
    <row r="4">
      <c r="A4" s="3" t="s">
        <v>0</v>
      </c>
      <c r="B4" s="4">
        <v>8.0</v>
      </c>
      <c r="C4" s="5" t="s">
        <v>1</v>
      </c>
      <c r="D4" s="4">
        <v>8.0</v>
      </c>
      <c r="E4" s="6"/>
      <c r="F4" s="5" t="s">
        <v>2</v>
      </c>
      <c r="G4" s="7">
        <f>sum(G8:G1000)</f>
        <v>18.5025</v>
      </c>
    </row>
    <row r="5">
      <c r="A5" s="8"/>
    </row>
    <row r="7">
      <c r="A7" s="9" t="s">
        <v>3</v>
      </c>
      <c r="B7" s="9" t="s">
        <v>4</v>
      </c>
      <c r="C7" s="9" t="s">
        <v>5</v>
      </c>
      <c r="D7" s="10" t="s">
        <v>6</v>
      </c>
      <c r="F7" s="9" t="s">
        <v>7</v>
      </c>
      <c r="G7" s="9" t="s">
        <v>8</v>
      </c>
    </row>
    <row r="8">
      <c r="A8" s="11" t="s">
        <v>23</v>
      </c>
      <c r="B8" s="11" t="s">
        <v>35</v>
      </c>
      <c r="C8" s="11">
        <v>1.0</v>
      </c>
      <c r="D8" s="12">
        <f t="shared" ref="D8:D22" si="1">if(C8, C8*D$4/B$4, "")</f>
        <v>1</v>
      </c>
      <c r="E8" s="13" t="str">
        <f t="shared" ref="E8:E22" si="2">if(B8 = "whole", A8, B8)</f>
        <v>15 0z can</v>
      </c>
      <c r="F8" s="11">
        <v>0.17</v>
      </c>
      <c r="G8" s="12">
        <f t="shared" ref="G8:G22" si="3">if(D8, D8*F8, "")</f>
        <v>0.17</v>
      </c>
    </row>
    <row r="9">
      <c r="A9" s="11" t="s">
        <v>36</v>
      </c>
      <c r="B9" s="11" t="s">
        <v>37</v>
      </c>
      <c r="C9" s="11">
        <v>3.0</v>
      </c>
      <c r="D9" s="12">
        <f t="shared" si="1"/>
        <v>3</v>
      </c>
      <c r="E9" s="13" t="str">
        <f t="shared" si="2"/>
        <v>stalk</v>
      </c>
      <c r="F9" s="11">
        <v>0.25</v>
      </c>
      <c r="G9" s="12">
        <f t="shared" si="3"/>
        <v>0.75</v>
      </c>
    </row>
    <row r="10">
      <c r="A10" s="11" t="s">
        <v>38</v>
      </c>
      <c r="B10" s="11" t="s">
        <v>37</v>
      </c>
      <c r="C10" s="11">
        <v>2.0</v>
      </c>
      <c r="D10" s="12">
        <f t="shared" si="1"/>
        <v>2</v>
      </c>
      <c r="E10" s="13" t="str">
        <f t="shared" si="2"/>
        <v>stalk</v>
      </c>
      <c r="F10" s="11">
        <v>0.35</v>
      </c>
      <c r="G10" s="12">
        <f t="shared" si="3"/>
        <v>0.7</v>
      </c>
    </row>
    <row r="11">
      <c r="A11" s="11" t="s">
        <v>39</v>
      </c>
      <c r="B11" s="11" t="s">
        <v>29</v>
      </c>
      <c r="C11" s="11">
        <v>2.0</v>
      </c>
      <c r="D11" s="12">
        <f t="shared" si="1"/>
        <v>2</v>
      </c>
      <c r="E11" s="13" t="str">
        <f t="shared" si="2"/>
        <v>Carrot</v>
      </c>
      <c r="F11" s="11">
        <v>0.17</v>
      </c>
      <c r="G11" s="12">
        <f t="shared" si="3"/>
        <v>0.34</v>
      </c>
    </row>
    <row r="12">
      <c r="A12" s="11" t="s">
        <v>40</v>
      </c>
      <c r="B12" s="11" t="s">
        <v>10</v>
      </c>
      <c r="C12" s="11">
        <v>0.25</v>
      </c>
      <c r="D12" s="12">
        <f t="shared" si="1"/>
        <v>0.25</v>
      </c>
      <c r="E12" s="13" t="str">
        <f t="shared" si="2"/>
        <v>c</v>
      </c>
      <c r="F12" s="11">
        <v>3.0</v>
      </c>
      <c r="G12" s="12">
        <f t="shared" si="3"/>
        <v>0.75</v>
      </c>
    </row>
    <row r="13">
      <c r="A13" s="11" t="s">
        <v>41</v>
      </c>
      <c r="B13" s="11" t="s">
        <v>29</v>
      </c>
      <c r="C13" s="11">
        <v>6.0</v>
      </c>
      <c r="D13" s="12">
        <f t="shared" si="1"/>
        <v>6</v>
      </c>
      <c r="E13" s="13" t="str">
        <f t="shared" si="2"/>
        <v>Dill Pickle</v>
      </c>
      <c r="F13" s="11">
        <v>0.2</v>
      </c>
      <c r="G13" s="12">
        <f t="shared" si="3"/>
        <v>1.2</v>
      </c>
    </row>
    <row r="14">
      <c r="A14" s="11" t="s">
        <v>42</v>
      </c>
      <c r="B14" s="11" t="s">
        <v>10</v>
      </c>
      <c r="C14" s="11">
        <v>0.25</v>
      </c>
      <c r="D14" s="12">
        <f t="shared" si="1"/>
        <v>0.25</v>
      </c>
      <c r="E14" s="13" t="str">
        <f t="shared" si="2"/>
        <v>c</v>
      </c>
      <c r="F14" s="11">
        <v>5.99</v>
      </c>
      <c r="G14" s="12">
        <f t="shared" si="3"/>
        <v>1.4975</v>
      </c>
    </row>
    <row r="15">
      <c r="A15" s="11" t="s">
        <v>43</v>
      </c>
      <c r="B15" s="11" t="s">
        <v>17</v>
      </c>
      <c r="C15" s="11">
        <v>2.0</v>
      </c>
      <c r="D15" s="12">
        <f t="shared" si="1"/>
        <v>2</v>
      </c>
      <c r="E15" s="13" t="str">
        <f t="shared" si="2"/>
        <v>tsp</v>
      </c>
      <c r="F15" s="11">
        <v>0.2</v>
      </c>
      <c r="G15" s="12">
        <f t="shared" si="3"/>
        <v>0.4</v>
      </c>
    </row>
    <row r="16">
      <c r="A16" s="11" t="s">
        <v>44</v>
      </c>
      <c r="B16" s="11" t="s">
        <v>17</v>
      </c>
      <c r="C16" s="11">
        <v>0.125</v>
      </c>
      <c r="D16" s="12">
        <f t="shared" si="1"/>
        <v>0.125</v>
      </c>
      <c r="E16" s="13" t="str">
        <f t="shared" si="2"/>
        <v>tsp</v>
      </c>
      <c r="F16" s="11">
        <v>0.2</v>
      </c>
      <c r="G16" s="12">
        <f t="shared" si="3"/>
        <v>0.025</v>
      </c>
    </row>
    <row r="17">
      <c r="A17" s="11" t="s">
        <v>45</v>
      </c>
      <c r="B17" s="11" t="s">
        <v>13</v>
      </c>
      <c r="C17" s="11">
        <v>2.0</v>
      </c>
      <c r="D17" s="12">
        <f t="shared" si="1"/>
        <v>2</v>
      </c>
      <c r="E17" s="13" t="str">
        <f t="shared" si="2"/>
        <v>Tbsp</v>
      </c>
      <c r="F17" s="11">
        <v>0.5</v>
      </c>
      <c r="G17" s="12">
        <f t="shared" si="3"/>
        <v>1</v>
      </c>
    </row>
    <row r="18">
      <c r="A18" s="12"/>
      <c r="B18" s="12"/>
      <c r="C18" s="12"/>
      <c r="D18" s="12" t="str">
        <f t="shared" si="1"/>
        <v/>
      </c>
      <c r="E18" s="13" t="str">
        <f t="shared" si="2"/>
        <v/>
      </c>
      <c r="F18" s="12"/>
      <c r="G18" s="12" t="str">
        <f t="shared" si="3"/>
        <v/>
      </c>
    </row>
    <row r="19">
      <c r="A19" s="11" t="s">
        <v>46</v>
      </c>
      <c r="B19" s="11" t="s">
        <v>47</v>
      </c>
      <c r="C19" s="11">
        <v>1.0</v>
      </c>
      <c r="D19" s="12">
        <f t="shared" si="1"/>
        <v>1</v>
      </c>
      <c r="E19" s="13" t="str">
        <f t="shared" si="2"/>
        <v>loaf</v>
      </c>
      <c r="F19" s="11">
        <v>5.99</v>
      </c>
      <c r="G19" s="12">
        <f t="shared" si="3"/>
        <v>5.99</v>
      </c>
    </row>
    <row r="20">
      <c r="A20" s="11" t="s">
        <v>48</v>
      </c>
      <c r="B20" s="11" t="s">
        <v>49</v>
      </c>
      <c r="C20" s="11">
        <v>1.0</v>
      </c>
      <c r="D20" s="12">
        <f t="shared" si="1"/>
        <v>1</v>
      </c>
      <c r="E20" s="13" t="str">
        <f t="shared" si="2"/>
        <v>bag</v>
      </c>
      <c r="F20" s="11">
        <v>2.69</v>
      </c>
      <c r="G20" s="12">
        <f t="shared" si="3"/>
        <v>2.69</v>
      </c>
    </row>
    <row r="21">
      <c r="A21" s="11" t="s">
        <v>50</v>
      </c>
      <c r="B21" s="11" t="s">
        <v>51</v>
      </c>
      <c r="C21" s="11">
        <v>1.0</v>
      </c>
      <c r="D21" s="12">
        <f t="shared" si="1"/>
        <v>1</v>
      </c>
      <c r="E21" s="13" t="str">
        <f t="shared" si="2"/>
        <v>lbs</v>
      </c>
      <c r="F21" s="11">
        <v>2.99</v>
      </c>
      <c r="G21" s="12">
        <f t="shared" si="3"/>
        <v>2.99</v>
      </c>
    </row>
    <row r="22">
      <c r="A22" s="12"/>
      <c r="B22" s="12"/>
      <c r="C22" s="12"/>
      <c r="D22" s="12" t="str">
        <f t="shared" si="1"/>
        <v/>
      </c>
      <c r="E22" s="13" t="str">
        <f t="shared" si="2"/>
        <v/>
      </c>
      <c r="F22" s="12"/>
      <c r="G22" s="12" t="str">
        <f t="shared" si="3"/>
        <v/>
      </c>
    </row>
  </sheetData>
  <mergeCells count="6">
    <mergeCell ref="D7:E7"/>
    <mergeCell ref="A1:G1"/>
    <mergeCell ref="A3:G3"/>
    <mergeCell ref="A6:G6"/>
    <mergeCell ref="A5:G5"/>
    <mergeCell ref="A2:G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8.71"/>
    <col customWidth="1" min="2" max="2" width="11.29"/>
    <col customWidth="1" min="3" max="3" width="20.86"/>
    <col customWidth="1" min="7" max="7" width="24.0"/>
  </cols>
  <sheetData>
    <row r="1">
      <c r="A1" s="1" t="str">
        <f>HYPERLINK("https://www.thefullhelping.com/creamy-vegan-carrot-mac-with-walnut-herb-parmesan/","Carrot Mac and Cheese")</f>
        <v>Carrot Mac and Cheese</v>
      </c>
    </row>
    <row r="2">
      <c r="A2" s="1"/>
    </row>
    <row r="3">
      <c r="A3" s="2"/>
    </row>
    <row r="4">
      <c r="A4" s="3" t="s">
        <v>0</v>
      </c>
      <c r="B4" s="4">
        <v>4.0</v>
      </c>
      <c r="C4" s="5" t="s">
        <v>1</v>
      </c>
      <c r="D4" s="4">
        <v>4.0</v>
      </c>
      <c r="E4" s="6"/>
      <c r="F4" s="5" t="s">
        <v>2</v>
      </c>
      <c r="G4" s="7">
        <f>sum(G8:G1000)</f>
        <v>32.5216</v>
      </c>
    </row>
    <row r="5">
      <c r="A5" s="8"/>
    </row>
    <row r="7">
      <c r="A7" s="9" t="s">
        <v>3</v>
      </c>
      <c r="B7" s="9" t="s">
        <v>4</v>
      </c>
      <c r="C7" s="9" t="s">
        <v>5</v>
      </c>
      <c r="D7" s="10" t="s">
        <v>6</v>
      </c>
      <c r="F7" s="9" t="s">
        <v>7</v>
      </c>
      <c r="G7" s="9" t="s">
        <v>8</v>
      </c>
    </row>
    <row r="8">
      <c r="A8" s="11" t="s">
        <v>39</v>
      </c>
      <c r="B8" s="11" t="s">
        <v>10</v>
      </c>
      <c r="C8" s="11">
        <v>2.0</v>
      </c>
      <c r="D8" s="12">
        <f t="shared" ref="D8:D22" si="1">if(C8, C8*D$4/B$4, "")</f>
        <v>2</v>
      </c>
      <c r="E8" s="13" t="str">
        <f t="shared" ref="E8:E22" si="2">if(B8 = "whole", A8, B8)</f>
        <v>c</v>
      </c>
      <c r="F8" s="11">
        <v>0.17</v>
      </c>
      <c r="G8" s="12">
        <f t="shared" ref="G8:G22" si="3">if(D8, D8*F8, "")</f>
        <v>0.34</v>
      </c>
    </row>
    <row r="9">
      <c r="A9" s="11" t="s">
        <v>52</v>
      </c>
      <c r="B9" s="11" t="s">
        <v>10</v>
      </c>
      <c r="C9" s="11">
        <v>0.33</v>
      </c>
      <c r="D9" s="12">
        <f t="shared" si="1"/>
        <v>0.33</v>
      </c>
      <c r="E9" s="13" t="str">
        <f t="shared" si="2"/>
        <v>c</v>
      </c>
      <c r="F9" s="11">
        <v>2.0</v>
      </c>
      <c r="G9" s="12">
        <f t="shared" si="3"/>
        <v>0.66</v>
      </c>
    </row>
    <row r="10">
      <c r="A10" s="11" t="s">
        <v>32</v>
      </c>
      <c r="B10" s="11" t="s">
        <v>17</v>
      </c>
      <c r="C10" s="11">
        <v>0.33</v>
      </c>
      <c r="D10" s="12">
        <f t="shared" si="1"/>
        <v>0.33</v>
      </c>
      <c r="E10" s="13" t="str">
        <f t="shared" si="2"/>
        <v>tsp</v>
      </c>
      <c r="F10" s="11">
        <v>0.02</v>
      </c>
      <c r="G10" s="12">
        <f t="shared" si="3"/>
        <v>0.0066</v>
      </c>
    </row>
    <row r="11">
      <c r="A11" s="11" t="s">
        <v>14</v>
      </c>
      <c r="B11" s="11" t="s">
        <v>13</v>
      </c>
      <c r="C11" s="11">
        <v>1.5</v>
      </c>
      <c r="D11" s="12">
        <f t="shared" si="1"/>
        <v>1.5</v>
      </c>
      <c r="E11" s="13" t="str">
        <f t="shared" si="2"/>
        <v>Tbsp</v>
      </c>
      <c r="F11" s="11">
        <v>0.1</v>
      </c>
      <c r="G11" s="12">
        <f t="shared" si="3"/>
        <v>0.15</v>
      </c>
    </row>
    <row r="12">
      <c r="A12" s="11" t="s">
        <v>53</v>
      </c>
      <c r="B12" s="11" t="s">
        <v>13</v>
      </c>
      <c r="C12" s="11">
        <v>3.0</v>
      </c>
      <c r="D12" s="12">
        <f t="shared" si="1"/>
        <v>3</v>
      </c>
      <c r="E12" s="13" t="str">
        <f t="shared" si="2"/>
        <v>Tbsp</v>
      </c>
      <c r="F12" s="11">
        <v>0.5</v>
      </c>
      <c r="G12" s="12">
        <f t="shared" si="3"/>
        <v>1.5</v>
      </c>
    </row>
    <row r="13">
      <c r="A13" s="11" t="s">
        <v>54</v>
      </c>
      <c r="B13" s="11" t="s">
        <v>55</v>
      </c>
      <c r="C13" s="11">
        <v>1.0</v>
      </c>
      <c r="D13" s="12">
        <f t="shared" si="1"/>
        <v>1</v>
      </c>
      <c r="E13" s="13" t="str">
        <f t="shared" si="2"/>
        <v>Clove</v>
      </c>
      <c r="F13" s="11">
        <v>0.05</v>
      </c>
      <c r="G13" s="12">
        <f t="shared" si="3"/>
        <v>0.05</v>
      </c>
    </row>
    <row r="14">
      <c r="A14" s="11" t="s">
        <v>56</v>
      </c>
      <c r="B14" s="11" t="s">
        <v>24</v>
      </c>
      <c r="C14" s="11">
        <v>8.0</v>
      </c>
      <c r="D14" s="12">
        <f t="shared" si="1"/>
        <v>8</v>
      </c>
      <c r="E14" s="13" t="str">
        <f t="shared" si="2"/>
        <v>oz</v>
      </c>
      <c r="F14" s="11">
        <v>2.99</v>
      </c>
      <c r="G14" s="12">
        <f t="shared" si="3"/>
        <v>23.92</v>
      </c>
    </row>
    <row r="15">
      <c r="A15" s="11" t="s">
        <v>57</v>
      </c>
      <c r="B15" s="11" t="s">
        <v>51</v>
      </c>
      <c r="C15" s="11">
        <v>1.0</v>
      </c>
      <c r="D15" s="12">
        <f t="shared" si="1"/>
        <v>1</v>
      </c>
      <c r="E15" s="13" t="str">
        <f t="shared" si="2"/>
        <v>lbs</v>
      </c>
      <c r="F15" s="11">
        <v>4.99</v>
      </c>
      <c r="G15" s="12">
        <f t="shared" si="3"/>
        <v>4.99</v>
      </c>
    </row>
    <row r="16">
      <c r="A16" s="11" t="s">
        <v>58</v>
      </c>
      <c r="B16" s="11" t="s">
        <v>10</v>
      </c>
      <c r="C16" s="11">
        <v>0.5</v>
      </c>
      <c r="D16" s="12">
        <f t="shared" si="1"/>
        <v>0.5</v>
      </c>
      <c r="E16" s="13" t="str">
        <f t="shared" si="2"/>
        <v>c</v>
      </c>
      <c r="F16" s="11">
        <v>1.5</v>
      </c>
      <c r="G16" s="12">
        <f t="shared" si="3"/>
        <v>0.75</v>
      </c>
    </row>
    <row r="17">
      <c r="A17" s="11" t="s">
        <v>53</v>
      </c>
      <c r="B17" s="11" t="s">
        <v>10</v>
      </c>
      <c r="C17" s="11">
        <v>0.25</v>
      </c>
      <c r="D17" s="12">
        <f t="shared" si="1"/>
        <v>0.25</v>
      </c>
      <c r="E17" s="13" t="str">
        <f t="shared" si="2"/>
        <v>c</v>
      </c>
      <c r="F17" s="11">
        <v>0.5</v>
      </c>
      <c r="G17" s="12">
        <f t="shared" si="3"/>
        <v>0.125</v>
      </c>
    </row>
    <row r="18">
      <c r="A18" s="11" t="s">
        <v>59</v>
      </c>
      <c r="B18" s="11" t="s">
        <v>17</v>
      </c>
      <c r="C18" s="11">
        <v>1.0</v>
      </c>
      <c r="D18" s="12">
        <f t="shared" si="1"/>
        <v>1</v>
      </c>
      <c r="E18" s="13" t="str">
        <f t="shared" si="2"/>
        <v>tsp</v>
      </c>
      <c r="F18" s="11">
        <v>0.02</v>
      </c>
      <c r="G18" s="12">
        <f t="shared" si="3"/>
        <v>0.02</v>
      </c>
    </row>
    <row r="19">
      <c r="A19" s="11" t="s">
        <v>60</v>
      </c>
      <c r="B19" s="11" t="s">
        <v>17</v>
      </c>
      <c r="C19" s="11">
        <v>0.5</v>
      </c>
      <c r="D19" s="12">
        <f t="shared" si="1"/>
        <v>0.5</v>
      </c>
      <c r="E19" s="13" t="str">
        <f t="shared" si="2"/>
        <v>tsp</v>
      </c>
      <c r="F19" s="11">
        <v>0.02</v>
      </c>
      <c r="G19" s="12">
        <f t="shared" si="3"/>
        <v>0.01</v>
      </c>
    </row>
    <row r="20">
      <c r="A20" s="12"/>
      <c r="B20" s="12"/>
      <c r="C20" s="12"/>
      <c r="D20" s="12" t="str">
        <f t="shared" si="1"/>
        <v/>
      </c>
      <c r="E20" s="13" t="str">
        <f t="shared" si="2"/>
        <v/>
      </c>
      <c r="F20" s="12"/>
      <c r="G20" s="12" t="str">
        <f t="shared" si="3"/>
        <v/>
      </c>
    </row>
    <row r="21">
      <c r="A21" s="12"/>
      <c r="B21" s="12"/>
      <c r="C21" s="12"/>
      <c r="D21" s="12" t="str">
        <f t="shared" si="1"/>
        <v/>
      </c>
      <c r="E21" s="13" t="str">
        <f t="shared" si="2"/>
        <v/>
      </c>
      <c r="F21" s="12"/>
      <c r="G21" s="12" t="str">
        <f t="shared" si="3"/>
        <v/>
      </c>
    </row>
    <row r="22">
      <c r="A22" s="12"/>
      <c r="B22" s="12"/>
      <c r="C22" s="12"/>
      <c r="D22" s="12" t="str">
        <f t="shared" si="1"/>
        <v/>
      </c>
      <c r="E22" s="13" t="str">
        <f t="shared" si="2"/>
        <v/>
      </c>
      <c r="F22" s="12"/>
      <c r="G22" s="12" t="str">
        <f t="shared" si="3"/>
        <v/>
      </c>
    </row>
  </sheetData>
  <mergeCells count="6">
    <mergeCell ref="D7:E7"/>
    <mergeCell ref="A1:G1"/>
    <mergeCell ref="A3:G3"/>
    <mergeCell ref="A6:G6"/>
    <mergeCell ref="A5:G5"/>
    <mergeCell ref="A2:G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  <col customWidth="1" min="7" max="7" width="22.14"/>
  </cols>
  <sheetData>
    <row r="1">
      <c r="A1" s="1" t="str">
        <f>HYPERLINK("https://www.mamaknowsglutenfree.com/gluten-free-crepes/","Gluten Free Crepes")</f>
        <v>Gluten Free Crepes</v>
      </c>
      <c r="B1" s="1"/>
      <c r="C1" s="1" t="str">
        <f>HYPERLINK("https://valentinascorner.com/custard-filled-crepes-recipe-with-blueberry-sauce/","Huckleberry Filling")</f>
        <v>Huckleberry Filling</v>
      </c>
      <c r="D1" s="1"/>
      <c r="E1" s="1"/>
      <c r="F1" s="1" t="s">
        <v>61</v>
      </c>
      <c r="G1" s="1"/>
    </row>
    <row r="2">
      <c r="A2" s="1"/>
    </row>
    <row r="3">
      <c r="A3" s="2"/>
    </row>
    <row r="4">
      <c r="A4" s="3" t="s">
        <v>0</v>
      </c>
      <c r="B4" s="4">
        <v>4.0</v>
      </c>
      <c r="C4" s="5" t="s">
        <v>1</v>
      </c>
      <c r="D4" s="4">
        <v>4.0</v>
      </c>
      <c r="E4" s="6"/>
      <c r="F4" s="5" t="s">
        <v>2</v>
      </c>
      <c r="G4" s="7">
        <f>sum(G8:G1000)</f>
        <v>9.287625</v>
      </c>
    </row>
    <row r="5">
      <c r="A5" s="8"/>
    </row>
    <row r="7">
      <c r="A7" s="9" t="s">
        <v>3</v>
      </c>
      <c r="B7" s="9" t="s">
        <v>4</v>
      </c>
      <c r="C7" s="9" t="s">
        <v>5</v>
      </c>
      <c r="D7" s="10" t="s">
        <v>6</v>
      </c>
      <c r="F7" s="9" t="s">
        <v>7</v>
      </c>
      <c r="G7" s="9" t="s">
        <v>8</v>
      </c>
    </row>
    <row r="8">
      <c r="A8" s="11"/>
      <c r="B8" s="11"/>
      <c r="C8" s="11"/>
      <c r="D8" s="12" t="str">
        <f t="shared" ref="D8:D27" si="1">if(C8, C8*D$4/B$4, "")</f>
        <v/>
      </c>
      <c r="E8" s="13" t="str">
        <f t="shared" ref="E8:E22" si="2">if(B8 = "whole", A8, B8)</f>
        <v/>
      </c>
      <c r="F8" s="11"/>
      <c r="G8" s="12" t="str">
        <f t="shared" ref="G8:G27" si="3">if(D8, D8*F8, "")</f>
        <v/>
      </c>
    </row>
    <row r="9">
      <c r="A9" s="17" t="s">
        <v>62</v>
      </c>
      <c r="B9" s="11"/>
      <c r="C9" s="11"/>
      <c r="D9" s="12" t="str">
        <f t="shared" si="1"/>
        <v/>
      </c>
      <c r="E9" s="13" t="str">
        <f t="shared" si="2"/>
        <v/>
      </c>
      <c r="F9" s="11"/>
      <c r="G9" s="12" t="str">
        <f t="shared" si="3"/>
        <v/>
      </c>
    </row>
    <row r="10">
      <c r="A10" s="11" t="s">
        <v>28</v>
      </c>
      <c r="B10" s="11" t="s">
        <v>29</v>
      </c>
      <c r="C10" s="11">
        <v>2.0</v>
      </c>
      <c r="D10" s="12">
        <f t="shared" si="1"/>
        <v>2</v>
      </c>
      <c r="E10" s="13" t="str">
        <f t="shared" si="2"/>
        <v>Eggs</v>
      </c>
      <c r="F10" s="11">
        <v>0.7</v>
      </c>
      <c r="G10" s="12">
        <f t="shared" si="3"/>
        <v>1.4</v>
      </c>
    </row>
    <row r="11">
      <c r="A11" s="11" t="s">
        <v>11</v>
      </c>
      <c r="B11" s="11" t="s">
        <v>26</v>
      </c>
      <c r="C11" s="11">
        <v>0.75</v>
      </c>
      <c r="D11" s="12">
        <f t="shared" si="1"/>
        <v>0.75</v>
      </c>
      <c r="E11" s="13" t="str">
        <f t="shared" si="2"/>
        <v>cup</v>
      </c>
      <c r="F11" s="11">
        <v>0.5</v>
      </c>
      <c r="G11" s="12">
        <f t="shared" si="3"/>
        <v>0.375</v>
      </c>
    </row>
    <row r="12">
      <c r="A12" s="11" t="s">
        <v>63</v>
      </c>
      <c r="B12" s="11" t="s">
        <v>26</v>
      </c>
      <c r="C12" s="11">
        <v>1.0</v>
      </c>
      <c r="D12" s="12">
        <f t="shared" si="1"/>
        <v>1</v>
      </c>
      <c r="E12" s="13" t="str">
        <f t="shared" si="2"/>
        <v>cup</v>
      </c>
      <c r="F12" s="11">
        <v>0.75</v>
      </c>
      <c r="G12" s="12">
        <f t="shared" si="3"/>
        <v>0.75</v>
      </c>
    </row>
    <row r="13">
      <c r="A13" s="11" t="s">
        <v>64</v>
      </c>
      <c r="B13" s="11" t="s">
        <v>17</v>
      </c>
      <c r="C13" s="11">
        <v>0.25</v>
      </c>
      <c r="D13" s="12">
        <f t="shared" si="1"/>
        <v>0.25</v>
      </c>
      <c r="E13" s="13" t="str">
        <f t="shared" si="2"/>
        <v>tsp</v>
      </c>
      <c r="F13" s="11">
        <v>0.75</v>
      </c>
      <c r="G13" s="12">
        <f t="shared" si="3"/>
        <v>0.1875</v>
      </c>
    </row>
    <row r="14">
      <c r="A14" s="11" t="s">
        <v>154</v>
      </c>
      <c r="B14" s="11" t="s">
        <v>13</v>
      </c>
      <c r="C14" s="11">
        <v>2.0</v>
      </c>
      <c r="D14" s="12">
        <f t="shared" si="1"/>
        <v>2</v>
      </c>
      <c r="E14" s="13" t="str">
        <f t="shared" si="2"/>
        <v>Tbsp</v>
      </c>
      <c r="F14" s="11">
        <v>0.2</v>
      </c>
      <c r="G14" s="12">
        <f t="shared" si="3"/>
        <v>0.4</v>
      </c>
    </row>
    <row r="15">
      <c r="A15" s="11" t="s">
        <v>18</v>
      </c>
      <c r="B15" s="11" t="s">
        <v>17</v>
      </c>
      <c r="C15" s="11">
        <v>1.0</v>
      </c>
      <c r="D15" s="12">
        <f t="shared" si="1"/>
        <v>1</v>
      </c>
      <c r="E15" s="13" t="str">
        <f t="shared" si="2"/>
        <v>tsp</v>
      </c>
      <c r="F15" s="11">
        <v>0.1</v>
      </c>
      <c r="G15" s="12">
        <f t="shared" si="3"/>
        <v>0.1</v>
      </c>
    </row>
    <row r="16">
      <c r="A16" s="11" t="s">
        <v>157</v>
      </c>
      <c r="B16" s="11" t="s">
        <v>13</v>
      </c>
      <c r="C16" s="11">
        <v>3.0</v>
      </c>
      <c r="D16" s="12">
        <f t="shared" si="1"/>
        <v>3</v>
      </c>
      <c r="E16" s="13" t="str">
        <f t="shared" si="2"/>
        <v>Tbsp</v>
      </c>
      <c r="F16" s="11">
        <v>0.25</v>
      </c>
      <c r="G16" s="12">
        <f t="shared" si="3"/>
        <v>0.75</v>
      </c>
    </row>
    <row r="17">
      <c r="A17" s="12"/>
      <c r="B17" s="12"/>
      <c r="C17" s="12"/>
      <c r="D17" s="12" t="str">
        <f t="shared" si="1"/>
        <v/>
      </c>
      <c r="E17" s="13" t="str">
        <f t="shared" si="2"/>
        <v/>
      </c>
      <c r="F17" s="12"/>
      <c r="G17" s="12" t="str">
        <f t="shared" si="3"/>
        <v/>
      </c>
    </row>
    <row r="18">
      <c r="A18" s="17" t="s">
        <v>182</v>
      </c>
      <c r="B18" s="12"/>
      <c r="C18" s="12"/>
      <c r="D18" s="12" t="str">
        <f t="shared" si="1"/>
        <v/>
      </c>
      <c r="E18" s="13" t="str">
        <f t="shared" si="2"/>
        <v/>
      </c>
      <c r="F18" s="12"/>
      <c r="G18" s="12" t="str">
        <f t="shared" si="3"/>
        <v/>
      </c>
    </row>
    <row r="19">
      <c r="A19" s="11" t="s">
        <v>184</v>
      </c>
      <c r="B19" s="11" t="s">
        <v>13</v>
      </c>
      <c r="C19" s="11">
        <v>3.0</v>
      </c>
      <c r="D19" s="12">
        <f t="shared" si="1"/>
        <v>3</v>
      </c>
      <c r="E19" s="13" t="str">
        <f t="shared" si="2"/>
        <v>Tbsp</v>
      </c>
      <c r="F19" s="11">
        <v>0.05</v>
      </c>
      <c r="G19" s="12">
        <f t="shared" si="3"/>
        <v>0.15</v>
      </c>
    </row>
    <row r="20">
      <c r="A20" s="11" t="s">
        <v>192</v>
      </c>
      <c r="B20" s="11" t="s">
        <v>17</v>
      </c>
      <c r="C20" s="11">
        <v>1.0</v>
      </c>
      <c r="D20" s="12">
        <f t="shared" si="1"/>
        <v>1</v>
      </c>
      <c r="E20" s="13" t="str">
        <f t="shared" si="2"/>
        <v>tsp</v>
      </c>
      <c r="F20" s="11">
        <v>0.05</v>
      </c>
      <c r="G20" s="12">
        <f t="shared" si="3"/>
        <v>0.05</v>
      </c>
    </row>
    <row r="21">
      <c r="A21" s="11" t="s">
        <v>32</v>
      </c>
      <c r="B21" s="11" t="s">
        <v>17</v>
      </c>
      <c r="C21" s="11">
        <v>0.125</v>
      </c>
      <c r="D21" s="12">
        <f t="shared" si="1"/>
        <v>0.125</v>
      </c>
      <c r="E21" s="13" t="str">
        <f t="shared" si="2"/>
        <v>tsp</v>
      </c>
      <c r="F21" s="11">
        <v>0.001</v>
      </c>
      <c r="G21" s="12">
        <f t="shared" si="3"/>
        <v>0.000125</v>
      </c>
    </row>
    <row r="22">
      <c r="A22" s="11" t="s">
        <v>199</v>
      </c>
      <c r="B22" s="11" t="s">
        <v>10</v>
      </c>
      <c r="C22" s="11">
        <v>0.5</v>
      </c>
      <c r="D22" s="12">
        <f t="shared" si="1"/>
        <v>0.5</v>
      </c>
      <c r="E22" s="13" t="str">
        <f t="shared" si="2"/>
        <v>c</v>
      </c>
      <c r="F22" s="11">
        <v>0.75</v>
      </c>
      <c r="G22" s="12">
        <f t="shared" si="3"/>
        <v>0.375</v>
      </c>
    </row>
    <row r="23">
      <c r="A23" s="11" t="s">
        <v>11</v>
      </c>
      <c r="B23" s="11" t="s">
        <v>10</v>
      </c>
      <c r="C23" s="11">
        <v>1.0</v>
      </c>
      <c r="D23" s="12">
        <f t="shared" si="1"/>
        <v>1</v>
      </c>
      <c r="E23" s="12"/>
      <c r="F23" s="11">
        <v>0.5</v>
      </c>
      <c r="G23" s="12">
        <f t="shared" si="3"/>
        <v>0.5</v>
      </c>
    </row>
    <row r="24">
      <c r="A24" s="11" t="s">
        <v>200</v>
      </c>
      <c r="B24" s="11" t="s">
        <v>29</v>
      </c>
      <c r="C24" s="11">
        <v>3.0</v>
      </c>
      <c r="D24" s="12">
        <f t="shared" si="1"/>
        <v>3</v>
      </c>
      <c r="E24" s="12"/>
      <c r="F24" s="11">
        <v>0.7</v>
      </c>
      <c r="G24" s="12">
        <f t="shared" si="3"/>
        <v>2.1</v>
      </c>
    </row>
    <row r="25">
      <c r="A25" s="11" t="s">
        <v>18</v>
      </c>
      <c r="B25" s="11" t="s">
        <v>17</v>
      </c>
      <c r="C25" s="11">
        <v>1.0</v>
      </c>
      <c r="D25" s="12">
        <f t="shared" si="1"/>
        <v>1</v>
      </c>
      <c r="E25" s="12"/>
      <c r="F25" s="11">
        <v>0.1</v>
      </c>
      <c r="G25" s="12">
        <f t="shared" si="3"/>
        <v>0.1</v>
      </c>
    </row>
    <row r="26">
      <c r="A26" s="11" t="s">
        <v>202</v>
      </c>
      <c r="B26" s="11" t="s">
        <v>10</v>
      </c>
      <c r="C26" s="11">
        <v>1.0</v>
      </c>
      <c r="D26" s="12">
        <f t="shared" si="1"/>
        <v>1</v>
      </c>
      <c r="E26" s="12"/>
      <c r="F26" s="11">
        <v>2.0</v>
      </c>
      <c r="G26" s="12">
        <f t="shared" si="3"/>
        <v>2</v>
      </c>
    </row>
    <row r="27">
      <c r="A27" s="11" t="s">
        <v>203</v>
      </c>
      <c r="B27" s="11" t="s">
        <v>17</v>
      </c>
      <c r="C27" s="11">
        <v>1.0</v>
      </c>
      <c r="D27" s="12">
        <f t="shared" si="1"/>
        <v>1</v>
      </c>
      <c r="E27" s="12"/>
      <c r="F27" s="11">
        <v>0.05</v>
      </c>
      <c r="G27" s="12">
        <f t="shared" si="3"/>
        <v>0.05</v>
      </c>
    </row>
    <row r="28">
      <c r="A28" s="12"/>
      <c r="B28" s="12"/>
      <c r="C28" s="12"/>
      <c r="D28" s="12"/>
      <c r="E28" s="12"/>
      <c r="F28" s="12"/>
      <c r="G28" s="12"/>
    </row>
  </sheetData>
  <mergeCells count="5">
    <mergeCell ref="D7:E7"/>
    <mergeCell ref="A3:G3"/>
    <mergeCell ref="A6:G6"/>
    <mergeCell ref="A5:G5"/>
    <mergeCell ref="A2:G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22.0"/>
  </cols>
  <sheetData>
    <row r="1">
      <c r="A1" s="1" t="str">
        <f>HYPERLINK("https://peasandcrayons.com/2017/05/garden-veggie-chickpea-salad-sandwich.html","Chickpea Salad Sandwiches ")</f>
        <v>Chickpea Salad Sandwiches </v>
      </c>
    </row>
    <row r="2">
      <c r="A2" s="1"/>
    </row>
    <row r="3">
      <c r="A3" s="2"/>
    </row>
    <row r="4">
      <c r="A4" s="3" t="s">
        <v>0</v>
      </c>
      <c r="B4" s="4">
        <v>8.0</v>
      </c>
      <c r="C4" s="5" t="s">
        <v>1</v>
      </c>
      <c r="D4" s="4">
        <v>8.0</v>
      </c>
      <c r="E4" s="6"/>
      <c r="F4" s="5" t="s">
        <v>2</v>
      </c>
      <c r="G4" s="7">
        <f>sum(G8:G1000)</f>
        <v>18.5025</v>
      </c>
    </row>
    <row r="5">
      <c r="A5" s="8"/>
    </row>
    <row r="7">
      <c r="A7" s="9" t="s">
        <v>3</v>
      </c>
      <c r="B7" s="9" t="s">
        <v>4</v>
      </c>
      <c r="C7" s="9" t="s">
        <v>5</v>
      </c>
      <c r="D7" s="10" t="s">
        <v>6</v>
      </c>
      <c r="F7" s="9" t="s">
        <v>7</v>
      </c>
      <c r="G7" s="9" t="s">
        <v>8</v>
      </c>
    </row>
    <row r="8">
      <c r="A8" s="11" t="s">
        <v>23</v>
      </c>
      <c r="B8" s="11" t="s">
        <v>35</v>
      </c>
      <c r="C8" s="11">
        <v>1.0</v>
      </c>
      <c r="D8" s="12">
        <f t="shared" ref="D8:D22" si="1">if(C8, C8*D$4/B$4, "")</f>
        <v>1</v>
      </c>
      <c r="E8" s="13" t="str">
        <f t="shared" ref="E8:E22" si="2">if(B8 = "whole", A8, B8)</f>
        <v>15 0z can</v>
      </c>
      <c r="F8" s="11">
        <v>0.17</v>
      </c>
      <c r="G8" s="12">
        <f t="shared" ref="G8:G22" si="3">if(D8, D8*F8, "")</f>
        <v>0.17</v>
      </c>
    </row>
    <row r="9">
      <c r="A9" s="11" t="s">
        <v>36</v>
      </c>
      <c r="B9" s="11" t="s">
        <v>37</v>
      </c>
      <c r="C9" s="11">
        <v>3.0</v>
      </c>
      <c r="D9" s="12">
        <f t="shared" si="1"/>
        <v>3</v>
      </c>
      <c r="E9" s="13" t="str">
        <f t="shared" si="2"/>
        <v>stalk</v>
      </c>
      <c r="F9" s="11">
        <v>0.25</v>
      </c>
      <c r="G9" s="12">
        <f t="shared" si="3"/>
        <v>0.75</v>
      </c>
    </row>
    <row r="10">
      <c r="A10" s="11" t="s">
        <v>38</v>
      </c>
      <c r="B10" s="11" t="s">
        <v>37</v>
      </c>
      <c r="C10" s="11">
        <v>2.0</v>
      </c>
      <c r="D10" s="12">
        <f t="shared" si="1"/>
        <v>2</v>
      </c>
      <c r="E10" s="13" t="str">
        <f t="shared" si="2"/>
        <v>stalk</v>
      </c>
      <c r="F10" s="11">
        <v>0.35</v>
      </c>
      <c r="G10" s="12">
        <f t="shared" si="3"/>
        <v>0.7</v>
      </c>
    </row>
    <row r="11">
      <c r="A11" s="11" t="s">
        <v>39</v>
      </c>
      <c r="B11" s="11" t="s">
        <v>29</v>
      </c>
      <c r="C11" s="11">
        <v>2.0</v>
      </c>
      <c r="D11" s="12">
        <f t="shared" si="1"/>
        <v>2</v>
      </c>
      <c r="E11" s="13" t="str">
        <f t="shared" si="2"/>
        <v>Carrot</v>
      </c>
      <c r="F11" s="11">
        <v>0.17</v>
      </c>
      <c r="G11" s="12">
        <f t="shared" si="3"/>
        <v>0.34</v>
      </c>
    </row>
    <row r="12">
      <c r="A12" s="11" t="s">
        <v>40</v>
      </c>
      <c r="B12" s="11" t="s">
        <v>10</v>
      </c>
      <c r="C12" s="11">
        <v>0.25</v>
      </c>
      <c r="D12" s="12">
        <f t="shared" si="1"/>
        <v>0.25</v>
      </c>
      <c r="E12" s="13" t="str">
        <f t="shared" si="2"/>
        <v>c</v>
      </c>
      <c r="F12" s="11">
        <v>3.0</v>
      </c>
      <c r="G12" s="12">
        <f t="shared" si="3"/>
        <v>0.75</v>
      </c>
    </row>
    <row r="13">
      <c r="A13" s="11" t="s">
        <v>41</v>
      </c>
      <c r="B13" s="11" t="s">
        <v>29</v>
      </c>
      <c r="C13" s="11">
        <v>6.0</v>
      </c>
      <c r="D13" s="12">
        <f t="shared" si="1"/>
        <v>6</v>
      </c>
      <c r="E13" s="13" t="str">
        <f t="shared" si="2"/>
        <v>Dill Pickle</v>
      </c>
      <c r="F13" s="11">
        <v>0.2</v>
      </c>
      <c r="G13" s="12">
        <f t="shared" si="3"/>
        <v>1.2</v>
      </c>
    </row>
    <row r="14">
      <c r="A14" s="11" t="s">
        <v>42</v>
      </c>
      <c r="B14" s="11" t="s">
        <v>10</v>
      </c>
      <c r="C14" s="11">
        <v>0.25</v>
      </c>
      <c r="D14" s="12">
        <f t="shared" si="1"/>
        <v>0.25</v>
      </c>
      <c r="E14" s="13" t="str">
        <f t="shared" si="2"/>
        <v>c</v>
      </c>
      <c r="F14" s="11">
        <v>5.99</v>
      </c>
      <c r="G14" s="12">
        <f t="shared" si="3"/>
        <v>1.4975</v>
      </c>
    </row>
    <row r="15">
      <c r="A15" s="11" t="s">
        <v>43</v>
      </c>
      <c r="B15" s="11" t="s">
        <v>17</v>
      </c>
      <c r="C15" s="11">
        <v>2.0</v>
      </c>
      <c r="D15" s="12">
        <f t="shared" si="1"/>
        <v>2</v>
      </c>
      <c r="E15" s="13" t="str">
        <f t="shared" si="2"/>
        <v>tsp</v>
      </c>
      <c r="F15" s="11">
        <v>0.2</v>
      </c>
      <c r="G15" s="12">
        <f t="shared" si="3"/>
        <v>0.4</v>
      </c>
    </row>
    <row r="16">
      <c r="A16" s="11" t="s">
        <v>44</v>
      </c>
      <c r="B16" s="11" t="s">
        <v>17</v>
      </c>
      <c r="C16" s="11">
        <v>0.125</v>
      </c>
      <c r="D16" s="12">
        <f t="shared" si="1"/>
        <v>0.125</v>
      </c>
      <c r="E16" s="13" t="str">
        <f t="shared" si="2"/>
        <v>tsp</v>
      </c>
      <c r="F16" s="11">
        <v>0.2</v>
      </c>
      <c r="G16" s="12">
        <f t="shared" si="3"/>
        <v>0.025</v>
      </c>
    </row>
    <row r="17">
      <c r="A17" s="11" t="s">
        <v>45</v>
      </c>
      <c r="B17" s="11" t="s">
        <v>13</v>
      </c>
      <c r="C17" s="11">
        <v>2.0</v>
      </c>
      <c r="D17" s="12">
        <f t="shared" si="1"/>
        <v>2</v>
      </c>
      <c r="E17" s="13" t="str">
        <f t="shared" si="2"/>
        <v>Tbsp</v>
      </c>
      <c r="F17" s="11">
        <v>0.5</v>
      </c>
      <c r="G17" s="12">
        <f t="shared" si="3"/>
        <v>1</v>
      </c>
    </row>
    <row r="18">
      <c r="A18" s="12"/>
      <c r="B18" s="12"/>
      <c r="C18" s="12"/>
      <c r="D18" s="12" t="str">
        <f t="shared" si="1"/>
        <v/>
      </c>
      <c r="E18" s="13" t="str">
        <f t="shared" si="2"/>
        <v/>
      </c>
      <c r="F18" s="12"/>
      <c r="G18" s="12" t="str">
        <f t="shared" si="3"/>
        <v/>
      </c>
    </row>
    <row r="19">
      <c r="A19" s="11" t="s">
        <v>46</v>
      </c>
      <c r="B19" s="11" t="s">
        <v>47</v>
      </c>
      <c r="C19" s="11">
        <v>1.0</v>
      </c>
      <c r="D19" s="12">
        <f t="shared" si="1"/>
        <v>1</v>
      </c>
      <c r="E19" s="13" t="str">
        <f t="shared" si="2"/>
        <v>loaf</v>
      </c>
      <c r="F19" s="11">
        <v>5.99</v>
      </c>
      <c r="G19" s="12">
        <f t="shared" si="3"/>
        <v>5.99</v>
      </c>
    </row>
    <row r="20">
      <c r="A20" s="11" t="s">
        <v>48</v>
      </c>
      <c r="B20" s="11" t="s">
        <v>49</v>
      </c>
      <c r="C20" s="11">
        <v>1.0</v>
      </c>
      <c r="D20" s="12">
        <f t="shared" si="1"/>
        <v>1</v>
      </c>
      <c r="E20" s="13" t="str">
        <f t="shared" si="2"/>
        <v>bag</v>
      </c>
      <c r="F20" s="11">
        <v>2.69</v>
      </c>
      <c r="G20" s="12">
        <f t="shared" si="3"/>
        <v>2.69</v>
      </c>
    </row>
    <row r="21">
      <c r="A21" s="11" t="s">
        <v>50</v>
      </c>
      <c r="B21" s="11" t="s">
        <v>51</v>
      </c>
      <c r="C21" s="11">
        <v>1.0</v>
      </c>
      <c r="D21" s="12">
        <f t="shared" si="1"/>
        <v>1</v>
      </c>
      <c r="E21" s="13" t="str">
        <f t="shared" si="2"/>
        <v>lbs</v>
      </c>
      <c r="F21" s="11">
        <v>2.99</v>
      </c>
      <c r="G21" s="12">
        <f t="shared" si="3"/>
        <v>2.99</v>
      </c>
    </row>
    <row r="22">
      <c r="A22" s="12"/>
      <c r="B22" s="12"/>
      <c r="C22" s="12"/>
      <c r="D22" s="12" t="str">
        <f t="shared" si="1"/>
        <v/>
      </c>
      <c r="E22" s="13" t="str">
        <f t="shared" si="2"/>
        <v/>
      </c>
      <c r="F22" s="12"/>
      <c r="G22" s="12" t="str">
        <f t="shared" si="3"/>
        <v/>
      </c>
    </row>
  </sheetData>
  <mergeCells count="6">
    <mergeCell ref="D7:E7"/>
    <mergeCell ref="A1:G1"/>
    <mergeCell ref="A3:G3"/>
    <mergeCell ref="A6:G6"/>
    <mergeCell ref="A5:G5"/>
    <mergeCell ref="A2:G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57"/>
    <col customWidth="1" min="2" max="2" width="11.29"/>
    <col customWidth="1" min="3" max="3" width="20.86"/>
    <col customWidth="1" min="4" max="4" width="14.14"/>
    <col customWidth="1" min="5" max="5" width="7.0"/>
    <col customWidth="1" min="6" max="6" width="11.29"/>
    <col customWidth="1" min="7" max="7" width="23.29"/>
  </cols>
  <sheetData>
    <row r="1">
      <c r="A1" s="1" t="s">
        <v>65</v>
      </c>
      <c r="B1" s="1" t="str">
        <f>HYPERLINK("https://minimalistbaker.com/vegan-macaroni-salad/","pasta salad")</f>
        <v>pasta salad</v>
      </c>
      <c r="D1" s="1" t="str">
        <f>HYPERLINK("https://www.homegrownprovisions.com/vegan-elote-mexican-street-corn/","grilled corn")</f>
        <v>grilled corn</v>
      </c>
      <c r="G1" s="1" t="str">
        <f>HYPERLINK("https://www.aspicyperspective.com/make-best-potato-salad-recipe/","potato salad")</f>
        <v>potato salad</v>
      </c>
    </row>
    <row r="2">
      <c r="A2" s="1"/>
    </row>
    <row r="3">
      <c r="A3" s="2"/>
    </row>
    <row r="4">
      <c r="A4" s="3" t="s">
        <v>0</v>
      </c>
      <c r="B4" s="4">
        <v>4.0</v>
      </c>
      <c r="C4" s="5" t="s">
        <v>1</v>
      </c>
      <c r="D4" s="4">
        <v>17.0</v>
      </c>
      <c r="E4" s="6"/>
      <c r="F4" s="5" t="s">
        <v>2</v>
      </c>
      <c r="G4" s="7">
        <f>sum(G9:G1001)</f>
        <v>185.5284375</v>
      </c>
    </row>
    <row r="5">
      <c r="A5" s="8"/>
    </row>
    <row r="7">
      <c r="A7" s="9" t="s">
        <v>3</v>
      </c>
      <c r="B7" s="9" t="s">
        <v>4</v>
      </c>
      <c r="C7" s="9" t="s">
        <v>5</v>
      </c>
      <c r="D7" s="10" t="s">
        <v>6</v>
      </c>
      <c r="F7" s="9" t="s">
        <v>7</v>
      </c>
      <c r="G7" s="9" t="s">
        <v>8</v>
      </c>
    </row>
    <row r="8">
      <c r="A8" s="17" t="s">
        <v>66</v>
      </c>
      <c r="B8" s="11"/>
      <c r="C8" s="11"/>
      <c r="D8" s="12" t="str">
        <f t="shared" ref="D8:D60" si="1">if(C8, C8*D$4/B$4, "")</f>
        <v/>
      </c>
      <c r="E8" s="13" t="str">
        <f t="shared" ref="E8:E56" si="2">if(B8 = "whole", A8, B8)</f>
        <v/>
      </c>
      <c r="F8" s="11"/>
      <c r="G8" s="12" t="str">
        <f t="shared" ref="G8:G60" si="3">if(D8, D8*F8, "")</f>
        <v/>
      </c>
    </row>
    <row r="9">
      <c r="A9" s="11" t="s">
        <v>67</v>
      </c>
      <c r="B9" s="11" t="s">
        <v>68</v>
      </c>
      <c r="C9" s="11">
        <v>5.0</v>
      </c>
      <c r="D9" s="12">
        <f t="shared" si="1"/>
        <v>21.25</v>
      </c>
      <c r="E9" s="13" t="str">
        <f t="shared" si="2"/>
        <v>lb</v>
      </c>
      <c r="F9" s="11"/>
      <c r="G9" s="12">
        <f t="shared" si="3"/>
        <v>0</v>
      </c>
    </row>
    <row r="10">
      <c r="A10" s="11" t="s">
        <v>69</v>
      </c>
      <c r="B10" s="11" t="s">
        <v>10</v>
      </c>
      <c r="C10" s="11">
        <v>2.0</v>
      </c>
      <c r="D10" s="12">
        <f t="shared" si="1"/>
        <v>8.5</v>
      </c>
      <c r="E10" s="13" t="str">
        <f t="shared" si="2"/>
        <v>c</v>
      </c>
      <c r="F10" s="11"/>
      <c r="G10" s="12">
        <f t="shared" si="3"/>
        <v>0</v>
      </c>
    </row>
    <row r="11">
      <c r="A11" s="11" t="s">
        <v>70</v>
      </c>
      <c r="B11" s="11" t="s">
        <v>10</v>
      </c>
      <c r="C11" s="11">
        <v>1.0</v>
      </c>
      <c r="D11" s="12">
        <f t="shared" si="1"/>
        <v>4.25</v>
      </c>
      <c r="E11" s="13" t="str">
        <f t="shared" si="2"/>
        <v>c</v>
      </c>
      <c r="F11" s="11"/>
      <c r="G11" s="12">
        <f t="shared" si="3"/>
        <v>0</v>
      </c>
    </row>
    <row r="12">
      <c r="A12" s="11" t="s">
        <v>71</v>
      </c>
      <c r="B12" s="11" t="s">
        <v>13</v>
      </c>
      <c r="C12" s="11">
        <v>2.0</v>
      </c>
      <c r="D12" s="12">
        <f t="shared" si="1"/>
        <v>8.5</v>
      </c>
      <c r="E12" s="13" t="str">
        <f t="shared" si="2"/>
        <v>Tbsp</v>
      </c>
      <c r="F12" s="11"/>
      <c r="G12" s="12">
        <f t="shared" si="3"/>
        <v>0</v>
      </c>
    </row>
    <row r="13">
      <c r="A13" s="11" t="s">
        <v>72</v>
      </c>
      <c r="B13" s="11" t="s">
        <v>13</v>
      </c>
      <c r="C13" s="11">
        <v>1.0</v>
      </c>
      <c r="D13" s="12">
        <f t="shared" si="1"/>
        <v>4.25</v>
      </c>
      <c r="E13" s="13" t="str">
        <f t="shared" si="2"/>
        <v>Tbsp</v>
      </c>
      <c r="F13" s="11"/>
      <c r="G13" s="12">
        <f t="shared" si="3"/>
        <v>0</v>
      </c>
    </row>
    <row r="14">
      <c r="A14" s="11" t="s">
        <v>73</v>
      </c>
      <c r="B14" s="11" t="s">
        <v>13</v>
      </c>
      <c r="C14" s="11">
        <v>1.0</v>
      </c>
      <c r="D14" s="12">
        <f t="shared" si="1"/>
        <v>4.25</v>
      </c>
      <c r="E14" s="13" t="str">
        <f t="shared" si="2"/>
        <v>Tbsp</v>
      </c>
      <c r="F14" s="11"/>
      <c r="G14" s="12">
        <f t="shared" si="3"/>
        <v>0</v>
      </c>
    </row>
    <row r="15">
      <c r="A15" s="11" t="s">
        <v>74</v>
      </c>
      <c r="B15" s="11" t="s">
        <v>17</v>
      </c>
      <c r="C15" s="11">
        <v>0.5</v>
      </c>
      <c r="D15" s="12">
        <f t="shared" si="1"/>
        <v>2.125</v>
      </c>
      <c r="E15" s="13" t="str">
        <f t="shared" si="2"/>
        <v>tsp</v>
      </c>
      <c r="F15" s="11"/>
      <c r="G15" s="12">
        <f t="shared" si="3"/>
        <v>0</v>
      </c>
    </row>
    <row r="16">
      <c r="A16" s="11" t="s">
        <v>75</v>
      </c>
      <c r="B16" s="11" t="s">
        <v>76</v>
      </c>
      <c r="C16" s="11">
        <v>5.0</v>
      </c>
      <c r="D16" s="12">
        <f t="shared" si="1"/>
        <v>21.25</v>
      </c>
      <c r="E16" s="13" t="str">
        <f t="shared" si="2"/>
        <v>egg</v>
      </c>
      <c r="F16" s="11"/>
      <c r="G16" s="12">
        <f t="shared" si="3"/>
        <v>0</v>
      </c>
    </row>
    <row r="17">
      <c r="A17" s="11" t="s">
        <v>77</v>
      </c>
      <c r="B17" s="11" t="s">
        <v>37</v>
      </c>
      <c r="C17" s="11">
        <v>3.0</v>
      </c>
      <c r="D17" s="12">
        <f t="shared" si="1"/>
        <v>12.75</v>
      </c>
      <c r="E17" s="13" t="str">
        <f t="shared" si="2"/>
        <v>stalk</v>
      </c>
      <c r="F17" s="11"/>
      <c r="G17" s="12">
        <f t="shared" si="3"/>
        <v>0</v>
      </c>
    </row>
    <row r="18">
      <c r="A18" s="11" t="s">
        <v>78</v>
      </c>
      <c r="B18" s="11" t="s">
        <v>10</v>
      </c>
      <c r="C18" s="11">
        <v>0.5</v>
      </c>
      <c r="D18" s="12">
        <f t="shared" si="1"/>
        <v>2.125</v>
      </c>
      <c r="E18" s="13" t="str">
        <f t="shared" si="2"/>
        <v>c</v>
      </c>
      <c r="F18" s="11"/>
      <c r="G18" s="12">
        <f t="shared" si="3"/>
        <v>0</v>
      </c>
    </row>
    <row r="19">
      <c r="A19" s="11" t="s">
        <v>79</v>
      </c>
      <c r="B19" s="11" t="s">
        <v>13</v>
      </c>
      <c r="C19" s="11">
        <v>1.0</v>
      </c>
      <c r="D19" s="12">
        <f t="shared" si="1"/>
        <v>4.25</v>
      </c>
      <c r="E19" s="13" t="str">
        <f t="shared" si="2"/>
        <v>Tbsp</v>
      </c>
      <c r="F19" s="11"/>
      <c r="G19" s="12">
        <f t="shared" si="3"/>
        <v>0</v>
      </c>
    </row>
    <row r="20">
      <c r="A20" s="11" t="s">
        <v>80</v>
      </c>
      <c r="B20" s="11"/>
      <c r="C20" s="11"/>
      <c r="D20" s="12" t="str">
        <f t="shared" si="1"/>
        <v/>
      </c>
      <c r="E20" s="13" t="str">
        <f t="shared" si="2"/>
        <v/>
      </c>
      <c r="F20" s="11"/>
      <c r="G20" s="12" t="str">
        <f t="shared" si="3"/>
        <v/>
      </c>
    </row>
    <row r="21">
      <c r="A21" s="17" t="s">
        <v>81</v>
      </c>
      <c r="B21" s="12"/>
      <c r="C21" s="12"/>
      <c r="D21" s="12" t="str">
        <f t="shared" si="1"/>
        <v/>
      </c>
      <c r="E21" s="13" t="str">
        <f t="shared" si="2"/>
        <v/>
      </c>
      <c r="F21" s="12"/>
      <c r="G21" s="12" t="str">
        <f t="shared" si="3"/>
        <v/>
      </c>
    </row>
    <row r="22">
      <c r="A22" s="11" t="s">
        <v>82</v>
      </c>
      <c r="B22" s="11" t="s">
        <v>10</v>
      </c>
      <c r="C22" s="11">
        <v>4.0</v>
      </c>
      <c r="D22" s="12">
        <f t="shared" si="1"/>
        <v>17</v>
      </c>
      <c r="E22" s="13" t="str">
        <f t="shared" si="2"/>
        <v>c</v>
      </c>
      <c r="F22" s="12"/>
      <c r="G22" s="12">
        <f t="shared" si="3"/>
        <v>0</v>
      </c>
    </row>
    <row r="23">
      <c r="A23" s="11" t="s">
        <v>83</v>
      </c>
      <c r="B23" s="11" t="s">
        <v>84</v>
      </c>
      <c r="C23" s="11">
        <v>0.5</v>
      </c>
      <c r="D23" s="12">
        <f t="shared" si="1"/>
        <v>2.125</v>
      </c>
      <c r="E23" s="13" t="str">
        <f t="shared" si="2"/>
        <v>pepper</v>
      </c>
      <c r="F23" s="12"/>
      <c r="G23" s="12">
        <f t="shared" si="3"/>
        <v>0</v>
      </c>
    </row>
    <row r="24">
      <c r="A24" s="11" t="s">
        <v>85</v>
      </c>
      <c r="B24" s="11" t="s">
        <v>10</v>
      </c>
      <c r="C24" s="11">
        <v>1.0</v>
      </c>
      <c r="D24" s="12">
        <f t="shared" si="1"/>
        <v>4.25</v>
      </c>
      <c r="E24" s="13" t="str">
        <f t="shared" si="2"/>
        <v>c</v>
      </c>
      <c r="F24" s="12"/>
      <c r="G24" s="12">
        <f t="shared" si="3"/>
        <v>0</v>
      </c>
    </row>
    <row r="25">
      <c r="A25" s="11" t="s">
        <v>86</v>
      </c>
      <c r="B25" s="11" t="s">
        <v>10</v>
      </c>
      <c r="C25" s="11">
        <v>0.25</v>
      </c>
      <c r="D25" s="12">
        <f t="shared" si="1"/>
        <v>1.0625</v>
      </c>
      <c r="E25" s="13" t="str">
        <f t="shared" si="2"/>
        <v>c</v>
      </c>
      <c r="F25" s="12"/>
      <c r="G25" s="12">
        <f t="shared" si="3"/>
        <v>0</v>
      </c>
    </row>
    <row r="26">
      <c r="A26" s="11" t="s">
        <v>87</v>
      </c>
      <c r="B26" s="11" t="s">
        <v>10</v>
      </c>
      <c r="C26" s="11">
        <v>1.0</v>
      </c>
      <c r="D26" s="12">
        <f t="shared" si="1"/>
        <v>4.25</v>
      </c>
      <c r="E26" s="13" t="str">
        <f t="shared" si="2"/>
        <v>c</v>
      </c>
      <c r="F26" s="12"/>
      <c r="G26" s="12">
        <f t="shared" si="3"/>
        <v>0</v>
      </c>
    </row>
    <row r="27">
      <c r="A27" s="11" t="s">
        <v>88</v>
      </c>
      <c r="B27" s="11" t="s">
        <v>13</v>
      </c>
      <c r="C27" s="11">
        <v>2.0</v>
      </c>
      <c r="D27" s="12">
        <f t="shared" si="1"/>
        <v>8.5</v>
      </c>
      <c r="E27" s="13" t="str">
        <f t="shared" si="2"/>
        <v>Tbsp</v>
      </c>
      <c r="F27" s="12"/>
      <c r="G27" s="12">
        <f t="shared" si="3"/>
        <v>0</v>
      </c>
    </row>
    <row r="28">
      <c r="A28" s="11" t="s">
        <v>89</v>
      </c>
      <c r="B28" s="11" t="s">
        <v>13</v>
      </c>
      <c r="C28" s="11">
        <v>3.0</v>
      </c>
      <c r="D28" s="12">
        <f t="shared" si="1"/>
        <v>12.75</v>
      </c>
      <c r="E28" s="13" t="str">
        <f t="shared" si="2"/>
        <v>Tbsp</v>
      </c>
      <c r="F28" s="12"/>
      <c r="G28" s="12">
        <f t="shared" si="3"/>
        <v>0</v>
      </c>
    </row>
    <row r="29">
      <c r="A29" s="11" t="s">
        <v>90</v>
      </c>
      <c r="B29" s="11" t="s">
        <v>17</v>
      </c>
      <c r="C29" s="11">
        <v>0.25</v>
      </c>
      <c r="D29" s="12">
        <f t="shared" si="1"/>
        <v>1.0625</v>
      </c>
      <c r="E29" s="13" t="str">
        <f t="shared" si="2"/>
        <v>tsp</v>
      </c>
      <c r="F29" s="12"/>
      <c r="G29" s="12">
        <f t="shared" si="3"/>
        <v>0</v>
      </c>
    </row>
    <row r="30">
      <c r="A30" s="11" t="s">
        <v>91</v>
      </c>
      <c r="B30" s="11" t="s">
        <v>17</v>
      </c>
      <c r="C30" s="11">
        <v>0.25</v>
      </c>
      <c r="D30" s="12">
        <f t="shared" si="1"/>
        <v>1.0625</v>
      </c>
      <c r="E30" s="13" t="str">
        <f t="shared" si="2"/>
        <v>tsp</v>
      </c>
      <c r="F30" s="12"/>
      <c r="G30" s="12">
        <f t="shared" si="3"/>
        <v>0</v>
      </c>
    </row>
    <row r="31">
      <c r="A31" s="11" t="s">
        <v>92</v>
      </c>
      <c r="B31" s="11" t="s">
        <v>17</v>
      </c>
      <c r="C31" s="11">
        <v>0.25</v>
      </c>
      <c r="D31" s="12">
        <f t="shared" si="1"/>
        <v>1.0625</v>
      </c>
      <c r="E31" s="13" t="str">
        <f t="shared" si="2"/>
        <v>tsp</v>
      </c>
      <c r="F31" s="12"/>
      <c r="G31" s="12">
        <f t="shared" si="3"/>
        <v>0</v>
      </c>
    </row>
    <row r="32">
      <c r="A32" s="11" t="s">
        <v>93</v>
      </c>
      <c r="B32" s="11" t="s">
        <v>13</v>
      </c>
      <c r="C32" s="11">
        <v>2.0</v>
      </c>
      <c r="D32" s="12">
        <f t="shared" si="1"/>
        <v>8.5</v>
      </c>
      <c r="E32" s="13" t="str">
        <f t="shared" si="2"/>
        <v>Tbsp</v>
      </c>
      <c r="F32" s="12"/>
      <c r="G32" s="12">
        <f t="shared" si="3"/>
        <v>0</v>
      </c>
    </row>
    <row r="33">
      <c r="A33" s="11" t="s">
        <v>94</v>
      </c>
      <c r="B33" s="11" t="s">
        <v>13</v>
      </c>
      <c r="C33" s="11">
        <v>2.0</v>
      </c>
      <c r="D33" s="12">
        <f t="shared" si="1"/>
        <v>8.5</v>
      </c>
      <c r="E33" s="13" t="str">
        <f t="shared" si="2"/>
        <v>Tbsp</v>
      </c>
      <c r="F33" s="12"/>
      <c r="G33" s="12">
        <f t="shared" si="3"/>
        <v>0</v>
      </c>
    </row>
    <row r="34">
      <c r="A34" s="11" t="s">
        <v>95</v>
      </c>
      <c r="B34" s="11" t="s">
        <v>13</v>
      </c>
      <c r="C34" s="11">
        <v>1.0</v>
      </c>
      <c r="D34" s="12">
        <f t="shared" si="1"/>
        <v>4.25</v>
      </c>
      <c r="E34" s="13" t="str">
        <f t="shared" si="2"/>
        <v>Tbsp</v>
      </c>
      <c r="F34" s="12"/>
      <c r="G34" s="12">
        <f t="shared" si="3"/>
        <v>0</v>
      </c>
    </row>
    <row r="35">
      <c r="A35" s="11" t="s">
        <v>96</v>
      </c>
      <c r="B35" s="12"/>
      <c r="C35" s="12"/>
      <c r="D35" s="12" t="str">
        <f t="shared" si="1"/>
        <v/>
      </c>
      <c r="E35" s="13" t="str">
        <f t="shared" si="2"/>
        <v/>
      </c>
      <c r="F35" s="12"/>
      <c r="G35" s="12" t="str">
        <f t="shared" si="3"/>
        <v/>
      </c>
    </row>
    <row r="36">
      <c r="A36" s="17" t="s">
        <v>97</v>
      </c>
      <c r="B36" s="12"/>
      <c r="C36" s="12"/>
      <c r="D36" s="12" t="str">
        <f t="shared" si="1"/>
        <v/>
      </c>
      <c r="E36" s="13" t="str">
        <f t="shared" si="2"/>
        <v/>
      </c>
      <c r="F36" s="12"/>
      <c r="G36" s="12" t="str">
        <f t="shared" si="3"/>
        <v/>
      </c>
    </row>
    <row r="37">
      <c r="A37" s="11" t="s">
        <v>100</v>
      </c>
      <c r="B37" s="11" t="s">
        <v>102</v>
      </c>
      <c r="C37" s="11">
        <v>4.0</v>
      </c>
      <c r="D37" s="12">
        <f t="shared" si="1"/>
        <v>17</v>
      </c>
      <c r="E37" s="13" t="str">
        <f t="shared" si="2"/>
        <v>ear</v>
      </c>
      <c r="F37" s="11">
        <v>0.67</v>
      </c>
      <c r="G37" s="12">
        <f t="shared" si="3"/>
        <v>11.39</v>
      </c>
    </row>
    <row r="38">
      <c r="A38" s="11" t="s">
        <v>103</v>
      </c>
      <c r="B38" s="11" t="s">
        <v>17</v>
      </c>
      <c r="C38" s="11">
        <v>1.0</v>
      </c>
      <c r="D38" s="12">
        <f t="shared" si="1"/>
        <v>4.25</v>
      </c>
      <c r="E38" s="13" t="str">
        <f t="shared" si="2"/>
        <v>tsp</v>
      </c>
      <c r="F38" s="11">
        <v>0.02</v>
      </c>
      <c r="G38" s="12">
        <f t="shared" si="3"/>
        <v>0.085</v>
      </c>
    </row>
    <row r="39">
      <c r="A39" s="11" t="s">
        <v>104</v>
      </c>
      <c r="B39" s="11" t="s">
        <v>17</v>
      </c>
      <c r="C39" s="11">
        <v>2.0</v>
      </c>
      <c r="D39" s="12">
        <f t="shared" si="1"/>
        <v>8.5</v>
      </c>
      <c r="E39" s="13" t="str">
        <f t="shared" si="2"/>
        <v>tsp</v>
      </c>
      <c r="F39" s="11">
        <v>0.1</v>
      </c>
      <c r="G39" s="12">
        <f t="shared" si="3"/>
        <v>0.85</v>
      </c>
    </row>
    <row r="40">
      <c r="A40" s="11" t="s">
        <v>106</v>
      </c>
      <c r="B40" s="11" t="s">
        <v>107</v>
      </c>
      <c r="C40" s="11">
        <v>2.0</v>
      </c>
      <c r="D40" s="12">
        <f t="shared" si="1"/>
        <v>8.5</v>
      </c>
      <c r="E40" s="13" t="str">
        <f t="shared" si="2"/>
        <v>lime</v>
      </c>
      <c r="F40" s="11">
        <v>0.5</v>
      </c>
      <c r="G40" s="12">
        <f t="shared" si="3"/>
        <v>4.25</v>
      </c>
    </row>
    <row r="41">
      <c r="A41" s="11" t="s">
        <v>69</v>
      </c>
      <c r="B41" s="11" t="s">
        <v>10</v>
      </c>
      <c r="C41" s="11">
        <v>1.0</v>
      </c>
      <c r="D41" s="12">
        <f t="shared" si="1"/>
        <v>4.25</v>
      </c>
      <c r="E41" s="13" t="str">
        <f t="shared" si="2"/>
        <v>c</v>
      </c>
      <c r="F41" s="11">
        <v>1.0</v>
      </c>
      <c r="G41" s="12">
        <f t="shared" si="3"/>
        <v>4.25</v>
      </c>
    </row>
    <row r="42">
      <c r="A42" s="11" t="s">
        <v>108</v>
      </c>
      <c r="B42" s="11" t="s">
        <v>17</v>
      </c>
      <c r="C42" s="11">
        <v>4.0</v>
      </c>
      <c r="D42" s="12">
        <f t="shared" si="1"/>
        <v>17</v>
      </c>
      <c r="E42" s="13" t="str">
        <f t="shared" si="2"/>
        <v>tsp</v>
      </c>
      <c r="F42" s="11">
        <v>0.1</v>
      </c>
      <c r="G42" s="12">
        <f t="shared" si="3"/>
        <v>1.7</v>
      </c>
    </row>
    <row r="43">
      <c r="A43" s="11" t="s">
        <v>109</v>
      </c>
      <c r="B43" s="11" t="s">
        <v>13</v>
      </c>
      <c r="C43" s="11">
        <v>1.0</v>
      </c>
      <c r="D43" s="12">
        <f t="shared" si="1"/>
        <v>4.25</v>
      </c>
      <c r="E43" s="13" t="str">
        <f t="shared" si="2"/>
        <v>Tbsp</v>
      </c>
      <c r="F43" s="11">
        <v>0.2</v>
      </c>
      <c r="G43" s="12">
        <f t="shared" si="3"/>
        <v>0.85</v>
      </c>
    </row>
    <row r="44">
      <c r="A44" s="11" t="s">
        <v>110</v>
      </c>
      <c r="B44" s="11" t="s">
        <v>17</v>
      </c>
      <c r="C44" s="11">
        <v>1.0</v>
      </c>
      <c r="D44" s="12">
        <f t="shared" si="1"/>
        <v>4.25</v>
      </c>
      <c r="E44" s="13" t="str">
        <f t="shared" si="2"/>
        <v>tsp</v>
      </c>
      <c r="F44" s="11">
        <v>0.2</v>
      </c>
      <c r="G44" s="12">
        <f t="shared" si="3"/>
        <v>0.85</v>
      </c>
    </row>
    <row r="45">
      <c r="A45" s="11" t="s">
        <v>80</v>
      </c>
      <c r="B45" s="12"/>
      <c r="C45" s="12"/>
      <c r="D45" s="12" t="str">
        <f t="shared" si="1"/>
        <v/>
      </c>
      <c r="E45" s="13" t="str">
        <f t="shared" si="2"/>
        <v/>
      </c>
      <c r="F45" s="12"/>
      <c r="G45" s="12" t="str">
        <f t="shared" si="3"/>
        <v/>
      </c>
    </row>
    <row r="46">
      <c r="A46" s="11" t="s">
        <v>111</v>
      </c>
      <c r="B46" s="11" t="s">
        <v>10</v>
      </c>
      <c r="C46" s="11">
        <v>0.5</v>
      </c>
      <c r="D46" s="12">
        <f t="shared" si="1"/>
        <v>2.125</v>
      </c>
      <c r="E46" s="13" t="str">
        <f t="shared" si="2"/>
        <v>c</v>
      </c>
      <c r="F46" s="11">
        <v>10.0</v>
      </c>
      <c r="G46" s="12">
        <f t="shared" si="3"/>
        <v>21.25</v>
      </c>
    </row>
    <row r="47">
      <c r="A47" s="11" t="s">
        <v>112</v>
      </c>
      <c r="B47" s="11" t="s">
        <v>13</v>
      </c>
      <c r="C47" s="11">
        <v>2.0</v>
      </c>
      <c r="D47" s="12">
        <f t="shared" si="1"/>
        <v>8.5</v>
      </c>
      <c r="E47" s="13" t="str">
        <f t="shared" si="2"/>
        <v>Tbsp</v>
      </c>
      <c r="F47" s="11">
        <v>0.1</v>
      </c>
      <c r="G47" s="12">
        <f t="shared" si="3"/>
        <v>0.85</v>
      </c>
    </row>
    <row r="48">
      <c r="A48" s="11" t="s">
        <v>92</v>
      </c>
      <c r="B48" s="11" t="s">
        <v>17</v>
      </c>
      <c r="C48" s="11">
        <v>1.0</v>
      </c>
      <c r="D48" s="12">
        <f t="shared" si="1"/>
        <v>4.25</v>
      </c>
      <c r="E48" s="13" t="str">
        <f t="shared" si="2"/>
        <v>tsp</v>
      </c>
      <c r="F48" s="11">
        <v>0.02</v>
      </c>
      <c r="G48" s="12">
        <f t="shared" si="3"/>
        <v>0.085</v>
      </c>
    </row>
    <row r="49">
      <c r="A49" s="11" t="s">
        <v>90</v>
      </c>
      <c r="B49" s="11" t="s">
        <v>17</v>
      </c>
      <c r="C49" s="11">
        <v>1.0</v>
      </c>
      <c r="D49" s="12">
        <f t="shared" si="1"/>
        <v>4.25</v>
      </c>
      <c r="E49" s="13" t="str">
        <f t="shared" si="2"/>
        <v>tsp</v>
      </c>
      <c r="F49" s="11">
        <v>0.02</v>
      </c>
      <c r="G49" s="12">
        <f t="shared" si="3"/>
        <v>0.085</v>
      </c>
    </row>
    <row r="50">
      <c r="A50" s="17" t="s">
        <v>116</v>
      </c>
      <c r="B50" s="12"/>
      <c r="C50" s="12"/>
      <c r="D50" s="12" t="str">
        <f t="shared" si="1"/>
        <v/>
      </c>
      <c r="E50" s="13" t="str">
        <f t="shared" si="2"/>
        <v/>
      </c>
      <c r="F50" s="12"/>
      <c r="G50" s="12" t="str">
        <f t="shared" si="3"/>
        <v/>
      </c>
    </row>
    <row r="51">
      <c r="A51" s="11" t="s">
        <v>117</v>
      </c>
      <c r="B51" s="11" t="s">
        <v>118</v>
      </c>
      <c r="C51" s="11">
        <v>4.0</v>
      </c>
      <c r="D51" s="12">
        <f t="shared" si="1"/>
        <v>17</v>
      </c>
      <c r="E51" s="13" t="str">
        <f t="shared" si="2"/>
        <v>burger</v>
      </c>
      <c r="F51" s="11">
        <v>2.75</v>
      </c>
      <c r="G51" s="12">
        <f t="shared" si="3"/>
        <v>46.75</v>
      </c>
    </row>
    <row r="52">
      <c r="A52" s="11" t="s">
        <v>120</v>
      </c>
      <c r="B52" s="11" t="s">
        <v>121</v>
      </c>
      <c r="C52" s="11">
        <v>4.0</v>
      </c>
      <c r="D52" s="12">
        <f t="shared" si="1"/>
        <v>17</v>
      </c>
      <c r="E52" s="13" t="str">
        <f t="shared" si="2"/>
        <v>brat</v>
      </c>
      <c r="F52" s="11">
        <v>2.0</v>
      </c>
      <c r="G52" s="12">
        <f t="shared" si="3"/>
        <v>34</v>
      </c>
    </row>
    <row r="53">
      <c r="A53" s="11" t="s">
        <v>124</v>
      </c>
      <c r="B53" s="11" t="s">
        <v>49</v>
      </c>
      <c r="C53" s="11">
        <v>1.0</v>
      </c>
      <c r="D53" s="12">
        <f t="shared" si="1"/>
        <v>4.25</v>
      </c>
      <c r="E53" s="13" t="str">
        <f t="shared" si="2"/>
        <v>bag</v>
      </c>
      <c r="F53" s="11">
        <v>8.0</v>
      </c>
      <c r="G53" s="12">
        <f t="shared" si="3"/>
        <v>34</v>
      </c>
    </row>
    <row r="54">
      <c r="A54" s="11" t="s">
        <v>126</v>
      </c>
      <c r="B54" s="11" t="s">
        <v>49</v>
      </c>
      <c r="C54" s="11">
        <v>0.66</v>
      </c>
      <c r="D54" s="12">
        <f t="shared" si="1"/>
        <v>2.805</v>
      </c>
      <c r="E54" s="13" t="str">
        <f t="shared" si="2"/>
        <v>bag</v>
      </c>
      <c r="F54" s="11">
        <v>6.0</v>
      </c>
      <c r="G54" s="12">
        <f t="shared" si="3"/>
        <v>16.83</v>
      </c>
    </row>
    <row r="55">
      <c r="A55" s="11" t="s">
        <v>128</v>
      </c>
      <c r="B55" s="11" t="s">
        <v>129</v>
      </c>
      <c r="C55" s="11">
        <v>0.25</v>
      </c>
      <c r="D55" s="12">
        <f t="shared" si="1"/>
        <v>1.0625</v>
      </c>
      <c r="E55" s="13" t="str">
        <f t="shared" si="2"/>
        <v>bottle</v>
      </c>
      <c r="F55" s="11">
        <v>1.0</v>
      </c>
      <c r="G55" s="12">
        <f t="shared" si="3"/>
        <v>1.0625</v>
      </c>
    </row>
    <row r="56">
      <c r="A56" s="11" t="s">
        <v>131</v>
      </c>
      <c r="B56" s="11" t="s">
        <v>129</v>
      </c>
      <c r="C56" s="11">
        <v>0.25</v>
      </c>
      <c r="D56" s="12">
        <f t="shared" si="1"/>
        <v>1.0625</v>
      </c>
      <c r="E56" s="13" t="str">
        <f t="shared" si="2"/>
        <v>bottle</v>
      </c>
      <c r="F56" s="11">
        <v>1.5</v>
      </c>
      <c r="G56" s="12">
        <f t="shared" si="3"/>
        <v>1.59375</v>
      </c>
    </row>
    <row r="57">
      <c r="A57" s="11" t="s">
        <v>133</v>
      </c>
      <c r="B57" s="11" t="s">
        <v>129</v>
      </c>
      <c r="C57" s="11">
        <v>0.25</v>
      </c>
      <c r="D57" s="12">
        <f t="shared" si="1"/>
        <v>1.0625</v>
      </c>
      <c r="E57" s="19" t="s">
        <v>134</v>
      </c>
      <c r="F57" s="11">
        <v>1.19</v>
      </c>
      <c r="G57" s="12">
        <f t="shared" si="3"/>
        <v>1.264375</v>
      </c>
    </row>
    <row r="58">
      <c r="A58" s="11" t="s">
        <v>135</v>
      </c>
      <c r="B58" s="11" t="s">
        <v>135</v>
      </c>
      <c r="C58" s="11">
        <v>0.5</v>
      </c>
      <c r="D58" s="12">
        <f t="shared" si="1"/>
        <v>2.125</v>
      </c>
      <c r="E58" s="13" t="str">
        <f t="shared" ref="E58:E60" si="4">if(B58 = "whole", A58, B58)</f>
        <v>onion</v>
      </c>
      <c r="F58" s="11">
        <v>0.69</v>
      </c>
      <c r="G58" s="12">
        <f t="shared" si="3"/>
        <v>1.46625</v>
      </c>
    </row>
    <row r="59">
      <c r="A59" s="11" t="s">
        <v>136</v>
      </c>
      <c r="B59" s="11" t="s">
        <v>134</v>
      </c>
      <c r="C59" s="11">
        <v>0.125</v>
      </c>
      <c r="D59" s="12">
        <f t="shared" si="1"/>
        <v>0.53125</v>
      </c>
      <c r="E59" s="13" t="str">
        <f t="shared" si="4"/>
        <v>jar</v>
      </c>
      <c r="F59" s="11">
        <v>2.89</v>
      </c>
      <c r="G59" s="12">
        <f t="shared" si="3"/>
        <v>1.5353125</v>
      </c>
    </row>
    <row r="60">
      <c r="A60" s="11" t="s">
        <v>138</v>
      </c>
      <c r="B60" s="11" t="s">
        <v>138</v>
      </c>
      <c r="C60" s="11">
        <v>0.5</v>
      </c>
      <c r="D60" s="12">
        <f t="shared" si="1"/>
        <v>2.125</v>
      </c>
      <c r="E60" s="13" t="str">
        <f t="shared" si="4"/>
        <v>tomato</v>
      </c>
      <c r="F60" s="11">
        <v>0.25</v>
      </c>
      <c r="G60" s="12">
        <f t="shared" si="3"/>
        <v>0.53125</v>
      </c>
    </row>
  </sheetData>
  <mergeCells count="7">
    <mergeCell ref="D7:E7"/>
    <mergeCell ref="A3:G3"/>
    <mergeCell ref="A6:G6"/>
    <mergeCell ref="A5:G5"/>
    <mergeCell ref="A2:G2"/>
    <mergeCell ref="B1:C1"/>
    <mergeCell ref="D1:F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9.0"/>
    <col customWidth="1" min="2" max="2" width="28.14"/>
    <col customWidth="1" min="3" max="3" width="32.0"/>
    <col customWidth="1" min="7" max="7" width="22.57"/>
  </cols>
  <sheetData>
    <row r="1">
      <c r="A1" s="1" t="s">
        <v>98</v>
      </c>
      <c r="B1" s="1"/>
      <c r="C1" s="1" t="s">
        <v>99</v>
      </c>
      <c r="D1" s="1"/>
      <c r="E1" s="1"/>
      <c r="F1" s="1" t="s">
        <v>61</v>
      </c>
      <c r="G1" s="1" t="s">
        <v>101</v>
      </c>
    </row>
    <row r="2">
      <c r="A2" s="1"/>
    </row>
    <row r="3">
      <c r="A3" s="2"/>
    </row>
    <row r="4">
      <c r="A4" s="3" t="s">
        <v>0</v>
      </c>
      <c r="B4" s="4">
        <v>4.0</v>
      </c>
      <c r="C4" s="5" t="s">
        <v>1</v>
      </c>
      <c r="D4" s="4">
        <v>17.0</v>
      </c>
      <c r="E4" s="6"/>
      <c r="F4" s="5" t="s">
        <v>2</v>
      </c>
      <c r="G4" s="7">
        <f>sum(G8:G1002)</f>
        <v>42.829375</v>
      </c>
      <c r="H4" s="18" t="s">
        <v>105</v>
      </c>
      <c r="I4" s="15">
        <f>G4/D4</f>
        <v>2.519375</v>
      </c>
    </row>
    <row r="5">
      <c r="A5" s="8"/>
    </row>
    <row r="7">
      <c r="A7" s="9" t="s">
        <v>3</v>
      </c>
      <c r="B7" s="9" t="s">
        <v>4</v>
      </c>
      <c r="C7" s="9" t="s">
        <v>5</v>
      </c>
      <c r="D7" s="10" t="s">
        <v>6</v>
      </c>
      <c r="F7" s="9" t="s">
        <v>7</v>
      </c>
      <c r="G7" s="9" t="s">
        <v>8</v>
      </c>
    </row>
    <row r="8">
      <c r="A8" s="11"/>
      <c r="B8" s="11"/>
      <c r="C8" s="11"/>
      <c r="D8" s="12" t="str">
        <f t="shared" ref="D8:D24" si="1">if(C8, C8*D$4/B$4, "")</f>
        <v/>
      </c>
      <c r="E8" s="13" t="str">
        <f t="shared" ref="E8:E16" si="2">if(B8 = "whole", A8, B8)</f>
        <v/>
      </c>
      <c r="F8" s="11"/>
      <c r="G8" s="12" t="str">
        <f t="shared" ref="G8:G24" si="3">if(D8, D8*F8, "")</f>
        <v/>
      </c>
    </row>
    <row r="9">
      <c r="A9" s="17" t="s">
        <v>113</v>
      </c>
      <c r="B9" s="11"/>
      <c r="C9" s="11"/>
      <c r="D9" s="12" t="str">
        <f t="shared" si="1"/>
        <v/>
      </c>
      <c r="E9" s="13" t="str">
        <f t="shared" si="2"/>
        <v/>
      </c>
      <c r="F9" s="11"/>
      <c r="G9" s="12" t="str">
        <f t="shared" si="3"/>
        <v/>
      </c>
    </row>
    <row r="10">
      <c r="A10" s="11" t="s">
        <v>28</v>
      </c>
      <c r="B10" s="11" t="s">
        <v>114</v>
      </c>
      <c r="C10" s="11">
        <v>12.0</v>
      </c>
      <c r="D10" s="12">
        <f t="shared" si="1"/>
        <v>51</v>
      </c>
      <c r="E10" s="13" t="str">
        <f t="shared" si="2"/>
        <v>Eggs</v>
      </c>
      <c r="F10" s="11">
        <v>0.18</v>
      </c>
      <c r="G10" s="12">
        <f t="shared" si="3"/>
        <v>9.18</v>
      </c>
    </row>
    <row r="11">
      <c r="A11" s="11" t="s">
        <v>115</v>
      </c>
      <c r="B11" s="11" t="s">
        <v>29</v>
      </c>
      <c r="C11" s="11">
        <v>0.25</v>
      </c>
      <c r="D11" s="12">
        <f t="shared" si="1"/>
        <v>1.0625</v>
      </c>
      <c r="E11" s="13" t="str">
        <f t="shared" si="2"/>
        <v>Onions</v>
      </c>
      <c r="F11" s="11">
        <v>4.0</v>
      </c>
      <c r="G11" s="12">
        <f t="shared" si="3"/>
        <v>4.25</v>
      </c>
    </row>
    <row r="12">
      <c r="A12" s="11" t="s">
        <v>54</v>
      </c>
      <c r="B12" s="11" t="s">
        <v>29</v>
      </c>
      <c r="C12" s="11">
        <v>0.1</v>
      </c>
      <c r="D12" s="12">
        <f t="shared" si="1"/>
        <v>0.425</v>
      </c>
      <c r="E12" s="13" t="str">
        <f t="shared" si="2"/>
        <v>Garlic</v>
      </c>
      <c r="F12" s="11">
        <v>1.0</v>
      </c>
      <c r="G12" s="12">
        <f t="shared" si="3"/>
        <v>0.425</v>
      </c>
    </row>
    <row r="13">
      <c r="A13" s="11" t="s">
        <v>119</v>
      </c>
      <c r="B13" s="11" t="s">
        <v>114</v>
      </c>
      <c r="C13" s="11">
        <v>2.0</v>
      </c>
      <c r="D13" s="12">
        <f t="shared" si="1"/>
        <v>8.5</v>
      </c>
      <c r="E13" s="13" t="str">
        <f t="shared" si="2"/>
        <v>Red pepper</v>
      </c>
      <c r="F13" s="11">
        <v>1.5</v>
      </c>
      <c r="G13" s="12">
        <f t="shared" si="3"/>
        <v>12.75</v>
      </c>
    </row>
    <row r="14">
      <c r="A14" s="11" t="s">
        <v>122</v>
      </c>
      <c r="B14" s="11" t="s">
        <v>123</v>
      </c>
      <c r="C14" s="11">
        <v>0.5</v>
      </c>
      <c r="D14" s="12">
        <f t="shared" si="1"/>
        <v>2.125</v>
      </c>
      <c r="E14" s="13" t="str">
        <f t="shared" si="2"/>
        <v>Package</v>
      </c>
      <c r="F14" s="11">
        <v>1.99</v>
      </c>
      <c r="G14" s="12">
        <f t="shared" si="3"/>
        <v>4.22875</v>
      </c>
    </row>
    <row r="15">
      <c r="A15" s="11" t="s">
        <v>125</v>
      </c>
      <c r="B15" s="11" t="s">
        <v>114</v>
      </c>
      <c r="C15" s="11">
        <v>2.0</v>
      </c>
      <c r="D15" s="12">
        <f t="shared" si="1"/>
        <v>8.5</v>
      </c>
      <c r="E15" s="13" t="str">
        <f t="shared" si="2"/>
        <v>Tomatoes</v>
      </c>
      <c r="F15" s="11">
        <v>0.25</v>
      </c>
      <c r="G15" s="12">
        <f t="shared" si="3"/>
        <v>2.125</v>
      </c>
    </row>
    <row r="16">
      <c r="A16" s="11" t="s">
        <v>127</v>
      </c>
      <c r="B16" s="11" t="s">
        <v>29</v>
      </c>
      <c r="C16" s="11">
        <v>0.25</v>
      </c>
      <c r="D16" s="12">
        <f t="shared" si="1"/>
        <v>1.0625</v>
      </c>
      <c r="E16" s="13" t="str">
        <f t="shared" si="2"/>
        <v>Brocoli </v>
      </c>
      <c r="F16" s="11">
        <v>1.99</v>
      </c>
      <c r="G16" s="12">
        <f t="shared" si="3"/>
        <v>2.114375</v>
      </c>
    </row>
    <row r="17">
      <c r="A17" s="11" t="s">
        <v>130</v>
      </c>
      <c r="B17" s="11" t="s">
        <v>29</v>
      </c>
      <c r="C17" s="11">
        <v>0.25</v>
      </c>
      <c r="D17" s="12">
        <f t="shared" si="1"/>
        <v>1.0625</v>
      </c>
      <c r="E17" s="19" t="s">
        <v>132</v>
      </c>
      <c r="F17" s="11">
        <v>1.5</v>
      </c>
      <c r="G17" s="12">
        <f t="shared" si="3"/>
        <v>1.59375</v>
      </c>
    </row>
    <row r="18">
      <c r="A18" s="12"/>
      <c r="B18" s="12"/>
      <c r="C18" s="12"/>
      <c r="D18" s="12" t="str">
        <f t="shared" si="1"/>
        <v/>
      </c>
      <c r="E18" s="13"/>
      <c r="F18" s="12"/>
      <c r="G18" s="12" t="str">
        <f t="shared" si="3"/>
        <v/>
      </c>
    </row>
    <row r="19">
      <c r="A19" s="12"/>
      <c r="B19" s="12"/>
      <c r="C19" s="12"/>
      <c r="D19" s="12" t="str">
        <f t="shared" si="1"/>
        <v/>
      </c>
      <c r="E19" s="13" t="str">
        <f t="shared" ref="E19:E24" si="4">if(B19 = "whole", A19, B19)</f>
        <v/>
      </c>
      <c r="F19" s="12"/>
      <c r="G19" s="12" t="str">
        <f t="shared" si="3"/>
        <v/>
      </c>
    </row>
    <row r="20">
      <c r="A20" s="17" t="s">
        <v>137</v>
      </c>
      <c r="B20" s="12"/>
      <c r="C20" s="12"/>
      <c r="D20" s="12" t="str">
        <f t="shared" si="1"/>
        <v/>
      </c>
      <c r="E20" s="13" t="str">
        <f t="shared" si="4"/>
        <v/>
      </c>
      <c r="F20" s="12"/>
      <c r="G20" s="12" t="str">
        <f t="shared" si="3"/>
        <v/>
      </c>
    </row>
    <row r="21">
      <c r="A21" s="11" t="s">
        <v>139</v>
      </c>
      <c r="B21" s="11" t="s">
        <v>29</v>
      </c>
      <c r="C21" s="11">
        <v>5.0</v>
      </c>
      <c r="D21" s="12">
        <f t="shared" si="1"/>
        <v>21.25</v>
      </c>
      <c r="E21" s="13" t="str">
        <f t="shared" si="4"/>
        <v>Russet Potatoes</v>
      </c>
      <c r="F21" s="11">
        <v>0.25</v>
      </c>
      <c r="G21" s="12">
        <f t="shared" si="3"/>
        <v>5.3125</v>
      </c>
    </row>
    <row r="22">
      <c r="A22" s="11" t="s">
        <v>54</v>
      </c>
      <c r="B22" s="11" t="s">
        <v>29</v>
      </c>
      <c r="C22" s="11">
        <v>0.25</v>
      </c>
      <c r="D22" s="12">
        <f t="shared" si="1"/>
        <v>1.0625</v>
      </c>
      <c r="E22" s="13" t="str">
        <f t="shared" si="4"/>
        <v>Garlic</v>
      </c>
      <c r="F22" s="11">
        <v>0.2</v>
      </c>
      <c r="G22" s="12">
        <f t="shared" si="3"/>
        <v>0.2125</v>
      </c>
    </row>
    <row r="23">
      <c r="A23" s="11"/>
      <c r="B23" s="11"/>
      <c r="C23" s="12"/>
      <c r="D23" s="12" t="str">
        <f t="shared" si="1"/>
        <v/>
      </c>
      <c r="E23" s="13" t="str">
        <f t="shared" si="4"/>
        <v/>
      </c>
      <c r="F23" s="12"/>
      <c r="G23" s="12" t="str">
        <f t="shared" si="3"/>
        <v/>
      </c>
    </row>
    <row r="24">
      <c r="A24" s="11" t="s">
        <v>140</v>
      </c>
      <c r="B24" s="11" t="s">
        <v>13</v>
      </c>
      <c r="C24" s="11">
        <v>0.2</v>
      </c>
      <c r="D24" s="12">
        <f t="shared" si="1"/>
        <v>0.85</v>
      </c>
      <c r="E24" s="13" t="str">
        <f t="shared" si="4"/>
        <v>Tbsp</v>
      </c>
      <c r="F24" s="11">
        <v>0.75</v>
      </c>
      <c r="G24" s="12">
        <f t="shared" si="3"/>
        <v>0.6375</v>
      </c>
    </row>
  </sheetData>
  <mergeCells count="5">
    <mergeCell ref="D7:E7"/>
    <mergeCell ref="A3:G3"/>
    <mergeCell ref="A6:G6"/>
    <mergeCell ref="A5:G5"/>
    <mergeCell ref="A2:G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tr">
        <f>HYPERLINK("https://www.fooduzzi.com/2016/11/buffalo-chickpea-pizza/","Roasted Vegetable Baked Burritos")</f>
        <v>Roasted Vegetable Baked Burritos</v>
      </c>
    </row>
    <row r="2">
      <c r="A2" s="1"/>
    </row>
    <row r="3">
      <c r="A3" s="2"/>
    </row>
    <row r="4">
      <c r="A4" s="3" t="s">
        <v>0</v>
      </c>
      <c r="B4" s="4">
        <v>4.0</v>
      </c>
      <c r="C4" s="5" t="s">
        <v>1</v>
      </c>
      <c r="D4" s="4"/>
      <c r="E4" s="21">
        <v>35.0</v>
      </c>
      <c r="F4" s="5" t="s">
        <v>2</v>
      </c>
      <c r="G4" s="7">
        <f>sum(G8:G1000)</f>
        <v>0</v>
      </c>
    </row>
    <row r="5">
      <c r="A5" s="8"/>
    </row>
    <row r="7">
      <c r="A7" s="9" t="s">
        <v>3</v>
      </c>
      <c r="B7" s="9" t="s">
        <v>4</v>
      </c>
      <c r="C7" s="9" t="s">
        <v>5</v>
      </c>
      <c r="D7" s="10" t="s">
        <v>6</v>
      </c>
      <c r="F7" s="9" t="s">
        <v>7</v>
      </c>
      <c r="G7" s="9" t="s">
        <v>8</v>
      </c>
    </row>
    <row r="8">
      <c r="A8" s="11" t="s">
        <v>142</v>
      </c>
      <c r="B8" s="11" t="s">
        <v>10</v>
      </c>
      <c r="C8" s="11">
        <v>0.6</v>
      </c>
      <c r="D8" s="12">
        <f t="shared" ref="D8:D22" si="1">if(C8, C8*D$4/B$4, "")</f>
        <v>0</v>
      </c>
      <c r="E8" s="13" t="str">
        <f t="shared" ref="E8:E22" si="2">if(B8 = "whole", A8, B8)</f>
        <v>c</v>
      </c>
      <c r="F8" s="11">
        <v>0.75</v>
      </c>
      <c r="G8" s="12" t="str">
        <f t="shared" ref="G8:G22" si="3">if(D8, D8*F8, "")</f>
        <v/>
      </c>
    </row>
    <row r="9">
      <c r="A9" s="11" t="s">
        <v>32</v>
      </c>
      <c r="B9" s="11" t="s">
        <v>17</v>
      </c>
      <c r="C9" s="11">
        <v>0.4</v>
      </c>
      <c r="D9" s="12">
        <f t="shared" si="1"/>
        <v>0</v>
      </c>
      <c r="E9" s="13" t="str">
        <f t="shared" si="2"/>
        <v>tsp</v>
      </c>
      <c r="F9" s="11">
        <v>0.02</v>
      </c>
      <c r="G9" s="12" t="str">
        <f t="shared" si="3"/>
        <v/>
      </c>
    </row>
    <row r="10">
      <c r="A10" s="11" t="s">
        <v>144</v>
      </c>
      <c r="B10" s="11" t="s">
        <v>13</v>
      </c>
      <c r="C10" s="11">
        <v>0.2</v>
      </c>
      <c r="D10" s="12">
        <f t="shared" si="1"/>
        <v>0</v>
      </c>
      <c r="E10" s="13" t="str">
        <f t="shared" si="2"/>
        <v>Tbsp</v>
      </c>
      <c r="F10" s="11">
        <v>0.07</v>
      </c>
      <c r="G10" s="12" t="str">
        <f t="shared" si="3"/>
        <v/>
      </c>
    </row>
    <row r="11">
      <c r="A11" s="11" t="s">
        <v>145</v>
      </c>
      <c r="B11" s="11" t="s">
        <v>29</v>
      </c>
      <c r="C11" s="11">
        <v>0.4</v>
      </c>
      <c r="D11" s="12">
        <f t="shared" si="1"/>
        <v>0</v>
      </c>
      <c r="E11" s="13" t="str">
        <f t="shared" si="2"/>
        <v>Zucchini</v>
      </c>
      <c r="F11" s="11">
        <v>1.65</v>
      </c>
      <c r="G11" s="12" t="str">
        <f t="shared" si="3"/>
        <v/>
      </c>
    </row>
    <row r="12">
      <c r="A12" s="11" t="s">
        <v>146</v>
      </c>
      <c r="B12" s="11" t="s">
        <v>29</v>
      </c>
      <c r="C12" s="11">
        <v>0.4</v>
      </c>
      <c r="D12" s="12">
        <f t="shared" si="1"/>
        <v>0</v>
      </c>
      <c r="E12" s="13" t="str">
        <f t="shared" si="2"/>
        <v>Red Onion</v>
      </c>
      <c r="F12" s="11">
        <v>1.93</v>
      </c>
      <c r="G12" s="12" t="str">
        <f t="shared" si="3"/>
        <v/>
      </c>
    </row>
    <row r="13">
      <c r="A13" s="11" t="s">
        <v>147</v>
      </c>
      <c r="B13" s="11" t="s">
        <v>29</v>
      </c>
      <c r="C13" s="11">
        <v>0.4</v>
      </c>
      <c r="D13" s="12">
        <f t="shared" si="1"/>
        <v>0</v>
      </c>
      <c r="E13" s="13" t="str">
        <f t="shared" si="2"/>
        <v>Red Bell Pepper</v>
      </c>
      <c r="F13" s="11">
        <v>1.0</v>
      </c>
      <c r="G13" s="12" t="str">
        <f t="shared" si="3"/>
        <v/>
      </c>
    </row>
    <row r="14">
      <c r="A14" s="11" t="s">
        <v>148</v>
      </c>
      <c r="B14" s="11" t="s">
        <v>24</v>
      </c>
      <c r="C14" s="11">
        <v>3.2</v>
      </c>
      <c r="D14" s="12">
        <f t="shared" si="1"/>
        <v>0</v>
      </c>
      <c r="E14" s="13" t="str">
        <f t="shared" si="2"/>
        <v>oz</v>
      </c>
      <c r="F14" s="11">
        <v>1.49</v>
      </c>
      <c r="G14" s="12" t="str">
        <f t="shared" si="3"/>
        <v/>
      </c>
    </row>
    <row r="15">
      <c r="A15" s="11" t="s">
        <v>149</v>
      </c>
      <c r="B15" s="11" t="s">
        <v>17</v>
      </c>
      <c r="C15" s="11">
        <v>0.2</v>
      </c>
      <c r="D15" s="12">
        <f t="shared" si="1"/>
        <v>0</v>
      </c>
      <c r="E15" s="13" t="str">
        <f t="shared" si="2"/>
        <v>tsp</v>
      </c>
      <c r="F15" s="11">
        <v>0.02</v>
      </c>
      <c r="G15" s="12" t="str">
        <f t="shared" si="3"/>
        <v/>
      </c>
    </row>
    <row r="16">
      <c r="A16" s="11" t="s">
        <v>59</v>
      </c>
      <c r="B16" s="11" t="s">
        <v>17</v>
      </c>
      <c r="C16" s="11">
        <v>0.2</v>
      </c>
      <c r="D16" s="12">
        <f t="shared" si="1"/>
        <v>0</v>
      </c>
      <c r="E16" s="13" t="str">
        <f t="shared" si="2"/>
        <v>tsp</v>
      </c>
      <c r="F16" s="11">
        <v>0.03</v>
      </c>
      <c r="G16" s="12" t="str">
        <f t="shared" si="3"/>
        <v/>
      </c>
    </row>
    <row r="17">
      <c r="A17" s="11" t="s">
        <v>150</v>
      </c>
      <c r="B17" s="11" t="s">
        <v>13</v>
      </c>
      <c r="C17" s="11">
        <v>0.8</v>
      </c>
      <c r="D17" s="12">
        <f t="shared" si="1"/>
        <v>0</v>
      </c>
      <c r="E17" s="13" t="str">
        <f t="shared" si="2"/>
        <v>Tbsp</v>
      </c>
      <c r="F17" s="11">
        <v>0.32</v>
      </c>
      <c r="G17" s="12" t="str">
        <f t="shared" si="3"/>
        <v/>
      </c>
    </row>
    <row r="18">
      <c r="A18" s="11" t="s">
        <v>151</v>
      </c>
      <c r="B18" s="11" t="s">
        <v>29</v>
      </c>
      <c r="C18" s="11">
        <v>4.0</v>
      </c>
      <c r="D18" s="12">
        <f t="shared" si="1"/>
        <v>0</v>
      </c>
      <c r="E18" s="13" t="str">
        <f t="shared" si="2"/>
        <v>Flour Tortillas</v>
      </c>
      <c r="F18" s="11">
        <v>2.99</v>
      </c>
      <c r="G18" s="12" t="str">
        <f t="shared" si="3"/>
        <v/>
      </c>
    </row>
    <row r="19">
      <c r="A19" s="11" t="s">
        <v>152</v>
      </c>
      <c r="B19" s="11" t="s">
        <v>10</v>
      </c>
      <c r="C19" s="11">
        <v>1.2</v>
      </c>
      <c r="D19" s="12">
        <f t="shared" si="1"/>
        <v>0</v>
      </c>
      <c r="E19" s="13" t="str">
        <f t="shared" si="2"/>
        <v>c</v>
      </c>
      <c r="F19" s="11">
        <v>0.75</v>
      </c>
      <c r="G19" s="12" t="str">
        <f t="shared" si="3"/>
        <v/>
      </c>
    </row>
    <row r="20">
      <c r="A20" s="11" t="s">
        <v>153</v>
      </c>
      <c r="B20" s="11" t="s">
        <v>10</v>
      </c>
      <c r="C20" s="11">
        <v>1.0</v>
      </c>
      <c r="D20" s="12">
        <f t="shared" si="1"/>
        <v>0</v>
      </c>
      <c r="E20" s="13" t="str">
        <f t="shared" si="2"/>
        <v>c</v>
      </c>
      <c r="F20" s="11">
        <v>2.0</v>
      </c>
      <c r="G20" s="12" t="str">
        <f t="shared" si="3"/>
        <v/>
      </c>
    </row>
    <row r="21">
      <c r="A21" s="11" t="s">
        <v>155</v>
      </c>
      <c r="B21" s="11" t="s">
        <v>156</v>
      </c>
      <c r="C21" s="11">
        <v>0.4</v>
      </c>
      <c r="D21" s="12">
        <f t="shared" si="1"/>
        <v>0</v>
      </c>
      <c r="E21" s="13" t="str">
        <f t="shared" si="2"/>
        <v>bunch</v>
      </c>
      <c r="F21" s="11">
        <v>0.69</v>
      </c>
      <c r="G21" s="12" t="str">
        <f t="shared" si="3"/>
        <v/>
      </c>
    </row>
    <row r="22">
      <c r="A22" s="12"/>
      <c r="B22" s="12"/>
      <c r="C22" s="12"/>
      <c r="D22" s="12" t="str">
        <f t="shared" si="1"/>
        <v/>
      </c>
      <c r="E22" s="13" t="str">
        <f t="shared" si="2"/>
        <v/>
      </c>
      <c r="F22" s="12"/>
      <c r="G22" s="12" t="str">
        <f t="shared" si="3"/>
        <v/>
      </c>
    </row>
  </sheetData>
  <mergeCells count="6">
    <mergeCell ref="D7:E7"/>
    <mergeCell ref="A1:G1"/>
    <mergeCell ref="A3:G3"/>
    <mergeCell ref="A6:G6"/>
    <mergeCell ref="A5:G5"/>
    <mergeCell ref="A2:G2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</cols>
  <sheetData>
    <row r="1">
      <c r="A1" s="20" t="s">
        <v>141</v>
      </c>
      <c r="B1" s="1"/>
      <c r="C1" s="20" t="str">
        <f>HYPERLINK("https://cafedelites.com/asparagus/","Crispy Asparagus ")</f>
        <v>Crispy Asparagus </v>
      </c>
      <c r="D1" s="1"/>
      <c r="E1" s="1"/>
      <c r="F1" s="20" t="s">
        <v>143</v>
      </c>
      <c r="G1" s="1"/>
    </row>
    <row r="2">
      <c r="A2" s="22" t="str">
        <f>HYPERLINK("https://www.budgetbytes.com/creamy-spinach-artichoke-chicken/","Spinach Artichoke Guts")</f>
        <v>Spinach Artichoke Guts</v>
      </c>
      <c r="B2" s="1"/>
      <c r="C2" s="1"/>
      <c r="D2" s="1"/>
      <c r="E2" s="1"/>
      <c r="F2" s="1"/>
      <c r="G2" s="1"/>
    </row>
    <row r="3">
      <c r="A3" s="2"/>
    </row>
    <row r="4">
      <c r="A4" s="3" t="s">
        <v>0</v>
      </c>
      <c r="B4" s="4">
        <v>8.0</v>
      </c>
      <c r="C4" s="5" t="s">
        <v>1</v>
      </c>
      <c r="D4" s="4">
        <v>8.0</v>
      </c>
      <c r="E4" s="6"/>
      <c r="F4" s="5" t="s">
        <v>2</v>
      </c>
      <c r="G4" s="7">
        <f>sum(G8:G1000)</f>
        <v>15.8325</v>
      </c>
    </row>
    <row r="5">
      <c r="A5" s="8"/>
    </row>
    <row r="7">
      <c r="A7" s="9" t="s">
        <v>3</v>
      </c>
      <c r="B7" s="9" t="s">
        <v>4</v>
      </c>
      <c r="C7" s="9" t="s">
        <v>5</v>
      </c>
      <c r="D7" s="10" t="s">
        <v>6</v>
      </c>
      <c r="F7" s="9" t="s">
        <v>7</v>
      </c>
      <c r="G7" s="9" t="s">
        <v>8</v>
      </c>
    </row>
    <row r="8">
      <c r="A8" s="11"/>
      <c r="B8" s="11"/>
      <c r="C8" s="11"/>
      <c r="D8" s="12" t="str">
        <f t="shared" ref="D8:D18" si="1">if(C8, C8*D$4/B$4, "")</f>
        <v/>
      </c>
      <c r="E8" s="13" t="str">
        <f t="shared" ref="E8:E22" si="2">if(B8 = "whole", A8, B8)</f>
        <v/>
      </c>
      <c r="F8" s="11"/>
      <c r="G8" s="12" t="str">
        <f t="shared" ref="G8:G22" si="3">if(D8, D8*F8, "")</f>
        <v/>
      </c>
    </row>
    <row r="9">
      <c r="A9" s="17" t="s">
        <v>141</v>
      </c>
      <c r="B9" s="11"/>
      <c r="C9" s="11"/>
      <c r="D9" s="12" t="str">
        <f t="shared" si="1"/>
        <v/>
      </c>
      <c r="E9" s="13" t="str">
        <f t="shared" si="2"/>
        <v/>
      </c>
      <c r="F9" s="11"/>
      <c r="G9" s="12" t="str">
        <f t="shared" si="3"/>
        <v/>
      </c>
    </row>
    <row r="10">
      <c r="A10" s="11" t="s">
        <v>28</v>
      </c>
      <c r="B10" s="11" t="s">
        <v>29</v>
      </c>
      <c r="C10" s="11">
        <v>2.0</v>
      </c>
      <c r="D10" s="12">
        <f t="shared" si="1"/>
        <v>2</v>
      </c>
      <c r="E10" s="13" t="str">
        <f t="shared" si="2"/>
        <v>Eggs</v>
      </c>
      <c r="F10" s="11">
        <v>0.7</v>
      </c>
      <c r="G10" s="12">
        <f t="shared" si="3"/>
        <v>1.4</v>
      </c>
    </row>
    <row r="11">
      <c r="A11" s="11" t="s">
        <v>11</v>
      </c>
      <c r="B11" s="11" t="s">
        <v>26</v>
      </c>
      <c r="C11" s="11">
        <v>0.75</v>
      </c>
      <c r="D11" s="12">
        <f t="shared" si="1"/>
        <v>0.75</v>
      </c>
      <c r="E11" s="13" t="str">
        <f t="shared" si="2"/>
        <v>cup</v>
      </c>
      <c r="F11" s="11">
        <v>0.5</v>
      </c>
      <c r="G11" s="12">
        <f t="shared" si="3"/>
        <v>0.375</v>
      </c>
    </row>
    <row r="12">
      <c r="A12" s="11" t="s">
        <v>63</v>
      </c>
      <c r="B12" s="11" t="s">
        <v>26</v>
      </c>
      <c r="C12" s="11">
        <v>1.0</v>
      </c>
      <c r="D12" s="12">
        <f t="shared" si="1"/>
        <v>1</v>
      </c>
      <c r="E12" s="13" t="str">
        <f t="shared" si="2"/>
        <v>cup</v>
      </c>
      <c r="F12" s="11">
        <v>0.75</v>
      </c>
      <c r="G12" s="12">
        <f t="shared" si="3"/>
        <v>0.75</v>
      </c>
    </row>
    <row r="13">
      <c r="A13" s="11" t="s">
        <v>64</v>
      </c>
      <c r="B13" s="11" t="s">
        <v>17</v>
      </c>
      <c r="C13" s="11">
        <v>0.25</v>
      </c>
      <c r="D13" s="12">
        <f t="shared" si="1"/>
        <v>0.25</v>
      </c>
      <c r="E13" s="13" t="str">
        <f t="shared" si="2"/>
        <v>tsp</v>
      </c>
      <c r="F13" s="11">
        <v>0.75</v>
      </c>
      <c r="G13" s="12">
        <f t="shared" si="3"/>
        <v>0.1875</v>
      </c>
    </row>
    <row r="14">
      <c r="A14" s="11" t="s">
        <v>154</v>
      </c>
      <c r="B14" s="11" t="s">
        <v>13</v>
      </c>
      <c r="C14" s="11">
        <v>2.0</v>
      </c>
      <c r="D14" s="12">
        <f t="shared" si="1"/>
        <v>2</v>
      </c>
      <c r="E14" s="13" t="str">
        <f t="shared" si="2"/>
        <v>Tbsp</v>
      </c>
      <c r="F14" s="11">
        <v>0.2</v>
      </c>
      <c r="G14" s="12">
        <f t="shared" si="3"/>
        <v>0.4</v>
      </c>
    </row>
    <row r="15">
      <c r="A15" s="11" t="s">
        <v>18</v>
      </c>
      <c r="B15" s="11" t="s">
        <v>17</v>
      </c>
      <c r="C15" s="11">
        <v>1.0</v>
      </c>
      <c r="D15" s="12">
        <f t="shared" si="1"/>
        <v>1</v>
      </c>
      <c r="E15" s="13" t="str">
        <f t="shared" si="2"/>
        <v>tsp</v>
      </c>
      <c r="F15" s="11">
        <v>0.1</v>
      </c>
      <c r="G15" s="12">
        <f t="shared" si="3"/>
        <v>0.1</v>
      </c>
    </row>
    <row r="16">
      <c r="A16" s="11" t="s">
        <v>157</v>
      </c>
      <c r="B16" s="11" t="s">
        <v>13</v>
      </c>
      <c r="C16" s="11">
        <v>3.0</v>
      </c>
      <c r="D16" s="12">
        <f t="shared" si="1"/>
        <v>3</v>
      </c>
      <c r="E16" s="13" t="str">
        <f t="shared" si="2"/>
        <v>Tbsp</v>
      </c>
      <c r="F16" s="11">
        <v>0.25</v>
      </c>
      <c r="G16" s="12">
        <f t="shared" si="3"/>
        <v>0.75</v>
      </c>
    </row>
    <row r="17">
      <c r="A17" s="11"/>
      <c r="B17" s="11"/>
      <c r="C17" s="11"/>
      <c r="D17" s="12" t="str">
        <f t="shared" si="1"/>
        <v/>
      </c>
      <c r="E17" s="13" t="str">
        <f t="shared" si="2"/>
        <v/>
      </c>
      <c r="F17" s="11"/>
      <c r="G17" s="12" t="str">
        <f t="shared" si="3"/>
        <v/>
      </c>
    </row>
    <row r="18">
      <c r="A18" s="17" t="s">
        <v>158</v>
      </c>
      <c r="B18" s="12"/>
      <c r="C18" s="12"/>
      <c r="D18" s="12" t="str">
        <f t="shared" si="1"/>
        <v/>
      </c>
      <c r="E18" s="13" t="str">
        <f t="shared" si="2"/>
        <v/>
      </c>
      <c r="F18" s="12"/>
      <c r="G18" s="12" t="str">
        <f t="shared" si="3"/>
        <v/>
      </c>
    </row>
    <row r="19">
      <c r="A19" s="11" t="s">
        <v>159</v>
      </c>
      <c r="B19" s="11" t="s">
        <v>20</v>
      </c>
      <c r="C19" s="11">
        <v>1.0</v>
      </c>
      <c r="D19" s="11">
        <v>1.0</v>
      </c>
      <c r="E19" s="13" t="str">
        <f t="shared" si="2"/>
        <v>Bag</v>
      </c>
      <c r="F19" s="11">
        <v>4.99</v>
      </c>
      <c r="G19" s="12">
        <f t="shared" si="3"/>
        <v>4.99</v>
      </c>
    </row>
    <row r="20">
      <c r="A20" s="11" t="s">
        <v>160</v>
      </c>
      <c r="B20" s="11" t="s">
        <v>24</v>
      </c>
      <c r="C20" s="11">
        <v>4.0</v>
      </c>
      <c r="D20" s="12">
        <f t="shared" ref="D20:D22" si="4">if(C20, C20*D$4/B$4, "")</f>
        <v>4</v>
      </c>
      <c r="E20" s="13" t="str">
        <f t="shared" si="2"/>
        <v>oz</v>
      </c>
      <c r="F20" s="11">
        <v>0.69</v>
      </c>
      <c r="G20" s="12">
        <f t="shared" si="3"/>
        <v>2.76</v>
      </c>
    </row>
    <row r="21">
      <c r="A21" s="11" t="s">
        <v>161</v>
      </c>
      <c r="B21" s="11" t="s">
        <v>162</v>
      </c>
      <c r="C21" s="11">
        <v>1.0</v>
      </c>
      <c r="D21" s="12">
        <f t="shared" si="4"/>
        <v>1</v>
      </c>
      <c r="E21" s="13" t="str">
        <f t="shared" si="2"/>
        <v>15 oz can</v>
      </c>
      <c r="F21" s="11">
        <v>2.12</v>
      </c>
      <c r="G21" s="12">
        <f t="shared" si="3"/>
        <v>2.12</v>
      </c>
    </row>
    <row r="22">
      <c r="A22" s="11" t="s">
        <v>54</v>
      </c>
      <c r="B22" s="11" t="s">
        <v>163</v>
      </c>
      <c r="C22" s="11">
        <v>4.0</v>
      </c>
      <c r="D22" s="12">
        <f t="shared" si="4"/>
        <v>4</v>
      </c>
      <c r="E22" s="13" t="str">
        <f t="shared" si="2"/>
        <v>cloves</v>
      </c>
      <c r="F22" s="11">
        <v>0.5</v>
      </c>
      <c r="G22" s="12">
        <f t="shared" si="3"/>
        <v>2</v>
      </c>
    </row>
    <row r="23">
      <c r="A23" s="11" t="s">
        <v>164</v>
      </c>
      <c r="B23" s="11" t="s">
        <v>10</v>
      </c>
      <c r="C23" s="11">
        <v>0.5</v>
      </c>
      <c r="D23" s="12"/>
      <c r="E23" s="12"/>
      <c r="F23" s="11">
        <v>0.1</v>
      </c>
      <c r="G23" s="12"/>
    </row>
    <row r="24">
      <c r="A24" s="11" t="s">
        <v>165</v>
      </c>
      <c r="B24" s="11" t="s">
        <v>10</v>
      </c>
      <c r="C24" s="11">
        <v>0.5</v>
      </c>
      <c r="D24" s="12"/>
      <c r="E24" s="12"/>
      <c r="F24" s="11">
        <v>0.5</v>
      </c>
      <c r="G24" s="12"/>
    </row>
    <row r="25">
      <c r="A25" s="11" t="s">
        <v>166</v>
      </c>
      <c r="B25" s="11" t="s">
        <v>24</v>
      </c>
      <c r="C25" s="11">
        <v>4.0</v>
      </c>
      <c r="D25" s="12"/>
      <c r="E25" s="12"/>
      <c r="F25" s="11">
        <v>0.5</v>
      </c>
      <c r="G25" s="12"/>
    </row>
    <row r="26">
      <c r="A26" s="11" t="s">
        <v>167</v>
      </c>
      <c r="B26" s="11" t="s">
        <v>168</v>
      </c>
      <c r="C26" s="11">
        <v>1.0</v>
      </c>
      <c r="D26" s="12"/>
      <c r="E26" s="12"/>
      <c r="F26" s="11">
        <v>0.01</v>
      </c>
      <c r="G26" s="12"/>
    </row>
    <row r="27">
      <c r="A27" s="12"/>
      <c r="B27" s="12"/>
      <c r="C27" s="12"/>
      <c r="D27" s="12"/>
      <c r="E27" s="12"/>
      <c r="F27" s="12"/>
      <c r="G27" s="12"/>
    </row>
    <row r="28">
      <c r="A28" s="17" t="s">
        <v>169</v>
      </c>
      <c r="B28" s="12"/>
      <c r="C28" s="12"/>
      <c r="D28" s="12"/>
      <c r="E28" s="12"/>
      <c r="F28" s="12"/>
      <c r="G28" s="12"/>
    </row>
    <row r="29">
      <c r="A29" s="11" t="s">
        <v>170</v>
      </c>
      <c r="B29" s="11" t="s">
        <v>51</v>
      </c>
      <c r="C29" s="11">
        <v>2.0</v>
      </c>
      <c r="D29" s="12"/>
      <c r="E29" s="12"/>
      <c r="F29" s="12"/>
      <c r="G29" s="12"/>
    </row>
    <row r="30">
      <c r="A30" s="11" t="s">
        <v>171</v>
      </c>
      <c r="B30" s="11" t="s">
        <v>13</v>
      </c>
      <c r="C30" s="11">
        <v>3.0</v>
      </c>
      <c r="D30" s="12"/>
      <c r="E30" s="12"/>
      <c r="F30" s="12"/>
      <c r="G30" s="12"/>
    </row>
    <row r="31">
      <c r="A31" s="11" t="s">
        <v>54</v>
      </c>
      <c r="B31" s="11" t="s">
        <v>163</v>
      </c>
      <c r="C31" s="11">
        <v>5.0</v>
      </c>
      <c r="D31" s="12"/>
      <c r="E31" s="12"/>
      <c r="F31" s="12"/>
      <c r="G31" s="12"/>
    </row>
    <row r="32">
      <c r="A32" s="11" t="s">
        <v>172</v>
      </c>
      <c r="B32" s="11" t="s">
        <v>10</v>
      </c>
      <c r="C32" s="11">
        <v>0.5</v>
      </c>
      <c r="D32" s="12"/>
      <c r="E32" s="12"/>
      <c r="F32" s="12"/>
      <c r="G32" s="12"/>
    </row>
    <row r="33">
      <c r="A33" s="11" t="s">
        <v>173</v>
      </c>
      <c r="B33" s="11" t="s">
        <v>10</v>
      </c>
      <c r="C33" s="11">
        <v>0.5</v>
      </c>
      <c r="D33" s="12"/>
      <c r="E33" s="12"/>
      <c r="F33" s="12"/>
      <c r="G33" s="12"/>
    </row>
    <row r="34">
      <c r="A34" s="11" t="s">
        <v>174</v>
      </c>
      <c r="B34" s="11" t="s">
        <v>17</v>
      </c>
      <c r="C34" s="11">
        <v>2.0</v>
      </c>
      <c r="D34" s="12"/>
      <c r="E34" s="12"/>
      <c r="F34" s="12"/>
      <c r="G34" s="12"/>
    </row>
    <row r="35">
      <c r="A35" s="12"/>
      <c r="B35" s="12"/>
      <c r="C35" s="12"/>
      <c r="D35" s="12"/>
      <c r="E35" s="12"/>
      <c r="F35" s="12"/>
      <c r="G35" s="12"/>
    </row>
    <row r="36">
      <c r="A36" s="17" t="s">
        <v>143</v>
      </c>
      <c r="B36" s="12"/>
      <c r="C36" s="12"/>
      <c r="D36" s="12"/>
      <c r="E36" s="12"/>
      <c r="F36" s="12"/>
      <c r="G36" s="12"/>
    </row>
    <row r="37">
      <c r="A37" s="11" t="s">
        <v>171</v>
      </c>
      <c r="B37" s="11" t="s">
        <v>13</v>
      </c>
      <c r="C37" s="11">
        <v>3.0</v>
      </c>
      <c r="D37" s="12"/>
      <c r="E37" s="12"/>
      <c r="F37" s="12"/>
      <c r="G37" s="12"/>
    </row>
    <row r="38">
      <c r="A38" s="11" t="s">
        <v>175</v>
      </c>
      <c r="B38" s="11" t="s">
        <v>51</v>
      </c>
      <c r="C38" s="11">
        <v>2.0</v>
      </c>
      <c r="D38" s="12"/>
      <c r="E38" s="12"/>
      <c r="F38" s="12"/>
      <c r="G38" s="12"/>
    </row>
    <row r="39">
      <c r="A39" s="11" t="s">
        <v>176</v>
      </c>
      <c r="B39" s="11" t="s">
        <v>13</v>
      </c>
      <c r="C39" s="11">
        <v>2.0</v>
      </c>
      <c r="D39" s="12"/>
      <c r="E39" s="12"/>
      <c r="F39" s="12"/>
      <c r="G39" s="12"/>
    </row>
    <row r="40">
      <c r="A40" s="11" t="s">
        <v>177</v>
      </c>
      <c r="B40" s="11" t="s">
        <v>13</v>
      </c>
      <c r="C40" s="11">
        <v>2.0</v>
      </c>
      <c r="D40" s="12"/>
      <c r="E40" s="12"/>
      <c r="F40" s="12"/>
      <c r="G40" s="12"/>
    </row>
    <row r="41">
      <c r="A41" s="11" t="s">
        <v>178</v>
      </c>
      <c r="B41" s="11" t="s">
        <v>10</v>
      </c>
      <c r="C41" s="11">
        <v>0.25</v>
      </c>
      <c r="D41" s="12"/>
      <c r="E41" s="12"/>
      <c r="F41" s="12"/>
      <c r="G41" s="12"/>
    </row>
    <row r="42">
      <c r="A42" s="11" t="s">
        <v>32</v>
      </c>
      <c r="B42" s="11" t="s">
        <v>179</v>
      </c>
      <c r="C42" s="12"/>
      <c r="D42" s="12"/>
      <c r="E42" s="12"/>
      <c r="F42" s="12"/>
      <c r="G42" s="12"/>
    </row>
  </sheetData>
  <mergeCells count="4">
    <mergeCell ref="D7:E7"/>
    <mergeCell ref="A3:G3"/>
    <mergeCell ref="A6:G6"/>
    <mergeCell ref="A5:G5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180</v>
      </c>
    </row>
    <row r="2">
      <c r="A2" s="1"/>
    </row>
    <row r="3">
      <c r="A3" s="2"/>
    </row>
    <row r="4">
      <c r="A4" s="3" t="s">
        <v>0</v>
      </c>
      <c r="B4" s="4">
        <v>4.0</v>
      </c>
      <c r="C4" s="5" t="s">
        <v>1</v>
      </c>
      <c r="D4" s="4">
        <v>4.0</v>
      </c>
      <c r="E4" s="6"/>
      <c r="F4" s="5" t="s">
        <v>2</v>
      </c>
      <c r="G4" s="7">
        <f>sum(G8:G1000)</f>
        <v>0</v>
      </c>
    </row>
    <row r="5">
      <c r="A5" s="8"/>
    </row>
    <row r="7">
      <c r="A7" s="9" t="s">
        <v>3</v>
      </c>
      <c r="B7" s="9" t="s">
        <v>4</v>
      </c>
      <c r="C7" s="9" t="s">
        <v>5</v>
      </c>
      <c r="D7" s="10" t="s">
        <v>6</v>
      </c>
      <c r="F7" s="9" t="s">
        <v>7</v>
      </c>
      <c r="G7" s="9" t="s">
        <v>8</v>
      </c>
    </row>
    <row r="8">
      <c r="A8" s="11" t="s">
        <v>181</v>
      </c>
      <c r="B8" s="11" t="s">
        <v>10</v>
      </c>
      <c r="C8" s="11">
        <v>2.0</v>
      </c>
      <c r="D8" s="12">
        <f t="shared" ref="D8:D22" si="1">if(C8, C8*D$4/B$4, "")</f>
        <v>2</v>
      </c>
      <c r="E8" s="13" t="str">
        <f t="shared" ref="E8:E22" si="2">if(B8 = "whole", A8, B8)</f>
        <v>c</v>
      </c>
      <c r="F8" s="11"/>
      <c r="G8" s="12">
        <f t="shared" ref="G8:G22" si="3">if(D8, D8*F8, "")</f>
        <v>0</v>
      </c>
    </row>
    <row r="9">
      <c r="A9" s="11" t="s">
        <v>28</v>
      </c>
      <c r="B9" s="11" t="s">
        <v>29</v>
      </c>
      <c r="C9" s="11">
        <v>2.0</v>
      </c>
      <c r="D9" s="12">
        <f t="shared" si="1"/>
        <v>2</v>
      </c>
      <c r="E9" s="13" t="str">
        <f t="shared" si="2"/>
        <v>Eggs</v>
      </c>
      <c r="F9" s="11"/>
      <c r="G9" s="12">
        <f t="shared" si="3"/>
        <v>0</v>
      </c>
    </row>
    <row r="10">
      <c r="A10" s="11" t="s">
        <v>176</v>
      </c>
      <c r="B10" s="11" t="s">
        <v>10</v>
      </c>
      <c r="C10" s="11">
        <v>0.25</v>
      </c>
      <c r="D10" s="12">
        <f t="shared" si="1"/>
        <v>0.25</v>
      </c>
      <c r="E10" s="13" t="str">
        <f t="shared" si="2"/>
        <v>c</v>
      </c>
      <c r="F10" s="11"/>
      <c r="G10" s="12">
        <f t="shared" si="3"/>
        <v>0</v>
      </c>
    </row>
    <row r="11">
      <c r="A11" s="11" t="s">
        <v>18</v>
      </c>
      <c r="B11" s="11" t="s">
        <v>17</v>
      </c>
      <c r="C11" s="11">
        <v>1.0</v>
      </c>
      <c r="D11" s="12">
        <f t="shared" si="1"/>
        <v>1</v>
      </c>
      <c r="E11" s="13" t="str">
        <f t="shared" si="2"/>
        <v>tsp</v>
      </c>
      <c r="F11" s="11"/>
      <c r="G11" s="12">
        <f t="shared" si="3"/>
        <v>0</v>
      </c>
    </row>
    <row r="12">
      <c r="A12" s="11" t="s">
        <v>183</v>
      </c>
      <c r="B12" s="11" t="s">
        <v>17</v>
      </c>
      <c r="C12" s="11">
        <v>0.5</v>
      </c>
      <c r="D12" s="12">
        <f t="shared" si="1"/>
        <v>0.5</v>
      </c>
      <c r="E12" s="13" t="str">
        <f t="shared" si="2"/>
        <v>tsp</v>
      </c>
      <c r="F12" s="11"/>
      <c r="G12" s="12">
        <f t="shared" si="3"/>
        <v>0</v>
      </c>
    </row>
    <row r="13">
      <c r="A13" s="11" t="s">
        <v>32</v>
      </c>
      <c r="B13" s="11" t="s">
        <v>17</v>
      </c>
      <c r="C13" s="11">
        <v>0.75</v>
      </c>
      <c r="D13" s="12">
        <f t="shared" si="1"/>
        <v>0.75</v>
      </c>
      <c r="E13" s="13" t="str">
        <f t="shared" si="2"/>
        <v>tsp</v>
      </c>
      <c r="F13" s="11"/>
      <c r="G13" s="12">
        <f t="shared" si="3"/>
        <v>0</v>
      </c>
    </row>
    <row r="14">
      <c r="A14" s="11" t="s">
        <v>185</v>
      </c>
      <c r="B14" s="11" t="s">
        <v>17</v>
      </c>
      <c r="C14" s="11">
        <v>1.0</v>
      </c>
      <c r="D14" s="12">
        <f t="shared" si="1"/>
        <v>1</v>
      </c>
      <c r="E14" s="13" t="str">
        <f t="shared" si="2"/>
        <v>tsp</v>
      </c>
      <c r="F14" s="11"/>
      <c r="G14" s="12">
        <f t="shared" si="3"/>
        <v>0</v>
      </c>
    </row>
    <row r="15">
      <c r="A15" s="11" t="s">
        <v>186</v>
      </c>
      <c r="B15" s="11" t="s">
        <v>10</v>
      </c>
      <c r="C15" s="11">
        <v>2.0</v>
      </c>
      <c r="D15" s="12">
        <f t="shared" si="1"/>
        <v>2</v>
      </c>
      <c r="E15" s="13" t="str">
        <f t="shared" si="2"/>
        <v>c</v>
      </c>
      <c r="F15" s="11"/>
      <c r="G15" s="12">
        <f t="shared" si="3"/>
        <v>0</v>
      </c>
    </row>
    <row r="16">
      <c r="A16" s="11" t="s">
        <v>187</v>
      </c>
      <c r="B16" s="11" t="s">
        <v>10</v>
      </c>
      <c r="C16" s="11">
        <v>3.0</v>
      </c>
      <c r="D16" s="12">
        <f t="shared" si="1"/>
        <v>3</v>
      </c>
      <c r="E16" s="13" t="str">
        <f t="shared" si="2"/>
        <v>c</v>
      </c>
      <c r="F16" s="11"/>
      <c r="G16" s="12">
        <f t="shared" si="3"/>
        <v>0</v>
      </c>
    </row>
    <row r="17">
      <c r="A17" s="11"/>
      <c r="B17" s="11"/>
      <c r="C17" s="11"/>
      <c r="D17" s="12" t="str">
        <f t="shared" si="1"/>
        <v/>
      </c>
      <c r="E17" s="13" t="str">
        <f t="shared" si="2"/>
        <v/>
      </c>
      <c r="F17" s="11"/>
      <c r="G17" s="12" t="str">
        <f t="shared" si="3"/>
        <v/>
      </c>
    </row>
    <row r="18">
      <c r="A18" s="11" t="s">
        <v>188</v>
      </c>
      <c r="B18" s="11"/>
      <c r="C18" s="11"/>
      <c r="D18" s="12" t="str">
        <f t="shared" si="1"/>
        <v/>
      </c>
      <c r="E18" s="13" t="str">
        <f t="shared" si="2"/>
        <v/>
      </c>
      <c r="F18" s="11"/>
      <c r="G18" s="12" t="str">
        <f t="shared" si="3"/>
        <v/>
      </c>
    </row>
    <row r="19">
      <c r="A19" s="11" t="s">
        <v>63</v>
      </c>
      <c r="B19" s="11" t="s">
        <v>10</v>
      </c>
      <c r="C19" s="11">
        <v>0.25</v>
      </c>
      <c r="D19" s="12">
        <f t="shared" si="1"/>
        <v>0.25</v>
      </c>
      <c r="E19" s="13" t="str">
        <f t="shared" si="2"/>
        <v>c</v>
      </c>
      <c r="F19" s="11"/>
      <c r="G19" s="12">
        <f t="shared" si="3"/>
        <v>0</v>
      </c>
    </row>
    <row r="20">
      <c r="A20" s="11" t="s">
        <v>176</v>
      </c>
      <c r="B20" s="11" t="s">
        <v>17</v>
      </c>
      <c r="C20" s="11">
        <v>2.0</v>
      </c>
      <c r="D20" s="12">
        <f t="shared" si="1"/>
        <v>2</v>
      </c>
      <c r="E20" s="13" t="str">
        <f t="shared" si="2"/>
        <v>tsp</v>
      </c>
      <c r="F20" s="12"/>
      <c r="G20" s="12">
        <f t="shared" si="3"/>
        <v>0</v>
      </c>
    </row>
    <row r="21">
      <c r="A21" s="11" t="s">
        <v>189</v>
      </c>
      <c r="B21" s="11" t="s">
        <v>17</v>
      </c>
      <c r="C21" s="11">
        <v>2.0</v>
      </c>
      <c r="D21" s="12">
        <f t="shared" si="1"/>
        <v>2</v>
      </c>
      <c r="E21" s="13" t="str">
        <f t="shared" si="2"/>
        <v>tsp</v>
      </c>
      <c r="F21" s="12"/>
      <c r="G21" s="12">
        <f t="shared" si="3"/>
        <v>0</v>
      </c>
    </row>
    <row r="22">
      <c r="A22" s="11" t="s">
        <v>190</v>
      </c>
      <c r="B22" s="11" t="s">
        <v>10</v>
      </c>
      <c r="C22" s="11">
        <v>0.25</v>
      </c>
      <c r="D22" s="12">
        <f t="shared" si="1"/>
        <v>0.25</v>
      </c>
      <c r="E22" s="13" t="str">
        <f t="shared" si="2"/>
        <v>c</v>
      </c>
      <c r="F22" s="12"/>
      <c r="G22" s="12">
        <f t="shared" si="3"/>
        <v>0</v>
      </c>
    </row>
    <row r="23">
      <c r="A23" s="18" t="s">
        <v>183</v>
      </c>
      <c r="B23" s="18" t="s">
        <v>17</v>
      </c>
      <c r="C23" s="18">
        <v>0.25</v>
      </c>
    </row>
  </sheetData>
  <mergeCells count="6">
    <mergeCell ref="D7:E7"/>
    <mergeCell ref="A1:G1"/>
    <mergeCell ref="A3:G3"/>
    <mergeCell ref="A6:G6"/>
    <mergeCell ref="A5:G5"/>
    <mergeCell ref="A2:G2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86"/>
  </cols>
  <sheetData>
    <row r="1">
      <c r="A1" s="1" t="str">
        <f>HYPERLINK("https://www.budgetbytes.com/cold-peanut-noodle-salad/","Cold Peanut Noodle Salad")</f>
        <v>Cold Peanut Noodle Salad</v>
      </c>
      <c r="B1" s="1"/>
      <c r="C1" s="1"/>
      <c r="D1" s="1"/>
      <c r="E1" s="1"/>
      <c r="F1" s="1"/>
      <c r="G1" s="1"/>
    </row>
    <row r="2">
      <c r="A2" s="1"/>
    </row>
    <row r="3">
      <c r="A3" s="2"/>
    </row>
    <row r="4">
      <c r="A4" s="3" t="s">
        <v>0</v>
      </c>
      <c r="B4" s="4">
        <v>4.0</v>
      </c>
      <c r="C4" s="5" t="s">
        <v>1</v>
      </c>
      <c r="D4" s="4">
        <v>4.0</v>
      </c>
      <c r="E4" s="6"/>
      <c r="F4" s="5" t="s">
        <v>2</v>
      </c>
      <c r="G4" s="7">
        <f>sum(G8:G1000)</f>
        <v>0</v>
      </c>
    </row>
    <row r="5">
      <c r="A5" s="8"/>
    </row>
    <row r="7">
      <c r="A7" s="9" t="s">
        <v>3</v>
      </c>
      <c r="B7" s="9" t="s">
        <v>4</v>
      </c>
      <c r="C7" s="9" t="s">
        <v>5</v>
      </c>
      <c r="D7" s="10" t="s">
        <v>6</v>
      </c>
      <c r="F7" s="9" t="s">
        <v>7</v>
      </c>
      <c r="G7" s="9" t="s">
        <v>8</v>
      </c>
    </row>
    <row r="8">
      <c r="A8" s="11" t="s">
        <v>226</v>
      </c>
      <c r="B8" s="11" t="s">
        <v>13</v>
      </c>
      <c r="C8" s="11">
        <v>3.0</v>
      </c>
      <c r="D8" s="12">
        <f t="shared" ref="D8:D27" si="1">if(C8, C8*D$4/B$4, "")</f>
        <v>3</v>
      </c>
      <c r="E8" s="13" t="str">
        <f t="shared" ref="E8:E22" si="2">if(B8 = "whole", A8, B8)</f>
        <v>Tbsp</v>
      </c>
      <c r="F8" s="11"/>
      <c r="G8" s="12">
        <f t="shared" ref="G8:G27" si="3">if(D8, D8*F8, "")</f>
        <v>0</v>
      </c>
    </row>
    <row r="9">
      <c r="A9" s="25" t="s">
        <v>176</v>
      </c>
      <c r="B9" s="11" t="s">
        <v>13</v>
      </c>
      <c r="C9" s="11">
        <v>1.0</v>
      </c>
      <c r="D9" s="12">
        <f t="shared" si="1"/>
        <v>1</v>
      </c>
      <c r="E9" s="13" t="str">
        <f t="shared" si="2"/>
        <v>Tbsp</v>
      </c>
      <c r="F9" s="11"/>
      <c r="G9" s="12">
        <f t="shared" si="3"/>
        <v>0</v>
      </c>
    </row>
    <row r="10">
      <c r="A10" s="11" t="s">
        <v>54</v>
      </c>
      <c r="B10" s="11" t="s">
        <v>212</v>
      </c>
      <c r="C10" s="11">
        <v>1.0</v>
      </c>
      <c r="D10" s="12">
        <f t="shared" si="1"/>
        <v>1</v>
      </c>
      <c r="E10" s="13" t="str">
        <f t="shared" si="2"/>
        <v>clove</v>
      </c>
      <c r="F10" s="11"/>
      <c r="G10" s="12">
        <f t="shared" si="3"/>
        <v>0</v>
      </c>
    </row>
    <row r="11">
      <c r="A11" s="11" t="s">
        <v>240</v>
      </c>
      <c r="B11" s="11" t="s">
        <v>17</v>
      </c>
      <c r="C11" s="11">
        <v>0.5</v>
      </c>
      <c r="D11" s="12">
        <f t="shared" si="1"/>
        <v>0.5</v>
      </c>
      <c r="E11" s="13" t="str">
        <f t="shared" si="2"/>
        <v>tsp</v>
      </c>
      <c r="F11" s="11"/>
      <c r="G11" s="12">
        <f t="shared" si="3"/>
        <v>0</v>
      </c>
    </row>
    <row r="12">
      <c r="A12" s="11" t="s">
        <v>243</v>
      </c>
      <c r="B12" s="11" t="s">
        <v>29</v>
      </c>
      <c r="C12" s="11">
        <v>1.0</v>
      </c>
      <c r="D12" s="12">
        <f t="shared" si="1"/>
        <v>1</v>
      </c>
      <c r="E12" s="13" t="str">
        <f t="shared" si="2"/>
        <v>Lime </v>
      </c>
      <c r="F12" s="11"/>
      <c r="G12" s="12">
        <f t="shared" si="3"/>
        <v>0</v>
      </c>
    </row>
    <row r="13">
      <c r="A13" s="11" t="s">
        <v>247</v>
      </c>
      <c r="B13" s="11" t="s">
        <v>17</v>
      </c>
      <c r="C13" s="11">
        <v>2.0</v>
      </c>
      <c r="D13" s="12">
        <f t="shared" si="1"/>
        <v>2</v>
      </c>
      <c r="E13" s="13" t="str">
        <f t="shared" si="2"/>
        <v>tsp</v>
      </c>
      <c r="F13" s="11"/>
      <c r="G13" s="12">
        <f t="shared" si="3"/>
        <v>0</v>
      </c>
    </row>
    <row r="14">
      <c r="A14" s="11" t="s">
        <v>150</v>
      </c>
      <c r="B14" s="11" t="s">
        <v>248</v>
      </c>
      <c r="C14" s="11">
        <v>0.25</v>
      </c>
      <c r="D14" s="12">
        <f t="shared" si="1"/>
        <v>0.25</v>
      </c>
      <c r="E14" s="13" t="str">
        <f t="shared" si="2"/>
        <v>c </v>
      </c>
      <c r="F14" s="11"/>
      <c r="G14" s="12">
        <f t="shared" si="3"/>
        <v>0</v>
      </c>
    </row>
    <row r="15">
      <c r="A15" s="11"/>
      <c r="B15" s="11"/>
      <c r="C15" s="11"/>
      <c r="D15" s="12" t="str">
        <f t="shared" si="1"/>
        <v/>
      </c>
      <c r="E15" s="13" t="str">
        <f t="shared" si="2"/>
        <v/>
      </c>
      <c r="F15" s="11"/>
      <c r="G15" s="12" t="str">
        <f t="shared" si="3"/>
        <v/>
      </c>
    </row>
    <row r="16">
      <c r="A16" s="11" t="s">
        <v>251</v>
      </c>
      <c r="B16" s="11" t="s">
        <v>24</v>
      </c>
      <c r="C16" s="11">
        <v>8.0</v>
      </c>
      <c r="D16" s="12">
        <f t="shared" si="1"/>
        <v>8</v>
      </c>
      <c r="E16" s="13" t="str">
        <f t="shared" si="2"/>
        <v>oz</v>
      </c>
      <c r="F16" s="11"/>
      <c r="G16" s="12">
        <f t="shared" si="3"/>
        <v>0</v>
      </c>
    </row>
    <row r="17">
      <c r="A17" s="11" t="s">
        <v>252</v>
      </c>
      <c r="B17" s="11" t="s">
        <v>10</v>
      </c>
      <c r="C17" s="11">
        <v>4.0</v>
      </c>
      <c r="D17" s="12">
        <f t="shared" si="1"/>
        <v>4</v>
      </c>
      <c r="E17" s="13" t="str">
        <f t="shared" si="2"/>
        <v>c</v>
      </c>
      <c r="F17" s="12"/>
      <c r="G17" s="12">
        <f t="shared" si="3"/>
        <v>0</v>
      </c>
    </row>
    <row r="18">
      <c r="A18" s="25" t="s">
        <v>155</v>
      </c>
      <c r="B18" s="11" t="s">
        <v>156</v>
      </c>
      <c r="C18" s="11">
        <v>0.5</v>
      </c>
      <c r="D18" s="12">
        <f t="shared" si="1"/>
        <v>0.5</v>
      </c>
      <c r="E18" s="13" t="str">
        <f t="shared" si="2"/>
        <v>bunch</v>
      </c>
      <c r="F18" s="12"/>
      <c r="G18" s="12">
        <f t="shared" si="3"/>
        <v>0</v>
      </c>
    </row>
    <row r="19">
      <c r="A19" s="11" t="s">
        <v>257</v>
      </c>
      <c r="B19" s="11" t="s">
        <v>29</v>
      </c>
      <c r="C19" s="11">
        <v>4.0</v>
      </c>
      <c r="D19" s="12">
        <f t="shared" si="1"/>
        <v>4</v>
      </c>
      <c r="E19" s="13" t="str">
        <f t="shared" si="2"/>
        <v>Green Oninons</v>
      </c>
      <c r="F19" s="11"/>
      <c r="G19" s="12">
        <f t="shared" si="3"/>
        <v>0</v>
      </c>
    </row>
    <row r="20">
      <c r="A20" s="11" t="s">
        <v>259</v>
      </c>
      <c r="B20" s="11" t="s">
        <v>10</v>
      </c>
      <c r="C20" s="11">
        <v>0.5</v>
      </c>
      <c r="D20" s="12">
        <f t="shared" si="1"/>
        <v>0.5</v>
      </c>
      <c r="E20" s="13" t="str">
        <f t="shared" si="2"/>
        <v>c</v>
      </c>
      <c r="F20" s="11"/>
      <c r="G20" s="12">
        <f t="shared" si="3"/>
        <v>0</v>
      </c>
    </row>
    <row r="21">
      <c r="A21" s="11"/>
      <c r="B21" s="11"/>
      <c r="C21" s="11"/>
      <c r="D21" s="12" t="str">
        <f t="shared" si="1"/>
        <v/>
      </c>
      <c r="E21" s="13" t="str">
        <f t="shared" si="2"/>
        <v/>
      </c>
      <c r="F21" s="11"/>
      <c r="G21" s="12" t="str">
        <f t="shared" si="3"/>
        <v/>
      </c>
    </row>
    <row r="22">
      <c r="A22" s="11"/>
      <c r="B22" s="11"/>
      <c r="C22" s="11"/>
      <c r="D22" s="12" t="str">
        <f t="shared" si="1"/>
        <v/>
      </c>
      <c r="E22" s="13" t="str">
        <f t="shared" si="2"/>
        <v/>
      </c>
      <c r="F22" s="11"/>
      <c r="G22" s="12" t="str">
        <f t="shared" si="3"/>
        <v/>
      </c>
    </row>
    <row r="23">
      <c r="A23" s="11"/>
      <c r="B23" s="11"/>
      <c r="C23" s="11"/>
      <c r="D23" s="12" t="str">
        <f t="shared" si="1"/>
        <v/>
      </c>
      <c r="E23" s="12"/>
      <c r="F23" s="11"/>
      <c r="G23" s="12" t="str">
        <f t="shared" si="3"/>
        <v/>
      </c>
    </row>
    <row r="24">
      <c r="A24" s="11"/>
      <c r="B24" s="11"/>
      <c r="C24" s="11"/>
      <c r="D24" s="12" t="str">
        <f t="shared" si="1"/>
        <v/>
      </c>
      <c r="E24" s="12"/>
      <c r="F24" s="11"/>
      <c r="G24" s="12" t="str">
        <f t="shared" si="3"/>
        <v/>
      </c>
    </row>
    <row r="25">
      <c r="A25" s="11"/>
      <c r="B25" s="11"/>
      <c r="C25" s="11"/>
      <c r="D25" s="12" t="str">
        <f t="shared" si="1"/>
        <v/>
      </c>
      <c r="E25" s="12"/>
      <c r="F25" s="11"/>
      <c r="G25" s="12" t="str">
        <f t="shared" si="3"/>
        <v/>
      </c>
    </row>
    <row r="26">
      <c r="A26" s="11"/>
      <c r="B26" s="11"/>
      <c r="C26" s="11"/>
      <c r="D26" s="12" t="str">
        <f t="shared" si="1"/>
        <v/>
      </c>
      <c r="E26" s="12"/>
      <c r="F26" s="11"/>
      <c r="G26" s="12" t="str">
        <f t="shared" si="3"/>
        <v/>
      </c>
    </row>
    <row r="27">
      <c r="A27" s="11"/>
      <c r="B27" s="11"/>
      <c r="C27" s="11"/>
      <c r="D27" s="12" t="str">
        <f t="shared" si="1"/>
        <v/>
      </c>
      <c r="E27" s="12"/>
      <c r="F27" s="11"/>
      <c r="G27" s="12" t="str">
        <f t="shared" si="3"/>
        <v/>
      </c>
    </row>
    <row r="28">
      <c r="A28" s="12"/>
      <c r="B28" s="12"/>
      <c r="C28" s="12"/>
      <c r="D28" s="12"/>
      <c r="E28" s="12"/>
      <c r="F28" s="12"/>
      <c r="G28" s="12"/>
    </row>
  </sheetData>
  <mergeCells count="5">
    <mergeCell ref="D7:E7"/>
    <mergeCell ref="A3:G3"/>
    <mergeCell ref="A6:G6"/>
    <mergeCell ref="A5:G5"/>
    <mergeCell ref="A2:G2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13.14"/>
    <col customWidth="1" min="3" max="3" width="20.86"/>
    <col customWidth="1" min="4" max="4" width="29.0"/>
    <col customWidth="1" min="5" max="5" width="14.71"/>
    <col customWidth="1" min="7" max="7" width="24.71"/>
    <col customWidth="1" min="19" max="19" width="15.71"/>
  </cols>
  <sheetData>
    <row r="1">
      <c r="A1" s="1" t="s">
        <v>191</v>
      </c>
      <c r="B1" s="23" t="str">
        <f>HYPERLINK("https://www.connoisseurusveg.com/smoky-tofu-banh-mi-tacos/","Smoky Tofu Banh Mi")</f>
        <v>Smoky Tofu Banh Mi</v>
      </c>
      <c r="C1" s="1"/>
      <c r="D1" s="23" t="str">
        <f>HYPERLINK("https://avocadopesto.com/vegan-butternut-squash-tacos-black-beans/","Butternut Squash and Black Bean")</f>
        <v>Butternut Squash and Black Bean</v>
      </c>
      <c r="E1" s="23" t="str">
        <f>HYPERLINK("https://www.veggieinspired.com/crispy-baked-cauliflower-tacos/","Crispy Baked Cauliflower")</f>
        <v>Crispy Baked Cauliflower</v>
      </c>
      <c r="F1" s="1"/>
      <c r="G1" s="1"/>
      <c r="J1" s="18" t="s">
        <v>193</v>
      </c>
    </row>
    <row r="2">
      <c r="A2" s="1"/>
    </row>
    <row r="3">
      <c r="A3" s="2"/>
      <c r="J3" s="18" t="s">
        <v>194</v>
      </c>
      <c r="M3" s="18" t="s">
        <v>195</v>
      </c>
      <c r="P3" s="18" t="s">
        <v>196</v>
      </c>
      <c r="S3" s="18" t="s">
        <v>197</v>
      </c>
      <c r="V3" s="18" t="s">
        <v>198</v>
      </c>
    </row>
    <row r="4">
      <c r="A4" s="3" t="s">
        <v>0</v>
      </c>
      <c r="B4" s="4">
        <v>4.0</v>
      </c>
      <c r="C4" s="5" t="s">
        <v>1</v>
      </c>
      <c r="D4" s="4">
        <v>4.0</v>
      </c>
      <c r="E4" s="6"/>
      <c r="F4" s="5" t="s">
        <v>2</v>
      </c>
      <c r="G4" s="7">
        <f>sum(G8:G996)</f>
        <v>0</v>
      </c>
    </row>
    <row r="5">
      <c r="A5" s="8"/>
    </row>
    <row r="7">
      <c r="A7" s="9" t="s">
        <v>3</v>
      </c>
      <c r="B7" s="9" t="s">
        <v>4</v>
      </c>
      <c r="C7" s="9" t="s">
        <v>5</v>
      </c>
      <c r="D7" s="10" t="s">
        <v>6</v>
      </c>
      <c r="F7" s="9" t="s">
        <v>7</v>
      </c>
      <c r="G7" s="9" t="s">
        <v>8</v>
      </c>
    </row>
    <row r="8">
      <c r="A8" s="18" t="s">
        <v>201</v>
      </c>
      <c r="D8" s="12" t="str">
        <f t="shared" ref="D8:D27" si="1">if(C8, C8*D$4/B$4, "")</f>
        <v/>
      </c>
      <c r="E8" s="13" t="str">
        <f t="shared" ref="E8:E9" si="2">if(B8 = "whole", A8, B8)</f>
        <v/>
      </c>
      <c r="F8" s="11"/>
      <c r="G8" s="12" t="str">
        <f t="shared" ref="G8:G27" si="3">if(D8, D8*F8, "")</f>
        <v/>
      </c>
    </row>
    <row r="9">
      <c r="D9" s="12" t="str">
        <f t="shared" si="1"/>
        <v/>
      </c>
      <c r="E9" s="13" t="str">
        <f t="shared" si="2"/>
        <v/>
      </c>
      <c r="F9" s="11"/>
      <c r="G9" s="12" t="str">
        <f t="shared" si="3"/>
        <v/>
      </c>
    </row>
    <row r="10">
      <c r="A10" s="18" t="s">
        <v>204</v>
      </c>
      <c r="B10" s="18" t="s">
        <v>205</v>
      </c>
      <c r="D10" s="12" t="str">
        <f t="shared" si="1"/>
        <v/>
      </c>
      <c r="E10" s="13" t="str">
        <f>if(B10 = "whole", B1, B10)</f>
        <v>makes 6 tacos</v>
      </c>
      <c r="F10" s="11"/>
      <c r="G10" s="12" t="str">
        <f t="shared" si="3"/>
        <v/>
      </c>
    </row>
    <row r="11">
      <c r="A11" s="24" t="s">
        <v>206</v>
      </c>
      <c r="D11" s="12" t="str">
        <f t="shared" si="1"/>
        <v/>
      </c>
      <c r="E11" s="13" t="str">
        <f t="shared" ref="E11:E22" si="4">if(B11 = "whole", A11, B11)</f>
        <v/>
      </c>
      <c r="F11" s="11"/>
      <c r="G11" s="12" t="str">
        <f t="shared" si="3"/>
        <v/>
      </c>
    </row>
    <row r="12">
      <c r="A12" s="18" t="s">
        <v>207</v>
      </c>
      <c r="B12" s="18" t="s">
        <v>10</v>
      </c>
      <c r="C12" s="18">
        <v>0.25</v>
      </c>
      <c r="D12" s="12">
        <f t="shared" si="1"/>
        <v>0.25</v>
      </c>
      <c r="E12" s="13" t="str">
        <f t="shared" si="4"/>
        <v>c</v>
      </c>
      <c r="F12" s="11"/>
      <c r="G12" s="12">
        <f t="shared" si="3"/>
        <v>0</v>
      </c>
    </row>
    <row r="13">
      <c r="A13" s="18" t="s">
        <v>208</v>
      </c>
      <c r="B13" s="18" t="s">
        <v>13</v>
      </c>
      <c r="C13" s="18">
        <v>1.0</v>
      </c>
      <c r="D13" s="12">
        <f t="shared" si="1"/>
        <v>1</v>
      </c>
      <c r="E13" s="13" t="str">
        <f t="shared" si="4"/>
        <v>Tbsp</v>
      </c>
      <c r="F13" s="11"/>
      <c r="G13" s="12">
        <f t="shared" si="3"/>
        <v>0</v>
      </c>
    </row>
    <row r="14">
      <c r="A14" s="18" t="s">
        <v>89</v>
      </c>
      <c r="B14" s="18" t="s">
        <v>13</v>
      </c>
      <c r="C14" s="18">
        <v>1.0</v>
      </c>
      <c r="D14" s="12">
        <f t="shared" si="1"/>
        <v>1</v>
      </c>
      <c r="E14" s="13" t="str">
        <f t="shared" si="4"/>
        <v>Tbsp</v>
      </c>
      <c r="F14" s="11"/>
      <c r="G14" s="12">
        <f t="shared" si="3"/>
        <v>0</v>
      </c>
    </row>
    <row r="15">
      <c r="A15" s="18" t="s">
        <v>209</v>
      </c>
      <c r="B15" s="18" t="s">
        <v>17</v>
      </c>
      <c r="C15" s="18">
        <v>1.0</v>
      </c>
      <c r="D15" s="12">
        <f t="shared" si="1"/>
        <v>1</v>
      </c>
      <c r="E15" s="13" t="str">
        <f t="shared" si="4"/>
        <v>tsp</v>
      </c>
      <c r="F15" s="11"/>
      <c r="G15" s="12">
        <f t="shared" si="3"/>
        <v>0</v>
      </c>
    </row>
    <row r="16">
      <c r="A16" s="18" t="s">
        <v>210</v>
      </c>
      <c r="B16" s="18" t="s">
        <v>17</v>
      </c>
      <c r="C16" s="18">
        <v>1.0</v>
      </c>
      <c r="D16" s="12">
        <f t="shared" si="1"/>
        <v>1</v>
      </c>
      <c r="E16" s="13" t="str">
        <f t="shared" si="4"/>
        <v>tsp</v>
      </c>
      <c r="F16" s="11"/>
      <c r="G16" s="12">
        <f t="shared" si="3"/>
        <v>0</v>
      </c>
    </row>
    <row r="17">
      <c r="A17" s="18" t="s">
        <v>211</v>
      </c>
      <c r="B17" s="18" t="s">
        <v>212</v>
      </c>
      <c r="C17" s="18">
        <v>1.0</v>
      </c>
      <c r="D17" s="12">
        <f t="shared" si="1"/>
        <v>1</v>
      </c>
      <c r="E17" s="13" t="str">
        <f t="shared" si="4"/>
        <v>clove</v>
      </c>
      <c r="F17" s="12"/>
      <c r="G17" s="12">
        <f t="shared" si="3"/>
        <v>0</v>
      </c>
    </row>
    <row r="18">
      <c r="A18" s="18" t="s">
        <v>213</v>
      </c>
      <c r="B18" s="18" t="s">
        <v>214</v>
      </c>
      <c r="C18" s="18">
        <v>1.0</v>
      </c>
      <c r="D18" s="12">
        <f t="shared" si="1"/>
        <v>1</v>
      </c>
      <c r="E18" s="13" t="str">
        <f t="shared" si="4"/>
        <v>pack</v>
      </c>
      <c r="F18" s="12"/>
      <c r="G18" s="12">
        <f t="shared" si="3"/>
        <v>0</v>
      </c>
    </row>
    <row r="19">
      <c r="A19" s="24" t="s">
        <v>215</v>
      </c>
      <c r="D19" s="12" t="str">
        <f t="shared" si="1"/>
        <v/>
      </c>
      <c r="E19" s="13" t="str">
        <f t="shared" si="4"/>
        <v/>
      </c>
      <c r="F19" s="11"/>
      <c r="G19" s="12" t="str">
        <f t="shared" si="3"/>
        <v/>
      </c>
    </row>
    <row r="20">
      <c r="A20" s="18" t="s">
        <v>216</v>
      </c>
      <c r="B20" s="18" t="s">
        <v>10</v>
      </c>
      <c r="C20" s="18">
        <v>0.5</v>
      </c>
      <c r="D20" s="12">
        <f t="shared" si="1"/>
        <v>0.5</v>
      </c>
      <c r="E20" s="13" t="str">
        <f t="shared" si="4"/>
        <v>c</v>
      </c>
      <c r="F20" s="11"/>
      <c r="G20" s="12">
        <f t="shared" si="3"/>
        <v>0</v>
      </c>
    </row>
    <row r="21">
      <c r="A21" s="18" t="s">
        <v>217</v>
      </c>
      <c r="B21" s="18" t="s">
        <v>10</v>
      </c>
      <c r="C21" s="18">
        <v>0.5</v>
      </c>
      <c r="D21" s="12">
        <f t="shared" si="1"/>
        <v>0.5</v>
      </c>
      <c r="E21" s="13" t="str">
        <f t="shared" si="4"/>
        <v>c</v>
      </c>
      <c r="F21" s="11"/>
      <c r="G21" s="12">
        <f t="shared" si="3"/>
        <v>0</v>
      </c>
    </row>
    <row r="22">
      <c r="A22" s="18" t="s">
        <v>218</v>
      </c>
      <c r="B22" s="18" t="s">
        <v>29</v>
      </c>
      <c r="C22" s="18">
        <v>1.0</v>
      </c>
      <c r="D22" s="12">
        <f t="shared" si="1"/>
        <v>1</v>
      </c>
      <c r="E22" s="13" t="str">
        <f t="shared" si="4"/>
        <v>julienned red bell pepper</v>
      </c>
      <c r="F22" s="11"/>
      <c r="G22" s="12">
        <f t="shared" si="3"/>
        <v>0</v>
      </c>
    </row>
    <row r="23">
      <c r="A23" s="18" t="s">
        <v>208</v>
      </c>
      <c r="B23" s="18" t="s">
        <v>10</v>
      </c>
      <c r="C23" s="18">
        <v>0.33</v>
      </c>
      <c r="D23" s="12">
        <f t="shared" si="1"/>
        <v>0.33</v>
      </c>
      <c r="E23" s="12"/>
      <c r="F23" s="11"/>
      <c r="G23" s="12">
        <f t="shared" si="3"/>
        <v>0</v>
      </c>
    </row>
    <row r="24">
      <c r="A24" s="18" t="s">
        <v>89</v>
      </c>
      <c r="B24" s="18" t="s">
        <v>13</v>
      </c>
      <c r="C24" s="18">
        <v>1.0</v>
      </c>
      <c r="D24" s="12">
        <f t="shared" si="1"/>
        <v>1</v>
      </c>
      <c r="E24" s="12"/>
      <c r="F24" s="11"/>
      <c r="G24" s="12">
        <f t="shared" si="3"/>
        <v>0</v>
      </c>
    </row>
    <row r="25">
      <c r="A25" s="18" t="s">
        <v>209</v>
      </c>
      <c r="B25" s="18" t="s">
        <v>17</v>
      </c>
      <c r="C25" s="18">
        <v>0.5</v>
      </c>
      <c r="D25" s="12">
        <f t="shared" si="1"/>
        <v>0.5</v>
      </c>
      <c r="E25" s="12"/>
      <c r="F25" s="11"/>
      <c r="G25" s="12">
        <f t="shared" si="3"/>
        <v>0</v>
      </c>
    </row>
    <row r="26">
      <c r="A26" s="18" t="s">
        <v>80</v>
      </c>
      <c r="D26" s="12" t="str">
        <f t="shared" si="1"/>
        <v/>
      </c>
      <c r="E26" s="12"/>
      <c r="F26" s="11"/>
      <c r="G26" s="12" t="str">
        <f t="shared" si="3"/>
        <v/>
      </c>
    </row>
    <row r="27">
      <c r="A27" s="24" t="s">
        <v>219</v>
      </c>
      <c r="D27" s="12" t="str">
        <f t="shared" si="1"/>
        <v/>
      </c>
      <c r="E27" s="12"/>
      <c r="F27" s="11"/>
      <c r="G27" s="12" t="str">
        <f t="shared" si="3"/>
        <v/>
      </c>
    </row>
    <row r="28">
      <c r="A28" s="18" t="s">
        <v>220</v>
      </c>
      <c r="B28" s="18" t="s">
        <v>10</v>
      </c>
      <c r="C28" s="18">
        <v>0.25</v>
      </c>
      <c r="D28" s="12"/>
      <c r="E28" s="12"/>
      <c r="F28" s="12"/>
      <c r="G28" s="12"/>
    </row>
    <row r="29">
      <c r="A29" s="18" t="s">
        <v>221</v>
      </c>
      <c r="B29" s="18" t="s">
        <v>10</v>
      </c>
      <c r="C29" s="18">
        <v>0.25</v>
      </c>
      <c r="D29" s="1"/>
      <c r="E29" s="1"/>
      <c r="F29" s="1"/>
      <c r="G29" s="1"/>
    </row>
    <row r="30">
      <c r="A30" s="24" t="s">
        <v>222</v>
      </c>
      <c r="D30" s="1"/>
      <c r="E30" s="1"/>
      <c r="F30" s="1"/>
      <c r="G30" s="1"/>
    </row>
    <row r="31">
      <c r="A31" s="18" t="s">
        <v>223</v>
      </c>
      <c r="B31" s="18" t="s">
        <v>224</v>
      </c>
      <c r="C31" s="18">
        <v>6.0</v>
      </c>
      <c r="D31" s="2"/>
      <c r="E31" s="2"/>
      <c r="F31" s="2"/>
      <c r="G31" s="2"/>
    </row>
    <row r="32">
      <c r="A32" s="18" t="s">
        <v>225</v>
      </c>
      <c r="B32" s="18" t="s">
        <v>10</v>
      </c>
      <c r="C32" s="18">
        <v>0.5</v>
      </c>
      <c r="D32" s="4"/>
      <c r="E32" s="6"/>
      <c r="F32" s="5"/>
      <c r="G32" s="7"/>
    </row>
    <row r="33">
      <c r="A33" s="18" t="s">
        <v>227</v>
      </c>
      <c r="B33" s="18" t="s">
        <v>10</v>
      </c>
      <c r="C33" s="18">
        <v>0.5</v>
      </c>
      <c r="D33" s="8"/>
      <c r="E33" s="8"/>
      <c r="F33" s="8"/>
      <c r="G33" s="8"/>
    </row>
    <row r="34">
      <c r="A34" s="18" t="s">
        <v>228</v>
      </c>
      <c r="B34" s="18" t="s">
        <v>10</v>
      </c>
      <c r="C34" s="18">
        <v>0.5</v>
      </c>
    </row>
    <row r="35">
      <c r="A35" s="18" t="s">
        <v>229</v>
      </c>
      <c r="B35" s="18" t="s">
        <v>224</v>
      </c>
      <c r="C35" s="18">
        <v>2.0</v>
      </c>
      <c r="D35" s="10"/>
      <c r="F35" s="9"/>
      <c r="G35" s="9"/>
    </row>
    <row r="36">
      <c r="A36" s="18" t="s">
        <v>230</v>
      </c>
      <c r="B36" s="18" t="s">
        <v>224</v>
      </c>
      <c r="C36" s="18">
        <v>2.0</v>
      </c>
      <c r="D36" s="12"/>
      <c r="E36" s="13"/>
      <c r="F36" s="11"/>
      <c r="G36" s="12"/>
    </row>
    <row r="37">
      <c r="A37" s="18" t="s">
        <v>231</v>
      </c>
      <c r="B37" s="18" t="s">
        <v>26</v>
      </c>
      <c r="C37" s="18">
        <v>0.2</v>
      </c>
      <c r="D37" s="12"/>
      <c r="E37" s="13"/>
      <c r="F37" s="11"/>
      <c r="G37" s="12"/>
    </row>
    <row r="38">
      <c r="D38" s="12"/>
      <c r="E38" s="13"/>
      <c r="F38" s="11"/>
      <c r="G38" s="12"/>
    </row>
    <row r="39">
      <c r="D39" s="12"/>
      <c r="E39" s="13"/>
      <c r="F39" s="11"/>
      <c r="G39" s="12"/>
    </row>
    <row r="40">
      <c r="A40" s="18" t="s">
        <v>232</v>
      </c>
      <c r="B40" s="18" t="s">
        <v>233</v>
      </c>
      <c r="D40" s="12"/>
      <c r="E40" s="13"/>
      <c r="F40" s="11"/>
      <c r="G40" s="12"/>
    </row>
    <row r="41">
      <c r="A41" s="18" t="s">
        <v>234</v>
      </c>
      <c r="B41" s="18" t="s">
        <v>10</v>
      </c>
      <c r="C41" s="18">
        <v>3.0</v>
      </c>
      <c r="D41" s="12"/>
      <c r="E41" s="13"/>
      <c r="F41" s="11"/>
      <c r="G41" s="12"/>
    </row>
    <row r="42">
      <c r="A42" s="18" t="s">
        <v>110</v>
      </c>
      <c r="B42" s="18" t="s">
        <v>17</v>
      </c>
      <c r="C42" s="18">
        <v>1.0</v>
      </c>
      <c r="D42" s="12"/>
      <c r="E42" s="13"/>
      <c r="F42" s="11"/>
      <c r="G42" s="12"/>
    </row>
    <row r="43">
      <c r="A43" s="18" t="s">
        <v>235</v>
      </c>
      <c r="B43" s="18" t="s">
        <v>13</v>
      </c>
      <c r="C43" s="18">
        <v>1.0</v>
      </c>
      <c r="D43" s="12"/>
      <c r="E43" s="13"/>
      <c r="F43" s="11"/>
      <c r="G43" s="12"/>
    </row>
    <row r="44">
      <c r="A44" s="18" t="s">
        <v>236</v>
      </c>
      <c r="B44" s="18" t="s">
        <v>29</v>
      </c>
      <c r="C44" s="18">
        <v>1.0</v>
      </c>
      <c r="D44" s="12"/>
      <c r="E44" s="13"/>
      <c r="F44" s="11"/>
      <c r="G44" s="12"/>
    </row>
    <row r="45">
      <c r="A45" s="18" t="s">
        <v>237</v>
      </c>
      <c r="B45" s="18" t="s">
        <v>10</v>
      </c>
      <c r="C45" s="18">
        <v>0.33</v>
      </c>
      <c r="D45" s="12"/>
      <c r="E45" s="13"/>
      <c r="F45" s="12"/>
      <c r="G45" s="12"/>
    </row>
    <row r="46">
      <c r="A46" s="18" t="s">
        <v>238</v>
      </c>
      <c r="B46" s="18" t="s">
        <v>10</v>
      </c>
      <c r="C46" s="18">
        <v>1.0</v>
      </c>
      <c r="D46" s="12"/>
      <c r="E46" s="13"/>
      <c r="F46" s="12"/>
      <c r="G46" s="12"/>
    </row>
    <row r="47">
      <c r="A47" s="18" t="s">
        <v>239</v>
      </c>
      <c r="B47" s="18" t="s">
        <v>17</v>
      </c>
      <c r="C47" s="18">
        <v>1.0</v>
      </c>
      <c r="D47" s="12"/>
      <c r="E47" s="13"/>
      <c r="F47" s="11"/>
      <c r="G47" s="12"/>
    </row>
    <row r="48">
      <c r="A48" s="18" t="s">
        <v>242</v>
      </c>
      <c r="B48" s="18" t="s">
        <v>29</v>
      </c>
      <c r="C48" s="18">
        <v>1.0</v>
      </c>
      <c r="D48" s="12"/>
      <c r="E48" s="13"/>
      <c r="F48" s="11"/>
      <c r="G48" s="12"/>
    </row>
    <row r="49">
      <c r="A49" s="18" t="s">
        <v>109</v>
      </c>
      <c r="B49" s="18" t="s">
        <v>13</v>
      </c>
      <c r="C49" s="18">
        <v>1.0</v>
      </c>
      <c r="D49" s="12"/>
      <c r="E49" s="13"/>
      <c r="F49" s="11"/>
      <c r="G49" s="12"/>
    </row>
    <row r="50">
      <c r="A50" s="18" t="s">
        <v>245</v>
      </c>
      <c r="B50" s="18" t="s">
        <v>246</v>
      </c>
      <c r="C50" s="18">
        <v>1.0</v>
      </c>
      <c r="D50" s="12">
        <f t="shared" ref="D50:D55" si="5">if(C50, C50*D$4/B$4, "")</f>
        <v>1</v>
      </c>
      <c r="E50" s="13"/>
      <c r="F50" s="11"/>
      <c r="G50" s="12">
        <f t="shared" ref="G50:G55" si="6">if(D50, D50*F50, "")</f>
        <v>0</v>
      </c>
    </row>
    <row r="51">
      <c r="A51" s="18" t="s">
        <v>249</v>
      </c>
      <c r="B51" s="18" t="s">
        <v>29</v>
      </c>
      <c r="C51" s="18">
        <v>8.0</v>
      </c>
      <c r="D51" s="12">
        <f t="shared" si="5"/>
        <v>8</v>
      </c>
      <c r="E51" s="12"/>
      <c r="F51" s="11"/>
      <c r="G51" s="12">
        <f t="shared" si="6"/>
        <v>0</v>
      </c>
    </row>
    <row r="52">
      <c r="A52" s="18" t="s">
        <v>250</v>
      </c>
      <c r="B52" s="18" t="s">
        <v>29</v>
      </c>
      <c r="C52" s="18">
        <v>1.0</v>
      </c>
      <c r="D52" s="12">
        <f t="shared" si="5"/>
        <v>1</v>
      </c>
      <c r="E52" s="12"/>
      <c r="F52" s="11"/>
      <c r="G52" s="12">
        <f t="shared" si="6"/>
        <v>0</v>
      </c>
    </row>
    <row r="53">
      <c r="D53" s="12" t="str">
        <f t="shared" si="5"/>
        <v/>
      </c>
      <c r="E53" s="12"/>
      <c r="F53" s="11"/>
      <c r="G53" s="12" t="str">
        <f t="shared" si="6"/>
        <v/>
      </c>
    </row>
    <row r="54">
      <c r="D54" s="12" t="str">
        <f t="shared" si="5"/>
        <v/>
      </c>
      <c r="E54" s="12"/>
      <c r="F54" s="11"/>
      <c r="G54" s="12" t="str">
        <f t="shared" si="6"/>
        <v/>
      </c>
    </row>
    <row r="55">
      <c r="A55" s="18" t="s">
        <v>253</v>
      </c>
      <c r="B55" s="18" t="s">
        <v>254</v>
      </c>
      <c r="D55" s="12" t="str">
        <f t="shared" si="5"/>
        <v/>
      </c>
      <c r="E55" s="12"/>
      <c r="F55" s="11"/>
      <c r="G55" s="12" t="str">
        <f t="shared" si="6"/>
        <v/>
      </c>
    </row>
    <row r="56">
      <c r="A56" s="26" t="s">
        <v>256</v>
      </c>
      <c r="D56" s="12"/>
      <c r="E56" s="12"/>
      <c r="F56" s="12"/>
      <c r="G56" s="12"/>
    </row>
    <row r="57">
      <c r="A57" s="18" t="s">
        <v>258</v>
      </c>
      <c r="B57" s="18" t="s">
        <v>29</v>
      </c>
      <c r="C57" s="18">
        <v>1.0</v>
      </c>
    </row>
    <row r="58">
      <c r="A58" s="18" t="s">
        <v>260</v>
      </c>
      <c r="B58" s="18" t="s">
        <v>10</v>
      </c>
      <c r="C58" s="18">
        <v>0.5</v>
      </c>
    </row>
    <row r="59">
      <c r="A59" s="18" t="s">
        <v>262</v>
      </c>
      <c r="B59" s="18" t="s">
        <v>29</v>
      </c>
      <c r="C59" s="18">
        <v>1.0</v>
      </c>
    </row>
    <row r="60">
      <c r="A60" s="18" t="s">
        <v>103</v>
      </c>
      <c r="B60" s="18" t="s">
        <v>17</v>
      </c>
      <c r="C60" s="18">
        <v>0.5</v>
      </c>
    </row>
    <row r="61">
      <c r="A61" s="18" t="s">
        <v>263</v>
      </c>
      <c r="B61" s="18" t="s">
        <v>10</v>
      </c>
      <c r="C61" s="18">
        <v>0.5</v>
      </c>
    </row>
    <row r="62">
      <c r="A62" s="18" t="s">
        <v>266</v>
      </c>
      <c r="B62" s="18" t="s">
        <v>10</v>
      </c>
      <c r="C62" s="18">
        <v>0.5</v>
      </c>
    </row>
    <row r="63">
      <c r="A63" s="18" t="s">
        <v>267</v>
      </c>
      <c r="B63" s="18" t="s">
        <v>10</v>
      </c>
      <c r="C63" s="18">
        <v>0.5</v>
      </c>
    </row>
    <row r="64">
      <c r="A64" s="18" t="s">
        <v>268</v>
      </c>
      <c r="B64" s="18" t="s">
        <v>17</v>
      </c>
      <c r="C64" s="18">
        <v>1.5</v>
      </c>
    </row>
    <row r="65">
      <c r="A65" s="18" t="s">
        <v>239</v>
      </c>
      <c r="B65" s="18" t="s">
        <v>17</v>
      </c>
      <c r="C65" s="18">
        <v>1.0</v>
      </c>
    </row>
    <row r="66">
      <c r="A66" s="18" t="s">
        <v>92</v>
      </c>
      <c r="B66" s="18" t="s">
        <v>17</v>
      </c>
      <c r="C66" s="18">
        <v>0.5</v>
      </c>
    </row>
    <row r="67">
      <c r="A67" s="18" t="s">
        <v>270</v>
      </c>
      <c r="B67" s="18" t="s">
        <v>17</v>
      </c>
      <c r="C67" s="18">
        <v>0.25</v>
      </c>
    </row>
    <row r="68">
      <c r="A68" s="18" t="s">
        <v>84</v>
      </c>
      <c r="B68" s="18" t="s">
        <v>17</v>
      </c>
      <c r="C68" s="18">
        <v>0.25</v>
      </c>
    </row>
    <row r="69">
      <c r="A69" s="24" t="s">
        <v>271</v>
      </c>
    </row>
    <row r="70">
      <c r="A70" s="18" t="s">
        <v>272</v>
      </c>
      <c r="B70" s="18" t="s">
        <v>10</v>
      </c>
      <c r="C70" s="18">
        <v>0.75</v>
      </c>
    </row>
    <row r="71">
      <c r="A71" s="18" t="s">
        <v>273</v>
      </c>
      <c r="B71" s="18" t="s">
        <v>10</v>
      </c>
      <c r="C71" s="18">
        <v>0.75</v>
      </c>
    </row>
    <row r="72">
      <c r="A72" s="18" t="s">
        <v>274</v>
      </c>
      <c r="B72" s="18" t="s">
        <v>10</v>
      </c>
      <c r="C72" s="18">
        <v>0.5</v>
      </c>
    </row>
    <row r="73">
      <c r="A73" s="18" t="s">
        <v>275</v>
      </c>
      <c r="B73" s="18" t="s">
        <v>29</v>
      </c>
      <c r="C73" s="18">
        <v>1.0</v>
      </c>
    </row>
    <row r="74">
      <c r="A74" s="18" t="s">
        <v>276</v>
      </c>
      <c r="B74" s="18" t="s">
        <v>13</v>
      </c>
      <c r="C74" s="18">
        <v>1.0</v>
      </c>
    </row>
    <row r="75">
      <c r="A75" s="18" t="s">
        <v>89</v>
      </c>
      <c r="B75" s="18" t="s">
        <v>17</v>
      </c>
      <c r="C75" s="18">
        <v>0.5</v>
      </c>
    </row>
    <row r="76">
      <c r="A76" s="18" t="s">
        <v>103</v>
      </c>
      <c r="B76" s="18" t="s">
        <v>17</v>
      </c>
      <c r="C76" s="18">
        <v>0.5</v>
      </c>
    </row>
    <row r="77">
      <c r="A77" s="24" t="s">
        <v>277</v>
      </c>
    </row>
    <row r="78">
      <c r="A78" s="18" t="s">
        <v>220</v>
      </c>
      <c r="B78" s="18" t="s">
        <v>10</v>
      </c>
      <c r="C78" s="18">
        <v>0.33</v>
      </c>
    </row>
    <row r="79">
      <c r="A79" s="18" t="s">
        <v>278</v>
      </c>
      <c r="B79" s="18" t="s">
        <v>10</v>
      </c>
      <c r="C79" s="18">
        <v>0.33</v>
      </c>
    </row>
    <row r="80">
      <c r="A80" s="18" t="s">
        <v>262</v>
      </c>
      <c r="B80" s="18" t="s">
        <v>29</v>
      </c>
      <c r="C80" s="18">
        <v>1.0</v>
      </c>
    </row>
    <row r="81">
      <c r="A81" s="18" t="s">
        <v>88</v>
      </c>
      <c r="B81" s="18" t="s">
        <v>17</v>
      </c>
      <c r="C81" s="18">
        <v>1.5</v>
      </c>
    </row>
    <row r="82">
      <c r="A82" s="18" t="s">
        <v>103</v>
      </c>
      <c r="B82" s="18" t="s">
        <v>17</v>
      </c>
      <c r="C82" s="18">
        <v>0.5</v>
      </c>
    </row>
    <row r="83">
      <c r="A83" s="18" t="s">
        <v>221</v>
      </c>
      <c r="B83" s="18" t="s">
        <v>279</v>
      </c>
    </row>
    <row r="84">
      <c r="A84" s="24"/>
    </row>
    <row r="86">
      <c r="A86" s="18" t="s">
        <v>280</v>
      </c>
    </row>
    <row r="87">
      <c r="A87" s="18" t="s">
        <v>281</v>
      </c>
    </row>
    <row r="88">
      <c r="A88" s="18" t="s">
        <v>282</v>
      </c>
    </row>
    <row r="89">
      <c r="A89" s="18" t="s">
        <v>283</v>
      </c>
    </row>
    <row r="90">
      <c r="A90" s="18" t="s">
        <v>284</v>
      </c>
    </row>
  </sheetData>
  <mergeCells count="6">
    <mergeCell ref="D7:E7"/>
    <mergeCell ref="A3:G3"/>
    <mergeCell ref="A6:G6"/>
    <mergeCell ref="A5:G5"/>
    <mergeCell ref="A2:G2"/>
    <mergeCell ref="D35:E35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tr">
        <f>HYPERLINK("https://www.veganricha.com/2014/11/gluten-free-yeast-free-pumpkin-cinnamon-rolls.html","Cinnamon Rolls")</f>
        <v>Cinnamon Rolls</v>
      </c>
    </row>
    <row r="2">
      <c r="A2" s="1"/>
    </row>
    <row r="3">
      <c r="A3" s="2"/>
    </row>
    <row r="4">
      <c r="A4" s="3" t="s">
        <v>0</v>
      </c>
      <c r="B4" s="4">
        <v>8.0</v>
      </c>
      <c r="C4" s="5" t="s">
        <v>1</v>
      </c>
      <c r="D4" s="4">
        <v>8.0</v>
      </c>
      <c r="E4" s="6"/>
      <c r="F4" s="5" t="s">
        <v>2</v>
      </c>
      <c r="G4" s="7">
        <f>sum(G8:G1000)</f>
        <v>23.6475</v>
      </c>
    </row>
    <row r="5">
      <c r="A5" s="8"/>
    </row>
    <row r="7">
      <c r="A7" s="9" t="s">
        <v>3</v>
      </c>
      <c r="B7" s="9" t="s">
        <v>4</v>
      </c>
      <c r="C7" s="9" t="s">
        <v>5</v>
      </c>
      <c r="D7" s="10" t="s">
        <v>6</v>
      </c>
      <c r="F7" s="9" t="s">
        <v>7</v>
      </c>
      <c r="G7" s="9" t="s">
        <v>8</v>
      </c>
    </row>
    <row r="8">
      <c r="A8" s="11" t="s">
        <v>30</v>
      </c>
      <c r="B8" s="11" t="s">
        <v>10</v>
      </c>
      <c r="C8" s="11">
        <v>0.75</v>
      </c>
      <c r="D8" s="12">
        <f t="shared" ref="D8:D22" si="1">if(C8, C8*D$4/B$4, "")</f>
        <v>0.75</v>
      </c>
      <c r="E8" s="13" t="str">
        <f t="shared" ref="E8:E22" si="2">if(B8 = "whole", A8, B8)</f>
        <v>c</v>
      </c>
      <c r="F8" s="11">
        <v>0.17</v>
      </c>
      <c r="G8" s="12">
        <f t="shared" ref="G8:G22" si="3">if(D8, D8*F8, "")</f>
        <v>0.1275</v>
      </c>
    </row>
    <row r="9">
      <c r="A9" s="11" t="s">
        <v>241</v>
      </c>
      <c r="B9" s="11" t="s">
        <v>10</v>
      </c>
      <c r="C9" s="11">
        <v>0.33</v>
      </c>
      <c r="D9" s="12">
        <f t="shared" si="1"/>
        <v>0.33</v>
      </c>
      <c r="E9" s="13" t="str">
        <f t="shared" si="2"/>
        <v>c</v>
      </c>
      <c r="F9" s="11">
        <v>0.25</v>
      </c>
      <c r="G9" s="12">
        <f t="shared" si="3"/>
        <v>0.0825</v>
      </c>
    </row>
    <row r="10">
      <c r="A10" s="11" t="s">
        <v>244</v>
      </c>
      <c r="B10" s="11" t="s">
        <v>10</v>
      </c>
      <c r="C10" s="11">
        <v>0.5</v>
      </c>
      <c r="D10" s="12">
        <f t="shared" si="1"/>
        <v>0.5</v>
      </c>
      <c r="E10" s="13" t="str">
        <f t="shared" si="2"/>
        <v>c</v>
      </c>
      <c r="F10" s="11">
        <v>0.35</v>
      </c>
      <c r="G10" s="12">
        <f t="shared" si="3"/>
        <v>0.175</v>
      </c>
    </row>
    <row r="11">
      <c r="A11" s="11" t="s">
        <v>103</v>
      </c>
      <c r="B11" s="11" t="s">
        <v>17</v>
      </c>
      <c r="C11" s="11">
        <v>0.25</v>
      </c>
      <c r="D11" s="12">
        <f t="shared" si="1"/>
        <v>0.25</v>
      </c>
      <c r="E11" s="13" t="str">
        <f t="shared" si="2"/>
        <v>tsp</v>
      </c>
      <c r="F11" s="11">
        <v>0.17</v>
      </c>
      <c r="G11" s="12">
        <f t="shared" si="3"/>
        <v>0.0425</v>
      </c>
    </row>
    <row r="12">
      <c r="A12" s="11" t="s">
        <v>185</v>
      </c>
      <c r="B12" s="11" t="s">
        <v>17</v>
      </c>
      <c r="C12" s="11">
        <v>1.5</v>
      </c>
      <c r="D12" s="12">
        <f t="shared" si="1"/>
        <v>1.5</v>
      </c>
      <c r="E12" s="13" t="str">
        <f t="shared" si="2"/>
        <v>tsp</v>
      </c>
      <c r="F12" s="11">
        <v>3.0</v>
      </c>
      <c r="G12" s="12">
        <f t="shared" si="3"/>
        <v>4.5</v>
      </c>
    </row>
    <row r="13">
      <c r="A13" s="11"/>
      <c r="B13" s="11"/>
      <c r="C13" s="11"/>
      <c r="D13" s="12" t="str">
        <f t="shared" si="1"/>
        <v/>
      </c>
      <c r="E13" s="13" t="str">
        <f t="shared" si="2"/>
        <v/>
      </c>
      <c r="F13" s="11">
        <v>0.2</v>
      </c>
      <c r="G13" s="12" t="str">
        <f t="shared" si="3"/>
        <v/>
      </c>
    </row>
    <row r="14">
      <c r="A14" s="11" t="s">
        <v>9</v>
      </c>
      <c r="B14" s="11" t="s">
        <v>10</v>
      </c>
      <c r="C14" s="11">
        <v>0.5</v>
      </c>
      <c r="D14" s="12">
        <f t="shared" si="1"/>
        <v>0.5</v>
      </c>
      <c r="E14" s="13" t="str">
        <f t="shared" si="2"/>
        <v>c</v>
      </c>
      <c r="F14" s="11">
        <v>5.99</v>
      </c>
      <c r="G14" s="12">
        <f t="shared" si="3"/>
        <v>2.995</v>
      </c>
    </row>
    <row r="15">
      <c r="A15" s="11" t="s">
        <v>255</v>
      </c>
      <c r="B15" s="11" t="s">
        <v>10</v>
      </c>
      <c r="C15" s="11">
        <v>0.25</v>
      </c>
      <c r="D15" s="12">
        <f t="shared" si="1"/>
        <v>0.25</v>
      </c>
      <c r="E15" s="13" t="str">
        <f t="shared" si="2"/>
        <v>c</v>
      </c>
      <c r="F15" s="11">
        <v>0.2</v>
      </c>
      <c r="G15" s="12">
        <f t="shared" si="3"/>
        <v>0.05</v>
      </c>
    </row>
    <row r="16">
      <c r="A16" s="11" t="s">
        <v>150</v>
      </c>
      <c r="B16" s="11" t="s">
        <v>13</v>
      </c>
      <c r="C16" s="11">
        <v>1.0</v>
      </c>
      <c r="D16" s="12">
        <f t="shared" si="1"/>
        <v>1</v>
      </c>
      <c r="E16" s="13" t="str">
        <f t="shared" si="2"/>
        <v>Tbsp</v>
      </c>
      <c r="F16" s="11">
        <v>0.2</v>
      </c>
      <c r="G16" s="12">
        <f t="shared" si="3"/>
        <v>0.2</v>
      </c>
    </row>
    <row r="17">
      <c r="A17" s="11" t="s">
        <v>261</v>
      </c>
      <c r="B17" s="11" t="s">
        <v>13</v>
      </c>
      <c r="C17" s="11">
        <v>1.0</v>
      </c>
      <c r="D17" s="12">
        <f t="shared" si="1"/>
        <v>1</v>
      </c>
      <c r="E17" s="13" t="str">
        <f t="shared" si="2"/>
        <v>Tbsp</v>
      </c>
      <c r="F17" s="11">
        <v>0.5</v>
      </c>
      <c r="G17" s="12">
        <f t="shared" si="3"/>
        <v>0.5</v>
      </c>
    </row>
    <row r="18">
      <c r="A18" s="11" t="s">
        <v>264</v>
      </c>
      <c r="B18" s="11" t="s">
        <v>265</v>
      </c>
      <c r="C18" s="11">
        <v>1.5</v>
      </c>
      <c r="D18" s="12">
        <f t="shared" si="1"/>
        <v>1.5</v>
      </c>
      <c r="E18" s="13" t="str">
        <f t="shared" si="2"/>
        <v>Tsp</v>
      </c>
      <c r="F18" s="12"/>
      <c r="G18" s="12">
        <f t="shared" si="3"/>
        <v>0</v>
      </c>
    </row>
    <row r="19">
      <c r="A19" s="11" t="s">
        <v>269</v>
      </c>
      <c r="B19" s="11" t="s">
        <v>13</v>
      </c>
      <c r="C19" s="11">
        <v>2.5</v>
      </c>
      <c r="D19" s="12">
        <f t="shared" si="1"/>
        <v>2.5</v>
      </c>
      <c r="E19" s="13" t="str">
        <f t="shared" si="2"/>
        <v>Tbsp</v>
      </c>
      <c r="F19" s="11">
        <v>5.99</v>
      </c>
      <c r="G19" s="12">
        <f t="shared" si="3"/>
        <v>14.975</v>
      </c>
    </row>
    <row r="20">
      <c r="A20" s="11"/>
      <c r="B20" s="11"/>
      <c r="C20" s="11"/>
      <c r="D20" s="12" t="str">
        <f t="shared" si="1"/>
        <v/>
      </c>
      <c r="E20" s="13" t="str">
        <f t="shared" si="2"/>
        <v/>
      </c>
      <c r="F20" s="11">
        <v>2.69</v>
      </c>
      <c r="G20" s="12" t="str">
        <f t="shared" si="3"/>
        <v/>
      </c>
    </row>
    <row r="21">
      <c r="A21" s="11"/>
      <c r="B21" s="11"/>
      <c r="C21" s="11"/>
      <c r="D21" s="12" t="str">
        <f t="shared" si="1"/>
        <v/>
      </c>
      <c r="E21" s="13" t="str">
        <f t="shared" si="2"/>
        <v/>
      </c>
      <c r="F21" s="11">
        <v>2.99</v>
      </c>
      <c r="G21" s="12" t="str">
        <f t="shared" si="3"/>
        <v/>
      </c>
    </row>
    <row r="22">
      <c r="A22" s="12"/>
      <c r="B22" s="12"/>
      <c r="C22" s="12"/>
      <c r="D22" s="12" t="str">
        <f t="shared" si="1"/>
        <v/>
      </c>
      <c r="E22" s="13" t="str">
        <f t="shared" si="2"/>
        <v/>
      </c>
      <c r="F22" s="12"/>
      <c r="G22" s="12" t="str">
        <f t="shared" si="3"/>
        <v/>
      </c>
    </row>
  </sheetData>
  <mergeCells count="6">
    <mergeCell ref="D7:E7"/>
    <mergeCell ref="A1:G1"/>
    <mergeCell ref="A3:G3"/>
    <mergeCell ref="A6:G6"/>
    <mergeCell ref="A5:G5"/>
    <mergeCell ref="A2:G2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8" t="s">
        <v>287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8" t="s">
        <v>285</v>
      </c>
    </row>
    <row r="2">
      <c r="A2" s="18" t="s">
        <v>286</v>
      </c>
    </row>
    <row r="3">
      <c r="A3" s="18" t="s">
        <v>288</v>
      </c>
    </row>
    <row r="4">
      <c r="A4" s="18" t="s">
        <v>289</v>
      </c>
    </row>
    <row r="5">
      <c r="A5" s="18" t="s">
        <v>290</v>
      </c>
      <c r="B5" s="18" t="s">
        <v>291</v>
      </c>
    </row>
    <row r="6">
      <c r="A6" s="18" t="s">
        <v>292</v>
      </c>
    </row>
    <row r="9">
      <c r="A9" s="27" t="s">
        <v>293</v>
      </c>
    </row>
    <row r="10">
      <c r="A10" s="27" t="s">
        <v>294</v>
      </c>
    </row>
  </sheetData>
  <hyperlinks>
    <hyperlink r:id="rId1" ref="A9"/>
    <hyperlink r:id="rId2" ref="A10"/>
  </hyperlinks>
  <drawing r:id="rId3"/>
</worksheet>
</file>