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2024年度 ○\○ 「電子Cプレジデント表彰」案件申立依頼の件\"/>
    </mc:Choice>
  </mc:AlternateContent>
  <xr:revisionPtr revIDLastSave="0" documentId="13_ncr:1_{F3B06FE5-33C9-455D-AEDB-213598906F01}" xr6:coauthVersionLast="47" xr6:coauthVersionMax="47" xr10:uidLastSave="{00000000-0000-0000-0000-000000000000}"/>
  <bookViews>
    <workbookView xWindow="-120" yWindow="-120" windowWidth="29040" windowHeight="16440" xr2:uid="{E2B46A87-1CE0-4F19-AF46-8A945D492D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R6" i="1"/>
  <c r="R5" i="1"/>
  <c r="N38" i="1"/>
  <c r="O37" i="1"/>
  <c r="O36" i="1"/>
  <c r="O30" i="1"/>
  <c r="O26" i="1"/>
  <c r="O25" i="1"/>
  <c r="O21" i="1"/>
  <c r="O20" i="1"/>
  <c r="O16" i="1"/>
  <c r="O15" i="1"/>
  <c r="O11" i="1"/>
  <c r="O10" i="1"/>
  <c r="O6" i="1"/>
  <c r="O5" i="1"/>
  <c r="L38" i="1"/>
  <c r="M38" i="1"/>
  <c r="I38" i="1" l="1"/>
  <c r="J38" i="1"/>
  <c r="K38" i="1"/>
  <c r="G31" i="1"/>
  <c r="O31" i="1" s="1"/>
  <c r="H38" i="1" l="1"/>
  <c r="G38" i="1"/>
  <c r="F38" i="1"/>
  <c r="E38" i="1"/>
  <c r="D38" i="1"/>
  <c r="C38" i="1"/>
  <c r="O38" i="1" s="1"/>
  <c r="N32" i="1"/>
  <c r="M32" i="1"/>
  <c r="L32" i="1"/>
  <c r="K32" i="1"/>
  <c r="J32" i="1"/>
  <c r="I32" i="1"/>
  <c r="H32" i="1"/>
  <c r="G32" i="1"/>
  <c r="F32" i="1"/>
  <c r="E32" i="1"/>
  <c r="D32" i="1"/>
  <c r="C32" i="1"/>
  <c r="N27" i="1"/>
  <c r="M27" i="1"/>
  <c r="L27" i="1"/>
  <c r="K27" i="1"/>
  <c r="J27" i="1"/>
  <c r="I27" i="1"/>
  <c r="H27" i="1"/>
  <c r="G27" i="1"/>
  <c r="F27" i="1"/>
  <c r="E27" i="1"/>
  <c r="D27" i="1"/>
  <c r="C27" i="1"/>
  <c r="N22" i="1"/>
  <c r="M22" i="1"/>
  <c r="L22" i="1"/>
  <c r="K22" i="1"/>
  <c r="J22" i="1"/>
  <c r="I22" i="1"/>
  <c r="H22" i="1"/>
  <c r="G22" i="1"/>
  <c r="F22" i="1"/>
  <c r="E22" i="1"/>
  <c r="D22" i="1"/>
  <c r="C22" i="1"/>
  <c r="N17" i="1"/>
  <c r="M17" i="1"/>
  <c r="L17" i="1"/>
  <c r="K17" i="1"/>
  <c r="J17" i="1"/>
  <c r="I17" i="1"/>
  <c r="H17" i="1"/>
  <c r="G17" i="1"/>
  <c r="F17" i="1"/>
  <c r="E17" i="1"/>
  <c r="D17" i="1"/>
  <c r="C17" i="1"/>
  <c r="N12" i="1"/>
  <c r="M12" i="1"/>
  <c r="L12" i="1"/>
  <c r="K12" i="1"/>
  <c r="J12" i="1"/>
  <c r="I12" i="1"/>
  <c r="H12" i="1"/>
  <c r="G12" i="1"/>
  <c r="F12" i="1"/>
  <c r="E12" i="1"/>
  <c r="D12" i="1"/>
  <c r="C12" i="1"/>
  <c r="H7" i="1"/>
  <c r="O32" i="1" l="1"/>
  <c r="O17" i="1"/>
  <c r="O12" i="1"/>
  <c r="O27" i="1"/>
  <c r="O22" i="1"/>
  <c r="D7" i="1"/>
  <c r="E7" i="1"/>
  <c r="F7" i="1"/>
  <c r="G7" i="1"/>
  <c r="I7" i="1"/>
  <c r="J7" i="1"/>
  <c r="K7" i="1"/>
  <c r="L7" i="1"/>
  <c r="M7" i="1"/>
  <c r="N7" i="1"/>
  <c r="C7" i="1"/>
  <c r="O7" i="1" l="1"/>
</calcChain>
</file>

<file path=xl/sharedStrings.xml><?xml version="1.0" encoding="utf-8"?>
<sst xmlns="http://schemas.openxmlformats.org/spreadsheetml/2006/main" count="117" uniqueCount="89">
  <si>
    <t>2019年/1月</t>
    <phoneticPr fontId="1" type="noConversion"/>
  </si>
  <si>
    <t>2019年/2月</t>
  </si>
  <si>
    <t>2019年/3月</t>
  </si>
  <si>
    <t>2019年/4月</t>
  </si>
  <si>
    <t>2019年/5月</t>
  </si>
  <si>
    <t>2019年/6月</t>
  </si>
  <si>
    <t>2019年/7月</t>
  </si>
  <si>
    <t>2019年/8月</t>
  </si>
  <si>
    <t>2019年/9月</t>
  </si>
  <si>
    <t>2019年/10月</t>
  </si>
  <si>
    <t>2019年/11月</t>
  </si>
  <si>
    <t>2019年/12月</t>
  </si>
  <si>
    <t>2020年/1月</t>
    <phoneticPr fontId="1" type="noConversion"/>
  </si>
  <si>
    <t>2020年/2月</t>
  </si>
  <si>
    <t>2020年/3月</t>
  </si>
  <si>
    <t>2020年/4月</t>
  </si>
  <si>
    <t>2020年/5月</t>
  </si>
  <si>
    <t>2020年/6月</t>
  </si>
  <si>
    <t>2020年/7月</t>
  </si>
  <si>
    <t>2020年/8月</t>
  </si>
  <si>
    <t>2020年/9月</t>
  </si>
  <si>
    <t>2020年/10月</t>
  </si>
  <si>
    <t>2020年/11月</t>
  </si>
  <si>
    <t>2020年/12月</t>
  </si>
  <si>
    <t>0.15t</t>
    <phoneticPr fontId="1" type="noConversion"/>
  </si>
  <si>
    <t>0.2t</t>
    <phoneticPr fontId="1" type="noConversion"/>
  </si>
  <si>
    <t>板厚</t>
    <phoneticPr fontId="1" type="noConversion"/>
  </si>
  <si>
    <t>2021年/1月</t>
    <phoneticPr fontId="1" type="noConversion"/>
  </si>
  <si>
    <t>2021年/2月</t>
  </si>
  <si>
    <t>2021年/3月</t>
  </si>
  <si>
    <t>2021年/4月</t>
  </si>
  <si>
    <t>2021年/5月</t>
  </si>
  <si>
    <t>2021年/6月</t>
  </si>
  <si>
    <t>2021年/7月</t>
  </si>
  <si>
    <t>2021年/8月</t>
  </si>
  <si>
    <t>2021年/9月</t>
  </si>
  <si>
    <t>2021年/10月</t>
  </si>
  <si>
    <t>2021年/11月</t>
  </si>
  <si>
    <t>2021年/12月</t>
  </si>
  <si>
    <t>合計</t>
    <phoneticPr fontId="1" type="noConversion"/>
  </si>
  <si>
    <t>2022年/1月</t>
    <phoneticPr fontId="1" type="noConversion"/>
  </si>
  <si>
    <t>2022年/2月</t>
  </si>
  <si>
    <t>2022年/3月</t>
  </si>
  <si>
    <t>2022年/4月</t>
  </si>
  <si>
    <t>2022年/5月</t>
  </si>
  <si>
    <t>2022年/6月</t>
  </si>
  <si>
    <t>2022年/7月</t>
  </si>
  <si>
    <t>2022年/8月</t>
  </si>
  <si>
    <t>2022年/9月</t>
  </si>
  <si>
    <t>2022年/10月</t>
  </si>
  <si>
    <t>2022年/11月</t>
  </si>
  <si>
    <t>2022年/12月</t>
  </si>
  <si>
    <t>2023年/1月</t>
    <phoneticPr fontId="1" type="noConversion"/>
  </si>
  <si>
    <t>2023年/2月</t>
  </si>
  <si>
    <t>2023年/3月</t>
  </si>
  <si>
    <t>2023年/4月</t>
  </si>
  <si>
    <t>2023年/5月</t>
  </si>
  <si>
    <t>2023年/6月</t>
  </si>
  <si>
    <t>2023年/7月</t>
  </si>
  <si>
    <t>2023年/8月</t>
  </si>
  <si>
    <t>2023年/9月</t>
  </si>
  <si>
    <t>2023年/10月</t>
  </si>
  <si>
    <t>2023年/11月</t>
  </si>
  <si>
    <t>2023年/12月</t>
  </si>
  <si>
    <t>2024年/1月</t>
    <phoneticPr fontId="1" type="noConversion"/>
  </si>
  <si>
    <t>2024年/2月</t>
  </si>
  <si>
    <t>2024年/3月</t>
  </si>
  <si>
    <t>2024年/4月</t>
  </si>
  <si>
    <t>2024年/5月</t>
  </si>
  <si>
    <t>2024年/6月</t>
  </si>
  <si>
    <t>2024年/7月</t>
  </si>
  <si>
    <t>2024年/8月</t>
  </si>
  <si>
    <t>2024年/9月</t>
  </si>
  <si>
    <t>2024年/10月</t>
  </si>
  <si>
    <t>2024年/11月</t>
  </si>
  <si>
    <t>2024年/12月</t>
  </si>
  <si>
    <t>2025年/1月</t>
    <phoneticPr fontId="1" type="noConversion"/>
  </si>
  <si>
    <t>2025年/2月</t>
  </si>
  <si>
    <t>2025年/3月</t>
  </si>
  <si>
    <t>2025年/4月</t>
  </si>
  <si>
    <t>2025年/5月</t>
  </si>
  <si>
    <t>2025年/6月</t>
  </si>
  <si>
    <t>2025年/7月</t>
  </si>
  <si>
    <t>2025年/8月</t>
  </si>
  <si>
    <t>2025年/9月</t>
  </si>
  <si>
    <t>2025年/10月</t>
  </si>
  <si>
    <t>2025年/11月</t>
  </si>
  <si>
    <t>2025年/12月</t>
    <phoneticPr fontId="1" type="noConversion"/>
  </si>
  <si>
    <t>積層基板の出荷実績と予測  (枚/年)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</si>
</sst>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%"/>
    <numFmt numFmtId="178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" fontId="2" fillId="0" borderId="1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" fontId="2" fillId="0" borderId="4" xfId="0" applyNumberFormat="1" applyFont="1" applyBorder="1">
      <alignment vertical="center"/>
    </xf>
    <xf numFmtId="17" fontId="2" fillId="0" borderId="5" xfId="0" applyNumberFormat="1" applyFont="1" applyBorder="1">
      <alignment vertical="center"/>
    </xf>
    <xf numFmtId="3" fontId="2" fillId="0" borderId="1" xfId="0" applyNumberFormat="1" applyFont="1" applyBorder="1">
      <alignment vertical="center"/>
    </xf>
    <xf numFmtId="3" fontId="2" fillId="0" borderId="0" xfId="0" applyNumberFormat="1" applyFont="1">
      <alignment vertical="center"/>
    </xf>
    <xf numFmtId="3" fontId="2" fillId="0" borderId="2" xfId="0" applyNumberFormat="1" applyFont="1" applyBorder="1">
      <alignment vertical="center"/>
    </xf>
    <xf numFmtId="3" fontId="2" fillId="0" borderId="3" xfId="0" applyNumberFormat="1" applyFont="1" applyBorder="1">
      <alignment vertical="center"/>
    </xf>
    <xf numFmtId="3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17" fontId="2" fillId="0" borderId="6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6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CC"/>
                </a:solidFill>
                <a:latin typeface="+mn-ea"/>
                <a:ea typeface="+mn-ea"/>
                <a:cs typeface="+mn-cs"/>
              </a:defRPr>
            </a:pPr>
            <a:r>
              <a:rPr lang="zh-TW" altLang="en-US" sz="1600" b="1">
                <a:solidFill>
                  <a:srgbClr val="0000CC"/>
                </a:solidFill>
                <a:latin typeface="+mn-ea"/>
                <a:ea typeface="+mn-ea"/>
              </a:rPr>
              <a:t>積層基板</a:t>
            </a:r>
            <a:r>
              <a:rPr lang="ja-JP" altLang="en-US" sz="1600" b="1">
                <a:solidFill>
                  <a:srgbClr val="0000CC"/>
                </a:solidFill>
                <a:latin typeface="+mn-ea"/>
                <a:ea typeface="+mn-ea"/>
              </a:rPr>
              <a:t>の</a:t>
            </a:r>
            <a:r>
              <a:rPr lang="zh-TW" altLang="en-US" sz="1600" b="1">
                <a:solidFill>
                  <a:srgbClr val="0000CC"/>
                </a:solidFill>
                <a:latin typeface="+mn-ea"/>
                <a:ea typeface="+mn-ea"/>
              </a:rPr>
              <a:t>出荷実績</a:t>
            </a:r>
            <a:r>
              <a:rPr lang="ja-JP" altLang="en-US" sz="1600" b="1">
                <a:solidFill>
                  <a:srgbClr val="0000CC"/>
                </a:solidFill>
                <a:latin typeface="+mn-ea"/>
                <a:ea typeface="+mn-ea"/>
              </a:rPr>
              <a:t>と</a:t>
            </a:r>
            <a:r>
              <a:rPr lang="zh-TW" altLang="en-US" sz="1600" b="1">
                <a:solidFill>
                  <a:srgbClr val="0000CC"/>
                </a:solidFill>
                <a:latin typeface="+mn-ea"/>
                <a:ea typeface="+mn-ea"/>
              </a:rPr>
              <a:t>予測  </a:t>
            </a:r>
            <a:r>
              <a:rPr lang="en-US" altLang="zh-TW" sz="1600" b="1">
                <a:solidFill>
                  <a:srgbClr val="0000CC"/>
                </a:solidFill>
                <a:latin typeface="+mn-ea"/>
                <a:ea typeface="+mn-ea"/>
              </a:rPr>
              <a:t>(K</a:t>
            </a:r>
            <a:r>
              <a:rPr lang="zh-TW" altLang="en-US" sz="1600" b="1">
                <a:solidFill>
                  <a:srgbClr val="0000CC"/>
                </a:solidFill>
                <a:latin typeface="+mn-ea"/>
                <a:ea typeface="+mn-ea"/>
              </a:rPr>
              <a:t>枚</a:t>
            </a:r>
            <a:r>
              <a:rPr lang="en-US" altLang="zh-TW" sz="1600" b="1">
                <a:solidFill>
                  <a:srgbClr val="0000CC"/>
                </a:solidFill>
                <a:latin typeface="+mn-ea"/>
                <a:ea typeface="+mn-ea"/>
              </a:rPr>
              <a:t>/</a:t>
            </a:r>
            <a:r>
              <a:rPr lang="zh-TW" altLang="en-US" sz="1600" b="1">
                <a:solidFill>
                  <a:srgbClr val="0000CC"/>
                </a:solidFill>
                <a:latin typeface="+mn-ea"/>
                <a:ea typeface="+mn-ea"/>
              </a:rPr>
              <a:t>年</a:t>
            </a:r>
            <a:r>
              <a:rPr lang="en-US" altLang="zh-TW" sz="1600" b="1">
                <a:solidFill>
                  <a:srgbClr val="0000CC"/>
                </a:solidFill>
                <a:latin typeface="+mn-ea"/>
                <a:ea typeface="+mn-ea"/>
              </a:rPr>
              <a:t>)</a:t>
            </a:r>
            <a:endParaRPr lang="zh-TW" altLang="en-US" sz="1600" b="1">
              <a:solidFill>
                <a:srgbClr val="0000CC"/>
              </a:solidFill>
              <a:latin typeface="+mn-ea"/>
              <a:ea typeface="+mn-ea"/>
            </a:endParaRPr>
          </a:p>
        </c:rich>
      </c:tx>
      <c:layout>
        <c:manualLayout>
          <c:xMode val="edge"/>
          <c:yMode val="edge"/>
          <c:x val="0.11455448101118476"/>
          <c:y val="3.1243215517299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CC"/>
              </a:solidFill>
              <a:latin typeface="+mn-ea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4168898379109287E-2"/>
          <c:y val="0.16961160623954075"/>
          <c:w val="0.86270892038803082"/>
          <c:h val="0.723013518840950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工作表1!$Q$5</c:f>
              <c:strCache>
                <c:ptCount val="1"/>
                <c:pt idx="0">
                  <c:v>0.15t</c:v>
                </c:pt>
              </c:strCache>
            </c:strRef>
          </c:tx>
          <c:spPr>
            <a:gradFill flip="none" rotWithShape="1">
              <a:gsLst>
                <a:gs pos="28000">
                  <a:srgbClr val="3333FF">
                    <a:shade val="30000"/>
                    <a:satMod val="115000"/>
                  </a:srgbClr>
                </a:gs>
                <a:gs pos="51000">
                  <a:srgbClr val="3333FF">
                    <a:shade val="67500"/>
                    <a:satMod val="115000"/>
                  </a:srgbClr>
                </a:gs>
                <a:gs pos="50000">
                  <a:srgbClr val="3333FF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numRef>
              <c:f>工作表1!$R$4:$X$4</c:f>
              <c:numCache>
                <c:formatCode>General</c:formatCode>
                <c:ptCount val="7"/>
                <c:pt idx="0" formatCode="0_);[Red]\(0\)">
                  <c:v>2019</c:v>
                </c:pt>
                <c:pt idx="1">
                  <c:v>2020</c:v>
                </c:pt>
                <c:pt idx="2" formatCode="0_);[Red]\(0\)">
                  <c:v>2021</c:v>
                </c:pt>
                <c:pt idx="3">
                  <c:v>2022</c:v>
                </c:pt>
                <c:pt idx="4" formatCode="0_);[Red]\(0\)">
                  <c:v>2023</c:v>
                </c:pt>
                <c:pt idx="5">
                  <c:v>2024</c:v>
                </c:pt>
                <c:pt idx="6" formatCode="0_);[Red]\(0\)">
                  <c:v>2025</c:v>
                </c:pt>
              </c:numCache>
            </c:numRef>
          </c:cat>
          <c:val>
            <c:numRef>
              <c:f>工作表1!$R$5:$X$5</c:f>
              <c:numCache>
                <c:formatCode>0_ </c:formatCode>
                <c:ptCount val="7"/>
                <c:pt idx="0">
                  <c:v>1.44</c:v>
                </c:pt>
                <c:pt idx="1">
                  <c:v>1.44</c:v>
                </c:pt>
                <c:pt idx="2">
                  <c:v>6.97</c:v>
                </c:pt>
                <c:pt idx="3">
                  <c:v>19.776</c:v>
                </c:pt>
                <c:pt idx="4">
                  <c:v>166.02</c:v>
                </c:pt>
                <c:pt idx="5">
                  <c:v>174.24</c:v>
                </c:pt>
                <c:pt idx="6">
                  <c:v>289.60000000000002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F-48A2-B245-6ADF09C05732}"/>
            </c:ext>
          </c:extLst>
        </c:ser>
        <c:ser>
          <c:idx val="1"/>
          <c:order val="1"/>
          <c:tx>
            <c:strRef>
              <c:f>工作表1!$Q$6</c:f>
              <c:strCache>
                <c:ptCount val="1"/>
                <c:pt idx="0">
                  <c:v>0.2t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47000">
                  <a:schemeClr val="accent6">
                    <a:lumMod val="75000"/>
                    <a:shade val="67500"/>
                    <a:satMod val="115000"/>
                  </a:schemeClr>
                </a:gs>
                <a:gs pos="41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numRef>
              <c:f>工作表1!$R$4:$X$4</c:f>
              <c:numCache>
                <c:formatCode>General</c:formatCode>
                <c:ptCount val="7"/>
                <c:pt idx="0" formatCode="0_);[Red]\(0\)">
                  <c:v>2019</c:v>
                </c:pt>
                <c:pt idx="1">
                  <c:v>2020</c:v>
                </c:pt>
                <c:pt idx="2" formatCode="0_);[Red]\(0\)">
                  <c:v>2021</c:v>
                </c:pt>
                <c:pt idx="3">
                  <c:v>2022</c:v>
                </c:pt>
                <c:pt idx="4" formatCode="0_);[Red]\(0\)">
                  <c:v>2023</c:v>
                </c:pt>
                <c:pt idx="5">
                  <c:v>2024</c:v>
                </c:pt>
                <c:pt idx="6" formatCode="0_);[Red]\(0\)">
                  <c:v>2025</c:v>
                </c:pt>
              </c:numCache>
            </c:numRef>
          </c:cat>
          <c:val>
            <c:numRef>
              <c:f>工作表1!$R$6:$X$6</c:f>
              <c:numCache>
                <c:formatCode>0_ </c:formatCode>
                <c:ptCount val="7"/>
                <c:pt idx="0">
                  <c:v>63.999000000000002</c:v>
                </c:pt>
                <c:pt idx="1">
                  <c:v>40.69</c:v>
                </c:pt>
                <c:pt idx="2">
                  <c:v>160.227</c:v>
                </c:pt>
                <c:pt idx="3">
                  <c:v>341.88499999999999</c:v>
                </c:pt>
                <c:pt idx="4">
                  <c:v>317.24099999999999</c:v>
                </c:pt>
                <c:pt idx="5">
                  <c:v>294.52</c:v>
                </c:pt>
                <c:pt idx="6">
                  <c:v>272.60000000000002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F-48A2-B245-6ADF09C0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847914328"/>
        <c:axId val="847915048"/>
      </c:barChart>
      <c:lineChart>
        <c:grouping val="standard"/>
        <c:varyColors val="0"/>
        <c:ser>
          <c:idx val="2"/>
          <c:order val="2"/>
          <c:tx>
            <c:strRef>
              <c:f>工作表1!$Q$7</c:f>
              <c:strCache>
                <c:ptCount val="1"/>
                <c:pt idx="0">
                  <c:v>合計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9109179124505608E-2"/>
                  <c:y val="-4.6864823275949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45F-48A2-B245-6ADF09C05732}"/>
                </c:ext>
              </c:extLst>
            </c:dLbl>
            <c:dLbl>
              <c:idx val="1"/>
              <c:layout>
                <c:manualLayout>
                  <c:x val="-3.1287343299604489E-2"/>
                  <c:y val="-7.81080387932492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45F-48A2-B245-6ADF09C05732}"/>
                </c:ext>
              </c:extLst>
            </c:dLbl>
            <c:dLbl>
              <c:idx val="2"/>
              <c:layout>
                <c:manualLayout>
                  <c:x val="-4.1064638080730895E-2"/>
                  <c:y val="-8.5918842672574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45F-48A2-B245-6ADF09C05732}"/>
                </c:ext>
              </c:extLst>
            </c:dLbl>
            <c:dLbl>
              <c:idx val="3"/>
              <c:layout>
                <c:manualLayout>
                  <c:x val="-4.4975555993181524E-2"/>
                  <c:y val="-7.02972349139243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45F-48A2-B245-6ADF09C05732}"/>
                </c:ext>
              </c:extLst>
            </c:dLbl>
            <c:dLbl>
              <c:idx val="4"/>
              <c:layout>
                <c:manualLayout>
                  <c:x val="-4.4975555993181524E-2"/>
                  <c:y val="-4.68648232759495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45F-48A2-B245-6ADF09C05732}"/>
                </c:ext>
              </c:extLst>
            </c:dLbl>
            <c:dLbl>
              <c:idx val="5"/>
              <c:layout>
                <c:manualLayout>
                  <c:x val="-4.8886473905632014E-2"/>
                  <c:y val="-6.2486431034599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45F-48A2-B245-6ADF09C05732}"/>
                </c:ext>
              </c:extLst>
            </c:dLbl>
            <c:dLbl>
              <c:idx val="6"/>
              <c:layout>
                <c:manualLayout>
                  <c:x val="-4.49755559931816E-2"/>
                  <c:y val="-5.46756271552744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45F-48A2-B245-6ADF09C057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0000CC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工作表1!$R$4:$X$4</c:f>
              <c:numCache>
                <c:formatCode>General</c:formatCode>
                <c:ptCount val="7"/>
                <c:pt idx="0" formatCode="0_);[Red]\(0\)">
                  <c:v>2019</c:v>
                </c:pt>
                <c:pt idx="1">
                  <c:v>2020</c:v>
                </c:pt>
                <c:pt idx="2" formatCode="0_);[Red]\(0\)">
                  <c:v>2021</c:v>
                </c:pt>
                <c:pt idx="3">
                  <c:v>2022</c:v>
                </c:pt>
                <c:pt idx="4" formatCode="0_);[Red]\(0\)">
                  <c:v>2023</c:v>
                </c:pt>
                <c:pt idx="5">
                  <c:v>2024</c:v>
                </c:pt>
                <c:pt idx="6" formatCode="0_);[Red]\(0\)">
                  <c:v>2025</c:v>
                </c:pt>
              </c:numCache>
            </c:numRef>
          </c:cat>
          <c:val>
            <c:numRef>
              <c:f>工作表1!$R$7:$X$7</c:f>
              <c:numCache>
                <c:formatCode>0_ </c:formatCode>
                <c:ptCount val="7"/>
                <c:pt idx="0">
                  <c:v>65.438999999999993</c:v>
                </c:pt>
                <c:pt idx="1">
                  <c:v>42.13</c:v>
                </c:pt>
                <c:pt idx="2">
                  <c:v>167.197</c:v>
                </c:pt>
                <c:pt idx="3">
                  <c:v>361.661</c:v>
                </c:pt>
                <c:pt idx="4">
                  <c:v>483.26100000000002</c:v>
                </c:pt>
                <c:pt idx="5">
                  <c:v>468.76</c:v>
                </c:pt>
                <c:pt idx="6">
                  <c:v>562.20000000000005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5F-48A2-B245-6ADF09C0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914328"/>
        <c:axId val="847915048"/>
      </c:lineChart>
      <c:catAx>
        <c:axId val="847914328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915048"/>
        <c:crosses val="autoZero"/>
        <c:auto val="1"/>
        <c:lblAlgn val="ctr"/>
        <c:lblOffset val="100"/>
        <c:noMultiLvlLbl val="0"/>
      </c:catAx>
      <c:valAx>
        <c:axId val="847915048"/>
        <c:scaling>
          <c:orientation val="minMax"/>
          <c:max val="700"/>
        </c:scaling>
        <c:delete val="0"/>
        <c:axPos val="l"/>
        <c:majorGridlines>
          <c:spPr>
            <a:ln w="6350" cap="flat" cmpd="sng" algn="ctr">
              <a:solidFill>
                <a:srgbClr val="7030A0"/>
              </a:solidFill>
              <a:prstDash val="dash"/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914328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363980353642444"/>
          <c:y val="6.3191248455521168E-2"/>
          <c:w val="0.32812192560963727"/>
          <c:h val="7.9096376411209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accent2">
          <a:lumMod val="50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65339</xdr:colOff>
      <xdr:row>9</xdr:row>
      <xdr:rowOff>11289</xdr:rowOff>
    </xdr:from>
    <xdr:to>
      <xdr:col>14</xdr:col>
      <xdr:colOff>142320</xdr:colOff>
      <xdr:row>25</xdr:row>
      <xdr:rowOff>72331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BB243D4-B4FC-FE72-8D95-2E1B05D4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3728" y="1535289"/>
          <a:ext cx="3717648" cy="2770375"/>
        </a:xfrm>
        <a:prstGeom prst="rect">
          <a:avLst/>
        </a:prstGeom>
      </xdr:spPr>
    </xdr:pic>
    <xdr:clientData/>
  </xdr:twoCellAnchor>
  <xdr:twoCellAnchor>
    <xdr:from>
      <xdr:col>14</xdr:col>
      <xdr:colOff>440970</xdr:colOff>
      <xdr:row>9</xdr:row>
      <xdr:rowOff>17639</xdr:rowOff>
    </xdr:from>
    <xdr:to>
      <xdr:col>25</xdr:col>
      <xdr:colOff>261054</xdr:colOff>
      <xdr:row>28</xdr:row>
      <xdr:rowOff>52212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C504223-3851-EDC6-61B6-42FC195D4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27A8-CD78-4F68-9D19-C2FA58BA6980}">
  <dimension ref="B2:Z40"/>
  <sheetViews>
    <sheetView tabSelected="1" topLeftCell="H3" zoomScaleNormal="100" workbookViewId="0">
      <selection activeCell="Z6" sqref="Z6"/>
    </sheetView>
  </sheetViews>
  <sheetFormatPr defaultColWidth="8.75" defaultRowHeight="14.25" x14ac:dyDescent="0.25"/>
  <cols>
    <col min="1" max="1" width="8.75" style="1"/>
    <col min="2" max="2" width="7.125" style="1" customWidth="1"/>
    <col min="3" max="16384" width="8.75" style="1"/>
  </cols>
  <sheetData>
    <row r="2" spans="2:26" x14ac:dyDescent="0.25">
      <c r="C2" s="1" t="s">
        <v>88</v>
      </c>
    </row>
    <row r="3" spans="2:26" x14ac:dyDescent="0.25">
      <c r="Q3" s="1" t="s">
        <v>88</v>
      </c>
    </row>
    <row r="4" spans="2:26" x14ac:dyDescent="0.25">
      <c r="B4" s="3" t="s">
        <v>26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2"/>
      <c r="P4" s="2"/>
      <c r="Q4" s="15"/>
      <c r="R4" s="16">
        <v>2019</v>
      </c>
      <c r="S4" s="14">
        <v>2020</v>
      </c>
      <c r="T4" s="16">
        <v>2021</v>
      </c>
      <c r="U4" s="14">
        <v>2022</v>
      </c>
      <c r="V4" s="16">
        <v>2023</v>
      </c>
      <c r="W4" s="14">
        <v>2024</v>
      </c>
      <c r="X4" s="16">
        <v>2025</v>
      </c>
    </row>
    <row r="5" spans="2:26" x14ac:dyDescent="0.25">
      <c r="B5" s="3" t="s">
        <v>24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480</v>
      </c>
      <c r="J5" s="3">
        <v>0</v>
      </c>
      <c r="K5" s="3">
        <v>0</v>
      </c>
      <c r="L5" s="3">
        <v>480</v>
      </c>
      <c r="M5" s="3">
        <v>0</v>
      </c>
      <c r="N5" s="3">
        <v>480</v>
      </c>
      <c r="O5" s="1">
        <f>SUM(C5:N5)</f>
        <v>1440</v>
      </c>
      <c r="Q5" s="14" t="s">
        <v>24</v>
      </c>
      <c r="R5" s="18">
        <f>1440/1000</f>
        <v>1.44</v>
      </c>
      <c r="S5" s="18">
        <v>1.44</v>
      </c>
      <c r="T5" s="18">
        <v>6.97</v>
      </c>
      <c r="U5" s="18">
        <v>19.776</v>
      </c>
      <c r="V5" s="18">
        <v>166.02</v>
      </c>
      <c r="W5" s="18">
        <v>174.24</v>
      </c>
      <c r="X5" s="18">
        <v>289.60000000000002</v>
      </c>
    </row>
    <row r="6" spans="2:26" x14ac:dyDescent="0.25">
      <c r="B6" s="3" t="s">
        <v>25</v>
      </c>
      <c r="C6" s="3">
        <v>9600</v>
      </c>
      <c r="D6" s="3">
        <v>0</v>
      </c>
      <c r="E6" s="3">
        <v>0</v>
      </c>
      <c r="F6" s="3">
        <v>2496</v>
      </c>
      <c r="G6" s="5">
        <v>1968</v>
      </c>
      <c r="H6" s="3">
        <v>3360</v>
      </c>
      <c r="I6" s="3">
        <v>8160</v>
      </c>
      <c r="J6" s="3">
        <v>2400</v>
      </c>
      <c r="K6" s="3">
        <v>3360</v>
      </c>
      <c r="L6" s="3">
        <v>5280</v>
      </c>
      <c r="M6" s="3">
        <v>7200</v>
      </c>
      <c r="N6" s="3">
        <v>20175</v>
      </c>
      <c r="O6" s="1">
        <f t="shared" ref="O6:O7" si="0">SUM(C6:N6)</f>
        <v>63999</v>
      </c>
      <c r="Q6" s="14" t="s">
        <v>25</v>
      </c>
      <c r="R6" s="18">
        <f>63999/1000</f>
        <v>63.999000000000002</v>
      </c>
      <c r="S6" s="18">
        <v>40.69</v>
      </c>
      <c r="T6" s="18">
        <v>160.227</v>
      </c>
      <c r="U6" s="18">
        <v>341.88499999999999</v>
      </c>
      <c r="V6" s="18">
        <v>317.24099999999999</v>
      </c>
      <c r="W6" s="18">
        <v>294.52</v>
      </c>
      <c r="X6" s="18">
        <v>272.60000000000002</v>
      </c>
      <c r="Z6" s="17"/>
    </row>
    <row r="7" spans="2:26" x14ac:dyDescent="0.25">
      <c r="B7" s="3" t="s">
        <v>39</v>
      </c>
      <c r="C7" s="3">
        <f>SUM(C5:C6)</f>
        <v>9600</v>
      </c>
      <c r="D7" s="3">
        <f t="shared" ref="D7:N7" si="1">SUM(D5:D6)</f>
        <v>0</v>
      </c>
      <c r="E7" s="3">
        <f t="shared" si="1"/>
        <v>0</v>
      </c>
      <c r="F7" s="3">
        <f t="shared" si="1"/>
        <v>2496</v>
      </c>
      <c r="G7" s="3">
        <f>SUM(G5:G6)</f>
        <v>1968</v>
      </c>
      <c r="H7" s="3">
        <f t="shared" si="1"/>
        <v>3360</v>
      </c>
      <c r="I7" s="3">
        <f t="shared" si="1"/>
        <v>8640</v>
      </c>
      <c r="J7" s="3">
        <f t="shared" si="1"/>
        <v>2400</v>
      </c>
      <c r="K7" s="3">
        <f t="shared" si="1"/>
        <v>3360</v>
      </c>
      <c r="L7" s="3">
        <f t="shared" si="1"/>
        <v>5760</v>
      </c>
      <c r="M7" s="3">
        <f t="shared" si="1"/>
        <v>7200</v>
      </c>
      <c r="N7" s="3">
        <f t="shared" si="1"/>
        <v>20655</v>
      </c>
      <c r="O7" s="1">
        <f t="shared" si="0"/>
        <v>65439</v>
      </c>
      <c r="Q7" s="14" t="s">
        <v>39</v>
      </c>
      <c r="R7" s="18">
        <f>65439/1000</f>
        <v>65.438999999999993</v>
      </c>
      <c r="S7" s="18">
        <v>42.13</v>
      </c>
      <c r="T7" s="18">
        <v>167.197</v>
      </c>
      <c r="U7" s="18">
        <v>361.661</v>
      </c>
      <c r="V7" s="18">
        <v>483.26100000000002</v>
      </c>
      <c r="W7" s="18">
        <v>468.76</v>
      </c>
      <c r="X7" s="18">
        <v>562.20000000000005</v>
      </c>
    </row>
    <row r="9" spans="2:26" x14ac:dyDescent="0.25">
      <c r="B9" s="3" t="s">
        <v>26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</row>
    <row r="10" spans="2:26" x14ac:dyDescent="0.25">
      <c r="B10" s="3" t="s">
        <v>24</v>
      </c>
      <c r="C10" s="3">
        <v>480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480</v>
      </c>
      <c r="L10" s="3">
        <v>0</v>
      </c>
      <c r="M10" s="3">
        <v>0</v>
      </c>
      <c r="N10" s="3">
        <v>480</v>
      </c>
      <c r="O10" s="1">
        <f>SUM(C10:N10)</f>
        <v>1440</v>
      </c>
    </row>
    <row r="11" spans="2:26" x14ac:dyDescent="0.25">
      <c r="B11" s="3" t="s">
        <v>25</v>
      </c>
      <c r="C11" s="3">
        <v>0</v>
      </c>
      <c r="D11" s="3">
        <v>0</v>
      </c>
      <c r="E11" s="3">
        <v>0</v>
      </c>
      <c r="F11" s="3">
        <v>0</v>
      </c>
      <c r="G11" s="5">
        <v>0</v>
      </c>
      <c r="H11" s="3">
        <v>0</v>
      </c>
      <c r="I11" s="3">
        <v>1920</v>
      </c>
      <c r="J11" s="3">
        <v>5760</v>
      </c>
      <c r="K11" s="3">
        <v>7210</v>
      </c>
      <c r="L11" s="3">
        <v>7680</v>
      </c>
      <c r="M11" s="3">
        <v>12840</v>
      </c>
      <c r="N11" s="3">
        <v>5280</v>
      </c>
      <c r="O11" s="1">
        <f t="shared" ref="O11:O12" si="2">SUM(C11:N11)</f>
        <v>40690</v>
      </c>
    </row>
    <row r="12" spans="2:26" x14ac:dyDescent="0.25">
      <c r="B12" s="3" t="s">
        <v>39</v>
      </c>
      <c r="C12" s="3">
        <f>SUM(C10:C11)</f>
        <v>480</v>
      </c>
      <c r="D12" s="3">
        <f t="shared" ref="D12" si="3">SUM(D10:D11)</f>
        <v>0</v>
      </c>
      <c r="E12" s="3">
        <f t="shared" ref="E12" si="4">SUM(E10:E11)</f>
        <v>0</v>
      </c>
      <c r="F12" s="3">
        <f t="shared" ref="F12" si="5">SUM(F10:F11)</f>
        <v>0</v>
      </c>
      <c r="G12" s="3">
        <f>SUM(G10:G11)</f>
        <v>0</v>
      </c>
      <c r="H12" s="3">
        <f t="shared" ref="H12" si="6">SUM(H10:H11)</f>
        <v>0</v>
      </c>
      <c r="I12" s="3">
        <f t="shared" ref="I12" si="7">SUM(I10:I11)</f>
        <v>1920</v>
      </c>
      <c r="J12" s="3">
        <f t="shared" ref="J12" si="8">SUM(J10:J11)</f>
        <v>5760</v>
      </c>
      <c r="K12" s="3">
        <f t="shared" ref="K12" si="9">SUM(K10:K11)</f>
        <v>7690</v>
      </c>
      <c r="L12" s="3">
        <f t="shared" ref="L12" si="10">SUM(L10:L11)</f>
        <v>7680</v>
      </c>
      <c r="M12" s="3">
        <f t="shared" ref="M12" si="11">SUM(M10:M11)</f>
        <v>12840</v>
      </c>
      <c r="N12" s="3">
        <f t="shared" ref="N12" si="12">SUM(N10:N11)</f>
        <v>5760</v>
      </c>
      <c r="O12" s="1">
        <f t="shared" si="2"/>
        <v>42130</v>
      </c>
    </row>
    <row r="13" spans="2:26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26" x14ac:dyDescent="0.25">
      <c r="B14" s="6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34</v>
      </c>
      <c r="K14" s="7" t="s">
        <v>35</v>
      </c>
      <c r="L14" s="7" t="s">
        <v>36</v>
      </c>
      <c r="M14" s="7" t="s">
        <v>37</v>
      </c>
      <c r="N14" s="8" t="s">
        <v>38</v>
      </c>
    </row>
    <row r="15" spans="2:26" x14ac:dyDescent="0.25">
      <c r="B15" s="3" t="s">
        <v>24</v>
      </c>
      <c r="C15" s="3">
        <v>950</v>
      </c>
      <c r="D15" s="3">
        <v>960</v>
      </c>
      <c r="E15" s="3">
        <v>380</v>
      </c>
      <c r="F15" s="3">
        <v>2280</v>
      </c>
      <c r="G15" s="3">
        <v>0</v>
      </c>
      <c r="H15" s="3">
        <v>1440</v>
      </c>
      <c r="I15" s="3">
        <v>0</v>
      </c>
      <c r="J15" s="3">
        <v>0</v>
      </c>
      <c r="K15" s="3">
        <v>0</v>
      </c>
      <c r="L15" s="3">
        <v>480</v>
      </c>
      <c r="M15" s="3">
        <v>0</v>
      </c>
      <c r="N15" s="3">
        <v>480</v>
      </c>
      <c r="O15" s="1">
        <f>SUM(C15:N15)</f>
        <v>6970</v>
      </c>
    </row>
    <row r="16" spans="2:26" x14ac:dyDescent="0.25">
      <c r="B16" s="3" t="s">
        <v>25</v>
      </c>
      <c r="C16" s="3">
        <v>7320</v>
      </c>
      <c r="D16" s="3">
        <v>9220</v>
      </c>
      <c r="E16" s="3">
        <v>12000</v>
      </c>
      <c r="F16" s="3">
        <v>5827</v>
      </c>
      <c r="G16" s="5">
        <v>9600</v>
      </c>
      <c r="H16" s="3">
        <v>10180</v>
      </c>
      <c r="I16" s="3">
        <v>12960</v>
      </c>
      <c r="J16" s="3">
        <v>14400</v>
      </c>
      <c r="K16" s="3">
        <v>17760</v>
      </c>
      <c r="L16" s="3">
        <v>19680</v>
      </c>
      <c r="M16" s="3">
        <v>23520</v>
      </c>
      <c r="N16" s="3">
        <v>17760</v>
      </c>
      <c r="O16" s="1">
        <f t="shared" ref="O16:O17" si="13">SUM(C16:N16)</f>
        <v>160227</v>
      </c>
    </row>
    <row r="17" spans="2:15" x14ac:dyDescent="0.25">
      <c r="B17" s="3" t="s">
        <v>39</v>
      </c>
      <c r="C17" s="3">
        <f>SUM(C15:C16)</f>
        <v>8270</v>
      </c>
      <c r="D17" s="3">
        <f t="shared" ref="D17" si="14">SUM(D15:D16)</f>
        <v>10180</v>
      </c>
      <c r="E17" s="3">
        <f t="shared" ref="E17" si="15">SUM(E15:E16)</f>
        <v>12380</v>
      </c>
      <c r="F17" s="3">
        <f t="shared" ref="F17" si="16">SUM(F15:F16)</f>
        <v>8107</v>
      </c>
      <c r="G17" s="3">
        <f>SUM(G15:G16)</f>
        <v>9600</v>
      </c>
      <c r="H17" s="3">
        <f t="shared" ref="H17" si="17">SUM(H15:H16)</f>
        <v>11620</v>
      </c>
      <c r="I17" s="3">
        <f t="shared" ref="I17" si="18">SUM(I15:I16)</f>
        <v>12960</v>
      </c>
      <c r="J17" s="3">
        <f t="shared" ref="J17" si="19">SUM(J15:J16)</f>
        <v>14400</v>
      </c>
      <c r="K17" s="3">
        <f t="shared" ref="K17" si="20">SUM(K15:K16)</f>
        <v>17760</v>
      </c>
      <c r="L17" s="3">
        <f t="shared" ref="L17" si="21">SUM(L15:L16)</f>
        <v>20160</v>
      </c>
      <c r="M17" s="3">
        <f t="shared" ref="M17" si="22">SUM(M15:M16)</f>
        <v>23520</v>
      </c>
      <c r="N17" s="3">
        <f t="shared" ref="N17" si="23">SUM(N15:N16)</f>
        <v>18240</v>
      </c>
      <c r="O17" s="1">
        <f t="shared" si="13"/>
        <v>167197</v>
      </c>
    </row>
    <row r="19" spans="2:15" x14ac:dyDescent="0.25">
      <c r="B19" s="3" t="s">
        <v>26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44</v>
      </c>
      <c r="H19" s="4" t="s">
        <v>45</v>
      </c>
      <c r="I19" s="4" t="s">
        <v>46</v>
      </c>
      <c r="J19" s="4" t="s">
        <v>47</v>
      </c>
      <c r="K19" s="4" t="s">
        <v>48</v>
      </c>
      <c r="L19" s="4" t="s">
        <v>49</v>
      </c>
      <c r="M19" s="4" t="s">
        <v>50</v>
      </c>
      <c r="N19" s="4" t="s">
        <v>51</v>
      </c>
    </row>
    <row r="20" spans="2:15" x14ac:dyDescent="0.25">
      <c r="B20" s="3" t="s">
        <v>24</v>
      </c>
      <c r="C20" s="3">
        <v>480</v>
      </c>
      <c r="D20" s="3">
        <v>2577</v>
      </c>
      <c r="E20" s="3">
        <v>480</v>
      </c>
      <c r="F20" s="3">
        <v>480</v>
      </c>
      <c r="G20" s="3">
        <v>2393</v>
      </c>
      <c r="H20" s="3">
        <v>4726</v>
      </c>
      <c r="I20" s="3">
        <v>0</v>
      </c>
      <c r="J20" s="3">
        <v>0</v>
      </c>
      <c r="K20" s="3">
        <v>0</v>
      </c>
      <c r="L20" s="3">
        <v>0</v>
      </c>
      <c r="M20" s="3">
        <v>480</v>
      </c>
      <c r="N20" s="3">
        <v>8160</v>
      </c>
      <c r="O20" s="1">
        <f>SUM(C20:N20)</f>
        <v>19776</v>
      </c>
    </row>
    <row r="21" spans="2:15" x14ac:dyDescent="0.25">
      <c r="B21" s="3" t="s">
        <v>25</v>
      </c>
      <c r="C21" s="3">
        <v>22080</v>
      </c>
      <c r="D21" s="3">
        <v>21245</v>
      </c>
      <c r="E21" s="3">
        <v>28800</v>
      </c>
      <c r="F21" s="3">
        <v>21120</v>
      </c>
      <c r="G21" s="5">
        <v>24000</v>
      </c>
      <c r="H21" s="5">
        <v>22560</v>
      </c>
      <c r="I21" s="3">
        <v>29280</v>
      </c>
      <c r="J21" s="3">
        <v>40320</v>
      </c>
      <c r="K21" s="3">
        <v>49920</v>
      </c>
      <c r="L21" s="3">
        <v>43680</v>
      </c>
      <c r="M21" s="3">
        <v>21120</v>
      </c>
      <c r="N21" s="3">
        <v>17760</v>
      </c>
      <c r="O21" s="1">
        <f t="shared" ref="O21:O22" si="24">SUM(C21:N21)</f>
        <v>341885</v>
      </c>
    </row>
    <row r="22" spans="2:15" x14ac:dyDescent="0.25">
      <c r="B22" s="3" t="s">
        <v>39</v>
      </c>
      <c r="C22" s="3">
        <f>SUM(C20:C21)</f>
        <v>22560</v>
      </c>
      <c r="D22" s="3">
        <f t="shared" ref="D22" si="25">SUM(D20:D21)</f>
        <v>23822</v>
      </c>
      <c r="E22" s="3">
        <f t="shared" ref="E22" si="26">SUM(E20:E21)</f>
        <v>29280</v>
      </c>
      <c r="F22" s="3">
        <f t="shared" ref="F22" si="27">SUM(F20:F21)</f>
        <v>21600</v>
      </c>
      <c r="G22" s="3">
        <f>SUM(G20:G21)</f>
        <v>26393</v>
      </c>
      <c r="H22" s="3">
        <f t="shared" ref="H22" si="28">SUM(H20:H21)</f>
        <v>27286</v>
      </c>
      <c r="I22" s="3">
        <f t="shared" ref="I22" si="29">SUM(I20:I21)</f>
        <v>29280</v>
      </c>
      <c r="J22" s="3">
        <f t="shared" ref="J22" si="30">SUM(J20:J21)</f>
        <v>40320</v>
      </c>
      <c r="K22" s="3">
        <f t="shared" ref="K22" si="31">SUM(K20:K21)</f>
        <v>49920</v>
      </c>
      <c r="L22" s="3">
        <f t="shared" ref="L22" si="32">SUM(L20:L21)</f>
        <v>43680</v>
      </c>
      <c r="M22" s="3">
        <f t="shared" ref="M22" si="33">SUM(M20:M21)</f>
        <v>21600</v>
      </c>
      <c r="N22" s="3">
        <f t="shared" ref="N22" si="34">SUM(N20:N21)</f>
        <v>25920</v>
      </c>
      <c r="O22" s="1">
        <f t="shared" si="24"/>
        <v>361661</v>
      </c>
    </row>
    <row r="24" spans="2:15" x14ac:dyDescent="0.25">
      <c r="B24" s="3" t="s">
        <v>26</v>
      </c>
      <c r="C24" s="4" t="s">
        <v>52</v>
      </c>
      <c r="D24" s="4" t="s">
        <v>53</v>
      </c>
      <c r="E24" s="4" t="s">
        <v>54</v>
      </c>
      <c r="F24" s="4" t="s">
        <v>55</v>
      </c>
      <c r="G24" s="4" t="s">
        <v>56</v>
      </c>
      <c r="H24" s="4" t="s">
        <v>57</v>
      </c>
      <c r="I24" s="4" t="s">
        <v>58</v>
      </c>
      <c r="J24" s="4" t="s">
        <v>59</v>
      </c>
      <c r="K24" s="4" t="s">
        <v>60</v>
      </c>
      <c r="L24" s="4" t="s">
        <v>61</v>
      </c>
      <c r="M24" s="4" t="s">
        <v>62</v>
      </c>
      <c r="N24" s="4" t="s">
        <v>63</v>
      </c>
    </row>
    <row r="25" spans="2:15" x14ac:dyDescent="0.25">
      <c r="B25" s="3" t="s">
        <v>24</v>
      </c>
      <c r="C25" s="3">
        <v>11040</v>
      </c>
      <c r="D25" s="3">
        <v>4380</v>
      </c>
      <c r="E25" s="3">
        <v>10560</v>
      </c>
      <c r="F25" s="3">
        <v>8160</v>
      </c>
      <c r="G25" s="3">
        <v>11360</v>
      </c>
      <c r="H25" s="3">
        <v>15360</v>
      </c>
      <c r="I25" s="3">
        <v>14880</v>
      </c>
      <c r="J25" s="3">
        <v>10560</v>
      </c>
      <c r="K25" s="3">
        <v>19320</v>
      </c>
      <c r="L25" s="3">
        <v>14400</v>
      </c>
      <c r="M25" s="3">
        <v>16320</v>
      </c>
      <c r="N25" s="3">
        <v>29680</v>
      </c>
      <c r="O25" s="1">
        <f>SUM(C25:N25)</f>
        <v>166020</v>
      </c>
    </row>
    <row r="26" spans="2:15" x14ac:dyDescent="0.25">
      <c r="B26" s="3" t="s">
        <v>25</v>
      </c>
      <c r="C26" s="3">
        <v>29760</v>
      </c>
      <c r="D26" s="3">
        <v>9600</v>
      </c>
      <c r="E26" s="3">
        <v>25920</v>
      </c>
      <c r="F26" s="3">
        <v>36000</v>
      </c>
      <c r="G26" s="5">
        <v>16800</v>
      </c>
      <c r="H26" s="3">
        <v>19200</v>
      </c>
      <c r="I26" s="3">
        <v>27960</v>
      </c>
      <c r="J26" s="3">
        <v>32650</v>
      </c>
      <c r="K26" s="3">
        <v>30250</v>
      </c>
      <c r="L26" s="3">
        <v>26880</v>
      </c>
      <c r="M26" s="3">
        <v>32301</v>
      </c>
      <c r="N26" s="3">
        <v>29920</v>
      </c>
      <c r="O26" s="1">
        <f t="shared" ref="O26:O27" si="35">SUM(C26:N26)</f>
        <v>317241</v>
      </c>
    </row>
    <row r="27" spans="2:15" x14ac:dyDescent="0.25">
      <c r="B27" s="3" t="s">
        <v>39</v>
      </c>
      <c r="C27" s="3">
        <f>SUM(C25:C26)</f>
        <v>40800</v>
      </c>
      <c r="D27" s="3">
        <f t="shared" ref="D27" si="36">SUM(D25:D26)</f>
        <v>13980</v>
      </c>
      <c r="E27" s="3">
        <f t="shared" ref="E27" si="37">SUM(E25:E26)</f>
        <v>36480</v>
      </c>
      <c r="F27" s="3">
        <f t="shared" ref="F27" si="38">SUM(F25:F26)</f>
        <v>44160</v>
      </c>
      <c r="G27" s="3">
        <f>SUM(G25:G26)</f>
        <v>28160</v>
      </c>
      <c r="H27" s="3">
        <f t="shared" ref="H27" si="39">SUM(H25:H26)</f>
        <v>34560</v>
      </c>
      <c r="I27" s="3">
        <f t="shared" ref="I27" si="40">SUM(I25:I26)</f>
        <v>42840</v>
      </c>
      <c r="J27" s="3">
        <f t="shared" ref="J27" si="41">SUM(J25:J26)</f>
        <v>43210</v>
      </c>
      <c r="K27" s="3">
        <f t="shared" ref="K27" si="42">SUM(K25:K26)</f>
        <v>49570</v>
      </c>
      <c r="L27" s="3">
        <f t="shared" ref="L27" si="43">SUM(L25:L26)</f>
        <v>41280</v>
      </c>
      <c r="M27" s="3">
        <f t="shared" ref="M27" si="44">SUM(M25:M26)</f>
        <v>48621</v>
      </c>
      <c r="N27" s="3">
        <f t="shared" ref="N27" si="45">SUM(N25:N26)</f>
        <v>59600</v>
      </c>
      <c r="O27" s="1">
        <f t="shared" si="35"/>
        <v>483261</v>
      </c>
    </row>
    <row r="28" spans="2:1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5" x14ac:dyDescent="0.25">
      <c r="B29" s="3" t="s">
        <v>26</v>
      </c>
      <c r="C29" s="4" t="s">
        <v>64</v>
      </c>
      <c r="D29" s="4" t="s">
        <v>65</v>
      </c>
      <c r="E29" s="4" t="s">
        <v>66</v>
      </c>
      <c r="F29" s="4" t="s">
        <v>67</v>
      </c>
      <c r="G29" s="4" t="s">
        <v>68</v>
      </c>
      <c r="H29" s="4" t="s">
        <v>69</v>
      </c>
      <c r="I29" s="4" t="s">
        <v>70</v>
      </c>
      <c r="J29" s="4" t="s">
        <v>71</v>
      </c>
      <c r="K29" s="4" t="s">
        <v>72</v>
      </c>
      <c r="L29" s="4" t="s">
        <v>73</v>
      </c>
      <c r="M29" s="4" t="s">
        <v>74</v>
      </c>
      <c r="N29" s="4" t="s">
        <v>75</v>
      </c>
    </row>
    <row r="30" spans="2:15" x14ac:dyDescent="0.25">
      <c r="B30" s="3" t="s">
        <v>24</v>
      </c>
      <c r="C30" s="3">
        <v>23040</v>
      </c>
      <c r="D30" s="3">
        <v>15840</v>
      </c>
      <c r="E30" s="3">
        <v>13440</v>
      </c>
      <c r="F30" s="3">
        <v>17760</v>
      </c>
      <c r="G30" s="3">
        <v>19680</v>
      </c>
      <c r="H30" s="3">
        <v>17760</v>
      </c>
      <c r="I30" s="3">
        <v>17760</v>
      </c>
      <c r="J30" s="3">
        <v>17280</v>
      </c>
      <c r="K30" s="3">
        <v>9600</v>
      </c>
      <c r="L30" s="3">
        <v>5280</v>
      </c>
      <c r="M30" s="3">
        <v>9120</v>
      </c>
      <c r="N30" s="3">
        <v>7680</v>
      </c>
      <c r="O30" s="1">
        <f>SUM(C30:N30)</f>
        <v>174240</v>
      </c>
    </row>
    <row r="31" spans="2:15" x14ac:dyDescent="0.25">
      <c r="B31" s="3" t="s">
        <v>25</v>
      </c>
      <c r="C31" s="3">
        <v>26920</v>
      </c>
      <c r="D31" s="3">
        <v>26720</v>
      </c>
      <c r="E31" s="3">
        <v>34560</v>
      </c>
      <c r="F31" s="3">
        <v>29960</v>
      </c>
      <c r="G31" s="5">
        <f>35520+1920</f>
        <v>37440</v>
      </c>
      <c r="H31" s="3">
        <v>19880</v>
      </c>
      <c r="I31" s="3">
        <v>30240</v>
      </c>
      <c r="J31" s="3">
        <v>21120</v>
      </c>
      <c r="K31" s="3">
        <v>17760</v>
      </c>
      <c r="L31" s="3">
        <v>15840</v>
      </c>
      <c r="M31" s="3">
        <v>16320</v>
      </c>
      <c r="N31" s="3">
        <v>17760</v>
      </c>
      <c r="O31" s="1">
        <f t="shared" ref="O31:O32" si="46">SUM(C31:N31)</f>
        <v>294520</v>
      </c>
    </row>
    <row r="32" spans="2:15" x14ac:dyDescent="0.25">
      <c r="B32" s="3" t="s">
        <v>39</v>
      </c>
      <c r="C32" s="3">
        <f>SUM(C30:C31)</f>
        <v>49960</v>
      </c>
      <c r="D32" s="3">
        <f t="shared" ref="D32" si="47">SUM(D30:D31)</f>
        <v>42560</v>
      </c>
      <c r="E32" s="3">
        <f t="shared" ref="E32" si="48">SUM(E30:E31)</f>
        <v>48000</v>
      </c>
      <c r="F32" s="3">
        <f t="shared" ref="F32" si="49">SUM(F30:F31)</f>
        <v>47720</v>
      </c>
      <c r="G32" s="3">
        <f>SUM(G30:G31)</f>
        <v>57120</v>
      </c>
      <c r="H32" s="3">
        <f t="shared" ref="H32" si="50">SUM(H30:H31)</f>
        <v>37640</v>
      </c>
      <c r="I32" s="3">
        <f t="shared" ref="I32" si="51">SUM(I30:I31)</f>
        <v>48000</v>
      </c>
      <c r="J32" s="3">
        <f t="shared" ref="J32" si="52">SUM(J30:J31)</f>
        <v>38400</v>
      </c>
      <c r="K32" s="3">
        <f t="shared" ref="K32" si="53">SUM(K30:K31)</f>
        <v>27360</v>
      </c>
      <c r="L32" s="3">
        <f t="shared" ref="L32" si="54">SUM(L30:L31)</f>
        <v>21120</v>
      </c>
      <c r="M32" s="3">
        <f t="shared" ref="M32" si="55">SUM(M30:M31)</f>
        <v>25440</v>
      </c>
      <c r="N32" s="3">
        <f t="shared" ref="N32" si="56">SUM(N30:N31)</f>
        <v>25440</v>
      </c>
      <c r="O32" s="1">
        <f t="shared" si="46"/>
        <v>468760</v>
      </c>
    </row>
    <row r="35" spans="2:15" x14ac:dyDescent="0.25">
      <c r="B35" s="3" t="s">
        <v>26</v>
      </c>
      <c r="C35" s="4" t="s">
        <v>76</v>
      </c>
      <c r="D35" s="4" t="s">
        <v>77</v>
      </c>
      <c r="E35" s="4" t="s">
        <v>78</v>
      </c>
      <c r="F35" s="4" t="s">
        <v>79</v>
      </c>
      <c r="G35" s="4" t="s">
        <v>80</v>
      </c>
      <c r="H35" s="4" t="s">
        <v>81</v>
      </c>
      <c r="I35" s="4" t="s">
        <v>82</v>
      </c>
      <c r="J35" s="4" t="s">
        <v>83</v>
      </c>
      <c r="K35" s="4" t="s">
        <v>84</v>
      </c>
      <c r="L35" s="4" t="s">
        <v>85</v>
      </c>
      <c r="M35" s="4" t="s">
        <v>86</v>
      </c>
      <c r="N35" s="4" t="s">
        <v>87</v>
      </c>
    </row>
    <row r="36" spans="2:15" x14ac:dyDescent="0.25">
      <c r="B36" s="3" t="s">
        <v>24</v>
      </c>
      <c r="C36" s="9">
        <v>24600</v>
      </c>
      <c r="D36" s="9">
        <v>28900</v>
      </c>
      <c r="E36" s="9">
        <v>22800</v>
      </c>
      <c r="F36" s="9">
        <v>25500</v>
      </c>
      <c r="G36" s="9">
        <v>28300</v>
      </c>
      <c r="H36" s="9">
        <v>21100</v>
      </c>
      <c r="I36" s="9">
        <v>17900</v>
      </c>
      <c r="J36" s="9">
        <v>22400</v>
      </c>
      <c r="K36" s="12">
        <v>22200</v>
      </c>
      <c r="L36" s="13">
        <v>23100</v>
      </c>
      <c r="M36" s="13">
        <v>26400</v>
      </c>
      <c r="N36" s="13">
        <v>26400</v>
      </c>
      <c r="O36" s="1">
        <f>SUM(C36:N36)</f>
        <v>289600</v>
      </c>
    </row>
    <row r="37" spans="2:15" x14ac:dyDescent="0.25">
      <c r="B37" s="3" t="s">
        <v>25</v>
      </c>
      <c r="C37" s="9">
        <v>23900</v>
      </c>
      <c r="D37" s="9">
        <v>27200</v>
      </c>
      <c r="E37" s="9">
        <v>23800</v>
      </c>
      <c r="F37" s="9">
        <v>21300</v>
      </c>
      <c r="G37" s="11">
        <v>28100</v>
      </c>
      <c r="H37" s="9">
        <v>22400</v>
      </c>
      <c r="I37" s="11">
        <v>21100</v>
      </c>
      <c r="J37" s="9">
        <v>23200</v>
      </c>
      <c r="K37" s="11">
        <v>19900</v>
      </c>
      <c r="L37" s="13">
        <v>18700</v>
      </c>
      <c r="M37" s="13">
        <v>21500</v>
      </c>
      <c r="N37" s="13">
        <v>21500</v>
      </c>
      <c r="O37" s="1">
        <f t="shared" ref="O37:O38" si="57">SUM(C37:N37)</f>
        <v>272600</v>
      </c>
    </row>
    <row r="38" spans="2:15" x14ac:dyDescent="0.25">
      <c r="B38" s="3" t="s">
        <v>39</v>
      </c>
      <c r="C38" s="3">
        <f>SUM(C36:C37)</f>
        <v>48500</v>
      </c>
      <c r="D38" s="3">
        <f t="shared" ref="D38" si="58">SUM(D36:D37)</f>
        <v>56100</v>
      </c>
      <c r="E38" s="3">
        <f t="shared" ref="E38" si="59">SUM(E36:E37)</f>
        <v>46600</v>
      </c>
      <c r="F38" s="3">
        <f t="shared" ref="F38" si="60">SUM(F36:F37)</f>
        <v>46800</v>
      </c>
      <c r="G38" s="3">
        <f>SUM(G36:G37)</f>
        <v>56400</v>
      </c>
      <c r="H38" s="3">
        <f t="shared" ref="H38:I38" si="61">SUM(H36:H37)</f>
        <v>43500</v>
      </c>
      <c r="I38" s="3">
        <f t="shared" si="61"/>
        <v>39000</v>
      </c>
      <c r="J38" s="3">
        <f t="shared" ref="J38:M38" si="62">SUM(J36:J37)</f>
        <v>45600</v>
      </c>
      <c r="K38" s="6">
        <f t="shared" si="62"/>
        <v>42100</v>
      </c>
      <c r="L38" s="14">
        <f t="shared" si="62"/>
        <v>41800</v>
      </c>
      <c r="M38" s="14">
        <f t="shared" si="62"/>
        <v>47900</v>
      </c>
      <c r="N38" s="14">
        <f t="shared" ref="N38" si="63">SUM(N36:N37)</f>
        <v>47900</v>
      </c>
      <c r="O38" s="1">
        <f t="shared" si="57"/>
        <v>562200</v>
      </c>
    </row>
    <row r="40" spans="2:15" x14ac:dyDescent="0.25">
      <c r="C40" s="10"/>
      <c r="D40" s="10"/>
      <c r="E40" s="10"/>
      <c r="F40" s="10"/>
      <c r="G40" s="10"/>
      <c r="H40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溫萍(chen wenping)/ADT/生管・生管・素生計</dc:creator>
  <cp:lastModifiedBy>陳 俊碩(chen chunshuo)/ADT/雲林・製１・生產推進</cp:lastModifiedBy>
  <dcterms:created xsi:type="dcterms:W3CDTF">2024-11-26T07:30:26Z</dcterms:created>
  <dcterms:modified xsi:type="dcterms:W3CDTF">2024-12-17T09:46:54Z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500289-1a9c-442f-923d-4f95209608d2_Enabled">
    <vt:lpwstr>true</vt:lpwstr>
  </property>
  <property fmtid="{D5CDD505-2E9C-101B-9397-08002B2CF9AE}" pid="3" name="MSIP_Label_9b500289-1a9c-442f-923d-4f95209608d2_SetDate">
    <vt:lpwstr>2024-12-17T09:46:46Z</vt:lpwstr>
  </property>
  <property fmtid="{D5CDD505-2E9C-101B-9397-08002B2CF9AE}" pid="4" name="MSIP_Label_9b500289-1a9c-442f-923d-4f95209608d2_Method">
    <vt:lpwstr>Privileged</vt:lpwstr>
  </property>
  <property fmtid="{D5CDD505-2E9C-101B-9397-08002B2CF9AE}" pid="5" name="MSIP_Label_9b500289-1a9c-442f-923d-4f95209608d2_Name">
    <vt:lpwstr>GCEP2 - Others</vt:lpwstr>
  </property>
  <property fmtid="{D5CDD505-2E9C-101B-9397-08002B2CF9AE}" pid="6" name="MSIP_Label_9b500289-1a9c-442f-923d-4f95209608d2_SiteId">
    <vt:lpwstr>90c56ca2-d892-45ce-810d-6cf368facdb3</vt:lpwstr>
  </property>
  <property fmtid="{D5CDD505-2E9C-101B-9397-08002B2CF9AE}" pid="7" name="MSIP_Label_9b500289-1a9c-442f-923d-4f95209608d2_ActionId">
    <vt:lpwstr>1e57ceb7-3898-42a0-aa59-9962435a7bb1</vt:lpwstr>
  </property>
  <property fmtid="{D5CDD505-2E9C-101B-9397-08002B2CF9AE}" pid="8" name="MSIP_Label_9b500289-1a9c-442f-923d-4f95209608d2_ContentBits">
    <vt:lpwstr>0</vt:lpwstr>
  </property>
</Properties>
</file>