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Duh\Documents\Visual Studio 2013\Projects\db471\"/>
    </mc:Choice>
  </mc:AlternateContent>
  <bookViews>
    <workbookView xWindow="0" yWindow="0" windowWidth="28800" windowHeight="12435" activeTab="1"/>
  </bookViews>
  <sheets>
    <sheet name="data" sheetId="2" r:id="rId1"/>
    <sheet name="section" sheetId="1" r:id="rId2"/>
    <sheet name="courses" sheetId="3" r:id="rId3"/>
    <sheet name="specialization" sheetId="4" r:id="rId4"/>
    <sheet name="Degree" sheetId="5" r:id="rId5"/>
    <sheet name="Peoplesoft format"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72" i="2" l="1"/>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F127" i="2"/>
  <c r="AF128" i="2"/>
  <c r="AF129" i="2"/>
  <c r="AF130" i="2"/>
  <c r="AF131" i="2"/>
  <c r="AF132" i="2"/>
  <c r="AF133" i="2"/>
  <c r="AF134" i="2"/>
  <c r="AF135" i="2"/>
  <c r="AF136" i="2"/>
  <c r="AF137" i="2"/>
  <c r="AF138" i="2"/>
  <c r="AF139" i="2"/>
  <c r="AF140" i="2"/>
  <c r="AF141" i="2"/>
  <c r="AF142" i="2"/>
  <c r="AF143" i="2"/>
  <c r="AF144" i="2"/>
  <c r="AF145" i="2"/>
  <c r="AF146" i="2"/>
  <c r="AF147" i="2"/>
  <c r="AF148" i="2"/>
  <c r="AF149" i="2"/>
  <c r="AF150" i="2"/>
  <c r="AF151" i="2"/>
  <c r="AF152" i="2"/>
  <c r="AF153" i="2"/>
  <c r="AF154" i="2"/>
  <c r="AF155" i="2"/>
  <c r="AF156" i="2"/>
  <c r="AF157" i="2"/>
  <c r="AF158" i="2"/>
  <c r="AF159" i="2"/>
  <c r="AF160" i="2"/>
  <c r="AF161" i="2"/>
  <c r="AF162" i="2"/>
  <c r="AF163" i="2"/>
  <c r="AF164" i="2"/>
  <c r="AF165" i="2"/>
  <c r="AF166" i="2"/>
  <c r="AF167" i="2"/>
  <c r="AF168" i="2"/>
  <c r="O159" i="1"/>
  <c r="M159" i="1"/>
  <c r="N159" i="1" s="1"/>
  <c r="H159" i="1"/>
  <c r="I159" i="1" s="1"/>
  <c r="G159" i="1"/>
  <c r="F159" i="1"/>
  <c r="E159" i="1"/>
  <c r="D159" i="1"/>
  <c r="O158" i="1"/>
  <c r="M158" i="1"/>
  <c r="N158" i="1" s="1"/>
  <c r="H158" i="1"/>
  <c r="I158" i="1" s="1"/>
  <c r="G158" i="1"/>
  <c r="F158" i="1"/>
  <c r="D158" i="1"/>
  <c r="E158" i="1" s="1"/>
  <c r="O157" i="1"/>
  <c r="M157" i="1"/>
  <c r="N157" i="1" s="1"/>
  <c r="K157" i="1"/>
  <c r="I157" i="1"/>
  <c r="H157" i="1"/>
  <c r="G157" i="1"/>
  <c r="F157" i="1"/>
  <c r="E157" i="1"/>
  <c r="D157" i="1"/>
  <c r="O156" i="1"/>
  <c r="N156" i="1"/>
  <c r="M156" i="1"/>
  <c r="I156" i="1"/>
  <c r="H156" i="1"/>
  <c r="G156" i="1"/>
  <c r="F156" i="1"/>
  <c r="D156" i="1"/>
  <c r="E156" i="1" s="1"/>
  <c r="K156" i="1" s="1"/>
  <c r="O155" i="1"/>
  <c r="M155" i="1"/>
  <c r="N155" i="1" s="1"/>
  <c r="I155" i="1"/>
  <c r="H155" i="1"/>
  <c r="G155" i="1"/>
  <c r="F155" i="1"/>
  <c r="E155" i="1"/>
  <c r="K155" i="1" s="1"/>
  <c r="D155" i="1"/>
  <c r="O154" i="1"/>
  <c r="M154" i="1"/>
  <c r="N154" i="1" s="1"/>
  <c r="H154" i="1"/>
  <c r="I154" i="1" s="1"/>
  <c r="G154" i="1"/>
  <c r="F154" i="1"/>
  <c r="D154" i="1"/>
  <c r="E154" i="1" s="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60" i="1"/>
  <c r="O161" i="1"/>
  <c r="O162" i="1"/>
  <c r="O163" i="1"/>
  <c r="O164" i="1"/>
  <c r="O165" i="1"/>
  <c r="O166" i="1"/>
  <c r="O167" i="1"/>
  <c r="O168" i="1"/>
  <c r="O169" i="1"/>
  <c r="Q169" i="1" s="1"/>
  <c r="O170" i="1"/>
  <c r="O171" i="1"/>
  <c r="Q171" i="1" s="1"/>
  <c r="O172" i="1"/>
  <c r="O173" i="1"/>
  <c r="Q173" i="1" s="1"/>
  <c r="O174" i="1"/>
  <c r="O175" i="1"/>
  <c r="O176" i="1"/>
  <c r="O177" i="1"/>
  <c r="Q177" i="1" s="1"/>
  <c r="O178" i="1"/>
  <c r="O179" i="1"/>
  <c r="Q179" i="1" s="1"/>
  <c r="O180" i="1"/>
  <c r="O181" i="1"/>
  <c r="O182" i="1"/>
  <c r="O183" i="1"/>
  <c r="O184" i="1"/>
  <c r="O185" i="1"/>
  <c r="Q185" i="1" s="1"/>
  <c r="O186" i="1"/>
  <c r="O187" i="1"/>
  <c r="Q187" i="1" s="1"/>
  <c r="O188" i="1"/>
  <c r="O189" i="1"/>
  <c r="Q189" i="1" s="1"/>
  <c r="O190" i="1"/>
  <c r="O191" i="1"/>
  <c r="O192" i="1"/>
  <c r="O193" i="1"/>
  <c r="Q193" i="1" s="1"/>
  <c r="O194" i="1"/>
  <c r="O195" i="1"/>
  <c r="Q195" i="1" s="1"/>
  <c r="O196" i="1"/>
  <c r="O197" i="1"/>
  <c r="Q197" i="1" s="1"/>
  <c r="O198" i="1"/>
  <c r="O199" i="1"/>
  <c r="O200" i="1"/>
  <c r="O201" i="1"/>
  <c r="O202" i="1"/>
  <c r="O203" i="1"/>
  <c r="Q203" i="1" s="1"/>
  <c r="O204" i="1"/>
  <c r="O205" i="1"/>
  <c r="Q205" i="1" s="1"/>
  <c r="O206" i="1"/>
  <c r="O207" i="1"/>
  <c r="O208" i="1"/>
  <c r="O209" i="1"/>
  <c r="Q209" i="1" s="1"/>
  <c r="O210" i="1"/>
  <c r="O211" i="1"/>
  <c r="Q211" i="1" s="1"/>
  <c r="O212" i="1"/>
  <c r="O213" i="1"/>
  <c r="Q213" i="1" s="1"/>
  <c r="O214" i="1"/>
  <c r="O215" i="1"/>
  <c r="O216" i="1"/>
  <c r="O217" i="1"/>
  <c r="Q217" i="1" s="1"/>
  <c r="O218" i="1"/>
  <c r="O219" i="1"/>
  <c r="Q219" i="1" s="1"/>
  <c r="O220" i="1"/>
  <c r="O221" i="1"/>
  <c r="Q221" i="1" s="1"/>
  <c r="O222" i="1"/>
  <c r="O223" i="1"/>
  <c r="O224" i="1"/>
  <c r="O225" i="1"/>
  <c r="Q225" i="1" s="1"/>
  <c r="O226" i="1"/>
  <c r="O227" i="1"/>
  <c r="Q227" i="1" s="1"/>
  <c r="O228" i="1"/>
  <c r="O229" i="1"/>
  <c r="Q229" i="1" s="1"/>
  <c r="O230" i="1"/>
  <c r="O231" i="1"/>
  <c r="O232" i="1"/>
  <c r="O233" i="1"/>
  <c r="Q233" i="1" s="1"/>
  <c r="O234" i="1"/>
  <c r="O235" i="1"/>
  <c r="Q235" i="1" s="1"/>
  <c r="O236" i="1"/>
  <c r="O237" i="1"/>
  <c r="Q237" i="1" s="1"/>
  <c r="O238" i="1"/>
  <c r="O239" i="1"/>
  <c r="O240" i="1"/>
  <c r="O241" i="1"/>
  <c r="Q241" i="1" s="1"/>
  <c r="O242" i="1"/>
  <c r="O243" i="1"/>
  <c r="Q243" i="1" s="1"/>
  <c r="O244" i="1"/>
  <c r="O245" i="1"/>
  <c r="Q245" i="1" s="1"/>
  <c r="O246" i="1"/>
  <c r="O247" i="1"/>
  <c r="O248" i="1"/>
  <c r="O249" i="1"/>
  <c r="Q249" i="1" s="1"/>
  <c r="O250" i="1"/>
  <c r="O251" i="1"/>
  <c r="Q251" i="1" s="1"/>
  <c r="O252" i="1"/>
  <c r="O253" i="1"/>
  <c r="Q253" i="1" s="1"/>
  <c r="O254" i="1"/>
  <c r="O255" i="1"/>
  <c r="O256" i="1"/>
  <c r="O257" i="1"/>
  <c r="Q257" i="1" s="1"/>
  <c r="O258" i="1"/>
  <c r="O259" i="1"/>
  <c r="Q259" i="1" s="1"/>
  <c r="O260" i="1"/>
  <c r="O261" i="1"/>
  <c r="Q261" i="1" s="1"/>
  <c r="O262" i="1"/>
  <c r="O263" i="1"/>
  <c r="O264" i="1"/>
  <c r="O265" i="1"/>
  <c r="O266" i="1"/>
  <c r="O267" i="1"/>
  <c r="Q267" i="1" s="1"/>
  <c r="O268" i="1"/>
  <c r="O269" i="1"/>
  <c r="Q269" i="1" s="1"/>
  <c r="O270" i="1"/>
  <c r="O271" i="1"/>
  <c r="O272" i="1"/>
  <c r="O273" i="1"/>
  <c r="Q273" i="1" s="1"/>
  <c r="O274" i="1"/>
  <c r="O275" i="1"/>
  <c r="Q275" i="1" s="1"/>
  <c r="O276" i="1"/>
  <c r="O277" i="1"/>
  <c r="Q277" i="1" s="1"/>
  <c r="O278" i="1"/>
  <c r="O279" i="1"/>
  <c r="O280" i="1"/>
  <c r="O281" i="1"/>
  <c r="Q281" i="1" s="1"/>
  <c r="O282" i="1"/>
  <c r="O283" i="1"/>
  <c r="Q283" i="1" s="1"/>
  <c r="O284" i="1"/>
  <c r="O285" i="1"/>
  <c r="O286" i="1"/>
  <c r="O287" i="1"/>
  <c r="O288" i="1"/>
  <c r="O289" i="1"/>
  <c r="Q289" i="1" s="1"/>
  <c r="O290" i="1"/>
  <c r="O291" i="1"/>
  <c r="Q291" i="1" s="1"/>
  <c r="O292" i="1"/>
  <c r="O293" i="1"/>
  <c r="Q293" i="1" s="1"/>
  <c r="O294" i="1"/>
  <c r="O295" i="1"/>
  <c r="O296" i="1"/>
  <c r="O297" i="1"/>
  <c r="Q297" i="1" s="1"/>
  <c r="O298" i="1"/>
  <c r="O299" i="1"/>
  <c r="Q299" i="1" s="1"/>
  <c r="O300" i="1"/>
  <c r="O301" i="1"/>
  <c r="Q301" i="1" s="1"/>
  <c r="O302" i="1"/>
  <c r="O303" i="1"/>
  <c r="O304" i="1"/>
  <c r="O305" i="1"/>
  <c r="Q305" i="1" s="1"/>
  <c r="O306" i="1"/>
  <c r="O307" i="1"/>
  <c r="Q307" i="1" s="1"/>
  <c r="O308" i="1"/>
  <c r="O309" i="1"/>
  <c r="Q309" i="1" s="1"/>
  <c r="O310" i="1"/>
  <c r="O311" i="1"/>
  <c r="O312" i="1"/>
  <c r="O313" i="1"/>
  <c r="Q313" i="1" s="1"/>
  <c r="O314" i="1"/>
  <c r="O315" i="1"/>
  <c r="Q315" i="1" s="1"/>
  <c r="O316" i="1"/>
  <c r="O317" i="1"/>
  <c r="O318" i="1"/>
  <c r="O319" i="1"/>
  <c r="O320" i="1"/>
  <c r="O321" i="1"/>
  <c r="Q321" i="1" s="1"/>
  <c r="O322" i="1"/>
  <c r="O323" i="1"/>
  <c r="Q323" i="1" s="1"/>
  <c r="O324" i="1"/>
  <c r="O325" i="1"/>
  <c r="Q325" i="1" s="1"/>
  <c r="O326" i="1"/>
  <c r="O327" i="1"/>
  <c r="O328" i="1"/>
  <c r="O329" i="1"/>
  <c r="O330" i="1"/>
  <c r="Q330" i="1" s="1"/>
  <c r="O331" i="1"/>
  <c r="Q331" i="1" s="1"/>
  <c r="O332" i="1"/>
  <c r="O333" i="1"/>
  <c r="Q333" i="1" s="1"/>
  <c r="O334" i="1"/>
  <c r="O335" i="1"/>
  <c r="O336" i="1"/>
  <c r="O337" i="1"/>
  <c r="Q337" i="1" s="1"/>
  <c r="O338" i="1"/>
  <c r="Q338" i="1" s="1"/>
  <c r="O339" i="1"/>
  <c r="Q339" i="1" s="1"/>
  <c r="O340" i="1"/>
  <c r="O341" i="1"/>
  <c r="Q341" i="1" s="1"/>
  <c r="O342" i="1"/>
  <c r="O343" i="1"/>
  <c r="O344" i="1"/>
  <c r="O345" i="1"/>
  <c r="Q345" i="1" s="1"/>
  <c r="O346" i="1"/>
  <c r="Q346" i="1" s="1"/>
  <c r="O347" i="1"/>
  <c r="Q347" i="1" s="1"/>
  <c r="O348" i="1"/>
  <c r="O349" i="1"/>
  <c r="Q349" i="1" s="1"/>
  <c r="O350" i="1"/>
  <c r="O351" i="1"/>
  <c r="O352" i="1"/>
  <c r="O353" i="1"/>
  <c r="Q353" i="1" s="1"/>
  <c r="O354" i="1"/>
  <c r="Q354" i="1" s="1"/>
  <c r="O355" i="1"/>
  <c r="Q355" i="1" s="1"/>
  <c r="O356" i="1"/>
  <c r="O357" i="1"/>
  <c r="Q357" i="1" s="1"/>
  <c r="O358" i="1"/>
  <c r="O359" i="1"/>
  <c r="O360" i="1"/>
  <c r="O361" i="1"/>
  <c r="O362" i="1"/>
  <c r="Q362" i="1" s="1"/>
  <c r="O363" i="1"/>
  <c r="Q363" i="1" s="1"/>
  <c r="O364" i="1"/>
  <c r="O365" i="1"/>
  <c r="Q365" i="1" s="1"/>
  <c r="O366" i="1"/>
  <c r="O367" i="1"/>
  <c r="O368" i="1"/>
  <c r="O369" i="1"/>
  <c r="Q369" i="1" s="1"/>
  <c r="O370" i="1"/>
  <c r="Q370" i="1" s="1"/>
  <c r="O371" i="1"/>
  <c r="Q371" i="1" s="1"/>
  <c r="O372" i="1"/>
  <c r="O373" i="1"/>
  <c r="Q373" i="1" s="1"/>
  <c r="O374" i="1"/>
  <c r="O375" i="1"/>
  <c r="O376" i="1"/>
  <c r="O377" i="1"/>
  <c r="Q377" i="1" s="1"/>
  <c r="O378" i="1"/>
  <c r="Q378" i="1" s="1"/>
  <c r="O379" i="1"/>
  <c r="Q379" i="1" s="1"/>
  <c r="O380" i="1"/>
  <c r="O381" i="1"/>
  <c r="Q381" i="1" s="1"/>
  <c r="O382" i="1"/>
  <c r="O383" i="1"/>
  <c r="O384" i="1"/>
  <c r="O385" i="1"/>
  <c r="Q385" i="1" s="1"/>
  <c r="O386" i="1"/>
  <c r="Q386" i="1" s="1"/>
  <c r="O387" i="1"/>
  <c r="Q387" i="1" s="1"/>
  <c r="O388" i="1"/>
  <c r="O389" i="1"/>
  <c r="O390" i="1"/>
  <c r="O391" i="1"/>
  <c r="O392" i="1"/>
  <c r="O393" i="1"/>
  <c r="O394" i="1"/>
  <c r="Q394" i="1" s="1"/>
  <c r="O395" i="1"/>
  <c r="Q395" i="1" s="1"/>
  <c r="O396" i="1"/>
  <c r="O397" i="1"/>
  <c r="Q397" i="1" s="1"/>
  <c r="O398" i="1"/>
  <c r="O399" i="1"/>
  <c r="O400" i="1"/>
  <c r="O401" i="1"/>
  <c r="Q401" i="1" s="1"/>
  <c r="O402" i="1"/>
  <c r="Q402" i="1" s="1"/>
  <c r="O403" i="1"/>
  <c r="Q403" i="1" s="1"/>
  <c r="O404" i="1"/>
  <c r="O405" i="1"/>
  <c r="Q405" i="1" s="1"/>
  <c r="O406" i="1"/>
  <c r="O407" i="1"/>
  <c r="O408" i="1"/>
  <c r="O409" i="1"/>
  <c r="Q409" i="1" s="1"/>
  <c r="O410" i="1"/>
  <c r="Q410" i="1" s="1"/>
  <c r="O411" i="1"/>
  <c r="Q411" i="1" s="1"/>
  <c r="O412" i="1"/>
  <c r="O413" i="1"/>
  <c r="O414" i="1"/>
  <c r="O415" i="1"/>
  <c r="O416" i="1"/>
  <c r="O417" i="1"/>
  <c r="Q417" i="1" s="1"/>
  <c r="O418" i="1"/>
  <c r="Q418" i="1" s="1"/>
  <c r="O419" i="1"/>
  <c r="Q419" i="1" s="1"/>
  <c r="O420" i="1"/>
  <c r="O421" i="1"/>
  <c r="Q421" i="1" s="1"/>
  <c r="O422" i="1"/>
  <c r="O423" i="1"/>
  <c r="O424" i="1"/>
  <c r="O425" i="1"/>
  <c r="Q425" i="1" s="1"/>
  <c r="O426" i="1"/>
  <c r="Q426" i="1" s="1"/>
  <c r="O427" i="1"/>
  <c r="Q427" i="1" s="1"/>
  <c r="O428" i="1"/>
  <c r="O429" i="1"/>
  <c r="Q429" i="1" s="1"/>
  <c r="O430" i="1"/>
  <c r="O431" i="1"/>
  <c r="O432" i="1"/>
  <c r="O433" i="1"/>
  <c r="Q433" i="1" s="1"/>
  <c r="O434" i="1"/>
  <c r="Q434" i="1" s="1"/>
  <c r="O435" i="1"/>
  <c r="Q435" i="1" s="1"/>
  <c r="O436" i="1"/>
  <c r="O437" i="1"/>
  <c r="O438" i="1"/>
  <c r="O439" i="1"/>
  <c r="O440" i="1"/>
  <c r="O441" i="1"/>
  <c r="Q441" i="1" s="1"/>
  <c r="O442" i="1"/>
  <c r="Q442" i="1" s="1"/>
  <c r="O3" i="1"/>
  <c r="D160" i="1"/>
  <c r="E160" i="1"/>
  <c r="K160" i="1" s="1"/>
  <c r="F160" i="1"/>
  <c r="G160" i="1"/>
  <c r="H160" i="1"/>
  <c r="I160" i="1"/>
  <c r="M160" i="1"/>
  <c r="N160" i="1" s="1"/>
  <c r="D161" i="1"/>
  <c r="E161" i="1"/>
  <c r="K161" i="1" s="1"/>
  <c r="F161" i="1"/>
  <c r="G161" i="1"/>
  <c r="H161" i="1"/>
  <c r="I161" i="1"/>
  <c r="M161" i="1"/>
  <c r="N161" i="1" s="1"/>
  <c r="Q166" i="1"/>
  <c r="Q167" i="1"/>
  <c r="Q168" i="1"/>
  <c r="Q170" i="1"/>
  <c r="Q172" i="1"/>
  <c r="Q174" i="1"/>
  <c r="Q175" i="1"/>
  <c r="Q176" i="1"/>
  <c r="Q178" i="1"/>
  <c r="Q180" i="1"/>
  <c r="Q181" i="1"/>
  <c r="Q182" i="1"/>
  <c r="Q183" i="1"/>
  <c r="Q184" i="1"/>
  <c r="Q186" i="1"/>
  <c r="Q188" i="1"/>
  <c r="Q190" i="1"/>
  <c r="Q191" i="1"/>
  <c r="Q192" i="1"/>
  <c r="Q194" i="1"/>
  <c r="Q196" i="1"/>
  <c r="Q198" i="1"/>
  <c r="Q199" i="1"/>
  <c r="Q200" i="1"/>
  <c r="Q201" i="1"/>
  <c r="Q202" i="1"/>
  <c r="Q204" i="1"/>
  <c r="Q206" i="1"/>
  <c r="Q207" i="1"/>
  <c r="Q208" i="1"/>
  <c r="Q210" i="1"/>
  <c r="Q212" i="1"/>
  <c r="Q214" i="1"/>
  <c r="Q215" i="1"/>
  <c r="Q216" i="1"/>
  <c r="Q218" i="1"/>
  <c r="Q220" i="1"/>
  <c r="Q222" i="1"/>
  <c r="Q223" i="1"/>
  <c r="Q224" i="1"/>
  <c r="Q226" i="1"/>
  <c r="Q228" i="1"/>
  <c r="Q230" i="1"/>
  <c r="Q231" i="1"/>
  <c r="Q232" i="1"/>
  <c r="Q234" i="1"/>
  <c r="Q236" i="1"/>
  <c r="Q238" i="1"/>
  <c r="Q239" i="1"/>
  <c r="Q240" i="1"/>
  <c r="Q242" i="1"/>
  <c r="Q244" i="1"/>
  <c r="Q246" i="1"/>
  <c r="Q247" i="1"/>
  <c r="Q248" i="1"/>
  <c r="Q250" i="1"/>
  <c r="Q252" i="1"/>
  <c r="Q254" i="1"/>
  <c r="Q255" i="1"/>
  <c r="Q256" i="1"/>
  <c r="Q258" i="1"/>
  <c r="Q260" i="1"/>
  <c r="Q262" i="1"/>
  <c r="Q263" i="1"/>
  <c r="Q264" i="1"/>
  <c r="Q265" i="1"/>
  <c r="Q266" i="1"/>
  <c r="Q268" i="1"/>
  <c r="Q270" i="1"/>
  <c r="Q271" i="1"/>
  <c r="Q272" i="1"/>
  <c r="Q274" i="1"/>
  <c r="Q276" i="1"/>
  <c r="Q278" i="1"/>
  <c r="Q279" i="1"/>
  <c r="Q280" i="1"/>
  <c r="Q282" i="1"/>
  <c r="Q284" i="1"/>
  <c r="Q285" i="1"/>
  <c r="Q286" i="1"/>
  <c r="Q287" i="1"/>
  <c r="Q288" i="1"/>
  <c r="Q290" i="1"/>
  <c r="Q292" i="1"/>
  <c r="Q294" i="1"/>
  <c r="Q295" i="1"/>
  <c r="Q296" i="1"/>
  <c r="Q298" i="1"/>
  <c r="Q300" i="1"/>
  <c r="Q302" i="1"/>
  <c r="Q303" i="1"/>
  <c r="Q304" i="1"/>
  <c r="Q306" i="1"/>
  <c r="Q308" i="1"/>
  <c r="Q310" i="1"/>
  <c r="Q311" i="1"/>
  <c r="Q312" i="1"/>
  <c r="Q314" i="1"/>
  <c r="Q316" i="1"/>
  <c r="Q317" i="1"/>
  <c r="Q318" i="1"/>
  <c r="Q319" i="1"/>
  <c r="Q320" i="1"/>
  <c r="Q322" i="1"/>
  <c r="Q324" i="1"/>
  <c r="Q326" i="1"/>
  <c r="Q327" i="1"/>
  <c r="Q328" i="1"/>
  <c r="Q329" i="1"/>
  <c r="Q332" i="1"/>
  <c r="Q334" i="1"/>
  <c r="Q335" i="1"/>
  <c r="Q336" i="1"/>
  <c r="Q340" i="1"/>
  <c r="Q342" i="1"/>
  <c r="Q343" i="1"/>
  <c r="Q344" i="1"/>
  <c r="Q348" i="1"/>
  <c r="Q350" i="1"/>
  <c r="Q351" i="1"/>
  <c r="Q352" i="1"/>
  <c r="Q356" i="1"/>
  <c r="Q358" i="1"/>
  <c r="Q359" i="1"/>
  <c r="Q360" i="1"/>
  <c r="Q361" i="1"/>
  <c r="Q364" i="1"/>
  <c r="Q366" i="1"/>
  <c r="Q367" i="1"/>
  <c r="Q368" i="1"/>
  <c r="Q372" i="1"/>
  <c r="Q374" i="1"/>
  <c r="Q375" i="1"/>
  <c r="Q376" i="1"/>
  <c r="Q380" i="1"/>
  <c r="Q382" i="1"/>
  <c r="Q383" i="1"/>
  <c r="Q384" i="1"/>
  <c r="Q388" i="1"/>
  <c r="Q389" i="1"/>
  <c r="Q390" i="1"/>
  <c r="Q391" i="1"/>
  <c r="Q392" i="1"/>
  <c r="Q393" i="1"/>
  <c r="Q396" i="1"/>
  <c r="Q398" i="1"/>
  <c r="Q399" i="1"/>
  <c r="Q400" i="1"/>
  <c r="Q404" i="1"/>
  <c r="Q406" i="1"/>
  <c r="Q407" i="1"/>
  <c r="Q408" i="1"/>
  <c r="Q412" i="1"/>
  <c r="Q413" i="1"/>
  <c r="Q414" i="1"/>
  <c r="Q415" i="1"/>
  <c r="Q416" i="1"/>
  <c r="Q420" i="1"/>
  <c r="Q422" i="1"/>
  <c r="Q423" i="1"/>
  <c r="Q424" i="1"/>
  <c r="Q428" i="1"/>
  <c r="Q430" i="1"/>
  <c r="Q431" i="1"/>
  <c r="Q432" i="1"/>
  <c r="Q436" i="1"/>
  <c r="Q437" i="1"/>
  <c r="Q438" i="1"/>
  <c r="Q439" i="1"/>
  <c r="Q440" i="1"/>
  <c r="A167" i="1"/>
  <c r="B167" i="1"/>
  <c r="C167" i="1" s="1"/>
  <c r="D167" i="1"/>
  <c r="E167" i="1" s="1"/>
  <c r="F167" i="1"/>
  <c r="G167" i="1"/>
  <c r="H167" i="1"/>
  <c r="I167" i="1"/>
  <c r="M167" i="1"/>
  <c r="N167" i="1" s="1"/>
  <c r="A168" i="1"/>
  <c r="K168" i="1" s="1"/>
  <c r="B168" i="1"/>
  <c r="C168" i="1"/>
  <c r="D168" i="1"/>
  <c r="E168" i="1" s="1"/>
  <c r="F168" i="1"/>
  <c r="G168" i="1"/>
  <c r="H168" i="1"/>
  <c r="I168" i="1"/>
  <c r="M168" i="1"/>
  <c r="N168" i="1" s="1"/>
  <c r="A169" i="1"/>
  <c r="B169" i="1"/>
  <c r="C169" i="1"/>
  <c r="D169" i="1"/>
  <c r="E169" i="1"/>
  <c r="F169" i="1"/>
  <c r="G169" i="1"/>
  <c r="H169" i="1"/>
  <c r="I169" i="1"/>
  <c r="M169" i="1"/>
  <c r="N169" i="1" s="1"/>
  <c r="A170" i="1"/>
  <c r="B170" i="1"/>
  <c r="C170" i="1"/>
  <c r="D170" i="1"/>
  <c r="E170" i="1"/>
  <c r="F170" i="1"/>
  <c r="G170" i="1"/>
  <c r="H170" i="1"/>
  <c r="I170" i="1"/>
  <c r="M170" i="1"/>
  <c r="N170" i="1" s="1"/>
  <c r="A171" i="1"/>
  <c r="B171" i="1"/>
  <c r="C171" i="1"/>
  <c r="D171" i="1"/>
  <c r="E171" i="1"/>
  <c r="F171" i="1"/>
  <c r="G171" i="1"/>
  <c r="H171" i="1"/>
  <c r="I171" i="1"/>
  <c r="M171" i="1"/>
  <c r="N171" i="1" s="1"/>
  <c r="A172" i="1"/>
  <c r="B172" i="1"/>
  <c r="C172" i="1"/>
  <c r="D172" i="1"/>
  <c r="E172" i="1"/>
  <c r="F172" i="1"/>
  <c r="G172" i="1"/>
  <c r="H172" i="1"/>
  <c r="I172" i="1"/>
  <c r="M172" i="1"/>
  <c r="N172" i="1" s="1"/>
  <c r="A173" i="1"/>
  <c r="K173" i="1" s="1"/>
  <c r="B173" i="1"/>
  <c r="C173" i="1"/>
  <c r="D173" i="1"/>
  <c r="E173" i="1"/>
  <c r="F173" i="1"/>
  <c r="G173" i="1"/>
  <c r="H173" i="1"/>
  <c r="I173" i="1"/>
  <c r="M173" i="1"/>
  <c r="N173" i="1" s="1"/>
  <c r="A174" i="1"/>
  <c r="K174" i="1" s="1"/>
  <c r="B174" i="1"/>
  <c r="C174" i="1"/>
  <c r="D174" i="1"/>
  <c r="E174" i="1"/>
  <c r="F174" i="1"/>
  <c r="G174" i="1"/>
  <c r="H174" i="1"/>
  <c r="I174" i="1"/>
  <c r="M174" i="1"/>
  <c r="N174" i="1" s="1"/>
  <c r="A175" i="1"/>
  <c r="K175" i="1" s="1"/>
  <c r="B175" i="1"/>
  <c r="C175" i="1"/>
  <c r="D175" i="1"/>
  <c r="E175" i="1"/>
  <c r="F175" i="1"/>
  <c r="G175" i="1"/>
  <c r="H175" i="1"/>
  <c r="I175" i="1"/>
  <c r="M175" i="1"/>
  <c r="N175" i="1" s="1"/>
  <c r="A176" i="1"/>
  <c r="B176" i="1"/>
  <c r="C176" i="1"/>
  <c r="D176" i="1"/>
  <c r="E176" i="1"/>
  <c r="F176" i="1"/>
  <c r="G176" i="1"/>
  <c r="H176" i="1"/>
  <c r="I176" i="1"/>
  <c r="M176" i="1"/>
  <c r="N176" i="1" s="1"/>
  <c r="A177" i="1"/>
  <c r="B177" i="1"/>
  <c r="C177" i="1"/>
  <c r="D177" i="1"/>
  <c r="E177" i="1"/>
  <c r="F177" i="1"/>
  <c r="G177" i="1"/>
  <c r="H177" i="1"/>
  <c r="I177" i="1"/>
  <c r="M177" i="1"/>
  <c r="N177" i="1" s="1"/>
  <c r="A178" i="1"/>
  <c r="B178" i="1"/>
  <c r="C178" i="1"/>
  <c r="D178" i="1"/>
  <c r="E178" i="1"/>
  <c r="F178" i="1"/>
  <c r="G178" i="1"/>
  <c r="H178" i="1"/>
  <c r="I178" i="1"/>
  <c r="M178" i="1"/>
  <c r="N178" i="1" s="1"/>
  <c r="A179" i="1"/>
  <c r="B179" i="1"/>
  <c r="C179" i="1"/>
  <c r="D179" i="1"/>
  <c r="E179" i="1"/>
  <c r="F179" i="1"/>
  <c r="G179" i="1"/>
  <c r="H179" i="1"/>
  <c r="I179" i="1"/>
  <c r="M179" i="1"/>
  <c r="N179" i="1" s="1"/>
  <c r="A180" i="1"/>
  <c r="B180" i="1"/>
  <c r="C180" i="1"/>
  <c r="D180" i="1"/>
  <c r="E180" i="1"/>
  <c r="F180" i="1"/>
  <c r="G180" i="1"/>
  <c r="H180" i="1"/>
  <c r="I180" i="1"/>
  <c r="M180" i="1"/>
  <c r="N180" i="1" s="1"/>
  <c r="A181" i="1"/>
  <c r="K181" i="1" s="1"/>
  <c r="B181" i="1"/>
  <c r="C181" i="1"/>
  <c r="D181" i="1"/>
  <c r="E181" i="1"/>
  <c r="F181" i="1"/>
  <c r="G181" i="1"/>
  <c r="H181" i="1"/>
  <c r="I181" i="1"/>
  <c r="M181" i="1"/>
  <c r="N181" i="1" s="1"/>
  <c r="A182" i="1"/>
  <c r="K182" i="1" s="1"/>
  <c r="B182" i="1"/>
  <c r="C182" i="1"/>
  <c r="D182" i="1"/>
  <c r="E182" i="1"/>
  <c r="F182" i="1"/>
  <c r="G182" i="1"/>
  <c r="H182" i="1"/>
  <c r="I182" i="1"/>
  <c r="M182" i="1"/>
  <c r="N182" i="1" s="1"/>
  <c r="A183" i="1"/>
  <c r="K183" i="1" s="1"/>
  <c r="B183" i="1"/>
  <c r="C183" i="1"/>
  <c r="D183" i="1"/>
  <c r="E183" i="1"/>
  <c r="F183" i="1"/>
  <c r="G183" i="1"/>
  <c r="H183" i="1"/>
  <c r="I183" i="1"/>
  <c r="M183" i="1"/>
  <c r="N183" i="1" s="1"/>
  <c r="A184" i="1"/>
  <c r="B184" i="1"/>
  <c r="C184" i="1"/>
  <c r="D184" i="1"/>
  <c r="E184" i="1"/>
  <c r="F184" i="1"/>
  <c r="G184" i="1"/>
  <c r="H184" i="1"/>
  <c r="I184" i="1"/>
  <c r="M184" i="1"/>
  <c r="N184" i="1" s="1"/>
  <c r="A185" i="1"/>
  <c r="B185" i="1"/>
  <c r="C185" i="1"/>
  <c r="D185" i="1"/>
  <c r="E185" i="1"/>
  <c r="F185" i="1"/>
  <c r="G185" i="1"/>
  <c r="H185" i="1"/>
  <c r="I185" i="1"/>
  <c r="M185" i="1"/>
  <c r="N185" i="1" s="1"/>
  <c r="A186" i="1"/>
  <c r="B186" i="1"/>
  <c r="C186" i="1"/>
  <c r="D186" i="1"/>
  <c r="E186" i="1"/>
  <c r="F186" i="1"/>
  <c r="G186" i="1"/>
  <c r="H186" i="1"/>
  <c r="I186" i="1"/>
  <c r="M186" i="1"/>
  <c r="N186" i="1" s="1"/>
  <c r="A187" i="1"/>
  <c r="B187" i="1"/>
  <c r="C187" i="1"/>
  <c r="D187" i="1"/>
  <c r="E187" i="1"/>
  <c r="F187" i="1"/>
  <c r="G187" i="1"/>
  <c r="H187" i="1"/>
  <c r="I187" i="1"/>
  <c r="M187" i="1"/>
  <c r="N187" i="1" s="1"/>
  <c r="A188" i="1"/>
  <c r="B188" i="1"/>
  <c r="C188" i="1" s="1"/>
  <c r="D188" i="1"/>
  <c r="E188" i="1"/>
  <c r="F188" i="1"/>
  <c r="G188" i="1"/>
  <c r="H188" i="1"/>
  <c r="I188" i="1"/>
  <c r="M188" i="1"/>
  <c r="N188" i="1" s="1"/>
  <c r="A189" i="1"/>
  <c r="B189" i="1"/>
  <c r="C189" i="1" s="1"/>
  <c r="D189" i="1"/>
  <c r="E189" i="1"/>
  <c r="F189" i="1"/>
  <c r="G189" i="1"/>
  <c r="H189" i="1"/>
  <c r="I189" i="1"/>
  <c r="M189" i="1"/>
  <c r="N189" i="1" s="1"/>
  <c r="A190" i="1"/>
  <c r="B190" i="1"/>
  <c r="C190" i="1" s="1"/>
  <c r="D190" i="1"/>
  <c r="E190" i="1"/>
  <c r="F190" i="1"/>
  <c r="G190" i="1"/>
  <c r="H190" i="1"/>
  <c r="I190" i="1"/>
  <c r="M190" i="1"/>
  <c r="N190" i="1" s="1"/>
  <c r="A191" i="1"/>
  <c r="B191" i="1"/>
  <c r="C191" i="1" s="1"/>
  <c r="D191" i="1"/>
  <c r="E191" i="1"/>
  <c r="F191" i="1"/>
  <c r="G191" i="1"/>
  <c r="H191" i="1"/>
  <c r="I191" i="1"/>
  <c r="M191" i="1"/>
  <c r="N191" i="1" s="1"/>
  <c r="A192" i="1"/>
  <c r="B192" i="1"/>
  <c r="C192" i="1" s="1"/>
  <c r="D192" i="1"/>
  <c r="E192" i="1"/>
  <c r="F192" i="1"/>
  <c r="G192" i="1"/>
  <c r="H192" i="1"/>
  <c r="I192" i="1"/>
  <c r="M192" i="1"/>
  <c r="N192" i="1" s="1"/>
  <c r="A193" i="1"/>
  <c r="B193" i="1"/>
  <c r="C193" i="1" s="1"/>
  <c r="D193" i="1"/>
  <c r="E193" i="1"/>
  <c r="F193" i="1"/>
  <c r="G193" i="1"/>
  <c r="H193" i="1"/>
  <c r="I193" i="1"/>
  <c r="M193" i="1"/>
  <c r="N193" i="1" s="1"/>
  <c r="A194" i="1"/>
  <c r="B194" i="1"/>
  <c r="C194" i="1" s="1"/>
  <c r="D194" i="1"/>
  <c r="E194" i="1"/>
  <c r="F194" i="1"/>
  <c r="G194" i="1"/>
  <c r="H194" i="1"/>
  <c r="I194" i="1"/>
  <c r="M194" i="1"/>
  <c r="N194" i="1" s="1"/>
  <c r="A195" i="1"/>
  <c r="B195" i="1"/>
  <c r="C195" i="1" s="1"/>
  <c r="D195" i="1"/>
  <c r="E195" i="1"/>
  <c r="F195" i="1"/>
  <c r="G195" i="1"/>
  <c r="H195" i="1"/>
  <c r="I195" i="1"/>
  <c r="M195" i="1"/>
  <c r="N195" i="1" s="1"/>
  <c r="A196" i="1"/>
  <c r="B196" i="1"/>
  <c r="C196" i="1" s="1"/>
  <c r="D196" i="1"/>
  <c r="E196" i="1"/>
  <c r="F196" i="1"/>
  <c r="G196" i="1"/>
  <c r="H196" i="1"/>
  <c r="I196" i="1"/>
  <c r="M196" i="1"/>
  <c r="N196" i="1" s="1"/>
  <c r="A197" i="1"/>
  <c r="B197" i="1"/>
  <c r="C197" i="1" s="1"/>
  <c r="D197" i="1"/>
  <c r="E197" i="1"/>
  <c r="F197" i="1"/>
  <c r="G197" i="1"/>
  <c r="H197" i="1"/>
  <c r="I197" i="1"/>
  <c r="M197" i="1"/>
  <c r="N197" i="1" s="1"/>
  <c r="A198" i="1"/>
  <c r="B198" i="1"/>
  <c r="C198" i="1" s="1"/>
  <c r="D198" i="1"/>
  <c r="E198" i="1"/>
  <c r="F198" i="1"/>
  <c r="G198" i="1"/>
  <c r="H198" i="1"/>
  <c r="I198" i="1"/>
  <c r="M198" i="1"/>
  <c r="N198" i="1" s="1"/>
  <c r="A199" i="1"/>
  <c r="B199" i="1"/>
  <c r="C199" i="1" s="1"/>
  <c r="D199" i="1"/>
  <c r="E199" i="1"/>
  <c r="F199" i="1"/>
  <c r="G199" i="1"/>
  <c r="H199" i="1"/>
  <c r="I199" i="1"/>
  <c r="M199" i="1"/>
  <c r="N199" i="1" s="1"/>
  <c r="A200" i="1"/>
  <c r="B200" i="1"/>
  <c r="C200" i="1" s="1"/>
  <c r="D200" i="1"/>
  <c r="E200" i="1"/>
  <c r="F200" i="1"/>
  <c r="G200" i="1"/>
  <c r="H200" i="1"/>
  <c r="I200" i="1"/>
  <c r="M200" i="1"/>
  <c r="N200" i="1" s="1"/>
  <c r="A201" i="1"/>
  <c r="B201" i="1"/>
  <c r="C201" i="1"/>
  <c r="D201" i="1"/>
  <c r="E201" i="1"/>
  <c r="F201" i="1"/>
  <c r="G201" i="1"/>
  <c r="H201" i="1"/>
  <c r="I201" i="1"/>
  <c r="M201" i="1"/>
  <c r="N201" i="1" s="1"/>
  <c r="A202" i="1"/>
  <c r="B202" i="1"/>
  <c r="C202" i="1"/>
  <c r="D202" i="1"/>
  <c r="E202" i="1"/>
  <c r="F202" i="1"/>
  <c r="G202" i="1"/>
  <c r="H202" i="1"/>
  <c r="I202" i="1"/>
  <c r="M202" i="1"/>
  <c r="N202" i="1" s="1"/>
  <c r="A203" i="1"/>
  <c r="B203" i="1"/>
  <c r="C203" i="1"/>
  <c r="D203" i="1"/>
  <c r="E203" i="1"/>
  <c r="F203" i="1"/>
  <c r="G203" i="1"/>
  <c r="H203" i="1"/>
  <c r="I203" i="1"/>
  <c r="M203" i="1"/>
  <c r="N203" i="1" s="1"/>
  <c r="A204" i="1"/>
  <c r="B204" i="1"/>
  <c r="C204" i="1"/>
  <c r="D204" i="1"/>
  <c r="E204" i="1"/>
  <c r="F204" i="1"/>
  <c r="G204" i="1"/>
  <c r="H204" i="1"/>
  <c r="I204" i="1"/>
  <c r="M204" i="1"/>
  <c r="N204" i="1" s="1"/>
  <c r="A205" i="1"/>
  <c r="K205" i="1" s="1"/>
  <c r="B205" i="1"/>
  <c r="C205" i="1"/>
  <c r="D205" i="1"/>
  <c r="E205" i="1"/>
  <c r="F205" i="1"/>
  <c r="G205" i="1"/>
  <c r="H205" i="1"/>
  <c r="I205" i="1"/>
  <c r="M205" i="1"/>
  <c r="N205" i="1" s="1"/>
  <c r="A206" i="1"/>
  <c r="B206" i="1"/>
  <c r="C206" i="1"/>
  <c r="D206" i="1"/>
  <c r="E206" i="1"/>
  <c r="F206" i="1"/>
  <c r="G206" i="1"/>
  <c r="H206" i="1"/>
  <c r="I206" i="1"/>
  <c r="M206" i="1"/>
  <c r="N206" i="1" s="1"/>
  <c r="A207" i="1"/>
  <c r="B207" i="1"/>
  <c r="C207" i="1"/>
  <c r="D207" i="1"/>
  <c r="E207" i="1"/>
  <c r="F207" i="1"/>
  <c r="G207" i="1"/>
  <c r="H207" i="1"/>
  <c r="I207" i="1"/>
  <c r="M207" i="1"/>
  <c r="N207" i="1" s="1"/>
  <c r="A208" i="1"/>
  <c r="B208" i="1"/>
  <c r="C208" i="1"/>
  <c r="D208" i="1"/>
  <c r="E208" i="1"/>
  <c r="F208" i="1"/>
  <c r="G208" i="1"/>
  <c r="H208" i="1"/>
  <c r="I208" i="1"/>
  <c r="M208" i="1"/>
  <c r="N208" i="1" s="1"/>
  <c r="A209" i="1"/>
  <c r="B209" i="1"/>
  <c r="C209" i="1"/>
  <c r="D209" i="1"/>
  <c r="E209" i="1"/>
  <c r="F209" i="1"/>
  <c r="G209" i="1"/>
  <c r="H209" i="1"/>
  <c r="I209" i="1"/>
  <c r="M209" i="1"/>
  <c r="N209" i="1" s="1"/>
  <c r="A210" i="1"/>
  <c r="B210" i="1"/>
  <c r="C210" i="1"/>
  <c r="D210" i="1"/>
  <c r="E210" i="1"/>
  <c r="F210" i="1"/>
  <c r="G210" i="1"/>
  <c r="H210" i="1"/>
  <c r="I210" i="1"/>
  <c r="M210" i="1"/>
  <c r="N210" i="1" s="1"/>
  <c r="A211" i="1"/>
  <c r="B211" i="1"/>
  <c r="C211" i="1"/>
  <c r="D211" i="1"/>
  <c r="E211" i="1"/>
  <c r="F211" i="1"/>
  <c r="G211" i="1"/>
  <c r="H211" i="1"/>
  <c r="I211" i="1"/>
  <c r="M211" i="1"/>
  <c r="N211" i="1" s="1"/>
  <c r="A212" i="1"/>
  <c r="B212" i="1"/>
  <c r="C212" i="1"/>
  <c r="D212" i="1"/>
  <c r="E212" i="1"/>
  <c r="F212" i="1"/>
  <c r="G212" i="1"/>
  <c r="H212" i="1"/>
  <c r="I212" i="1"/>
  <c r="M212" i="1"/>
  <c r="N212" i="1" s="1"/>
  <c r="A213" i="1"/>
  <c r="K213" i="1" s="1"/>
  <c r="B213" i="1"/>
  <c r="C213" i="1"/>
  <c r="D213" i="1"/>
  <c r="E213" i="1"/>
  <c r="F213" i="1"/>
  <c r="G213" i="1"/>
  <c r="H213" i="1"/>
  <c r="I213" i="1"/>
  <c r="M213" i="1"/>
  <c r="N213" i="1" s="1"/>
  <c r="A214" i="1"/>
  <c r="B214" i="1"/>
  <c r="C214" i="1"/>
  <c r="D214" i="1"/>
  <c r="E214" i="1"/>
  <c r="F214" i="1"/>
  <c r="G214" i="1"/>
  <c r="H214" i="1"/>
  <c r="I214" i="1"/>
  <c r="M214" i="1"/>
  <c r="N214" i="1" s="1"/>
  <c r="A215" i="1"/>
  <c r="B215" i="1"/>
  <c r="C215" i="1"/>
  <c r="D215" i="1"/>
  <c r="E215" i="1"/>
  <c r="F215" i="1"/>
  <c r="G215" i="1"/>
  <c r="H215" i="1"/>
  <c r="I215" i="1"/>
  <c r="M215" i="1"/>
  <c r="N215" i="1" s="1"/>
  <c r="A216" i="1"/>
  <c r="B216" i="1"/>
  <c r="C216" i="1"/>
  <c r="D216" i="1"/>
  <c r="E216" i="1"/>
  <c r="F216" i="1"/>
  <c r="G216" i="1"/>
  <c r="H216" i="1"/>
  <c r="I216" i="1"/>
  <c r="M216" i="1"/>
  <c r="N216" i="1" s="1"/>
  <c r="A217" i="1"/>
  <c r="B217" i="1"/>
  <c r="C217" i="1"/>
  <c r="D217" i="1"/>
  <c r="E217" i="1"/>
  <c r="F217" i="1"/>
  <c r="G217" i="1"/>
  <c r="H217" i="1"/>
  <c r="I217" i="1"/>
  <c r="M217" i="1"/>
  <c r="N217" i="1" s="1"/>
  <c r="A218" i="1"/>
  <c r="B218" i="1"/>
  <c r="C218" i="1"/>
  <c r="D218" i="1"/>
  <c r="E218" i="1"/>
  <c r="F218" i="1"/>
  <c r="G218" i="1"/>
  <c r="H218" i="1"/>
  <c r="I218" i="1"/>
  <c r="M218" i="1"/>
  <c r="N218" i="1" s="1"/>
  <c r="A219" i="1"/>
  <c r="B219" i="1"/>
  <c r="C219" i="1"/>
  <c r="D219" i="1"/>
  <c r="E219" i="1"/>
  <c r="F219" i="1"/>
  <c r="G219" i="1"/>
  <c r="H219" i="1"/>
  <c r="I219" i="1"/>
  <c r="M219" i="1"/>
  <c r="N219" i="1" s="1"/>
  <c r="A220" i="1"/>
  <c r="B220" i="1"/>
  <c r="C220" i="1"/>
  <c r="D220" i="1"/>
  <c r="E220" i="1"/>
  <c r="F220" i="1"/>
  <c r="G220" i="1"/>
  <c r="H220" i="1"/>
  <c r="I220" i="1"/>
  <c r="M220" i="1"/>
  <c r="N220" i="1" s="1"/>
  <c r="A221" i="1"/>
  <c r="K221" i="1" s="1"/>
  <c r="B221" i="1"/>
  <c r="C221" i="1"/>
  <c r="D221" i="1"/>
  <c r="E221" i="1"/>
  <c r="F221" i="1"/>
  <c r="G221" i="1"/>
  <c r="H221" i="1"/>
  <c r="I221" i="1"/>
  <c r="M221" i="1"/>
  <c r="N221" i="1" s="1"/>
  <c r="A222" i="1"/>
  <c r="B222" i="1"/>
  <c r="C222" i="1"/>
  <c r="D222" i="1"/>
  <c r="E222" i="1"/>
  <c r="F222" i="1"/>
  <c r="G222" i="1"/>
  <c r="H222" i="1"/>
  <c r="I222" i="1"/>
  <c r="M222" i="1"/>
  <c r="N222" i="1" s="1"/>
  <c r="A223" i="1"/>
  <c r="B223" i="1"/>
  <c r="C223" i="1"/>
  <c r="D223" i="1"/>
  <c r="E223" i="1"/>
  <c r="F223" i="1"/>
  <c r="G223" i="1"/>
  <c r="H223" i="1"/>
  <c r="I223" i="1"/>
  <c r="M223" i="1"/>
  <c r="N223" i="1" s="1"/>
  <c r="A224" i="1"/>
  <c r="B224" i="1"/>
  <c r="C224" i="1"/>
  <c r="D224" i="1"/>
  <c r="E224" i="1"/>
  <c r="F224" i="1"/>
  <c r="G224" i="1"/>
  <c r="H224" i="1"/>
  <c r="I224" i="1"/>
  <c r="M224" i="1"/>
  <c r="N224" i="1" s="1"/>
  <c r="A225" i="1"/>
  <c r="B225" i="1"/>
  <c r="C225" i="1"/>
  <c r="D225" i="1"/>
  <c r="E225" i="1"/>
  <c r="F225" i="1"/>
  <c r="G225" i="1"/>
  <c r="H225" i="1"/>
  <c r="I225" i="1"/>
  <c r="M225" i="1"/>
  <c r="N225" i="1" s="1"/>
  <c r="A226" i="1"/>
  <c r="B226" i="1"/>
  <c r="C226" i="1"/>
  <c r="D226" i="1"/>
  <c r="E226" i="1"/>
  <c r="F226" i="1"/>
  <c r="G226" i="1"/>
  <c r="H226" i="1"/>
  <c r="I226" i="1"/>
  <c r="M226" i="1"/>
  <c r="N226" i="1" s="1"/>
  <c r="A227" i="1"/>
  <c r="B227" i="1"/>
  <c r="C227" i="1"/>
  <c r="D227" i="1"/>
  <c r="E227" i="1"/>
  <c r="F227" i="1"/>
  <c r="G227" i="1"/>
  <c r="H227" i="1"/>
  <c r="I227" i="1"/>
  <c r="M227" i="1"/>
  <c r="N227" i="1" s="1"/>
  <c r="A228" i="1"/>
  <c r="B228" i="1"/>
  <c r="C228" i="1"/>
  <c r="D228" i="1"/>
  <c r="E228" i="1"/>
  <c r="F228" i="1"/>
  <c r="G228" i="1"/>
  <c r="H228" i="1"/>
  <c r="I228" i="1"/>
  <c r="M228" i="1"/>
  <c r="N228" i="1" s="1"/>
  <c r="A229" i="1"/>
  <c r="K229" i="1" s="1"/>
  <c r="B229" i="1"/>
  <c r="C229" i="1"/>
  <c r="D229" i="1"/>
  <c r="E229" i="1"/>
  <c r="F229" i="1"/>
  <c r="G229" i="1"/>
  <c r="H229" i="1"/>
  <c r="I229" i="1"/>
  <c r="M229" i="1"/>
  <c r="N229" i="1" s="1"/>
  <c r="A230" i="1"/>
  <c r="B230" i="1"/>
  <c r="C230" i="1"/>
  <c r="D230" i="1"/>
  <c r="E230" i="1"/>
  <c r="F230" i="1"/>
  <c r="G230" i="1"/>
  <c r="H230" i="1"/>
  <c r="I230" i="1"/>
  <c r="M230" i="1"/>
  <c r="N230" i="1" s="1"/>
  <c r="A231" i="1"/>
  <c r="B231" i="1"/>
  <c r="C231" i="1"/>
  <c r="D231" i="1"/>
  <c r="E231" i="1"/>
  <c r="F231" i="1"/>
  <c r="G231" i="1"/>
  <c r="H231" i="1"/>
  <c r="I231" i="1"/>
  <c r="M231" i="1"/>
  <c r="N231" i="1" s="1"/>
  <c r="A232" i="1"/>
  <c r="B232" i="1"/>
  <c r="C232" i="1"/>
  <c r="D232" i="1"/>
  <c r="E232" i="1"/>
  <c r="F232" i="1"/>
  <c r="G232" i="1"/>
  <c r="H232" i="1"/>
  <c r="I232" i="1"/>
  <c r="M232" i="1"/>
  <c r="N232" i="1" s="1"/>
  <c r="A233" i="1"/>
  <c r="B233" i="1"/>
  <c r="C233" i="1"/>
  <c r="D233" i="1"/>
  <c r="E233" i="1"/>
  <c r="F233" i="1"/>
  <c r="G233" i="1"/>
  <c r="H233" i="1"/>
  <c r="I233" i="1"/>
  <c r="M233" i="1"/>
  <c r="N233" i="1" s="1"/>
  <c r="A234" i="1"/>
  <c r="B234" i="1"/>
  <c r="C234" i="1"/>
  <c r="D234" i="1"/>
  <c r="E234" i="1"/>
  <c r="F234" i="1"/>
  <c r="G234" i="1"/>
  <c r="H234" i="1"/>
  <c r="I234" i="1"/>
  <c r="M234" i="1"/>
  <c r="N234" i="1" s="1"/>
  <c r="A235" i="1"/>
  <c r="B235" i="1"/>
  <c r="C235" i="1"/>
  <c r="D235" i="1"/>
  <c r="E235" i="1"/>
  <c r="F235" i="1"/>
  <c r="G235" i="1"/>
  <c r="H235" i="1"/>
  <c r="I235" i="1"/>
  <c r="M235" i="1"/>
  <c r="N235" i="1" s="1"/>
  <c r="A236" i="1"/>
  <c r="B236" i="1"/>
  <c r="C236" i="1"/>
  <c r="D236" i="1"/>
  <c r="E236" i="1"/>
  <c r="F236" i="1"/>
  <c r="G236" i="1"/>
  <c r="H236" i="1"/>
  <c r="I236" i="1"/>
  <c r="M236" i="1"/>
  <c r="N236" i="1" s="1"/>
  <c r="A237" i="1"/>
  <c r="K237" i="1" s="1"/>
  <c r="B237" i="1"/>
  <c r="C237" i="1"/>
  <c r="D237" i="1"/>
  <c r="E237" i="1"/>
  <c r="F237" i="1"/>
  <c r="G237" i="1"/>
  <c r="H237" i="1"/>
  <c r="I237" i="1"/>
  <c r="M237" i="1"/>
  <c r="N237" i="1" s="1"/>
  <c r="A238" i="1"/>
  <c r="B238" i="1"/>
  <c r="C238" i="1"/>
  <c r="D238" i="1"/>
  <c r="E238" i="1"/>
  <c r="F238" i="1"/>
  <c r="G238" i="1"/>
  <c r="H238" i="1"/>
  <c r="I238" i="1"/>
  <c r="M238" i="1"/>
  <c r="N238" i="1" s="1"/>
  <c r="A239" i="1"/>
  <c r="B239" i="1"/>
  <c r="C239" i="1"/>
  <c r="D239" i="1"/>
  <c r="E239" i="1"/>
  <c r="F239" i="1"/>
  <c r="G239" i="1"/>
  <c r="H239" i="1"/>
  <c r="I239" i="1"/>
  <c r="M239" i="1"/>
  <c r="N239" i="1" s="1"/>
  <c r="A240" i="1"/>
  <c r="B240" i="1"/>
  <c r="C240" i="1"/>
  <c r="D240" i="1"/>
  <c r="E240" i="1"/>
  <c r="F240" i="1"/>
  <c r="G240" i="1"/>
  <c r="H240" i="1"/>
  <c r="I240" i="1"/>
  <c r="M240" i="1"/>
  <c r="N240" i="1" s="1"/>
  <c r="A241" i="1"/>
  <c r="B241" i="1"/>
  <c r="C241" i="1"/>
  <c r="D241" i="1"/>
  <c r="E241" i="1"/>
  <c r="F241" i="1"/>
  <c r="G241" i="1"/>
  <c r="H241" i="1"/>
  <c r="I241" i="1"/>
  <c r="M241" i="1"/>
  <c r="N241" i="1" s="1"/>
  <c r="A242" i="1"/>
  <c r="B242" i="1"/>
  <c r="C242" i="1"/>
  <c r="D242" i="1"/>
  <c r="E242" i="1"/>
  <c r="F242" i="1"/>
  <c r="G242" i="1"/>
  <c r="H242" i="1"/>
  <c r="I242" i="1"/>
  <c r="M242" i="1"/>
  <c r="N242" i="1" s="1"/>
  <c r="A243" i="1"/>
  <c r="B243" i="1"/>
  <c r="C243" i="1"/>
  <c r="D243" i="1"/>
  <c r="E243" i="1"/>
  <c r="F243" i="1"/>
  <c r="G243" i="1"/>
  <c r="H243" i="1"/>
  <c r="I243" i="1"/>
  <c r="M243" i="1"/>
  <c r="N243" i="1" s="1"/>
  <c r="A244" i="1"/>
  <c r="B244" i="1"/>
  <c r="C244" i="1"/>
  <c r="D244" i="1"/>
  <c r="E244" i="1"/>
  <c r="F244" i="1"/>
  <c r="G244" i="1"/>
  <c r="H244" i="1"/>
  <c r="I244" i="1"/>
  <c r="M244" i="1"/>
  <c r="N244" i="1" s="1"/>
  <c r="A245" i="1"/>
  <c r="K245" i="1" s="1"/>
  <c r="B245" i="1"/>
  <c r="C245" i="1"/>
  <c r="D245" i="1"/>
  <c r="E245" i="1"/>
  <c r="F245" i="1"/>
  <c r="G245" i="1"/>
  <c r="H245" i="1"/>
  <c r="I245" i="1"/>
  <c r="M245" i="1"/>
  <c r="N245" i="1" s="1"/>
  <c r="A246" i="1"/>
  <c r="B246" i="1"/>
  <c r="C246" i="1"/>
  <c r="D246" i="1"/>
  <c r="E246" i="1"/>
  <c r="F246" i="1"/>
  <c r="G246" i="1"/>
  <c r="H246" i="1"/>
  <c r="I246" i="1"/>
  <c r="M246" i="1"/>
  <c r="N246" i="1" s="1"/>
  <c r="A247" i="1"/>
  <c r="B247" i="1"/>
  <c r="C247" i="1"/>
  <c r="D247" i="1"/>
  <c r="E247" i="1"/>
  <c r="F247" i="1"/>
  <c r="G247" i="1"/>
  <c r="H247" i="1"/>
  <c r="I247" i="1"/>
  <c r="M247" i="1"/>
  <c r="N247" i="1" s="1"/>
  <c r="A248" i="1"/>
  <c r="B248" i="1"/>
  <c r="C248" i="1"/>
  <c r="D248" i="1"/>
  <c r="E248" i="1"/>
  <c r="F248" i="1"/>
  <c r="G248" i="1"/>
  <c r="H248" i="1"/>
  <c r="I248" i="1"/>
  <c r="M248" i="1"/>
  <c r="N248" i="1" s="1"/>
  <c r="A249" i="1"/>
  <c r="B249" i="1"/>
  <c r="C249" i="1"/>
  <c r="D249" i="1"/>
  <c r="E249" i="1"/>
  <c r="F249" i="1"/>
  <c r="G249" i="1"/>
  <c r="H249" i="1"/>
  <c r="I249" i="1"/>
  <c r="M249" i="1"/>
  <c r="N249" i="1" s="1"/>
  <c r="A250" i="1"/>
  <c r="B250" i="1"/>
  <c r="C250" i="1"/>
  <c r="D250" i="1"/>
  <c r="E250" i="1"/>
  <c r="F250" i="1"/>
  <c r="G250" i="1"/>
  <c r="H250" i="1"/>
  <c r="I250" i="1"/>
  <c r="M250" i="1"/>
  <c r="N250" i="1" s="1"/>
  <c r="A251" i="1"/>
  <c r="B251" i="1"/>
  <c r="C251" i="1"/>
  <c r="D251" i="1"/>
  <c r="E251" i="1"/>
  <c r="F251" i="1"/>
  <c r="G251" i="1"/>
  <c r="H251" i="1"/>
  <c r="I251" i="1"/>
  <c r="M251" i="1"/>
  <c r="N251" i="1" s="1"/>
  <c r="A252" i="1"/>
  <c r="B252" i="1"/>
  <c r="C252" i="1"/>
  <c r="D252" i="1"/>
  <c r="E252" i="1"/>
  <c r="F252" i="1"/>
  <c r="G252" i="1"/>
  <c r="H252" i="1"/>
  <c r="I252" i="1"/>
  <c r="M252" i="1"/>
  <c r="N252" i="1" s="1"/>
  <c r="A253" i="1"/>
  <c r="K253" i="1" s="1"/>
  <c r="B253" i="1"/>
  <c r="C253" i="1"/>
  <c r="D253" i="1"/>
  <c r="E253" i="1"/>
  <c r="F253" i="1"/>
  <c r="G253" i="1"/>
  <c r="H253" i="1"/>
  <c r="I253" i="1"/>
  <c r="M253" i="1"/>
  <c r="N253" i="1" s="1"/>
  <c r="A254" i="1"/>
  <c r="B254" i="1"/>
  <c r="C254" i="1"/>
  <c r="D254" i="1"/>
  <c r="E254" i="1"/>
  <c r="F254" i="1"/>
  <c r="G254" i="1"/>
  <c r="H254" i="1"/>
  <c r="I254" i="1"/>
  <c r="M254" i="1"/>
  <c r="N254" i="1" s="1"/>
  <c r="A255" i="1"/>
  <c r="B255" i="1"/>
  <c r="C255" i="1"/>
  <c r="D255" i="1"/>
  <c r="E255" i="1"/>
  <c r="F255" i="1"/>
  <c r="G255" i="1"/>
  <c r="H255" i="1"/>
  <c r="I255" i="1"/>
  <c r="M255" i="1"/>
  <c r="N255" i="1" s="1"/>
  <c r="A256" i="1"/>
  <c r="B256" i="1"/>
  <c r="C256" i="1"/>
  <c r="D256" i="1"/>
  <c r="E256" i="1"/>
  <c r="F256" i="1"/>
  <c r="G256" i="1"/>
  <c r="H256" i="1"/>
  <c r="I256" i="1"/>
  <c r="M256" i="1"/>
  <c r="N256" i="1" s="1"/>
  <c r="A257" i="1"/>
  <c r="B257" i="1"/>
  <c r="C257" i="1"/>
  <c r="D257" i="1"/>
  <c r="E257" i="1"/>
  <c r="F257" i="1"/>
  <c r="G257" i="1"/>
  <c r="H257" i="1"/>
  <c r="I257" i="1"/>
  <c r="M257" i="1"/>
  <c r="N257" i="1" s="1"/>
  <c r="A258" i="1"/>
  <c r="B258" i="1"/>
  <c r="C258" i="1"/>
  <c r="D258" i="1"/>
  <c r="E258" i="1"/>
  <c r="F258" i="1"/>
  <c r="G258" i="1"/>
  <c r="H258" i="1"/>
  <c r="I258" i="1"/>
  <c r="M258" i="1"/>
  <c r="N258" i="1" s="1"/>
  <c r="A259" i="1"/>
  <c r="B259" i="1"/>
  <c r="C259" i="1"/>
  <c r="D259" i="1"/>
  <c r="E259" i="1"/>
  <c r="F259" i="1"/>
  <c r="G259" i="1"/>
  <c r="H259" i="1"/>
  <c r="I259" i="1"/>
  <c r="M259" i="1"/>
  <c r="N259" i="1" s="1"/>
  <c r="A260" i="1"/>
  <c r="B260" i="1"/>
  <c r="C260" i="1"/>
  <c r="D260" i="1"/>
  <c r="E260" i="1"/>
  <c r="F260" i="1"/>
  <c r="G260" i="1"/>
  <c r="H260" i="1"/>
  <c r="I260" i="1"/>
  <c r="M260" i="1"/>
  <c r="N260" i="1" s="1"/>
  <c r="A261" i="1"/>
  <c r="K261" i="1" s="1"/>
  <c r="B261" i="1"/>
  <c r="C261" i="1"/>
  <c r="D261" i="1"/>
  <c r="E261" i="1"/>
  <c r="F261" i="1"/>
  <c r="G261" i="1"/>
  <c r="H261" i="1"/>
  <c r="I261" i="1"/>
  <c r="M261" i="1"/>
  <c r="N261" i="1" s="1"/>
  <c r="A262" i="1"/>
  <c r="B262" i="1"/>
  <c r="C262" i="1"/>
  <c r="D262" i="1"/>
  <c r="E262" i="1"/>
  <c r="F262" i="1"/>
  <c r="G262" i="1"/>
  <c r="H262" i="1"/>
  <c r="I262" i="1"/>
  <c r="M262" i="1"/>
  <c r="N262" i="1" s="1"/>
  <c r="A263" i="1"/>
  <c r="B263" i="1"/>
  <c r="C263" i="1"/>
  <c r="D263" i="1"/>
  <c r="E263" i="1"/>
  <c r="F263" i="1"/>
  <c r="G263" i="1"/>
  <c r="H263" i="1"/>
  <c r="I263" i="1"/>
  <c r="M263" i="1"/>
  <c r="N263" i="1" s="1"/>
  <c r="A264" i="1"/>
  <c r="B264" i="1"/>
  <c r="C264" i="1"/>
  <c r="D264" i="1"/>
  <c r="E264" i="1"/>
  <c r="F264" i="1"/>
  <c r="G264" i="1"/>
  <c r="H264" i="1"/>
  <c r="I264" i="1"/>
  <c r="M264" i="1"/>
  <c r="N264" i="1" s="1"/>
  <c r="A265" i="1"/>
  <c r="B265" i="1"/>
  <c r="C265" i="1"/>
  <c r="D265" i="1"/>
  <c r="E265" i="1"/>
  <c r="F265" i="1"/>
  <c r="G265" i="1"/>
  <c r="H265" i="1"/>
  <c r="I265" i="1"/>
  <c r="M265" i="1"/>
  <c r="N265" i="1" s="1"/>
  <c r="A266" i="1"/>
  <c r="B266" i="1"/>
  <c r="C266" i="1"/>
  <c r="D266" i="1"/>
  <c r="E266" i="1"/>
  <c r="F266" i="1"/>
  <c r="G266" i="1"/>
  <c r="H266" i="1"/>
  <c r="I266" i="1"/>
  <c r="M266" i="1"/>
  <c r="N266" i="1" s="1"/>
  <c r="A267" i="1"/>
  <c r="B267" i="1"/>
  <c r="C267" i="1"/>
  <c r="D267" i="1"/>
  <c r="E267" i="1"/>
  <c r="F267" i="1"/>
  <c r="G267" i="1"/>
  <c r="H267" i="1"/>
  <c r="I267" i="1"/>
  <c r="M267" i="1"/>
  <c r="N267" i="1" s="1"/>
  <c r="A268" i="1"/>
  <c r="B268" i="1"/>
  <c r="C268" i="1"/>
  <c r="D268" i="1"/>
  <c r="E268" i="1"/>
  <c r="F268" i="1"/>
  <c r="G268" i="1"/>
  <c r="H268" i="1"/>
  <c r="I268" i="1"/>
  <c r="M268" i="1"/>
  <c r="N268" i="1" s="1"/>
  <c r="A269" i="1"/>
  <c r="K269" i="1" s="1"/>
  <c r="B269" i="1"/>
  <c r="C269" i="1"/>
  <c r="D269" i="1"/>
  <c r="E269" i="1"/>
  <c r="F269" i="1"/>
  <c r="G269" i="1"/>
  <c r="H269" i="1"/>
  <c r="I269" i="1"/>
  <c r="M269" i="1"/>
  <c r="N269" i="1" s="1"/>
  <c r="A270" i="1"/>
  <c r="B270" i="1"/>
  <c r="C270" i="1"/>
  <c r="D270" i="1"/>
  <c r="E270" i="1"/>
  <c r="F270" i="1"/>
  <c r="G270" i="1"/>
  <c r="H270" i="1"/>
  <c r="I270" i="1"/>
  <c r="M270" i="1"/>
  <c r="N270" i="1" s="1"/>
  <c r="A271" i="1"/>
  <c r="B271" i="1"/>
  <c r="C271" i="1"/>
  <c r="D271" i="1"/>
  <c r="E271" i="1"/>
  <c r="F271" i="1"/>
  <c r="G271" i="1"/>
  <c r="H271" i="1"/>
  <c r="I271" i="1"/>
  <c r="M271" i="1"/>
  <c r="N271" i="1" s="1"/>
  <c r="A272" i="1"/>
  <c r="B272" i="1"/>
  <c r="C272" i="1"/>
  <c r="D272" i="1"/>
  <c r="E272" i="1"/>
  <c r="F272" i="1"/>
  <c r="G272" i="1"/>
  <c r="H272" i="1"/>
  <c r="I272" i="1"/>
  <c r="M272" i="1"/>
  <c r="N272" i="1" s="1"/>
  <c r="A273" i="1"/>
  <c r="B273" i="1"/>
  <c r="C273" i="1"/>
  <c r="D273" i="1"/>
  <c r="E273" i="1"/>
  <c r="F273" i="1"/>
  <c r="G273" i="1"/>
  <c r="H273" i="1"/>
  <c r="I273" i="1"/>
  <c r="M273" i="1"/>
  <c r="N273" i="1" s="1"/>
  <c r="A274" i="1"/>
  <c r="B274" i="1"/>
  <c r="C274" i="1"/>
  <c r="D274" i="1"/>
  <c r="E274" i="1"/>
  <c r="F274" i="1"/>
  <c r="G274" i="1"/>
  <c r="H274" i="1"/>
  <c r="I274" i="1"/>
  <c r="M274" i="1"/>
  <c r="N274" i="1" s="1"/>
  <c r="A275" i="1"/>
  <c r="B275" i="1"/>
  <c r="C275" i="1"/>
  <c r="D275" i="1"/>
  <c r="E275" i="1"/>
  <c r="F275" i="1"/>
  <c r="G275" i="1"/>
  <c r="H275" i="1"/>
  <c r="I275" i="1"/>
  <c r="M275" i="1"/>
  <c r="N275" i="1" s="1"/>
  <c r="A276" i="1"/>
  <c r="B276" i="1"/>
  <c r="C276" i="1"/>
  <c r="D276" i="1"/>
  <c r="E276" i="1"/>
  <c r="F276" i="1"/>
  <c r="G276" i="1"/>
  <c r="H276" i="1"/>
  <c r="I276" i="1"/>
  <c r="M276" i="1"/>
  <c r="N276" i="1" s="1"/>
  <c r="A277" i="1"/>
  <c r="B277" i="1"/>
  <c r="C277" i="1" s="1"/>
  <c r="D277" i="1"/>
  <c r="E277" i="1"/>
  <c r="F277" i="1"/>
  <c r="G277" i="1"/>
  <c r="H277" i="1"/>
  <c r="I277" i="1"/>
  <c r="M277" i="1"/>
  <c r="N277" i="1" s="1"/>
  <c r="A278" i="1"/>
  <c r="B278" i="1"/>
  <c r="C278" i="1" s="1"/>
  <c r="D278" i="1"/>
  <c r="E278" i="1"/>
  <c r="F278" i="1"/>
  <c r="G278" i="1"/>
  <c r="H278" i="1"/>
  <c r="I278" i="1"/>
  <c r="M278" i="1"/>
  <c r="N278" i="1" s="1"/>
  <c r="A279" i="1"/>
  <c r="B279" i="1"/>
  <c r="C279" i="1" s="1"/>
  <c r="D279" i="1"/>
  <c r="E279" i="1"/>
  <c r="F279" i="1"/>
  <c r="G279" i="1"/>
  <c r="H279" i="1"/>
  <c r="I279" i="1" s="1"/>
  <c r="M279" i="1"/>
  <c r="N279" i="1" s="1"/>
  <c r="A280" i="1"/>
  <c r="B280" i="1"/>
  <c r="C280" i="1" s="1"/>
  <c r="D280" i="1"/>
  <c r="E280" i="1" s="1"/>
  <c r="F280" i="1"/>
  <c r="G280" i="1"/>
  <c r="H280" i="1"/>
  <c r="I280" i="1" s="1"/>
  <c r="M280" i="1"/>
  <c r="N280" i="1" s="1"/>
  <c r="A281" i="1"/>
  <c r="B281" i="1"/>
  <c r="C281" i="1" s="1"/>
  <c r="D281" i="1"/>
  <c r="E281" i="1"/>
  <c r="F281" i="1"/>
  <c r="G281" i="1"/>
  <c r="H281" i="1"/>
  <c r="I281" i="1" s="1"/>
  <c r="M281" i="1"/>
  <c r="N281" i="1" s="1"/>
  <c r="A282" i="1"/>
  <c r="B282" i="1"/>
  <c r="C282" i="1" s="1"/>
  <c r="K282" i="1" s="1"/>
  <c r="D282" i="1"/>
  <c r="E282" i="1" s="1"/>
  <c r="F282" i="1"/>
  <c r="G282" i="1"/>
  <c r="H282" i="1"/>
  <c r="I282" i="1"/>
  <c r="M282" i="1"/>
  <c r="N282" i="1" s="1"/>
  <c r="A283" i="1"/>
  <c r="B283" i="1"/>
  <c r="C283" i="1" s="1"/>
  <c r="D283" i="1"/>
  <c r="E283" i="1" s="1"/>
  <c r="F283" i="1"/>
  <c r="G283" i="1"/>
  <c r="H283" i="1"/>
  <c r="I283" i="1"/>
  <c r="M283" i="1"/>
  <c r="N283" i="1"/>
  <c r="A284" i="1"/>
  <c r="B284" i="1"/>
  <c r="C284" i="1" s="1"/>
  <c r="D284" i="1"/>
  <c r="E284" i="1"/>
  <c r="F284" i="1"/>
  <c r="G284" i="1"/>
  <c r="H284" i="1"/>
  <c r="I284" i="1"/>
  <c r="M284" i="1"/>
  <c r="N284" i="1" s="1"/>
  <c r="A285" i="1"/>
  <c r="B285" i="1"/>
  <c r="C285" i="1" s="1"/>
  <c r="D285" i="1"/>
  <c r="E285" i="1"/>
  <c r="F285" i="1"/>
  <c r="G285" i="1"/>
  <c r="H285" i="1"/>
  <c r="I285" i="1" s="1"/>
  <c r="M285" i="1"/>
  <c r="N285" i="1" s="1"/>
  <c r="A286" i="1"/>
  <c r="B286" i="1"/>
  <c r="C286" i="1" s="1"/>
  <c r="K286" i="1" s="1"/>
  <c r="D286" i="1"/>
  <c r="E286" i="1"/>
  <c r="F286" i="1"/>
  <c r="G286" i="1"/>
  <c r="H286" i="1"/>
  <c r="I286" i="1"/>
  <c r="M286" i="1"/>
  <c r="N286" i="1" s="1"/>
  <c r="A287" i="1"/>
  <c r="B287" i="1"/>
  <c r="C287" i="1"/>
  <c r="D287" i="1"/>
  <c r="E287" i="1" s="1"/>
  <c r="F287" i="1"/>
  <c r="G287" i="1"/>
  <c r="H287" i="1"/>
  <c r="I287" i="1"/>
  <c r="M287" i="1"/>
  <c r="N287" i="1"/>
  <c r="A288" i="1"/>
  <c r="K288" i="1" s="1"/>
  <c r="B288" i="1"/>
  <c r="C288" i="1"/>
  <c r="D288" i="1"/>
  <c r="E288" i="1"/>
  <c r="F288" i="1"/>
  <c r="G288" i="1"/>
  <c r="H288" i="1"/>
  <c r="I288" i="1"/>
  <c r="M288" i="1"/>
  <c r="N288" i="1" s="1"/>
  <c r="A289" i="1"/>
  <c r="K289" i="1" s="1"/>
  <c r="B289" i="1"/>
  <c r="C289" i="1"/>
  <c r="D289" i="1"/>
  <c r="E289" i="1"/>
  <c r="F289" i="1"/>
  <c r="G289" i="1"/>
  <c r="H289" i="1"/>
  <c r="I289" i="1" s="1"/>
  <c r="M289" i="1"/>
  <c r="N289" i="1" s="1"/>
  <c r="A290" i="1"/>
  <c r="B290" i="1"/>
  <c r="C290" i="1" s="1"/>
  <c r="K290" i="1" s="1"/>
  <c r="D290" i="1"/>
  <c r="E290" i="1"/>
  <c r="F290" i="1"/>
  <c r="G290" i="1"/>
  <c r="H290" i="1"/>
  <c r="I290" i="1"/>
  <c r="M290" i="1"/>
  <c r="N290" i="1" s="1"/>
  <c r="A291" i="1"/>
  <c r="B291" i="1"/>
  <c r="C291" i="1"/>
  <c r="D291" i="1"/>
  <c r="E291" i="1" s="1"/>
  <c r="F291" i="1"/>
  <c r="G291" i="1"/>
  <c r="H291" i="1"/>
  <c r="I291" i="1"/>
  <c r="M291" i="1"/>
  <c r="N291" i="1"/>
  <c r="A292" i="1"/>
  <c r="K292" i="1" s="1"/>
  <c r="B292" i="1"/>
  <c r="C292" i="1"/>
  <c r="D292" i="1"/>
  <c r="E292" i="1"/>
  <c r="F292" i="1"/>
  <c r="G292" i="1"/>
  <c r="H292" i="1"/>
  <c r="I292" i="1"/>
  <c r="M292" i="1"/>
  <c r="N292" i="1" s="1"/>
  <c r="A293" i="1"/>
  <c r="B293" i="1"/>
  <c r="C293" i="1"/>
  <c r="D293" i="1"/>
  <c r="E293" i="1"/>
  <c r="F293" i="1"/>
  <c r="G293" i="1"/>
  <c r="H293" i="1"/>
  <c r="I293" i="1" s="1"/>
  <c r="M293" i="1"/>
  <c r="N293" i="1" s="1"/>
  <c r="A294" i="1"/>
  <c r="B294" i="1"/>
  <c r="C294" i="1" s="1"/>
  <c r="K294" i="1" s="1"/>
  <c r="D294" i="1"/>
  <c r="E294" i="1"/>
  <c r="F294" i="1"/>
  <c r="G294" i="1"/>
  <c r="H294" i="1"/>
  <c r="I294" i="1"/>
  <c r="M294" i="1"/>
  <c r="N294" i="1" s="1"/>
  <c r="A295" i="1"/>
  <c r="B295" i="1"/>
  <c r="C295" i="1"/>
  <c r="D295" i="1"/>
  <c r="E295" i="1" s="1"/>
  <c r="F295" i="1"/>
  <c r="G295" i="1"/>
  <c r="H295" i="1"/>
  <c r="I295" i="1"/>
  <c r="M295" i="1"/>
  <c r="N295" i="1"/>
  <c r="A296" i="1"/>
  <c r="B296" i="1"/>
  <c r="C296" i="1"/>
  <c r="D296" i="1"/>
  <c r="E296" i="1"/>
  <c r="F296" i="1"/>
  <c r="G296" i="1"/>
  <c r="H296" i="1"/>
  <c r="I296" i="1"/>
  <c r="M296" i="1"/>
  <c r="N296" i="1" s="1"/>
  <c r="A297" i="1"/>
  <c r="B297" i="1"/>
  <c r="C297" i="1"/>
  <c r="D297" i="1"/>
  <c r="E297" i="1"/>
  <c r="F297" i="1"/>
  <c r="G297" i="1"/>
  <c r="H297" i="1"/>
  <c r="I297" i="1"/>
  <c r="M297" i="1"/>
  <c r="N297" i="1" s="1"/>
  <c r="A298" i="1"/>
  <c r="B298" i="1"/>
  <c r="C298" i="1" s="1"/>
  <c r="K298" i="1" s="1"/>
  <c r="D298" i="1"/>
  <c r="E298" i="1"/>
  <c r="F298" i="1"/>
  <c r="G298" i="1"/>
  <c r="H298" i="1"/>
  <c r="I298" i="1"/>
  <c r="M298" i="1"/>
  <c r="N298" i="1" s="1"/>
  <c r="A299" i="1"/>
  <c r="B299" i="1"/>
  <c r="C299" i="1"/>
  <c r="D299" i="1"/>
  <c r="E299" i="1"/>
  <c r="F299" i="1"/>
  <c r="G299" i="1"/>
  <c r="H299" i="1"/>
  <c r="I299" i="1"/>
  <c r="M299" i="1"/>
  <c r="N299" i="1"/>
  <c r="A300" i="1"/>
  <c r="B300" i="1"/>
  <c r="C300" i="1"/>
  <c r="D300" i="1"/>
  <c r="E300" i="1"/>
  <c r="F300" i="1"/>
  <c r="G300" i="1"/>
  <c r="H300" i="1"/>
  <c r="I300" i="1"/>
  <c r="M300" i="1"/>
  <c r="N300" i="1" s="1"/>
  <c r="A301" i="1"/>
  <c r="B301" i="1"/>
  <c r="C301" i="1"/>
  <c r="D301" i="1"/>
  <c r="E301" i="1"/>
  <c r="F301" i="1"/>
  <c r="G301" i="1"/>
  <c r="H301" i="1"/>
  <c r="I301" i="1"/>
  <c r="M301" i="1"/>
  <c r="N301" i="1" s="1"/>
  <c r="A302" i="1"/>
  <c r="B302" i="1"/>
  <c r="C302" i="1"/>
  <c r="D302" i="1"/>
  <c r="E302" i="1"/>
  <c r="F302" i="1"/>
  <c r="G302" i="1"/>
  <c r="H302" i="1"/>
  <c r="I302" i="1"/>
  <c r="M302" i="1"/>
  <c r="N302" i="1" s="1"/>
  <c r="A303" i="1"/>
  <c r="B303" i="1"/>
  <c r="C303" i="1"/>
  <c r="D303" i="1"/>
  <c r="E303" i="1" s="1"/>
  <c r="F303" i="1"/>
  <c r="G303" i="1"/>
  <c r="H303" i="1"/>
  <c r="I303" i="1"/>
  <c r="M303" i="1"/>
  <c r="N303" i="1"/>
  <c r="A304" i="1"/>
  <c r="B304" i="1"/>
  <c r="C304" i="1"/>
  <c r="D304" i="1"/>
  <c r="E304" i="1"/>
  <c r="F304" i="1"/>
  <c r="G304" i="1"/>
  <c r="H304" i="1"/>
  <c r="I304" i="1"/>
  <c r="M304" i="1"/>
  <c r="N304" i="1" s="1"/>
  <c r="A305" i="1"/>
  <c r="B305" i="1"/>
  <c r="C305" i="1"/>
  <c r="D305" i="1"/>
  <c r="E305" i="1"/>
  <c r="F305" i="1"/>
  <c r="G305" i="1"/>
  <c r="H305" i="1"/>
  <c r="I305" i="1"/>
  <c r="M305" i="1"/>
  <c r="N305" i="1" s="1"/>
  <c r="A306" i="1"/>
  <c r="K306" i="1" s="1"/>
  <c r="B306" i="1"/>
  <c r="C306" i="1"/>
  <c r="D306" i="1"/>
  <c r="E306" i="1"/>
  <c r="F306" i="1"/>
  <c r="G306" i="1"/>
  <c r="H306" i="1"/>
  <c r="I306" i="1"/>
  <c r="M306" i="1"/>
  <c r="N306" i="1" s="1"/>
  <c r="A307" i="1"/>
  <c r="B307" i="1"/>
  <c r="C307" i="1"/>
  <c r="D307" i="1"/>
  <c r="E307" i="1" s="1"/>
  <c r="F307" i="1"/>
  <c r="G307" i="1"/>
  <c r="H307" i="1"/>
  <c r="I307" i="1"/>
  <c r="M307" i="1"/>
  <c r="N307" i="1"/>
  <c r="A308" i="1"/>
  <c r="B308" i="1"/>
  <c r="C308" i="1"/>
  <c r="D308" i="1"/>
  <c r="E308" i="1"/>
  <c r="F308" i="1"/>
  <c r="G308" i="1"/>
  <c r="H308" i="1"/>
  <c r="I308" i="1"/>
  <c r="M308" i="1"/>
  <c r="N308" i="1" s="1"/>
  <c r="A309" i="1"/>
  <c r="B309" i="1"/>
  <c r="C309" i="1"/>
  <c r="D309" i="1"/>
  <c r="E309" i="1"/>
  <c r="F309" i="1"/>
  <c r="G309" i="1"/>
  <c r="H309" i="1"/>
  <c r="I309" i="1"/>
  <c r="M309" i="1"/>
  <c r="N309" i="1" s="1"/>
  <c r="A310" i="1"/>
  <c r="K310" i="1" s="1"/>
  <c r="B310" i="1"/>
  <c r="C310" i="1" s="1"/>
  <c r="D310" i="1"/>
  <c r="E310" i="1"/>
  <c r="F310" i="1"/>
  <c r="G310" i="1"/>
  <c r="H310" i="1"/>
  <c r="I310" i="1"/>
  <c r="M310" i="1"/>
  <c r="N310" i="1" s="1"/>
  <c r="A311" i="1"/>
  <c r="B311" i="1"/>
  <c r="C311" i="1"/>
  <c r="D311" i="1"/>
  <c r="E311" i="1"/>
  <c r="F311" i="1"/>
  <c r="G311" i="1"/>
  <c r="H311" i="1"/>
  <c r="I311" i="1"/>
  <c r="M311" i="1"/>
  <c r="N311" i="1" s="1"/>
  <c r="A312" i="1"/>
  <c r="K312" i="1" s="1"/>
  <c r="B312" i="1"/>
  <c r="C312" i="1"/>
  <c r="D312" i="1"/>
  <c r="E312" i="1"/>
  <c r="F312" i="1"/>
  <c r="G312" i="1"/>
  <c r="H312" i="1"/>
  <c r="I312" i="1"/>
  <c r="M312" i="1"/>
  <c r="N312" i="1" s="1"/>
  <c r="A313" i="1"/>
  <c r="B313" i="1"/>
  <c r="C313" i="1"/>
  <c r="D313" i="1"/>
  <c r="E313" i="1"/>
  <c r="F313" i="1"/>
  <c r="G313" i="1"/>
  <c r="H313" i="1"/>
  <c r="I313" i="1"/>
  <c r="M313" i="1"/>
  <c r="N313" i="1" s="1"/>
  <c r="A314" i="1"/>
  <c r="B314" i="1"/>
  <c r="C314" i="1" s="1"/>
  <c r="D314" i="1"/>
  <c r="E314" i="1"/>
  <c r="F314" i="1"/>
  <c r="G314" i="1"/>
  <c r="H314" i="1"/>
  <c r="I314" i="1"/>
  <c r="K314" i="1"/>
  <c r="M314" i="1"/>
  <c r="N314" i="1" s="1"/>
  <c r="A315" i="1"/>
  <c r="B315" i="1"/>
  <c r="C315" i="1"/>
  <c r="D315" i="1"/>
  <c r="E315" i="1"/>
  <c r="F315" i="1"/>
  <c r="G315" i="1"/>
  <c r="H315" i="1"/>
  <c r="I315" i="1"/>
  <c r="M315" i="1"/>
  <c r="N315" i="1" s="1"/>
  <c r="A316" i="1"/>
  <c r="B316" i="1"/>
  <c r="C316" i="1"/>
  <c r="D316" i="1"/>
  <c r="E316" i="1"/>
  <c r="F316" i="1"/>
  <c r="G316" i="1"/>
  <c r="H316" i="1"/>
  <c r="I316" i="1"/>
  <c r="M316" i="1"/>
  <c r="N316" i="1" s="1"/>
  <c r="A317" i="1"/>
  <c r="B317" i="1"/>
  <c r="C317" i="1"/>
  <c r="D317" i="1"/>
  <c r="E317" i="1"/>
  <c r="F317" i="1"/>
  <c r="G317" i="1"/>
  <c r="H317" i="1"/>
  <c r="I317" i="1"/>
  <c r="M317" i="1"/>
  <c r="N317" i="1" s="1"/>
  <c r="A318" i="1"/>
  <c r="B318" i="1"/>
  <c r="C318" i="1"/>
  <c r="K318" i="1" s="1"/>
  <c r="D318" i="1"/>
  <c r="E318" i="1"/>
  <c r="F318" i="1"/>
  <c r="G318" i="1"/>
  <c r="H318" i="1"/>
  <c r="I318" i="1"/>
  <c r="M318" i="1"/>
  <c r="N318" i="1" s="1"/>
  <c r="A319" i="1"/>
  <c r="B319" i="1"/>
  <c r="C319" i="1"/>
  <c r="D319" i="1"/>
  <c r="E319" i="1"/>
  <c r="F319" i="1"/>
  <c r="G319" i="1"/>
  <c r="H319" i="1"/>
  <c r="I319" i="1"/>
  <c r="M319" i="1"/>
  <c r="N319" i="1"/>
  <c r="A320" i="1"/>
  <c r="B320" i="1"/>
  <c r="C320" i="1"/>
  <c r="D320" i="1"/>
  <c r="E320" i="1"/>
  <c r="F320" i="1"/>
  <c r="G320" i="1"/>
  <c r="H320" i="1"/>
  <c r="I320" i="1"/>
  <c r="M320" i="1"/>
  <c r="N320" i="1" s="1"/>
  <c r="A321" i="1"/>
  <c r="B321" i="1"/>
  <c r="C321" i="1"/>
  <c r="D321" i="1"/>
  <c r="E321" i="1"/>
  <c r="F321" i="1"/>
  <c r="G321" i="1"/>
  <c r="H321" i="1"/>
  <c r="I321" i="1" s="1"/>
  <c r="M321" i="1"/>
  <c r="N321" i="1" s="1"/>
  <c r="A322" i="1"/>
  <c r="B322" i="1"/>
  <c r="C322" i="1" s="1"/>
  <c r="K322" i="1" s="1"/>
  <c r="D322" i="1"/>
  <c r="E322" i="1"/>
  <c r="F322" i="1"/>
  <c r="G322" i="1"/>
  <c r="H322" i="1"/>
  <c r="I322" i="1"/>
  <c r="M322" i="1"/>
  <c r="N322" i="1" s="1"/>
  <c r="A323" i="1"/>
  <c r="B323" i="1"/>
  <c r="C323" i="1" s="1"/>
  <c r="D323" i="1"/>
  <c r="E323" i="1" s="1"/>
  <c r="F323" i="1"/>
  <c r="G323" i="1"/>
  <c r="H323" i="1"/>
  <c r="I323" i="1"/>
  <c r="M323" i="1"/>
  <c r="N323" i="1"/>
  <c r="A324" i="1"/>
  <c r="B324" i="1"/>
  <c r="C324" i="1" s="1"/>
  <c r="D324" i="1"/>
  <c r="E324" i="1"/>
  <c r="F324" i="1"/>
  <c r="G324" i="1"/>
  <c r="H324" i="1"/>
  <c r="I324" i="1"/>
  <c r="M324" i="1"/>
  <c r="N324" i="1" s="1"/>
  <c r="A325" i="1"/>
  <c r="B325" i="1"/>
  <c r="C325" i="1"/>
  <c r="D325" i="1"/>
  <c r="E325" i="1"/>
  <c r="F325" i="1"/>
  <c r="G325" i="1"/>
  <c r="H325" i="1"/>
  <c r="I325" i="1" s="1"/>
  <c r="M325" i="1"/>
  <c r="N325" i="1" s="1"/>
  <c r="A326" i="1"/>
  <c r="B326" i="1"/>
  <c r="C326" i="1" s="1"/>
  <c r="D326" i="1"/>
  <c r="E326" i="1"/>
  <c r="F326" i="1"/>
  <c r="G326" i="1"/>
  <c r="H326" i="1"/>
  <c r="I326" i="1"/>
  <c r="M326" i="1"/>
  <c r="N326" i="1" s="1"/>
  <c r="A327" i="1"/>
  <c r="B327" i="1"/>
  <c r="C327" i="1" s="1"/>
  <c r="D327" i="1"/>
  <c r="E327" i="1"/>
  <c r="F327" i="1"/>
  <c r="G327" i="1"/>
  <c r="H327" i="1"/>
  <c r="I327" i="1"/>
  <c r="M327" i="1"/>
  <c r="N327" i="1" s="1"/>
  <c r="A328" i="1"/>
  <c r="B328" i="1"/>
  <c r="C328" i="1" s="1"/>
  <c r="D328" i="1"/>
  <c r="E328" i="1"/>
  <c r="F328" i="1"/>
  <c r="G328" i="1"/>
  <c r="H328" i="1"/>
  <c r="I328" i="1"/>
  <c r="M328" i="1"/>
  <c r="N328" i="1" s="1"/>
  <c r="A329" i="1"/>
  <c r="B329" i="1"/>
  <c r="C329" i="1"/>
  <c r="D329" i="1"/>
  <c r="E329" i="1"/>
  <c r="F329" i="1"/>
  <c r="G329" i="1"/>
  <c r="H329" i="1"/>
  <c r="I329" i="1"/>
  <c r="M329" i="1"/>
  <c r="N329" i="1" s="1"/>
  <c r="A330" i="1"/>
  <c r="B330" i="1"/>
  <c r="C330" i="1" s="1"/>
  <c r="K330" i="1" s="1"/>
  <c r="D330" i="1"/>
  <c r="E330" i="1"/>
  <c r="F330" i="1"/>
  <c r="G330" i="1"/>
  <c r="H330" i="1"/>
  <c r="I330" i="1"/>
  <c r="M330" i="1"/>
  <c r="N330" i="1" s="1"/>
  <c r="A331" i="1"/>
  <c r="B331" i="1"/>
  <c r="C331" i="1"/>
  <c r="D331" i="1"/>
  <c r="E331" i="1"/>
  <c r="F331" i="1"/>
  <c r="G331" i="1"/>
  <c r="H331" i="1"/>
  <c r="I331" i="1"/>
  <c r="M331" i="1"/>
  <c r="N331" i="1" s="1"/>
  <c r="A332" i="1"/>
  <c r="B332" i="1"/>
  <c r="C332" i="1"/>
  <c r="D332" i="1"/>
  <c r="E332" i="1"/>
  <c r="F332" i="1"/>
  <c r="G332" i="1"/>
  <c r="H332" i="1"/>
  <c r="I332" i="1"/>
  <c r="M332" i="1"/>
  <c r="N332" i="1" s="1"/>
  <c r="A333" i="1"/>
  <c r="B333" i="1"/>
  <c r="C333" i="1"/>
  <c r="D333" i="1"/>
  <c r="E333" i="1"/>
  <c r="F333" i="1"/>
  <c r="G333" i="1"/>
  <c r="H333" i="1"/>
  <c r="I333" i="1"/>
  <c r="M333" i="1"/>
  <c r="N333" i="1" s="1"/>
  <c r="A334" i="1"/>
  <c r="B334" i="1"/>
  <c r="C334" i="1"/>
  <c r="K334" i="1" s="1"/>
  <c r="D334" i="1"/>
  <c r="E334" i="1"/>
  <c r="F334" i="1"/>
  <c r="G334" i="1"/>
  <c r="H334" i="1"/>
  <c r="I334" i="1"/>
  <c r="M334" i="1"/>
  <c r="N334" i="1" s="1"/>
  <c r="A335" i="1"/>
  <c r="B335" i="1"/>
  <c r="C335" i="1"/>
  <c r="D335" i="1"/>
  <c r="E335" i="1" s="1"/>
  <c r="F335" i="1"/>
  <c r="G335" i="1"/>
  <c r="H335" i="1"/>
  <c r="I335" i="1"/>
  <c r="M335" i="1"/>
  <c r="N335" i="1"/>
  <c r="A336" i="1"/>
  <c r="B336" i="1"/>
  <c r="C336" i="1"/>
  <c r="D336" i="1"/>
  <c r="E336" i="1"/>
  <c r="F336" i="1"/>
  <c r="G336" i="1"/>
  <c r="H336" i="1"/>
  <c r="I336" i="1"/>
  <c r="M336" i="1"/>
  <c r="N336" i="1" s="1"/>
  <c r="A337" i="1"/>
  <c r="B337" i="1"/>
  <c r="C337" i="1"/>
  <c r="D337" i="1"/>
  <c r="E337" i="1"/>
  <c r="F337" i="1"/>
  <c r="G337" i="1"/>
  <c r="H337" i="1"/>
  <c r="I337" i="1"/>
  <c r="M337" i="1"/>
  <c r="N337" i="1" s="1"/>
  <c r="A338" i="1"/>
  <c r="K338" i="1" s="1"/>
  <c r="B338" i="1"/>
  <c r="C338" i="1"/>
  <c r="D338" i="1"/>
  <c r="E338" i="1"/>
  <c r="F338" i="1"/>
  <c r="G338" i="1"/>
  <c r="H338" i="1"/>
  <c r="I338" i="1"/>
  <c r="M338" i="1"/>
  <c r="N338" i="1" s="1"/>
  <c r="A339" i="1"/>
  <c r="B339" i="1"/>
  <c r="C339" i="1"/>
  <c r="D339" i="1"/>
  <c r="E339" i="1" s="1"/>
  <c r="F339" i="1"/>
  <c r="G339" i="1"/>
  <c r="H339" i="1"/>
  <c r="I339" i="1"/>
  <c r="M339" i="1"/>
  <c r="N339" i="1"/>
  <c r="A340" i="1"/>
  <c r="B340" i="1"/>
  <c r="C340" i="1"/>
  <c r="D340" i="1"/>
  <c r="E340" i="1"/>
  <c r="F340" i="1"/>
  <c r="G340" i="1"/>
  <c r="H340" i="1"/>
  <c r="I340" i="1"/>
  <c r="M340" i="1"/>
  <c r="N340" i="1" s="1"/>
  <c r="A341" i="1"/>
  <c r="B341" i="1"/>
  <c r="C341" i="1"/>
  <c r="D341" i="1"/>
  <c r="E341" i="1"/>
  <c r="F341" i="1"/>
  <c r="G341" i="1"/>
  <c r="H341" i="1"/>
  <c r="I341" i="1"/>
  <c r="M341" i="1"/>
  <c r="N341" i="1" s="1"/>
  <c r="A342" i="1"/>
  <c r="B342" i="1"/>
  <c r="C342" i="1" s="1"/>
  <c r="D342" i="1"/>
  <c r="E342" i="1"/>
  <c r="F342" i="1"/>
  <c r="G342" i="1"/>
  <c r="H342" i="1"/>
  <c r="I342" i="1"/>
  <c r="M342" i="1"/>
  <c r="N342" i="1" s="1"/>
  <c r="A343" i="1"/>
  <c r="B343" i="1"/>
  <c r="C343" i="1"/>
  <c r="D343" i="1"/>
  <c r="E343" i="1"/>
  <c r="F343" i="1"/>
  <c r="G343" i="1"/>
  <c r="H343" i="1"/>
  <c r="I343" i="1"/>
  <c r="M343" i="1"/>
  <c r="N343" i="1" s="1"/>
  <c r="A344" i="1"/>
  <c r="B344" i="1"/>
  <c r="C344" i="1"/>
  <c r="D344" i="1"/>
  <c r="E344" i="1"/>
  <c r="F344" i="1"/>
  <c r="G344" i="1"/>
  <c r="H344" i="1"/>
  <c r="I344" i="1"/>
  <c r="M344" i="1"/>
  <c r="N344" i="1" s="1"/>
  <c r="A345" i="1"/>
  <c r="B345" i="1"/>
  <c r="C345" i="1"/>
  <c r="D345" i="1"/>
  <c r="E345" i="1"/>
  <c r="F345" i="1"/>
  <c r="G345" i="1"/>
  <c r="H345" i="1"/>
  <c r="I345" i="1"/>
  <c r="M345" i="1"/>
  <c r="N345" i="1" s="1"/>
  <c r="A346" i="1"/>
  <c r="B346" i="1"/>
  <c r="C346" i="1" s="1"/>
  <c r="D346" i="1"/>
  <c r="E346" i="1"/>
  <c r="F346" i="1"/>
  <c r="G346" i="1"/>
  <c r="H346" i="1"/>
  <c r="I346" i="1"/>
  <c r="K346" i="1"/>
  <c r="M346" i="1"/>
  <c r="N346" i="1" s="1"/>
  <c r="A347" i="1"/>
  <c r="B347" i="1"/>
  <c r="C347" i="1" s="1"/>
  <c r="D347" i="1"/>
  <c r="E347" i="1"/>
  <c r="F347" i="1"/>
  <c r="G347" i="1"/>
  <c r="H347" i="1"/>
  <c r="I347" i="1"/>
  <c r="M347" i="1"/>
  <c r="N347" i="1" s="1"/>
  <c r="A348" i="1"/>
  <c r="B348" i="1"/>
  <c r="C348" i="1"/>
  <c r="D348" i="1"/>
  <c r="E348" i="1"/>
  <c r="F348" i="1"/>
  <c r="G348" i="1"/>
  <c r="H348" i="1"/>
  <c r="I348" i="1"/>
  <c r="M348" i="1"/>
  <c r="N348" i="1" s="1"/>
  <c r="A349" i="1"/>
  <c r="B349" i="1"/>
  <c r="C349" i="1"/>
  <c r="D349" i="1"/>
  <c r="E349" i="1"/>
  <c r="F349" i="1"/>
  <c r="G349" i="1"/>
  <c r="H349" i="1"/>
  <c r="I349" i="1"/>
  <c r="M349" i="1"/>
  <c r="N349" i="1" s="1"/>
  <c r="A350" i="1"/>
  <c r="B350" i="1"/>
  <c r="C350" i="1"/>
  <c r="K350" i="1" s="1"/>
  <c r="D350" i="1"/>
  <c r="E350" i="1"/>
  <c r="F350" i="1"/>
  <c r="G350" i="1"/>
  <c r="H350" i="1"/>
  <c r="I350" i="1"/>
  <c r="M350" i="1"/>
  <c r="N350" i="1" s="1"/>
  <c r="A351" i="1"/>
  <c r="B351" i="1"/>
  <c r="C351" i="1"/>
  <c r="D351" i="1"/>
  <c r="E351" i="1"/>
  <c r="F351" i="1"/>
  <c r="G351" i="1"/>
  <c r="H351" i="1"/>
  <c r="I351" i="1"/>
  <c r="M351" i="1"/>
  <c r="N351" i="1"/>
  <c r="A352" i="1"/>
  <c r="B352" i="1"/>
  <c r="C352" i="1"/>
  <c r="D352" i="1"/>
  <c r="E352" i="1"/>
  <c r="F352" i="1"/>
  <c r="G352" i="1"/>
  <c r="H352" i="1"/>
  <c r="I352" i="1"/>
  <c r="M352" i="1"/>
  <c r="N352" i="1" s="1"/>
  <c r="A353" i="1"/>
  <c r="B353" i="1"/>
  <c r="C353" i="1"/>
  <c r="D353" i="1"/>
  <c r="E353" i="1"/>
  <c r="F353" i="1"/>
  <c r="G353" i="1"/>
  <c r="H353" i="1"/>
  <c r="I353" i="1" s="1"/>
  <c r="M353" i="1"/>
  <c r="N353" i="1" s="1"/>
  <c r="A354" i="1"/>
  <c r="B354" i="1"/>
  <c r="C354" i="1" s="1"/>
  <c r="K354" i="1" s="1"/>
  <c r="D354" i="1"/>
  <c r="E354" i="1"/>
  <c r="F354" i="1"/>
  <c r="G354" i="1"/>
  <c r="H354" i="1"/>
  <c r="I354" i="1"/>
  <c r="M354" i="1"/>
  <c r="N354" i="1" s="1"/>
  <c r="A355" i="1"/>
  <c r="B355" i="1"/>
  <c r="C355" i="1"/>
  <c r="D355" i="1"/>
  <c r="E355" i="1"/>
  <c r="F355" i="1"/>
  <c r="G355" i="1"/>
  <c r="H355" i="1"/>
  <c r="I355" i="1"/>
  <c r="M355" i="1"/>
  <c r="N355" i="1"/>
  <c r="A356" i="1"/>
  <c r="B356" i="1"/>
  <c r="C356" i="1"/>
  <c r="D356" i="1"/>
  <c r="E356" i="1"/>
  <c r="F356" i="1"/>
  <c r="G356" i="1"/>
  <c r="H356" i="1"/>
  <c r="I356" i="1" s="1"/>
  <c r="M356" i="1"/>
  <c r="N356" i="1"/>
  <c r="A357" i="1"/>
  <c r="B357" i="1"/>
  <c r="C357" i="1" s="1"/>
  <c r="D357" i="1"/>
  <c r="E357" i="1" s="1"/>
  <c r="F357" i="1"/>
  <c r="G357" i="1"/>
  <c r="H357" i="1"/>
  <c r="I357" i="1"/>
  <c r="K357" i="1"/>
  <c r="M357" i="1"/>
  <c r="N357" i="1" s="1"/>
  <c r="A358" i="1"/>
  <c r="B358" i="1"/>
  <c r="C358" i="1"/>
  <c r="D358" i="1"/>
  <c r="E358" i="1" s="1"/>
  <c r="F358" i="1"/>
  <c r="G358" i="1"/>
  <c r="H358" i="1"/>
  <c r="I358" i="1" s="1"/>
  <c r="M358" i="1"/>
  <c r="N358" i="1"/>
  <c r="A359" i="1"/>
  <c r="B359" i="1"/>
  <c r="C359" i="1" s="1"/>
  <c r="D359" i="1"/>
  <c r="E359" i="1"/>
  <c r="F359" i="1"/>
  <c r="G359" i="1"/>
  <c r="H359" i="1"/>
  <c r="I359" i="1"/>
  <c r="M359" i="1"/>
  <c r="N359" i="1" s="1"/>
  <c r="A360" i="1"/>
  <c r="K360" i="1" s="1"/>
  <c r="B360" i="1"/>
  <c r="C360" i="1"/>
  <c r="D360" i="1"/>
  <c r="E360" i="1" s="1"/>
  <c r="F360" i="1"/>
  <c r="G360" i="1"/>
  <c r="H360" i="1"/>
  <c r="I360" i="1" s="1"/>
  <c r="M360" i="1"/>
  <c r="N360" i="1"/>
  <c r="A361" i="1"/>
  <c r="B361" i="1"/>
  <c r="C361" i="1" s="1"/>
  <c r="K361" i="1" s="1"/>
  <c r="D361" i="1"/>
  <c r="E361" i="1"/>
  <c r="F361" i="1"/>
  <c r="G361" i="1"/>
  <c r="H361" i="1"/>
  <c r="I361" i="1"/>
  <c r="M361" i="1"/>
  <c r="N361" i="1" s="1"/>
  <c r="A362" i="1"/>
  <c r="B362" i="1"/>
  <c r="C362" i="1"/>
  <c r="D362" i="1"/>
  <c r="E362" i="1" s="1"/>
  <c r="F362" i="1"/>
  <c r="G362" i="1"/>
  <c r="H362" i="1"/>
  <c r="I362" i="1"/>
  <c r="M362" i="1"/>
  <c r="N362" i="1"/>
  <c r="A363" i="1"/>
  <c r="K363" i="1" s="1"/>
  <c r="B363" i="1"/>
  <c r="C363" i="1"/>
  <c r="D363" i="1"/>
  <c r="E363" i="1"/>
  <c r="F363" i="1"/>
  <c r="G363" i="1"/>
  <c r="H363" i="1"/>
  <c r="I363" i="1"/>
  <c r="M363" i="1"/>
  <c r="N363" i="1" s="1"/>
  <c r="A364" i="1"/>
  <c r="K364" i="1" s="1"/>
  <c r="B364" i="1"/>
  <c r="C364" i="1"/>
  <c r="D364" i="1"/>
  <c r="E364" i="1"/>
  <c r="F364" i="1"/>
  <c r="G364" i="1"/>
  <c r="H364" i="1"/>
  <c r="I364" i="1" s="1"/>
  <c r="M364" i="1"/>
  <c r="N364" i="1" s="1"/>
  <c r="A365" i="1"/>
  <c r="B365" i="1"/>
  <c r="C365" i="1" s="1"/>
  <c r="D365" i="1"/>
  <c r="E365" i="1"/>
  <c r="F365" i="1"/>
  <c r="G365" i="1"/>
  <c r="H365" i="1"/>
  <c r="I365" i="1"/>
  <c r="K365" i="1"/>
  <c r="M365" i="1"/>
  <c r="N365" i="1" s="1"/>
  <c r="A366" i="1"/>
  <c r="K366" i="1" s="1"/>
  <c r="B366" i="1"/>
  <c r="C366" i="1"/>
  <c r="D366" i="1"/>
  <c r="E366" i="1" s="1"/>
  <c r="F366" i="1"/>
  <c r="G366" i="1"/>
  <c r="H366" i="1"/>
  <c r="I366" i="1"/>
  <c r="M366" i="1"/>
  <c r="N366" i="1"/>
  <c r="A367" i="1"/>
  <c r="B367" i="1"/>
  <c r="C367" i="1"/>
  <c r="D367" i="1"/>
  <c r="E367" i="1"/>
  <c r="F367" i="1"/>
  <c r="G367" i="1"/>
  <c r="H367" i="1"/>
  <c r="I367" i="1"/>
  <c r="M367" i="1"/>
  <c r="N367" i="1" s="1"/>
  <c r="A368" i="1"/>
  <c r="K368" i="1" s="1"/>
  <c r="B368" i="1"/>
  <c r="C368" i="1"/>
  <c r="D368" i="1"/>
  <c r="E368" i="1"/>
  <c r="F368" i="1"/>
  <c r="G368" i="1"/>
  <c r="H368" i="1"/>
  <c r="I368" i="1" s="1"/>
  <c r="M368" i="1"/>
  <c r="N368" i="1" s="1"/>
  <c r="A369" i="1"/>
  <c r="B369" i="1"/>
  <c r="C369" i="1" s="1"/>
  <c r="K369" i="1" s="1"/>
  <c r="D369" i="1"/>
  <c r="E369" i="1"/>
  <c r="F369" i="1"/>
  <c r="G369" i="1"/>
  <c r="H369" i="1"/>
  <c r="I369" i="1"/>
  <c r="M369" i="1"/>
  <c r="N369" i="1" s="1"/>
  <c r="A370" i="1"/>
  <c r="B370" i="1"/>
  <c r="C370" i="1"/>
  <c r="D370" i="1"/>
  <c r="E370" i="1" s="1"/>
  <c r="F370" i="1"/>
  <c r="G370" i="1"/>
  <c r="H370" i="1"/>
  <c r="I370" i="1"/>
  <c r="M370" i="1"/>
  <c r="N370" i="1"/>
  <c r="A371" i="1"/>
  <c r="K371" i="1" s="1"/>
  <c r="B371" i="1"/>
  <c r="C371" i="1"/>
  <c r="D371" i="1"/>
  <c r="E371" i="1"/>
  <c r="F371" i="1"/>
  <c r="G371" i="1"/>
  <c r="H371" i="1"/>
  <c r="I371" i="1"/>
  <c r="M371" i="1"/>
  <c r="N371" i="1" s="1"/>
  <c r="A372" i="1"/>
  <c r="K372" i="1" s="1"/>
  <c r="B372" i="1"/>
  <c r="C372" i="1"/>
  <c r="D372" i="1"/>
  <c r="E372" i="1"/>
  <c r="F372" i="1"/>
  <c r="G372" i="1"/>
  <c r="H372" i="1"/>
  <c r="I372" i="1" s="1"/>
  <c r="M372" i="1"/>
  <c r="N372" i="1" s="1"/>
  <c r="A373" i="1"/>
  <c r="B373" i="1"/>
  <c r="C373" i="1" s="1"/>
  <c r="D373" i="1"/>
  <c r="E373" i="1"/>
  <c r="F373" i="1"/>
  <c r="G373" i="1"/>
  <c r="H373" i="1"/>
  <c r="I373" i="1"/>
  <c r="K373" i="1"/>
  <c r="M373" i="1"/>
  <c r="N373" i="1" s="1"/>
  <c r="A374" i="1"/>
  <c r="K374" i="1" s="1"/>
  <c r="B374" i="1"/>
  <c r="C374" i="1"/>
  <c r="D374" i="1"/>
  <c r="E374" i="1" s="1"/>
  <c r="F374" i="1"/>
  <c r="G374" i="1"/>
  <c r="H374" i="1"/>
  <c r="I374" i="1"/>
  <c r="M374" i="1"/>
  <c r="N374" i="1"/>
  <c r="A375" i="1"/>
  <c r="B375" i="1"/>
  <c r="C375" i="1"/>
  <c r="D375" i="1"/>
  <c r="E375" i="1"/>
  <c r="F375" i="1"/>
  <c r="G375" i="1"/>
  <c r="H375" i="1"/>
  <c r="I375" i="1"/>
  <c r="M375" i="1"/>
  <c r="N375" i="1" s="1"/>
  <c r="A376" i="1"/>
  <c r="K376" i="1" s="1"/>
  <c r="B376" i="1"/>
  <c r="C376" i="1"/>
  <c r="D376" i="1"/>
  <c r="E376" i="1"/>
  <c r="F376" i="1"/>
  <c r="G376" i="1"/>
  <c r="H376" i="1"/>
  <c r="I376" i="1" s="1"/>
  <c r="M376" i="1"/>
  <c r="N376" i="1" s="1"/>
  <c r="A377" i="1"/>
  <c r="B377" i="1"/>
  <c r="C377" i="1" s="1"/>
  <c r="K377" i="1" s="1"/>
  <c r="D377" i="1"/>
  <c r="E377" i="1"/>
  <c r="F377" i="1"/>
  <c r="G377" i="1"/>
  <c r="H377" i="1"/>
  <c r="I377" i="1"/>
  <c r="M377" i="1"/>
  <c r="N377" i="1" s="1"/>
  <c r="A378" i="1"/>
  <c r="B378" i="1"/>
  <c r="C378" i="1"/>
  <c r="D378" i="1"/>
  <c r="E378" i="1" s="1"/>
  <c r="F378" i="1"/>
  <c r="G378" i="1"/>
  <c r="H378" i="1"/>
  <c r="I378" i="1"/>
  <c r="M378" i="1"/>
  <c r="N378" i="1"/>
  <c r="A379" i="1"/>
  <c r="K379" i="1" s="1"/>
  <c r="B379" i="1"/>
  <c r="C379" i="1"/>
  <c r="D379" i="1"/>
  <c r="E379" i="1"/>
  <c r="F379" i="1"/>
  <c r="G379" i="1"/>
  <c r="H379" i="1"/>
  <c r="I379" i="1"/>
  <c r="M379" i="1"/>
  <c r="N379" i="1" s="1"/>
  <c r="A380" i="1"/>
  <c r="K380" i="1" s="1"/>
  <c r="B380" i="1"/>
  <c r="C380" i="1"/>
  <c r="D380" i="1"/>
  <c r="E380" i="1"/>
  <c r="F380" i="1"/>
  <c r="G380" i="1"/>
  <c r="H380" i="1"/>
  <c r="I380" i="1" s="1"/>
  <c r="M380" i="1"/>
  <c r="N380" i="1" s="1"/>
  <c r="A381" i="1"/>
  <c r="B381" i="1"/>
  <c r="C381" i="1" s="1"/>
  <c r="D381" i="1"/>
  <c r="E381" i="1"/>
  <c r="F381" i="1"/>
  <c r="G381" i="1"/>
  <c r="H381" i="1"/>
  <c r="I381" i="1"/>
  <c r="K381" i="1"/>
  <c r="M381" i="1"/>
  <c r="N381" i="1" s="1"/>
  <c r="A382" i="1"/>
  <c r="K382" i="1" s="1"/>
  <c r="B382" i="1"/>
  <c r="C382" i="1"/>
  <c r="D382" i="1"/>
  <c r="E382" i="1" s="1"/>
  <c r="F382" i="1"/>
  <c r="G382" i="1"/>
  <c r="H382" i="1"/>
  <c r="I382" i="1"/>
  <c r="M382" i="1"/>
  <c r="N382" i="1"/>
  <c r="A383" i="1"/>
  <c r="B383" i="1"/>
  <c r="C383" i="1"/>
  <c r="D383" i="1"/>
  <c r="E383" i="1"/>
  <c r="F383" i="1"/>
  <c r="G383" i="1"/>
  <c r="H383" i="1"/>
  <c r="I383" i="1"/>
  <c r="M383" i="1"/>
  <c r="N383" i="1" s="1"/>
  <c r="A384" i="1"/>
  <c r="K384" i="1" s="1"/>
  <c r="B384" i="1"/>
  <c r="C384" i="1"/>
  <c r="D384" i="1"/>
  <c r="E384" i="1"/>
  <c r="F384" i="1"/>
  <c r="G384" i="1"/>
  <c r="H384" i="1"/>
  <c r="I384" i="1" s="1"/>
  <c r="M384" i="1"/>
  <c r="N384" i="1" s="1"/>
  <c r="A385" i="1"/>
  <c r="B385" i="1"/>
  <c r="C385" i="1" s="1"/>
  <c r="K385" i="1" s="1"/>
  <c r="D385" i="1"/>
  <c r="E385" i="1"/>
  <c r="F385" i="1"/>
  <c r="G385" i="1"/>
  <c r="H385" i="1"/>
  <c r="I385" i="1"/>
  <c r="M385" i="1"/>
  <c r="N385" i="1" s="1"/>
  <c r="A386" i="1"/>
  <c r="B386" i="1"/>
  <c r="C386" i="1" s="1"/>
  <c r="D386" i="1"/>
  <c r="E386" i="1" s="1"/>
  <c r="F386" i="1"/>
  <c r="G386" i="1"/>
  <c r="H386" i="1"/>
  <c r="I386" i="1"/>
  <c r="M386" i="1"/>
  <c r="N386" i="1"/>
  <c r="A387" i="1"/>
  <c r="B387" i="1"/>
  <c r="C387" i="1" s="1"/>
  <c r="D387" i="1"/>
  <c r="E387" i="1"/>
  <c r="F387" i="1"/>
  <c r="G387" i="1"/>
  <c r="H387" i="1"/>
  <c r="I387" i="1"/>
  <c r="M387" i="1"/>
  <c r="N387" i="1" s="1"/>
  <c r="A388" i="1"/>
  <c r="B388" i="1"/>
  <c r="C388" i="1" s="1"/>
  <c r="D388" i="1"/>
  <c r="E388" i="1"/>
  <c r="F388" i="1"/>
  <c r="G388" i="1"/>
  <c r="H388" i="1"/>
  <c r="I388" i="1" s="1"/>
  <c r="M388" i="1"/>
  <c r="N388" i="1" s="1"/>
  <c r="A389" i="1"/>
  <c r="B389" i="1"/>
  <c r="C389" i="1" s="1"/>
  <c r="D389" i="1"/>
  <c r="E389" i="1"/>
  <c r="F389" i="1"/>
  <c r="G389" i="1"/>
  <c r="H389" i="1"/>
  <c r="I389" i="1"/>
  <c r="K389" i="1"/>
  <c r="M389" i="1"/>
  <c r="N389" i="1" s="1"/>
  <c r="A390" i="1"/>
  <c r="B390" i="1"/>
  <c r="C390" i="1"/>
  <c r="D390" i="1"/>
  <c r="E390" i="1" s="1"/>
  <c r="F390" i="1"/>
  <c r="G390" i="1"/>
  <c r="H390" i="1"/>
  <c r="I390" i="1"/>
  <c r="M390" i="1"/>
  <c r="N390" i="1"/>
  <c r="A391" i="1"/>
  <c r="B391" i="1"/>
  <c r="C391" i="1"/>
  <c r="D391" i="1"/>
  <c r="E391" i="1"/>
  <c r="F391" i="1"/>
  <c r="G391" i="1"/>
  <c r="H391" i="1"/>
  <c r="I391" i="1"/>
  <c r="M391" i="1"/>
  <c r="N391" i="1" s="1"/>
  <c r="A392" i="1"/>
  <c r="B392" i="1"/>
  <c r="C392" i="1"/>
  <c r="D392" i="1"/>
  <c r="E392" i="1"/>
  <c r="F392" i="1"/>
  <c r="G392" i="1"/>
  <c r="H392" i="1"/>
  <c r="I392" i="1" s="1"/>
  <c r="M392" i="1"/>
  <c r="N392" i="1" s="1"/>
  <c r="A393" i="1"/>
  <c r="B393" i="1"/>
  <c r="C393" i="1" s="1"/>
  <c r="K393" i="1" s="1"/>
  <c r="D393" i="1"/>
  <c r="E393" i="1"/>
  <c r="F393" i="1"/>
  <c r="G393" i="1"/>
  <c r="H393" i="1"/>
  <c r="I393" i="1"/>
  <c r="M393" i="1"/>
  <c r="N393" i="1" s="1"/>
  <c r="A394" i="1"/>
  <c r="B394" i="1"/>
  <c r="C394" i="1" s="1"/>
  <c r="D394" i="1"/>
  <c r="E394" i="1" s="1"/>
  <c r="F394" i="1"/>
  <c r="G394" i="1"/>
  <c r="H394" i="1"/>
  <c r="I394" i="1"/>
  <c r="M394" i="1"/>
  <c r="N394" i="1"/>
  <c r="A395" i="1"/>
  <c r="B395" i="1"/>
  <c r="C395" i="1"/>
  <c r="D395" i="1"/>
  <c r="E395" i="1"/>
  <c r="F395" i="1"/>
  <c r="G395" i="1"/>
  <c r="H395" i="1"/>
  <c r="I395" i="1"/>
  <c r="M395" i="1"/>
  <c r="N395" i="1" s="1"/>
  <c r="A396" i="1"/>
  <c r="B396" i="1"/>
  <c r="C396" i="1"/>
  <c r="D396" i="1"/>
  <c r="E396" i="1"/>
  <c r="F396" i="1"/>
  <c r="G396" i="1"/>
  <c r="H396" i="1"/>
  <c r="I396" i="1" s="1"/>
  <c r="M396" i="1"/>
  <c r="N396" i="1" s="1"/>
  <c r="A397" i="1"/>
  <c r="B397" i="1"/>
  <c r="C397" i="1" s="1"/>
  <c r="D397" i="1"/>
  <c r="E397" i="1"/>
  <c r="F397" i="1"/>
  <c r="G397" i="1"/>
  <c r="H397" i="1"/>
  <c r="I397" i="1"/>
  <c r="K397" i="1" s="1"/>
  <c r="M397" i="1"/>
  <c r="N397" i="1" s="1"/>
  <c r="A398" i="1"/>
  <c r="K398" i="1" s="1"/>
  <c r="B398" i="1"/>
  <c r="C398" i="1"/>
  <c r="D398" i="1"/>
  <c r="E398" i="1" s="1"/>
  <c r="F398" i="1"/>
  <c r="G398" i="1"/>
  <c r="H398" i="1"/>
  <c r="I398" i="1"/>
  <c r="M398" i="1"/>
  <c r="N398" i="1" s="1"/>
  <c r="A399" i="1"/>
  <c r="B399" i="1"/>
  <c r="C399" i="1"/>
  <c r="D399" i="1"/>
  <c r="E399" i="1"/>
  <c r="F399" i="1"/>
  <c r="G399" i="1"/>
  <c r="H399" i="1"/>
  <c r="I399" i="1"/>
  <c r="M399" i="1"/>
  <c r="N399" i="1" s="1"/>
  <c r="A400" i="1"/>
  <c r="K400" i="1" s="1"/>
  <c r="B400" i="1"/>
  <c r="C400" i="1"/>
  <c r="D400" i="1"/>
  <c r="E400" i="1"/>
  <c r="F400" i="1"/>
  <c r="G400" i="1"/>
  <c r="H400" i="1"/>
  <c r="I400" i="1" s="1"/>
  <c r="M400" i="1"/>
  <c r="N400" i="1" s="1"/>
  <c r="A401" i="1"/>
  <c r="B401" i="1"/>
  <c r="C401" i="1" s="1"/>
  <c r="K401" i="1" s="1"/>
  <c r="D401" i="1"/>
  <c r="E401" i="1"/>
  <c r="F401" i="1"/>
  <c r="G401" i="1"/>
  <c r="H401" i="1"/>
  <c r="I401" i="1"/>
  <c r="M401" i="1"/>
  <c r="N401" i="1" s="1"/>
  <c r="A402" i="1"/>
  <c r="B402" i="1"/>
  <c r="C402" i="1"/>
  <c r="D402" i="1"/>
  <c r="E402" i="1" s="1"/>
  <c r="F402" i="1"/>
  <c r="G402" i="1"/>
  <c r="H402" i="1"/>
  <c r="I402" i="1"/>
  <c r="M402" i="1"/>
  <c r="N402" i="1"/>
  <c r="A403" i="1"/>
  <c r="B403" i="1"/>
  <c r="C403" i="1"/>
  <c r="D403" i="1"/>
  <c r="E403" i="1"/>
  <c r="F403" i="1"/>
  <c r="G403" i="1"/>
  <c r="H403" i="1"/>
  <c r="I403" i="1"/>
  <c r="M403" i="1"/>
  <c r="N403" i="1" s="1"/>
  <c r="A404" i="1"/>
  <c r="K404" i="1" s="1"/>
  <c r="B404" i="1"/>
  <c r="C404" i="1"/>
  <c r="D404" i="1"/>
  <c r="E404" i="1"/>
  <c r="F404" i="1"/>
  <c r="G404" i="1"/>
  <c r="H404" i="1"/>
  <c r="I404" i="1" s="1"/>
  <c r="M404" i="1"/>
  <c r="N404" i="1" s="1"/>
  <c r="A405" i="1"/>
  <c r="B405" i="1"/>
  <c r="C405" i="1" s="1"/>
  <c r="D405" i="1"/>
  <c r="E405" i="1"/>
  <c r="F405" i="1"/>
  <c r="G405" i="1"/>
  <c r="H405" i="1"/>
  <c r="I405" i="1"/>
  <c r="K405" i="1"/>
  <c r="M405" i="1"/>
  <c r="N405" i="1" s="1"/>
  <c r="A406" i="1"/>
  <c r="K406" i="1" s="1"/>
  <c r="B406" i="1"/>
  <c r="C406" i="1"/>
  <c r="D406" i="1"/>
  <c r="E406" i="1" s="1"/>
  <c r="F406" i="1"/>
  <c r="G406" i="1"/>
  <c r="H406" i="1"/>
  <c r="I406" i="1"/>
  <c r="M406" i="1"/>
  <c r="N406" i="1" s="1"/>
  <c r="A407" i="1"/>
  <c r="B407" i="1"/>
  <c r="C407" i="1"/>
  <c r="D407" i="1"/>
  <c r="E407" i="1"/>
  <c r="F407" i="1"/>
  <c r="G407" i="1"/>
  <c r="H407" i="1"/>
  <c r="I407" i="1"/>
  <c r="M407" i="1"/>
  <c r="N407" i="1" s="1"/>
  <c r="A408" i="1"/>
  <c r="B408" i="1"/>
  <c r="C408" i="1"/>
  <c r="D408" i="1"/>
  <c r="E408" i="1"/>
  <c r="F408" i="1"/>
  <c r="G408" i="1"/>
  <c r="H408" i="1"/>
  <c r="I408" i="1" s="1"/>
  <c r="M408" i="1"/>
  <c r="N408" i="1" s="1"/>
  <c r="A409" i="1"/>
  <c r="B409" i="1"/>
  <c r="C409" i="1" s="1"/>
  <c r="K409" i="1" s="1"/>
  <c r="D409" i="1"/>
  <c r="E409" i="1"/>
  <c r="F409" i="1"/>
  <c r="G409" i="1"/>
  <c r="H409" i="1"/>
  <c r="I409" i="1"/>
  <c r="M409" i="1"/>
  <c r="N409" i="1" s="1"/>
  <c r="A410" i="1"/>
  <c r="B410" i="1"/>
  <c r="C410" i="1"/>
  <c r="D410" i="1"/>
  <c r="E410" i="1" s="1"/>
  <c r="F410" i="1"/>
  <c r="G410" i="1"/>
  <c r="H410" i="1"/>
  <c r="I410" i="1"/>
  <c r="M410" i="1"/>
  <c r="N410" i="1"/>
  <c r="A411" i="1"/>
  <c r="B411" i="1"/>
  <c r="C411" i="1"/>
  <c r="D411" i="1"/>
  <c r="E411" i="1"/>
  <c r="F411" i="1"/>
  <c r="G411" i="1"/>
  <c r="H411" i="1"/>
  <c r="I411" i="1"/>
  <c r="M411" i="1"/>
  <c r="N411" i="1" s="1"/>
  <c r="A412" i="1"/>
  <c r="B412" i="1"/>
  <c r="C412" i="1"/>
  <c r="D412" i="1"/>
  <c r="E412" i="1"/>
  <c r="F412" i="1"/>
  <c r="G412" i="1"/>
  <c r="H412" i="1"/>
  <c r="I412" i="1"/>
  <c r="M412" i="1"/>
  <c r="N412" i="1" s="1"/>
  <c r="A413" i="1"/>
  <c r="B413" i="1"/>
  <c r="C413" i="1"/>
  <c r="K413" i="1" s="1"/>
  <c r="D413" i="1"/>
  <c r="E413" i="1"/>
  <c r="F413" i="1"/>
  <c r="G413" i="1"/>
  <c r="H413" i="1"/>
  <c r="I413" i="1"/>
  <c r="M413" i="1"/>
  <c r="N413" i="1" s="1"/>
  <c r="A414" i="1"/>
  <c r="B414" i="1"/>
  <c r="C414" i="1"/>
  <c r="D414" i="1"/>
  <c r="E414" i="1" s="1"/>
  <c r="F414" i="1"/>
  <c r="G414" i="1"/>
  <c r="H414" i="1"/>
  <c r="I414" i="1"/>
  <c r="M414" i="1"/>
  <c r="N414" i="1" s="1"/>
  <c r="A415" i="1"/>
  <c r="B415" i="1"/>
  <c r="C415" i="1"/>
  <c r="D415" i="1"/>
  <c r="E415" i="1"/>
  <c r="F415" i="1"/>
  <c r="G415" i="1"/>
  <c r="H415" i="1"/>
  <c r="I415" i="1"/>
  <c r="M415" i="1"/>
  <c r="N415" i="1" s="1"/>
  <c r="A416" i="1"/>
  <c r="B416" i="1"/>
  <c r="C416" i="1"/>
  <c r="D416" i="1"/>
  <c r="E416" i="1"/>
  <c r="F416" i="1"/>
  <c r="G416" i="1"/>
  <c r="H416" i="1"/>
  <c r="I416" i="1"/>
  <c r="M416" i="1"/>
  <c r="N416" i="1" s="1"/>
  <c r="A417" i="1"/>
  <c r="K417" i="1" s="1"/>
  <c r="B417" i="1"/>
  <c r="C417" i="1"/>
  <c r="D417" i="1"/>
  <c r="E417" i="1"/>
  <c r="F417" i="1"/>
  <c r="G417" i="1"/>
  <c r="H417" i="1"/>
  <c r="I417" i="1"/>
  <c r="M417" i="1"/>
  <c r="N417" i="1" s="1"/>
  <c r="A418" i="1"/>
  <c r="B418" i="1"/>
  <c r="C418" i="1"/>
  <c r="D418" i="1"/>
  <c r="E418" i="1"/>
  <c r="F418" i="1"/>
  <c r="G418" i="1"/>
  <c r="H418" i="1"/>
  <c r="I418" i="1"/>
  <c r="M418" i="1"/>
  <c r="N418" i="1"/>
  <c r="A419" i="1"/>
  <c r="B419" i="1"/>
  <c r="C419" i="1"/>
  <c r="D419" i="1"/>
  <c r="E419" i="1"/>
  <c r="F419" i="1"/>
  <c r="G419" i="1"/>
  <c r="H419" i="1"/>
  <c r="I419" i="1"/>
  <c r="M419" i="1"/>
  <c r="N419" i="1" s="1"/>
  <c r="A420" i="1"/>
  <c r="B420" i="1"/>
  <c r="C420" i="1"/>
  <c r="D420" i="1"/>
  <c r="E420" i="1"/>
  <c r="F420" i="1"/>
  <c r="G420" i="1"/>
  <c r="H420" i="1"/>
  <c r="I420" i="1" s="1"/>
  <c r="M420" i="1"/>
  <c r="N420" i="1" s="1"/>
  <c r="A421" i="1"/>
  <c r="B421" i="1"/>
  <c r="C421" i="1" s="1"/>
  <c r="D421" i="1"/>
  <c r="E421" i="1"/>
  <c r="F421" i="1"/>
  <c r="G421" i="1"/>
  <c r="H421" i="1"/>
  <c r="I421" i="1"/>
  <c r="M421" i="1"/>
  <c r="N421" i="1" s="1"/>
  <c r="A422" i="1"/>
  <c r="K422" i="1" s="1"/>
  <c r="B422" i="1"/>
  <c r="C422" i="1"/>
  <c r="D422" i="1"/>
  <c r="E422" i="1" s="1"/>
  <c r="F422" i="1"/>
  <c r="G422" i="1"/>
  <c r="H422" i="1"/>
  <c r="I422" i="1"/>
  <c r="M422" i="1"/>
  <c r="N422" i="1" s="1"/>
  <c r="A423" i="1"/>
  <c r="B423" i="1"/>
  <c r="C423" i="1"/>
  <c r="D423" i="1"/>
  <c r="E423" i="1"/>
  <c r="F423" i="1"/>
  <c r="G423" i="1"/>
  <c r="H423" i="1"/>
  <c r="I423" i="1"/>
  <c r="M423" i="1"/>
  <c r="N423" i="1" s="1"/>
  <c r="A424" i="1"/>
  <c r="B424" i="1"/>
  <c r="C424" i="1"/>
  <c r="D424" i="1"/>
  <c r="E424" i="1"/>
  <c r="F424" i="1"/>
  <c r="G424" i="1"/>
  <c r="H424" i="1"/>
  <c r="I424" i="1"/>
  <c r="M424" i="1"/>
  <c r="N424" i="1" s="1"/>
  <c r="A425" i="1"/>
  <c r="K425" i="1" s="1"/>
  <c r="B425" i="1"/>
  <c r="C425" i="1"/>
  <c r="D425" i="1"/>
  <c r="E425" i="1"/>
  <c r="F425" i="1"/>
  <c r="G425" i="1"/>
  <c r="H425" i="1"/>
  <c r="I425" i="1"/>
  <c r="M425" i="1"/>
  <c r="N425" i="1" s="1"/>
  <c r="A426" i="1"/>
  <c r="B426" i="1"/>
  <c r="C426" i="1"/>
  <c r="D426" i="1"/>
  <c r="E426" i="1"/>
  <c r="F426" i="1"/>
  <c r="G426" i="1"/>
  <c r="H426" i="1"/>
  <c r="I426" i="1"/>
  <c r="M426" i="1"/>
  <c r="N426" i="1" s="1"/>
  <c r="A427" i="1"/>
  <c r="B427" i="1"/>
  <c r="C427" i="1"/>
  <c r="D427" i="1"/>
  <c r="E427" i="1"/>
  <c r="F427" i="1"/>
  <c r="G427" i="1"/>
  <c r="H427" i="1"/>
  <c r="I427" i="1"/>
  <c r="M427" i="1"/>
  <c r="N427" i="1" s="1"/>
  <c r="A428" i="1"/>
  <c r="B428" i="1"/>
  <c r="C428" i="1"/>
  <c r="D428" i="1"/>
  <c r="E428" i="1"/>
  <c r="F428" i="1"/>
  <c r="G428" i="1"/>
  <c r="H428" i="1"/>
  <c r="I428" i="1"/>
  <c r="M428" i="1"/>
  <c r="N428" i="1" s="1"/>
  <c r="A429" i="1"/>
  <c r="B429" i="1"/>
  <c r="C429" i="1" s="1"/>
  <c r="D429" i="1"/>
  <c r="E429" i="1"/>
  <c r="F429" i="1"/>
  <c r="G429" i="1"/>
  <c r="H429" i="1"/>
  <c r="I429" i="1"/>
  <c r="M429" i="1"/>
  <c r="N429" i="1" s="1"/>
  <c r="A430" i="1"/>
  <c r="B430" i="1"/>
  <c r="C430" i="1"/>
  <c r="D430" i="1"/>
  <c r="E430" i="1" s="1"/>
  <c r="F430" i="1"/>
  <c r="G430" i="1"/>
  <c r="H430" i="1"/>
  <c r="I430" i="1"/>
  <c r="M430" i="1"/>
  <c r="N430" i="1"/>
  <c r="A431" i="1"/>
  <c r="B431" i="1"/>
  <c r="C431" i="1"/>
  <c r="D431" i="1"/>
  <c r="E431" i="1"/>
  <c r="F431" i="1"/>
  <c r="G431" i="1"/>
  <c r="H431" i="1"/>
  <c r="I431" i="1"/>
  <c r="M431" i="1"/>
  <c r="N431" i="1" s="1"/>
  <c r="A432" i="1"/>
  <c r="B432" i="1"/>
  <c r="C432" i="1"/>
  <c r="D432" i="1"/>
  <c r="E432" i="1"/>
  <c r="F432" i="1"/>
  <c r="G432" i="1"/>
  <c r="H432" i="1"/>
  <c r="I432" i="1" s="1"/>
  <c r="M432" i="1"/>
  <c r="N432" i="1" s="1"/>
  <c r="A433" i="1"/>
  <c r="K433" i="1" s="1"/>
  <c r="B433" i="1"/>
  <c r="C433" i="1"/>
  <c r="D433" i="1"/>
  <c r="E433" i="1"/>
  <c r="F433" i="1"/>
  <c r="G433" i="1"/>
  <c r="H433" i="1"/>
  <c r="I433" i="1"/>
  <c r="M433" i="1"/>
  <c r="N433" i="1" s="1"/>
  <c r="A434" i="1"/>
  <c r="B434" i="1"/>
  <c r="C434" i="1"/>
  <c r="D434" i="1"/>
  <c r="E434" i="1" s="1"/>
  <c r="F434" i="1"/>
  <c r="G434" i="1"/>
  <c r="H434" i="1"/>
  <c r="I434" i="1"/>
  <c r="M434" i="1"/>
  <c r="N434" i="1"/>
  <c r="A435" i="1"/>
  <c r="B435" i="1"/>
  <c r="C435" i="1"/>
  <c r="D435" i="1"/>
  <c r="E435" i="1"/>
  <c r="F435" i="1"/>
  <c r="G435" i="1"/>
  <c r="H435" i="1"/>
  <c r="I435" i="1"/>
  <c r="M435" i="1"/>
  <c r="N435" i="1" s="1"/>
  <c r="A436" i="1"/>
  <c r="B436" i="1"/>
  <c r="C436" i="1"/>
  <c r="D436" i="1"/>
  <c r="E436" i="1"/>
  <c r="F436" i="1"/>
  <c r="G436" i="1"/>
  <c r="H436" i="1"/>
  <c r="I436" i="1"/>
  <c r="M436" i="1"/>
  <c r="N436" i="1" s="1"/>
  <c r="A437" i="1"/>
  <c r="B437" i="1"/>
  <c r="C437" i="1" s="1"/>
  <c r="D437" i="1"/>
  <c r="E437" i="1"/>
  <c r="F437" i="1"/>
  <c r="G437" i="1"/>
  <c r="H437" i="1"/>
  <c r="I437" i="1"/>
  <c r="M437" i="1"/>
  <c r="N437" i="1" s="1"/>
  <c r="A438" i="1"/>
  <c r="B438" i="1"/>
  <c r="C438" i="1"/>
  <c r="D438" i="1"/>
  <c r="E438" i="1"/>
  <c r="F438" i="1"/>
  <c r="G438" i="1"/>
  <c r="H438" i="1"/>
  <c r="I438" i="1"/>
  <c r="M438" i="1"/>
  <c r="N438" i="1" s="1"/>
  <c r="A439" i="1"/>
  <c r="B439" i="1"/>
  <c r="C439" i="1"/>
  <c r="D439" i="1"/>
  <c r="E439" i="1"/>
  <c r="F439" i="1"/>
  <c r="G439" i="1"/>
  <c r="H439" i="1"/>
  <c r="I439" i="1"/>
  <c r="M439" i="1"/>
  <c r="N439" i="1" s="1"/>
  <c r="A440" i="1"/>
  <c r="B440" i="1"/>
  <c r="C440" i="1"/>
  <c r="D440" i="1"/>
  <c r="E440" i="1"/>
  <c r="F440" i="1"/>
  <c r="G440" i="1"/>
  <c r="H440" i="1"/>
  <c r="I440" i="1" s="1"/>
  <c r="M440" i="1"/>
  <c r="N440" i="1" s="1"/>
  <c r="A441" i="1"/>
  <c r="B441" i="1"/>
  <c r="C441" i="1" s="1"/>
  <c r="D441" i="1"/>
  <c r="E441" i="1"/>
  <c r="F441" i="1"/>
  <c r="G441" i="1"/>
  <c r="H441" i="1"/>
  <c r="I441" i="1"/>
  <c r="K441" i="1"/>
  <c r="M441" i="1"/>
  <c r="N441" i="1" s="1"/>
  <c r="A442" i="1"/>
  <c r="B442" i="1"/>
  <c r="C442" i="1"/>
  <c r="D442" i="1"/>
  <c r="E442" i="1"/>
  <c r="F442" i="1"/>
  <c r="G442" i="1"/>
  <c r="H442" i="1"/>
  <c r="I442" i="1"/>
  <c r="M442" i="1"/>
  <c r="N442" i="1"/>
  <c r="A443" i="1"/>
  <c r="B443" i="1"/>
  <c r="C443" i="1"/>
  <c r="D443" i="1"/>
  <c r="E443" i="1"/>
  <c r="F443" i="1"/>
  <c r="G443" i="1"/>
  <c r="H443" i="1"/>
  <c r="I443" i="1"/>
  <c r="M443" i="1"/>
  <c r="N443" i="1" s="1"/>
  <c r="O443" i="1"/>
  <c r="A444" i="1"/>
  <c r="B444" i="1"/>
  <c r="C444" i="1"/>
  <c r="D444" i="1"/>
  <c r="E444" i="1"/>
  <c r="F444" i="1"/>
  <c r="G444" i="1"/>
  <c r="H444" i="1"/>
  <c r="I444" i="1"/>
  <c r="M444" i="1"/>
  <c r="N444" i="1" s="1"/>
  <c r="O444" i="1"/>
  <c r="A445" i="1"/>
  <c r="B445" i="1"/>
  <c r="C445" i="1"/>
  <c r="K445" i="1" s="1"/>
  <c r="D445" i="1"/>
  <c r="E445" i="1"/>
  <c r="F445" i="1"/>
  <c r="G445" i="1"/>
  <c r="H445" i="1"/>
  <c r="I445" i="1"/>
  <c r="M445" i="1"/>
  <c r="N445" i="1" s="1"/>
  <c r="O445" i="1"/>
  <c r="A446" i="1"/>
  <c r="B446" i="1"/>
  <c r="C446" i="1"/>
  <c r="D446" i="1"/>
  <c r="E446" i="1" s="1"/>
  <c r="F446" i="1"/>
  <c r="G446" i="1"/>
  <c r="H446" i="1"/>
  <c r="I446" i="1"/>
  <c r="M446" i="1"/>
  <c r="N446" i="1" s="1"/>
  <c r="O446" i="1"/>
  <c r="A447" i="1"/>
  <c r="B447" i="1"/>
  <c r="C447" i="1"/>
  <c r="D447" i="1"/>
  <c r="E447" i="1"/>
  <c r="F447" i="1"/>
  <c r="G447" i="1"/>
  <c r="H447" i="1"/>
  <c r="I447" i="1"/>
  <c r="M447" i="1"/>
  <c r="N447" i="1" s="1"/>
  <c r="O447" i="1"/>
  <c r="Q447" i="1" s="1"/>
  <c r="A448" i="1"/>
  <c r="B448" i="1"/>
  <c r="C448" i="1"/>
  <c r="D448" i="1"/>
  <c r="E448" i="1"/>
  <c r="F448" i="1"/>
  <c r="G448" i="1"/>
  <c r="H448" i="1"/>
  <c r="I448" i="1" s="1"/>
  <c r="M448" i="1"/>
  <c r="N448" i="1" s="1"/>
  <c r="O448" i="1"/>
  <c r="A449" i="1"/>
  <c r="K449" i="1" s="1"/>
  <c r="B449" i="1"/>
  <c r="C449" i="1"/>
  <c r="D449" i="1"/>
  <c r="E449" i="1"/>
  <c r="F449" i="1"/>
  <c r="G449" i="1"/>
  <c r="H449" i="1"/>
  <c r="I449" i="1"/>
  <c r="M449" i="1"/>
  <c r="N449" i="1" s="1"/>
  <c r="O449" i="1"/>
  <c r="A450" i="1"/>
  <c r="B450" i="1"/>
  <c r="C450" i="1"/>
  <c r="D450" i="1"/>
  <c r="E450" i="1"/>
  <c r="F450" i="1"/>
  <c r="G450" i="1"/>
  <c r="H450" i="1"/>
  <c r="I450" i="1"/>
  <c r="M450" i="1"/>
  <c r="N450" i="1"/>
  <c r="O450" i="1"/>
  <c r="A451" i="1"/>
  <c r="B451" i="1"/>
  <c r="C451" i="1"/>
  <c r="D451" i="1"/>
  <c r="E451" i="1"/>
  <c r="F451" i="1"/>
  <c r="G451" i="1"/>
  <c r="H451" i="1"/>
  <c r="I451" i="1"/>
  <c r="M451" i="1"/>
  <c r="N451" i="1" s="1"/>
  <c r="O451" i="1"/>
  <c r="Q451" i="1"/>
  <c r="A452" i="1"/>
  <c r="B452" i="1"/>
  <c r="C452" i="1"/>
  <c r="D452" i="1"/>
  <c r="E452" i="1"/>
  <c r="F452" i="1"/>
  <c r="G452" i="1"/>
  <c r="H452" i="1"/>
  <c r="I452" i="1" s="1"/>
  <c r="M452" i="1"/>
  <c r="N452" i="1" s="1"/>
  <c r="O452" i="1"/>
  <c r="A453" i="1"/>
  <c r="B453" i="1"/>
  <c r="C453" i="1" s="1"/>
  <c r="D453" i="1"/>
  <c r="E453" i="1"/>
  <c r="F453" i="1"/>
  <c r="G453" i="1"/>
  <c r="H453" i="1"/>
  <c r="I453" i="1"/>
  <c r="M453" i="1"/>
  <c r="N453" i="1" s="1"/>
  <c r="O453" i="1"/>
  <c r="A454" i="1"/>
  <c r="K454" i="1" s="1"/>
  <c r="B454" i="1"/>
  <c r="C454" i="1"/>
  <c r="D454" i="1"/>
  <c r="E454" i="1" s="1"/>
  <c r="F454" i="1"/>
  <c r="G454" i="1"/>
  <c r="H454" i="1"/>
  <c r="I454" i="1"/>
  <c r="M454" i="1"/>
  <c r="N454" i="1" s="1"/>
  <c r="O454" i="1"/>
  <c r="A455" i="1"/>
  <c r="B455" i="1"/>
  <c r="C455" i="1"/>
  <c r="D455" i="1"/>
  <c r="E455" i="1"/>
  <c r="F455" i="1"/>
  <c r="G455" i="1"/>
  <c r="H455" i="1"/>
  <c r="I455" i="1"/>
  <c r="M455" i="1"/>
  <c r="N455" i="1" s="1"/>
  <c r="O455" i="1"/>
  <c r="A456" i="1"/>
  <c r="B456" i="1"/>
  <c r="C456" i="1"/>
  <c r="D456" i="1"/>
  <c r="E456" i="1"/>
  <c r="F456" i="1"/>
  <c r="G456" i="1"/>
  <c r="H456" i="1"/>
  <c r="I456" i="1"/>
  <c r="M456" i="1"/>
  <c r="N456" i="1" s="1"/>
  <c r="O456" i="1"/>
  <c r="A457" i="1"/>
  <c r="K457" i="1" s="1"/>
  <c r="B457" i="1"/>
  <c r="C457" i="1"/>
  <c r="D457" i="1"/>
  <c r="E457" i="1"/>
  <c r="F457" i="1"/>
  <c r="G457" i="1"/>
  <c r="H457" i="1"/>
  <c r="I457" i="1"/>
  <c r="M457" i="1"/>
  <c r="N457" i="1" s="1"/>
  <c r="Q457" i="1" s="1"/>
  <c r="O457" i="1"/>
  <c r="A458" i="1"/>
  <c r="B458" i="1"/>
  <c r="C458" i="1"/>
  <c r="D458" i="1"/>
  <c r="E458" i="1"/>
  <c r="F458" i="1"/>
  <c r="G458" i="1"/>
  <c r="H458" i="1"/>
  <c r="I458" i="1"/>
  <c r="M458" i="1"/>
  <c r="N458" i="1" s="1"/>
  <c r="O458" i="1"/>
  <c r="A459" i="1"/>
  <c r="B459" i="1"/>
  <c r="C459" i="1"/>
  <c r="D459" i="1"/>
  <c r="E459" i="1"/>
  <c r="F459" i="1"/>
  <c r="G459" i="1"/>
  <c r="H459" i="1"/>
  <c r="I459" i="1"/>
  <c r="M459" i="1"/>
  <c r="N459" i="1" s="1"/>
  <c r="O459" i="1"/>
  <c r="A460" i="1"/>
  <c r="B460" i="1"/>
  <c r="C460" i="1"/>
  <c r="D460" i="1"/>
  <c r="E460" i="1"/>
  <c r="F460" i="1"/>
  <c r="G460" i="1"/>
  <c r="H460" i="1"/>
  <c r="I460" i="1"/>
  <c r="M460" i="1"/>
  <c r="N460" i="1" s="1"/>
  <c r="O460" i="1"/>
  <c r="A461" i="1"/>
  <c r="B461" i="1"/>
  <c r="C461" i="1" s="1"/>
  <c r="K461" i="1" s="1"/>
  <c r="D461" i="1"/>
  <c r="E461" i="1"/>
  <c r="F461" i="1"/>
  <c r="G461" i="1"/>
  <c r="H461" i="1"/>
  <c r="I461" i="1"/>
  <c r="M461" i="1"/>
  <c r="N461" i="1" s="1"/>
  <c r="O461" i="1"/>
  <c r="A462" i="1"/>
  <c r="B462" i="1"/>
  <c r="C462" i="1"/>
  <c r="D462" i="1"/>
  <c r="E462" i="1" s="1"/>
  <c r="F462" i="1"/>
  <c r="G462" i="1"/>
  <c r="H462" i="1"/>
  <c r="I462" i="1"/>
  <c r="M462" i="1"/>
  <c r="N462" i="1"/>
  <c r="O462" i="1"/>
  <c r="A463" i="1"/>
  <c r="B463" i="1"/>
  <c r="C463" i="1"/>
  <c r="D463" i="1"/>
  <c r="E463" i="1"/>
  <c r="F463" i="1"/>
  <c r="G463" i="1"/>
  <c r="H463" i="1"/>
  <c r="I463" i="1"/>
  <c r="M463" i="1"/>
  <c r="N463" i="1" s="1"/>
  <c r="O463" i="1"/>
  <c r="Q463" i="1" s="1"/>
  <c r="A464" i="1"/>
  <c r="B464" i="1"/>
  <c r="C464" i="1"/>
  <c r="D464" i="1"/>
  <c r="E464" i="1"/>
  <c r="F464" i="1"/>
  <c r="G464" i="1"/>
  <c r="H464" i="1"/>
  <c r="I464" i="1" s="1"/>
  <c r="M464" i="1"/>
  <c r="N464" i="1" s="1"/>
  <c r="O464" i="1"/>
  <c r="A465" i="1"/>
  <c r="K465" i="1" s="1"/>
  <c r="B465" i="1"/>
  <c r="C465" i="1"/>
  <c r="D465" i="1"/>
  <c r="E465" i="1"/>
  <c r="F465" i="1"/>
  <c r="G465" i="1"/>
  <c r="H465" i="1"/>
  <c r="I465" i="1"/>
  <c r="M465" i="1"/>
  <c r="N465" i="1" s="1"/>
  <c r="O465" i="1"/>
  <c r="A466" i="1"/>
  <c r="B466" i="1"/>
  <c r="C466" i="1"/>
  <c r="D466" i="1"/>
  <c r="E466" i="1" s="1"/>
  <c r="F466" i="1"/>
  <c r="G466" i="1"/>
  <c r="H466" i="1"/>
  <c r="I466" i="1"/>
  <c r="M466" i="1"/>
  <c r="N466" i="1"/>
  <c r="O466" i="1"/>
  <c r="A467" i="1"/>
  <c r="B467" i="1"/>
  <c r="C467" i="1"/>
  <c r="D467" i="1"/>
  <c r="E467" i="1"/>
  <c r="F467" i="1"/>
  <c r="G467" i="1"/>
  <c r="H467" i="1"/>
  <c r="I467" i="1"/>
  <c r="M467" i="1"/>
  <c r="N467" i="1" s="1"/>
  <c r="O467" i="1"/>
  <c r="Q467" i="1" s="1"/>
  <c r="A468" i="1"/>
  <c r="B468" i="1"/>
  <c r="C468" i="1"/>
  <c r="D468" i="1"/>
  <c r="E468" i="1"/>
  <c r="F468" i="1"/>
  <c r="G468" i="1"/>
  <c r="H468" i="1"/>
  <c r="I468" i="1"/>
  <c r="M468" i="1"/>
  <c r="N468" i="1" s="1"/>
  <c r="O468" i="1"/>
  <c r="A469" i="1"/>
  <c r="B469" i="1"/>
  <c r="C469" i="1" s="1"/>
  <c r="D469" i="1"/>
  <c r="E469" i="1"/>
  <c r="F469" i="1"/>
  <c r="G469" i="1"/>
  <c r="H469" i="1"/>
  <c r="I469" i="1"/>
  <c r="M469" i="1"/>
  <c r="N469" i="1" s="1"/>
  <c r="O469" i="1"/>
  <c r="A470" i="1"/>
  <c r="B470" i="1"/>
  <c r="C470" i="1"/>
  <c r="D470" i="1"/>
  <c r="E470" i="1"/>
  <c r="F470" i="1"/>
  <c r="G470" i="1"/>
  <c r="H470" i="1"/>
  <c r="I470" i="1"/>
  <c r="M470" i="1"/>
  <c r="N470" i="1" s="1"/>
  <c r="O470" i="1"/>
  <c r="A471" i="1"/>
  <c r="B471" i="1"/>
  <c r="C471" i="1"/>
  <c r="D471" i="1"/>
  <c r="E471" i="1"/>
  <c r="F471" i="1"/>
  <c r="G471" i="1"/>
  <c r="H471" i="1"/>
  <c r="I471" i="1"/>
  <c r="M471" i="1"/>
  <c r="N471" i="1" s="1"/>
  <c r="Q471" i="1" s="1"/>
  <c r="O471" i="1"/>
  <c r="A472" i="1"/>
  <c r="B472" i="1"/>
  <c r="C472" i="1"/>
  <c r="D472" i="1"/>
  <c r="E472" i="1"/>
  <c r="F472" i="1"/>
  <c r="G472" i="1"/>
  <c r="H472" i="1"/>
  <c r="I472" i="1" s="1"/>
  <c r="M472" i="1"/>
  <c r="N472" i="1" s="1"/>
  <c r="O472" i="1"/>
  <c r="A473" i="1"/>
  <c r="B473" i="1"/>
  <c r="C473" i="1" s="1"/>
  <c r="K473" i="1" s="1"/>
  <c r="D473" i="1"/>
  <c r="E473" i="1"/>
  <c r="F473" i="1"/>
  <c r="G473" i="1"/>
  <c r="H473" i="1"/>
  <c r="I473" i="1"/>
  <c r="M473" i="1"/>
  <c r="N473" i="1" s="1"/>
  <c r="O473" i="1"/>
  <c r="A474" i="1"/>
  <c r="B474" i="1"/>
  <c r="C474" i="1"/>
  <c r="D474" i="1"/>
  <c r="E474" i="1"/>
  <c r="F474" i="1"/>
  <c r="G474" i="1"/>
  <c r="H474" i="1"/>
  <c r="I474" i="1"/>
  <c r="M474" i="1"/>
  <c r="N474" i="1"/>
  <c r="Q474" i="1" s="1"/>
  <c r="O474" i="1"/>
  <c r="A475" i="1"/>
  <c r="B475" i="1"/>
  <c r="C475" i="1"/>
  <c r="D475" i="1"/>
  <c r="E475" i="1"/>
  <c r="F475" i="1"/>
  <c r="G475" i="1"/>
  <c r="H475" i="1"/>
  <c r="I475" i="1"/>
  <c r="M475" i="1"/>
  <c r="N475" i="1" s="1"/>
  <c r="O475" i="1"/>
  <c r="A476" i="1"/>
  <c r="B476" i="1"/>
  <c r="C476" i="1"/>
  <c r="D476" i="1"/>
  <c r="E476" i="1"/>
  <c r="F476" i="1"/>
  <c r="G476" i="1"/>
  <c r="H476" i="1"/>
  <c r="I476" i="1"/>
  <c r="M476" i="1"/>
  <c r="N476" i="1" s="1"/>
  <c r="O476" i="1"/>
  <c r="A477" i="1"/>
  <c r="B477" i="1"/>
  <c r="C477" i="1"/>
  <c r="K477" i="1" s="1"/>
  <c r="D477" i="1"/>
  <c r="E477" i="1"/>
  <c r="F477" i="1"/>
  <c r="G477" i="1"/>
  <c r="H477" i="1"/>
  <c r="I477" i="1"/>
  <c r="M477" i="1"/>
  <c r="N477" i="1" s="1"/>
  <c r="O477" i="1"/>
  <c r="A478" i="1"/>
  <c r="B478" i="1"/>
  <c r="C478" i="1"/>
  <c r="D478" i="1"/>
  <c r="E478" i="1" s="1"/>
  <c r="F478" i="1"/>
  <c r="G478" i="1"/>
  <c r="H478" i="1"/>
  <c r="I478" i="1"/>
  <c r="M478" i="1"/>
  <c r="N478" i="1" s="1"/>
  <c r="O478" i="1"/>
  <c r="A479" i="1"/>
  <c r="B479" i="1"/>
  <c r="C479" i="1"/>
  <c r="D479" i="1"/>
  <c r="E479" i="1"/>
  <c r="F479" i="1"/>
  <c r="G479" i="1"/>
  <c r="H479" i="1"/>
  <c r="I479" i="1"/>
  <c r="M479" i="1"/>
  <c r="N479" i="1" s="1"/>
  <c r="O479" i="1"/>
  <c r="Q479" i="1" s="1"/>
  <c r="A480" i="1"/>
  <c r="B480" i="1"/>
  <c r="C480" i="1"/>
  <c r="D480" i="1"/>
  <c r="E480" i="1"/>
  <c r="F480" i="1"/>
  <c r="G480" i="1"/>
  <c r="H480" i="1"/>
  <c r="I480" i="1" s="1"/>
  <c r="M480" i="1"/>
  <c r="N480" i="1" s="1"/>
  <c r="Q480" i="1" s="1"/>
  <c r="O480" i="1"/>
  <c r="A481" i="1"/>
  <c r="K481" i="1" s="1"/>
  <c r="B481" i="1"/>
  <c r="C481" i="1"/>
  <c r="D481" i="1"/>
  <c r="E481" i="1"/>
  <c r="F481" i="1"/>
  <c r="G481" i="1"/>
  <c r="H481" i="1"/>
  <c r="I481" i="1"/>
  <c r="M481" i="1"/>
  <c r="N481" i="1" s="1"/>
  <c r="O481" i="1"/>
  <c r="A482" i="1"/>
  <c r="B482" i="1"/>
  <c r="C482" i="1"/>
  <c r="D482" i="1"/>
  <c r="E482" i="1"/>
  <c r="F482" i="1"/>
  <c r="G482" i="1"/>
  <c r="H482" i="1"/>
  <c r="I482" i="1"/>
  <c r="M482" i="1"/>
  <c r="N482" i="1"/>
  <c r="O482" i="1"/>
  <c r="A483" i="1"/>
  <c r="B483" i="1"/>
  <c r="C483" i="1"/>
  <c r="D483" i="1"/>
  <c r="E483" i="1"/>
  <c r="F483" i="1"/>
  <c r="G483" i="1"/>
  <c r="H483" i="1"/>
  <c r="I483" i="1"/>
  <c r="M483" i="1"/>
  <c r="N483" i="1" s="1"/>
  <c r="O483" i="1"/>
  <c r="Q483" i="1" s="1"/>
  <c r="A484" i="1"/>
  <c r="B484" i="1"/>
  <c r="C484" i="1"/>
  <c r="D484" i="1"/>
  <c r="E484" i="1"/>
  <c r="F484" i="1"/>
  <c r="G484" i="1"/>
  <c r="H484" i="1"/>
  <c r="I484" i="1" s="1"/>
  <c r="M484" i="1"/>
  <c r="N484" i="1" s="1"/>
  <c r="O484" i="1"/>
  <c r="A485" i="1"/>
  <c r="B485" i="1"/>
  <c r="C485" i="1" s="1"/>
  <c r="K485" i="1" s="1"/>
  <c r="D485" i="1"/>
  <c r="E485" i="1"/>
  <c r="F485" i="1"/>
  <c r="G485" i="1"/>
  <c r="H485" i="1"/>
  <c r="I485" i="1"/>
  <c r="M485" i="1"/>
  <c r="N485" i="1" s="1"/>
  <c r="O485" i="1"/>
  <c r="A486" i="1"/>
  <c r="B486" i="1"/>
  <c r="C486" i="1"/>
  <c r="D486" i="1"/>
  <c r="E486" i="1" s="1"/>
  <c r="F486" i="1"/>
  <c r="G486" i="1"/>
  <c r="H486" i="1"/>
  <c r="I486" i="1"/>
  <c r="M486" i="1"/>
  <c r="N486" i="1" s="1"/>
  <c r="O486" i="1"/>
  <c r="A487" i="1"/>
  <c r="B487" i="1"/>
  <c r="C487" i="1"/>
  <c r="D487" i="1"/>
  <c r="E487" i="1"/>
  <c r="F487" i="1"/>
  <c r="G487" i="1"/>
  <c r="H487" i="1"/>
  <c r="I487" i="1"/>
  <c r="M487" i="1"/>
  <c r="N487" i="1" s="1"/>
  <c r="O487" i="1"/>
  <c r="A488" i="1"/>
  <c r="B488" i="1"/>
  <c r="C488" i="1"/>
  <c r="D488" i="1"/>
  <c r="E488" i="1"/>
  <c r="F488" i="1"/>
  <c r="G488" i="1"/>
  <c r="H488" i="1"/>
  <c r="I488" i="1"/>
  <c r="M488" i="1"/>
  <c r="N488" i="1" s="1"/>
  <c r="O488" i="1"/>
  <c r="A489" i="1"/>
  <c r="K489" i="1" s="1"/>
  <c r="B489" i="1"/>
  <c r="C489" i="1"/>
  <c r="D489" i="1"/>
  <c r="E489" i="1"/>
  <c r="F489" i="1"/>
  <c r="G489" i="1"/>
  <c r="H489" i="1"/>
  <c r="I489" i="1"/>
  <c r="M489" i="1"/>
  <c r="N489" i="1" s="1"/>
  <c r="O489" i="1"/>
  <c r="A490" i="1"/>
  <c r="B490" i="1"/>
  <c r="C490" i="1"/>
  <c r="D490" i="1"/>
  <c r="E490" i="1"/>
  <c r="F490" i="1"/>
  <c r="G490" i="1"/>
  <c r="H490" i="1"/>
  <c r="I490" i="1"/>
  <c r="M490" i="1"/>
  <c r="N490" i="1" s="1"/>
  <c r="O490" i="1"/>
  <c r="A491" i="1"/>
  <c r="B491" i="1"/>
  <c r="C491" i="1"/>
  <c r="D491" i="1"/>
  <c r="E491" i="1"/>
  <c r="F491" i="1"/>
  <c r="G491" i="1"/>
  <c r="H491" i="1"/>
  <c r="I491" i="1"/>
  <c r="M491" i="1"/>
  <c r="N491" i="1" s="1"/>
  <c r="O491" i="1"/>
  <c r="A492" i="1"/>
  <c r="B492" i="1"/>
  <c r="C492" i="1"/>
  <c r="D492" i="1"/>
  <c r="E492" i="1"/>
  <c r="F492" i="1"/>
  <c r="G492" i="1"/>
  <c r="H492" i="1"/>
  <c r="I492" i="1"/>
  <c r="M492" i="1"/>
  <c r="N492" i="1" s="1"/>
  <c r="O492" i="1"/>
  <c r="A493" i="1"/>
  <c r="B493" i="1"/>
  <c r="C493" i="1" s="1"/>
  <c r="K493" i="1" s="1"/>
  <c r="D493" i="1"/>
  <c r="E493" i="1"/>
  <c r="F493" i="1"/>
  <c r="G493" i="1"/>
  <c r="H493" i="1"/>
  <c r="I493" i="1"/>
  <c r="M493" i="1"/>
  <c r="N493" i="1" s="1"/>
  <c r="O493" i="1"/>
  <c r="A494" i="1"/>
  <c r="B494" i="1"/>
  <c r="C494" i="1"/>
  <c r="D494" i="1"/>
  <c r="E494" i="1" s="1"/>
  <c r="F494" i="1"/>
  <c r="G494" i="1"/>
  <c r="H494" i="1"/>
  <c r="I494" i="1"/>
  <c r="M494" i="1"/>
  <c r="N494" i="1"/>
  <c r="O494" i="1"/>
  <c r="A495" i="1"/>
  <c r="B495" i="1"/>
  <c r="C495" i="1"/>
  <c r="D495" i="1"/>
  <c r="E495" i="1"/>
  <c r="F495" i="1"/>
  <c r="G495" i="1"/>
  <c r="H495" i="1"/>
  <c r="I495" i="1"/>
  <c r="M495" i="1"/>
  <c r="N495" i="1" s="1"/>
  <c r="O495" i="1"/>
  <c r="Q495" i="1" s="1"/>
  <c r="A496" i="1"/>
  <c r="B496" i="1"/>
  <c r="C496" i="1"/>
  <c r="D496" i="1"/>
  <c r="E496" i="1"/>
  <c r="F496" i="1"/>
  <c r="G496" i="1"/>
  <c r="H496" i="1"/>
  <c r="I496" i="1" s="1"/>
  <c r="M496" i="1"/>
  <c r="N496" i="1" s="1"/>
  <c r="O496" i="1"/>
  <c r="A497" i="1"/>
  <c r="K497" i="1" s="1"/>
  <c r="B497" i="1"/>
  <c r="C497" i="1"/>
  <c r="D497" i="1"/>
  <c r="E497" i="1"/>
  <c r="F497" i="1"/>
  <c r="G497" i="1"/>
  <c r="H497" i="1"/>
  <c r="I497" i="1"/>
  <c r="M497" i="1"/>
  <c r="N497" i="1" s="1"/>
  <c r="O497" i="1"/>
  <c r="A498" i="1"/>
  <c r="B498" i="1"/>
  <c r="C498" i="1"/>
  <c r="D498" i="1"/>
  <c r="E498" i="1" s="1"/>
  <c r="F498" i="1"/>
  <c r="G498" i="1"/>
  <c r="H498" i="1"/>
  <c r="I498" i="1"/>
  <c r="M498" i="1"/>
  <c r="N498" i="1"/>
  <c r="O498" i="1"/>
  <c r="A499" i="1"/>
  <c r="B499" i="1"/>
  <c r="C499" i="1"/>
  <c r="D499" i="1"/>
  <c r="E499" i="1"/>
  <c r="F499" i="1"/>
  <c r="G499" i="1"/>
  <c r="H499" i="1"/>
  <c r="I499" i="1"/>
  <c r="M499" i="1"/>
  <c r="N499" i="1" s="1"/>
  <c r="O499" i="1"/>
  <c r="Q499" i="1" s="1"/>
  <c r="A500" i="1"/>
  <c r="B500" i="1"/>
  <c r="C500" i="1"/>
  <c r="D500" i="1"/>
  <c r="E500" i="1"/>
  <c r="F500" i="1"/>
  <c r="G500" i="1"/>
  <c r="H500" i="1"/>
  <c r="I500" i="1"/>
  <c r="M500" i="1"/>
  <c r="N500" i="1" s="1"/>
  <c r="O500" i="1"/>
  <c r="A501" i="1"/>
  <c r="K501" i="1" s="1"/>
  <c r="B501" i="1"/>
  <c r="C501" i="1" s="1"/>
  <c r="D501" i="1"/>
  <c r="E501" i="1"/>
  <c r="F501" i="1"/>
  <c r="G501" i="1"/>
  <c r="H501" i="1"/>
  <c r="I501" i="1"/>
  <c r="M501" i="1"/>
  <c r="N501" i="1" s="1"/>
  <c r="O501" i="1"/>
  <c r="A502" i="1"/>
  <c r="B502" i="1"/>
  <c r="C502" i="1"/>
  <c r="D502" i="1"/>
  <c r="E502" i="1"/>
  <c r="F502" i="1"/>
  <c r="G502" i="1"/>
  <c r="H502" i="1"/>
  <c r="I502" i="1"/>
  <c r="M502" i="1"/>
  <c r="N502" i="1" s="1"/>
  <c r="O502" i="1"/>
  <c r="A503" i="1"/>
  <c r="B503" i="1"/>
  <c r="C503" i="1"/>
  <c r="D503" i="1"/>
  <c r="E503" i="1"/>
  <c r="F503" i="1"/>
  <c r="G503" i="1"/>
  <c r="H503" i="1"/>
  <c r="I503" i="1"/>
  <c r="M503" i="1"/>
  <c r="N503" i="1" s="1"/>
  <c r="O503" i="1"/>
  <c r="A504" i="1"/>
  <c r="B504" i="1"/>
  <c r="C504" i="1"/>
  <c r="D504" i="1"/>
  <c r="E504" i="1"/>
  <c r="F504" i="1"/>
  <c r="G504" i="1"/>
  <c r="H504" i="1"/>
  <c r="I504" i="1" s="1"/>
  <c r="M504" i="1"/>
  <c r="N504" i="1" s="1"/>
  <c r="O504" i="1"/>
  <c r="A505" i="1"/>
  <c r="B505" i="1"/>
  <c r="C505" i="1" s="1"/>
  <c r="D505" i="1"/>
  <c r="E505" i="1"/>
  <c r="F505" i="1"/>
  <c r="G505" i="1"/>
  <c r="H505" i="1"/>
  <c r="I505" i="1"/>
  <c r="K505" i="1"/>
  <c r="M505" i="1"/>
  <c r="N505" i="1" s="1"/>
  <c r="O505" i="1"/>
  <c r="A506" i="1"/>
  <c r="B506" i="1"/>
  <c r="C506" i="1"/>
  <c r="D506" i="1"/>
  <c r="E506" i="1"/>
  <c r="F506" i="1"/>
  <c r="G506" i="1"/>
  <c r="H506" i="1"/>
  <c r="I506" i="1"/>
  <c r="M506" i="1"/>
  <c r="N506" i="1"/>
  <c r="Q506" i="1" s="1"/>
  <c r="O506" i="1"/>
  <c r="A507" i="1"/>
  <c r="B507" i="1"/>
  <c r="C507" i="1"/>
  <c r="D507" i="1"/>
  <c r="E507" i="1"/>
  <c r="F507" i="1"/>
  <c r="G507" i="1"/>
  <c r="H507" i="1"/>
  <c r="I507" i="1"/>
  <c r="M507" i="1"/>
  <c r="N507" i="1" s="1"/>
  <c r="Q507" i="1" s="1"/>
  <c r="O507" i="1"/>
  <c r="A508" i="1"/>
  <c r="B508" i="1"/>
  <c r="C508" i="1"/>
  <c r="D508" i="1"/>
  <c r="E508" i="1"/>
  <c r="F508" i="1"/>
  <c r="G508" i="1"/>
  <c r="H508" i="1"/>
  <c r="I508" i="1"/>
  <c r="M508" i="1"/>
  <c r="N508" i="1" s="1"/>
  <c r="O508" i="1"/>
  <c r="A509" i="1"/>
  <c r="B509" i="1"/>
  <c r="C509" i="1"/>
  <c r="K509" i="1" s="1"/>
  <c r="D509" i="1"/>
  <c r="E509" i="1"/>
  <c r="F509" i="1"/>
  <c r="G509" i="1"/>
  <c r="H509" i="1"/>
  <c r="I509" i="1"/>
  <c r="M509" i="1"/>
  <c r="N509" i="1" s="1"/>
  <c r="O509" i="1"/>
  <c r="A510" i="1"/>
  <c r="B510" i="1"/>
  <c r="C510" i="1"/>
  <c r="D510" i="1"/>
  <c r="E510" i="1" s="1"/>
  <c r="F510" i="1"/>
  <c r="G510" i="1"/>
  <c r="H510" i="1"/>
  <c r="I510" i="1"/>
  <c r="M510" i="1"/>
  <c r="N510" i="1" s="1"/>
  <c r="Q510" i="1" s="1"/>
  <c r="O510" i="1"/>
  <c r="A511" i="1"/>
  <c r="B511" i="1"/>
  <c r="C511" i="1"/>
  <c r="D511" i="1"/>
  <c r="E511" i="1"/>
  <c r="F511" i="1"/>
  <c r="G511" i="1"/>
  <c r="H511" i="1"/>
  <c r="I511" i="1"/>
  <c r="M511" i="1"/>
  <c r="N511" i="1" s="1"/>
  <c r="O511" i="1"/>
  <c r="Q511" i="1" s="1"/>
  <c r="A512" i="1"/>
  <c r="B512" i="1"/>
  <c r="C512" i="1"/>
  <c r="D512" i="1"/>
  <c r="E512" i="1"/>
  <c r="F512" i="1"/>
  <c r="G512" i="1"/>
  <c r="H512" i="1"/>
  <c r="I512" i="1" s="1"/>
  <c r="M512" i="1"/>
  <c r="N512" i="1" s="1"/>
  <c r="O512" i="1"/>
  <c r="A513" i="1"/>
  <c r="K513" i="1" s="1"/>
  <c r="B513" i="1"/>
  <c r="C513" i="1"/>
  <c r="D513" i="1"/>
  <c r="E513" i="1"/>
  <c r="F513" i="1"/>
  <c r="G513" i="1"/>
  <c r="H513" i="1"/>
  <c r="I513" i="1"/>
  <c r="M513" i="1"/>
  <c r="N513" i="1" s="1"/>
  <c r="O513" i="1"/>
  <c r="A514" i="1"/>
  <c r="B514" i="1"/>
  <c r="C514" i="1"/>
  <c r="D514" i="1"/>
  <c r="E514" i="1"/>
  <c r="F514" i="1"/>
  <c r="G514" i="1"/>
  <c r="H514" i="1"/>
  <c r="I514" i="1"/>
  <c r="M514" i="1"/>
  <c r="N514" i="1"/>
  <c r="O514" i="1"/>
  <c r="A515" i="1"/>
  <c r="B515" i="1"/>
  <c r="C515" i="1"/>
  <c r="D515" i="1"/>
  <c r="E515" i="1"/>
  <c r="F515" i="1"/>
  <c r="G515" i="1"/>
  <c r="H515" i="1"/>
  <c r="I515" i="1"/>
  <c r="M515" i="1"/>
  <c r="N515" i="1" s="1"/>
  <c r="O515" i="1"/>
  <c r="Q515" i="1" s="1"/>
  <c r="A516" i="1"/>
  <c r="B516" i="1"/>
  <c r="C516" i="1"/>
  <c r="D516" i="1"/>
  <c r="E516" i="1"/>
  <c r="F516" i="1"/>
  <c r="G516" i="1"/>
  <c r="H516" i="1"/>
  <c r="I516" i="1" s="1"/>
  <c r="M516" i="1"/>
  <c r="N516" i="1" s="1"/>
  <c r="O516" i="1"/>
  <c r="A517" i="1"/>
  <c r="B517" i="1"/>
  <c r="C517" i="1" s="1"/>
  <c r="K517" i="1" s="1"/>
  <c r="D517" i="1"/>
  <c r="E517" i="1"/>
  <c r="F517" i="1"/>
  <c r="G517" i="1"/>
  <c r="H517" i="1"/>
  <c r="I517" i="1"/>
  <c r="M517" i="1"/>
  <c r="N517" i="1" s="1"/>
  <c r="O517" i="1"/>
  <c r="A518" i="1"/>
  <c r="K518" i="1" s="1"/>
  <c r="B518" i="1"/>
  <c r="C518" i="1"/>
  <c r="D518" i="1"/>
  <c r="E518" i="1" s="1"/>
  <c r="F518" i="1"/>
  <c r="G518" i="1"/>
  <c r="H518" i="1"/>
  <c r="I518" i="1"/>
  <c r="M518" i="1"/>
  <c r="N518" i="1" s="1"/>
  <c r="O518" i="1"/>
  <c r="A519" i="1"/>
  <c r="B519" i="1"/>
  <c r="C519" i="1"/>
  <c r="D519" i="1"/>
  <c r="E519" i="1"/>
  <c r="F519" i="1"/>
  <c r="G519" i="1"/>
  <c r="H519" i="1"/>
  <c r="I519" i="1"/>
  <c r="M519" i="1"/>
  <c r="N519" i="1" s="1"/>
  <c r="O519" i="1"/>
  <c r="A520" i="1"/>
  <c r="B520" i="1"/>
  <c r="C520" i="1"/>
  <c r="D520" i="1"/>
  <c r="E520" i="1"/>
  <c r="F520" i="1"/>
  <c r="G520" i="1"/>
  <c r="H520" i="1"/>
  <c r="I520" i="1"/>
  <c r="M520" i="1"/>
  <c r="N520" i="1" s="1"/>
  <c r="O520" i="1"/>
  <c r="A521" i="1"/>
  <c r="K521" i="1" s="1"/>
  <c r="B521" i="1"/>
  <c r="C521" i="1"/>
  <c r="D521" i="1"/>
  <c r="E521" i="1"/>
  <c r="F521" i="1"/>
  <c r="G521" i="1"/>
  <c r="H521" i="1"/>
  <c r="I521" i="1"/>
  <c r="M521" i="1"/>
  <c r="N521" i="1" s="1"/>
  <c r="O521" i="1"/>
  <c r="A522" i="1"/>
  <c r="B522" i="1"/>
  <c r="C522" i="1"/>
  <c r="D522" i="1"/>
  <c r="E522" i="1"/>
  <c r="F522" i="1"/>
  <c r="G522" i="1"/>
  <c r="H522" i="1"/>
  <c r="I522" i="1"/>
  <c r="M522" i="1"/>
  <c r="N522" i="1" s="1"/>
  <c r="O522" i="1"/>
  <c r="A523" i="1"/>
  <c r="B523" i="1"/>
  <c r="C523" i="1"/>
  <c r="D523" i="1"/>
  <c r="E523" i="1"/>
  <c r="F523" i="1"/>
  <c r="G523" i="1"/>
  <c r="H523" i="1"/>
  <c r="I523" i="1"/>
  <c r="M523" i="1"/>
  <c r="N523" i="1" s="1"/>
  <c r="Q523" i="1" s="1"/>
  <c r="O523" i="1"/>
  <c r="A524" i="1"/>
  <c r="B524" i="1"/>
  <c r="C524" i="1"/>
  <c r="D524" i="1"/>
  <c r="E524" i="1"/>
  <c r="F524" i="1"/>
  <c r="G524" i="1"/>
  <c r="H524" i="1"/>
  <c r="I524" i="1"/>
  <c r="M524" i="1"/>
  <c r="N524" i="1" s="1"/>
  <c r="O524" i="1"/>
  <c r="A525" i="1"/>
  <c r="B525" i="1"/>
  <c r="C525" i="1" s="1"/>
  <c r="K525" i="1" s="1"/>
  <c r="D525" i="1"/>
  <c r="E525" i="1"/>
  <c r="F525" i="1"/>
  <c r="G525" i="1"/>
  <c r="H525" i="1"/>
  <c r="I525" i="1"/>
  <c r="M525" i="1"/>
  <c r="N525" i="1" s="1"/>
  <c r="O525" i="1"/>
  <c r="A526" i="1"/>
  <c r="B526" i="1"/>
  <c r="C526" i="1"/>
  <c r="D526" i="1"/>
  <c r="E526" i="1" s="1"/>
  <c r="F526" i="1"/>
  <c r="G526" i="1"/>
  <c r="H526" i="1"/>
  <c r="I526" i="1"/>
  <c r="M526" i="1"/>
  <c r="N526" i="1"/>
  <c r="Q526" i="1" s="1"/>
  <c r="O526" i="1"/>
  <c r="A527" i="1"/>
  <c r="B527" i="1"/>
  <c r="C527" i="1"/>
  <c r="D527" i="1"/>
  <c r="E527" i="1"/>
  <c r="F527" i="1"/>
  <c r="G527" i="1"/>
  <c r="H527" i="1"/>
  <c r="I527" i="1"/>
  <c r="M527" i="1"/>
  <c r="N527" i="1" s="1"/>
  <c r="O527" i="1"/>
  <c r="Q527" i="1" s="1"/>
  <c r="A528" i="1"/>
  <c r="B528" i="1"/>
  <c r="C528" i="1"/>
  <c r="D528" i="1"/>
  <c r="E528" i="1"/>
  <c r="F528" i="1"/>
  <c r="G528" i="1"/>
  <c r="H528" i="1"/>
  <c r="I528" i="1" s="1"/>
  <c r="M528" i="1"/>
  <c r="N528" i="1" s="1"/>
  <c r="O528" i="1"/>
  <c r="A529" i="1"/>
  <c r="K529" i="1" s="1"/>
  <c r="B529" i="1"/>
  <c r="C529" i="1"/>
  <c r="D529" i="1"/>
  <c r="E529" i="1"/>
  <c r="F529" i="1"/>
  <c r="G529" i="1"/>
  <c r="H529" i="1"/>
  <c r="I529" i="1"/>
  <c r="M529" i="1"/>
  <c r="N529" i="1" s="1"/>
  <c r="O529" i="1"/>
  <c r="A530" i="1"/>
  <c r="B530" i="1"/>
  <c r="C530" i="1"/>
  <c r="D530" i="1"/>
  <c r="E530" i="1" s="1"/>
  <c r="F530" i="1"/>
  <c r="G530" i="1"/>
  <c r="H530" i="1"/>
  <c r="I530" i="1"/>
  <c r="M530" i="1"/>
  <c r="N530" i="1"/>
  <c r="O530" i="1"/>
  <c r="A531" i="1"/>
  <c r="B531" i="1"/>
  <c r="C531" i="1"/>
  <c r="D531" i="1"/>
  <c r="E531" i="1"/>
  <c r="F531" i="1"/>
  <c r="G531" i="1"/>
  <c r="H531" i="1"/>
  <c r="I531" i="1"/>
  <c r="M531" i="1"/>
  <c r="N531" i="1" s="1"/>
  <c r="O531" i="1"/>
  <c r="Q531" i="1" s="1"/>
  <c r="A532" i="1"/>
  <c r="B532" i="1"/>
  <c r="C532" i="1"/>
  <c r="D532" i="1"/>
  <c r="E532" i="1"/>
  <c r="F532" i="1"/>
  <c r="G532" i="1"/>
  <c r="H532" i="1"/>
  <c r="I532" i="1"/>
  <c r="M532" i="1"/>
  <c r="N532" i="1" s="1"/>
  <c r="O532" i="1"/>
  <c r="A533" i="1"/>
  <c r="B533" i="1"/>
  <c r="C533" i="1" s="1"/>
  <c r="D533" i="1"/>
  <c r="E533" i="1"/>
  <c r="F533" i="1"/>
  <c r="G533" i="1"/>
  <c r="H533" i="1"/>
  <c r="I533" i="1"/>
  <c r="M533" i="1"/>
  <c r="N533" i="1" s="1"/>
  <c r="O533" i="1"/>
  <c r="A534" i="1"/>
  <c r="B534" i="1"/>
  <c r="C534" i="1"/>
  <c r="D534" i="1"/>
  <c r="E534" i="1"/>
  <c r="F534" i="1"/>
  <c r="G534" i="1"/>
  <c r="H534" i="1"/>
  <c r="I534" i="1"/>
  <c r="M534" i="1"/>
  <c r="N534" i="1" s="1"/>
  <c r="O534" i="1"/>
  <c r="A535" i="1"/>
  <c r="K535" i="1" s="1"/>
  <c r="B535" i="1"/>
  <c r="C535" i="1"/>
  <c r="D535" i="1"/>
  <c r="E535" i="1"/>
  <c r="F535" i="1"/>
  <c r="G535" i="1"/>
  <c r="H535" i="1"/>
  <c r="I535" i="1"/>
  <c r="M535" i="1"/>
  <c r="N535" i="1" s="1"/>
  <c r="O535" i="1"/>
  <c r="A536" i="1"/>
  <c r="B536" i="1"/>
  <c r="C536" i="1"/>
  <c r="D536" i="1"/>
  <c r="E536" i="1"/>
  <c r="F536" i="1"/>
  <c r="G536" i="1"/>
  <c r="H536" i="1"/>
  <c r="I536" i="1" s="1"/>
  <c r="M536" i="1"/>
  <c r="N536" i="1" s="1"/>
  <c r="O536" i="1"/>
  <c r="A537" i="1"/>
  <c r="B537" i="1"/>
  <c r="C537" i="1" s="1"/>
  <c r="D537" i="1"/>
  <c r="E537" i="1"/>
  <c r="F537" i="1"/>
  <c r="G537" i="1"/>
  <c r="H537" i="1"/>
  <c r="I537" i="1"/>
  <c r="K537" i="1"/>
  <c r="M537" i="1"/>
  <c r="N537" i="1" s="1"/>
  <c r="O537" i="1"/>
  <c r="A538" i="1"/>
  <c r="B538" i="1"/>
  <c r="C538" i="1"/>
  <c r="D538" i="1"/>
  <c r="E538" i="1"/>
  <c r="F538" i="1"/>
  <c r="G538" i="1"/>
  <c r="H538" i="1"/>
  <c r="I538" i="1" s="1"/>
  <c r="M538" i="1"/>
  <c r="N538" i="1" s="1"/>
  <c r="O538" i="1"/>
  <c r="A539" i="1"/>
  <c r="K539" i="1" s="1"/>
  <c r="B539" i="1"/>
  <c r="C539" i="1" s="1"/>
  <c r="D539" i="1"/>
  <c r="E539" i="1"/>
  <c r="F539" i="1"/>
  <c r="G539" i="1"/>
  <c r="H539" i="1"/>
  <c r="I539" i="1"/>
  <c r="M539" i="1"/>
  <c r="N539" i="1" s="1"/>
  <c r="O539" i="1"/>
  <c r="Q539" i="1" s="1"/>
  <c r="A540" i="1"/>
  <c r="B540" i="1"/>
  <c r="C540" i="1"/>
  <c r="D540" i="1"/>
  <c r="E540" i="1" s="1"/>
  <c r="F540" i="1"/>
  <c r="G540" i="1"/>
  <c r="H540" i="1"/>
  <c r="I540" i="1"/>
  <c r="M540" i="1"/>
  <c r="N540" i="1"/>
  <c r="O540" i="1"/>
  <c r="A541" i="1"/>
  <c r="K541" i="1" s="1"/>
  <c r="B541" i="1"/>
  <c r="C541" i="1"/>
  <c r="D541" i="1"/>
  <c r="E541" i="1"/>
  <c r="F541" i="1"/>
  <c r="G541" i="1"/>
  <c r="H541" i="1"/>
  <c r="I541" i="1"/>
  <c r="M541" i="1"/>
  <c r="N541" i="1" s="1"/>
  <c r="O541" i="1"/>
  <c r="Q541" i="1"/>
  <c r="A542" i="1"/>
  <c r="B542" i="1"/>
  <c r="C542" i="1"/>
  <c r="D542" i="1"/>
  <c r="E542" i="1" s="1"/>
  <c r="F542" i="1"/>
  <c r="G542" i="1"/>
  <c r="H542" i="1"/>
  <c r="I542" i="1" s="1"/>
  <c r="M542" i="1"/>
  <c r="N542" i="1"/>
  <c r="O542" i="1"/>
  <c r="A543" i="1"/>
  <c r="B543" i="1"/>
  <c r="C543" i="1" s="1"/>
  <c r="D543" i="1"/>
  <c r="E543" i="1"/>
  <c r="F543" i="1"/>
  <c r="G543" i="1"/>
  <c r="H543" i="1"/>
  <c r="I543" i="1"/>
  <c r="M543" i="1"/>
  <c r="N543" i="1" s="1"/>
  <c r="O543" i="1"/>
  <c r="A544" i="1"/>
  <c r="B544" i="1"/>
  <c r="C544" i="1"/>
  <c r="D544" i="1"/>
  <c r="E544" i="1"/>
  <c r="F544" i="1"/>
  <c r="G544" i="1"/>
  <c r="H544" i="1"/>
  <c r="I544" i="1"/>
  <c r="M544" i="1"/>
  <c r="N544" i="1" s="1"/>
  <c r="O544" i="1"/>
  <c r="A545" i="1"/>
  <c r="B545" i="1"/>
  <c r="C545" i="1"/>
  <c r="D545" i="1"/>
  <c r="E545" i="1"/>
  <c r="F545" i="1"/>
  <c r="G545" i="1"/>
  <c r="H545" i="1"/>
  <c r="I545" i="1"/>
  <c r="M545" i="1"/>
  <c r="N545" i="1" s="1"/>
  <c r="O545" i="1"/>
  <c r="A546" i="1"/>
  <c r="B546" i="1"/>
  <c r="C546" i="1"/>
  <c r="D546" i="1"/>
  <c r="E546" i="1" s="1"/>
  <c r="F546" i="1"/>
  <c r="G546" i="1"/>
  <c r="H546" i="1"/>
  <c r="I546" i="1"/>
  <c r="M546" i="1"/>
  <c r="N546" i="1" s="1"/>
  <c r="O546" i="1"/>
  <c r="A547" i="1"/>
  <c r="B547" i="1"/>
  <c r="C547" i="1" s="1"/>
  <c r="K547" i="1" s="1"/>
  <c r="D547" i="1"/>
  <c r="E547" i="1"/>
  <c r="F547" i="1"/>
  <c r="G547" i="1"/>
  <c r="H547" i="1"/>
  <c r="I547" i="1"/>
  <c r="M547" i="1"/>
  <c r="N547" i="1" s="1"/>
  <c r="O547" i="1"/>
  <c r="Q547" i="1"/>
  <c r="A548" i="1"/>
  <c r="B548" i="1"/>
  <c r="C548" i="1"/>
  <c r="D548" i="1"/>
  <c r="E548" i="1"/>
  <c r="F548" i="1"/>
  <c r="G548" i="1"/>
  <c r="H548" i="1"/>
  <c r="I548" i="1" s="1"/>
  <c r="M548" i="1"/>
  <c r="N548" i="1"/>
  <c r="O548" i="1"/>
  <c r="A549" i="1"/>
  <c r="K549" i="1" s="1"/>
  <c r="B549" i="1"/>
  <c r="C549" i="1"/>
  <c r="D549" i="1"/>
  <c r="E549" i="1"/>
  <c r="F549" i="1"/>
  <c r="G549" i="1"/>
  <c r="H549" i="1"/>
  <c r="I549" i="1"/>
  <c r="M549" i="1"/>
  <c r="N549" i="1" s="1"/>
  <c r="O549" i="1"/>
  <c r="Q549" i="1" s="1"/>
  <c r="A550" i="1"/>
  <c r="B550" i="1"/>
  <c r="C550" i="1"/>
  <c r="D550" i="1"/>
  <c r="E550" i="1" s="1"/>
  <c r="K550" i="1" s="1"/>
  <c r="F550" i="1"/>
  <c r="G550" i="1"/>
  <c r="H550" i="1"/>
  <c r="I550" i="1" s="1"/>
  <c r="M550" i="1"/>
  <c r="N550" i="1"/>
  <c r="O550" i="1"/>
  <c r="A551" i="1"/>
  <c r="B551" i="1"/>
  <c r="C551" i="1" s="1"/>
  <c r="D551" i="1"/>
  <c r="E551" i="1" s="1"/>
  <c r="F551" i="1"/>
  <c r="G551" i="1"/>
  <c r="H551" i="1"/>
  <c r="I551" i="1"/>
  <c r="M551" i="1"/>
  <c r="N551" i="1"/>
  <c r="O551" i="1"/>
  <c r="Q551" i="1" s="1"/>
  <c r="A552" i="1"/>
  <c r="B552" i="1"/>
  <c r="C552" i="1"/>
  <c r="D552" i="1"/>
  <c r="E552" i="1" s="1"/>
  <c r="F552" i="1"/>
  <c r="G552" i="1"/>
  <c r="H552" i="1"/>
  <c r="I552" i="1" s="1"/>
  <c r="M552" i="1"/>
  <c r="N552" i="1" s="1"/>
  <c r="O552" i="1"/>
  <c r="A553" i="1"/>
  <c r="B553" i="1"/>
  <c r="C553" i="1" s="1"/>
  <c r="K553" i="1" s="1"/>
  <c r="D553" i="1"/>
  <c r="E553" i="1"/>
  <c r="F553" i="1"/>
  <c r="G553" i="1"/>
  <c r="H553" i="1"/>
  <c r="I553" i="1" s="1"/>
  <c r="M553" i="1"/>
  <c r="N553" i="1"/>
  <c r="O553" i="1"/>
  <c r="Q553" i="1" s="1"/>
  <c r="A554" i="1"/>
  <c r="B554" i="1"/>
  <c r="C554" i="1" s="1"/>
  <c r="D554" i="1"/>
  <c r="E554" i="1" s="1"/>
  <c r="F554" i="1"/>
  <c r="G554" i="1"/>
  <c r="H554" i="1"/>
  <c r="I554" i="1" s="1"/>
  <c r="M554" i="1"/>
  <c r="N554" i="1"/>
  <c r="Q554" i="1" s="1"/>
  <c r="O554" i="1"/>
  <c r="A555" i="1"/>
  <c r="B555" i="1"/>
  <c r="C555" i="1" s="1"/>
  <c r="D555" i="1"/>
  <c r="E555" i="1" s="1"/>
  <c r="F555" i="1"/>
  <c r="G555" i="1"/>
  <c r="H555" i="1"/>
  <c r="I555" i="1"/>
  <c r="M555" i="1"/>
  <c r="N555" i="1"/>
  <c r="O555" i="1"/>
  <c r="Q555" i="1" s="1"/>
  <c r="A556" i="1"/>
  <c r="B556" i="1"/>
  <c r="C556" i="1"/>
  <c r="D556" i="1"/>
  <c r="E556" i="1" s="1"/>
  <c r="F556" i="1"/>
  <c r="G556" i="1"/>
  <c r="H556" i="1"/>
  <c r="I556" i="1" s="1"/>
  <c r="M556" i="1"/>
  <c r="N556" i="1" s="1"/>
  <c r="O556" i="1"/>
  <c r="A557" i="1"/>
  <c r="B557" i="1"/>
  <c r="C557" i="1" s="1"/>
  <c r="D557" i="1"/>
  <c r="E557" i="1"/>
  <c r="F557" i="1"/>
  <c r="G557" i="1"/>
  <c r="H557" i="1"/>
  <c r="I557" i="1" s="1"/>
  <c r="M557" i="1"/>
  <c r="N557" i="1"/>
  <c r="O557" i="1"/>
  <c r="Q557" i="1" s="1"/>
  <c r="A558" i="1"/>
  <c r="B558" i="1"/>
  <c r="C558" i="1" s="1"/>
  <c r="K558" i="1" s="1"/>
  <c r="D558" i="1"/>
  <c r="E558" i="1" s="1"/>
  <c r="F558" i="1"/>
  <c r="G558" i="1"/>
  <c r="H558" i="1"/>
  <c r="I558" i="1" s="1"/>
  <c r="M558" i="1"/>
  <c r="N558" i="1"/>
  <c r="O558" i="1"/>
  <c r="A559" i="1"/>
  <c r="K559" i="1" s="1"/>
  <c r="B559" i="1"/>
  <c r="C559" i="1" s="1"/>
  <c r="D559" i="1"/>
  <c r="E559" i="1" s="1"/>
  <c r="F559" i="1"/>
  <c r="G559" i="1"/>
  <c r="H559" i="1"/>
  <c r="I559" i="1"/>
  <c r="M559" i="1"/>
  <c r="N559" i="1"/>
  <c r="O559" i="1"/>
  <c r="Q559" i="1"/>
  <c r="A560" i="1"/>
  <c r="B560" i="1"/>
  <c r="C560" i="1"/>
  <c r="K560" i="1" s="1"/>
  <c r="D560" i="1"/>
  <c r="E560" i="1" s="1"/>
  <c r="F560" i="1"/>
  <c r="G560" i="1"/>
  <c r="H560" i="1"/>
  <c r="I560" i="1" s="1"/>
  <c r="M560" i="1"/>
  <c r="N560" i="1" s="1"/>
  <c r="O560" i="1"/>
  <c r="A561" i="1"/>
  <c r="B561" i="1"/>
  <c r="C561" i="1" s="1"/>
  <c r="D561" i="1"/>
  <c r="E561" i="1"/>
  <c r="K561" i="1" s="1"/>
  <c r="F561" i="1"/>
  <c r="G561" i="1"/>
  <c r="H561" i="1"/>
  <c r="I561" i="1" s="1"/>
  <c r="M561" i="1"/>
  <c r="N561" i="1"/>
  <c r="O561" i="1"/>
  <c r="Q561" i="1" s="1"/>
  <c r="A562" i="1"/>
  <c r="B562" i="1"/>
  <c r="C562" i="1" s="1"/>
  <c r="K562" i="1" s="1"/>
  <c r="D562" i="1"/>
  <c r="E562" i="1" s="1"/>
  <c r="F562" i="1"/>
  <c r="G562" i="1"/>
  <c r="H562" i="1"/>
  <c r="I562" i="1" s="1"/>
  <c r="M562" i="1"/>
  <c r="N562" i="1"/>
  <c r="O562" i="1"/>
  <c r="A563" i="1"/>
  <c r="K563" i="1" s="1"/>
  <c r="B563" i="1"/>
  <c r="C563" i="1" s="1"/>
  <c r="D563" i="1"/>
  <c r="E563" i="1" s="1"/>
  <c r="F563" i="1"/>
  <c r="G563" i="1"/>
  <c r="H563" i="1"/>
  <c r="I563" i="1"/>
  <c r="M563" i="1"/>
  <c r="N563" i="1"/>
  <c r="O563" i="1"/>
  <c r="Q563" i="1" s="1"/>
  <c r="A564" i="1"/>
  <c r="B564" i="1"/>
  <c r="C564" i="1"/>
  <c r="D564" i="1"/>
  <c r="E564" i="1" s="1"/>
  <c r="F564" i="1"/>
  <c r="G564" i="1"/>
  <c r="H564" i="1"/>
  <c r="I564" i="1" s="1"/>
  <c r="M564" i="1"/>
  <c r="N564" i="1" s="1"/>
  <c r="O564" i="1"/>
  <c r="A565" i="1"/>
  <c r="B565" i="1"/>
  <c r="C565" i="1" s="1"/>
  <c r="D565" i="1"/>
  <c r="E565" i="1"/>
  <c r="K565" i="1" s="1"/>
  <c r="F565" i="1"/>
  <c r="G565" i="1"/>
  <c r="H565" i="1"/>
  <c r="I565" i="1" s="1"/>
  <c r="M565" i="1"/>
  <c r="N565" i="1"/>
  <c r="O565" i="1"/>
  <c r="Q565" i="1" s="1"/>
  <c r="A566" i="1"/>
  <c r="B566" i="1"/>
  <c r="C566" i="1" s="1"/>
  <c r="K566" i="1" s="1"/>
  <c r="D566" i="1"/>
  <c r="E566" i="1" s="1"/>
  <c r="F566" i="1"/>
  <c r="G566" i="1"/>
  <c r="H566" i="1"/>
  <c r="I566" i="1" s="1"/>
  <c r="M566" i="1"/>
  <c r="N566" i="1"/>
  <c r="Q566" i="1" s="1"/>
  <c r="O566" i="1"/>
  <c r="A567" i="1"/>
  <c r="K567" i="1" s="1"/>
  <c r="B567" i="1"/>
  <c r="C567" i="1" s="1"/>
  <c r="D567" i="1"/>
  <c r="E567" i="1" s="1"/>
  <c r="F567" i="1"/>
  <c r="G567" i="1"/>
  <c r="H567" i="1"/>
  <c r="I567" i="1"/>
  <c r="M567" i="1"/>
  <c r="N567" i="1"/>
  <c r="O567" i="1"/>
  <c r="Q567" i="1" s="1"/>
  <c r="A568" i="1"/>
  <c r="B568" i="1"/>
  <c r="C568" i="1"/>
  <c r="D568" i="1"/>
  <c r="E568" i="1" s="1"/>
  <c r="F568" i="1"/>
  <c r="G568" i="1"/>
  <c r="H568" i="1"/>
  <c r="I568" i="1" s="1"/>
  <c r="M568" i="1"/>
  <c r="N568" i="1" s="1"/>
  <c r="O568" i="1"/>
  <c r="A569" i="1"/>
  <c r="B569" i="1"/>
  <c r="C569" i="1" s="1"/>
  <c r="D569" i="1"/>
  <c r="E569" i="1"/>
  <c r="K569" i="1" s="1"/>
  <c r="F569" i="1"/>
  <c r="G569" i="1"/>
  <c r="H569" i="1"/>
  <c r="I569" i="1" s="1"/>
  <c r="M569" i="1"/>
  <c r="N569" i="1"/>
  <c r="O569" i="1"/>
  <c r="Q569" i="1" s="1"/>
  <c r="A570" i="1"/>
  <c r="B570" i="1"/>
  <c r="C570" i="1" s="1"/>
  <c r="K570" i="1" s="1"/>
  <c r="D570" i="1"/>
  <c r="E570" i="1" s="1"/>
  <c r="F570" i="1"/>
  <c r="G570" i="1"/>
  <c r="H570" i="1"/>
  <c r="I570" i="1" s="1"/>
  <c r="M570" i="1"/>
  <c r="N570" i="1"/>
  <c r="O570" i="1"/>
  <c r="A571" i="1"/>
  <c r="K571" i="1" s="1"/>
  <c r="B571" i="1"/>
  <c r="C571" i="1" s="1"/>
  <c r="D571" i="1"/>
  <c r="E571" i="1" s="1"/>
  <c r="F571" i="1"/>
  <c r="G571" i="1"/>
  <c r="H571" i="1"/>
  <c r="I571" i="1"/>
  <c r="M571" i="1"/>
  <c r="N571" i="1"/>
  <c r="O571" i="1"/>
  <c r="Q571" i="1"/>
  <c r="A572" i="1"/>
  <c r="B572" i="1"/>
  <c r="C572" i="1"/>
  <c r="D572" i="1"/>
  <c r="E572" i="1" s="1"/>
  <c r="F572" i="1"/>
  <c r="G572" i="1"/>
  <c r="H572" i="1"/>
  <c r="I572" i="1" s="1"/>
  <c r="M572" i="1"/>
  <c r="N572" i="1" s="1"/>
  <c r="Q572" i="1" s="1"/>
  <c r="O572" i="1"/>
  <c r="A573" i="1"/>
  <c r="B573" i="1"/>
  <c r="C573" i="1" s="1"/>
  <c r="D573" i="1"/>
  <c r="E573" i="1"/>
  <c r="K573" i="1" s="1"/>
  <c r="F573" i="1"/>
  <c r="G573" i="1"/>
  <c r="H573" i="1"/>
  <c r="I573" i="1" s="1"/>
  <c r="M573" i="1"/>
  <c r="N573" i="1"/>
  <c r="O573" i="1"/>
  <c r="Q573" i="1" s="1"/>
  <c r="A574" i="1"/>
  <c r="B574" i="1"/>
  <c r="C574" i="1" s="1"/>
  <c r="K574" i="1" s="1"/>
  <c r="D574" i="1"/>
  <c r="E574" i="1" s="1"/>
  <c r="F574" i="1"/>
  <c r="G574" i="1"/>
  <c r="H574" i="1"/>
  <c r="I574" i="1" s="1"/>
  <c r="M574" i="1"/>
  <c r="N574" i="1"/>
  <c r="O574" i="1"/>
  <c r="A575" i="1"/>
  <c r="K575" i="1" s="1"/>
  <c r="B575" i="1"/>
  <c r="C575" i="1" s="1"/>
  <c r="D575" i="1"/>
  <c r="E575" i="1" s="1"/>
  <c r="F575" i="1"/>
  <c r="G575" i="1"/>
  <c r="H575" i="1"/>
  <c r="I575" i="1"/>
  <c r="M575" i="1"/>
  <c r="N575" i="1"/>
  <c r="O575" i="1"/>
  <c r="Q575" i="1" s="1"/>
  <c r="A576" i="1"/>
  <c r="B576" i="1"/>
  <c r="C576" i="1"/>
  <c r="D576" i="1"/>
  <c r="E576" i="1" s="1"/>
  <c r="F576" i="1"/>
  <c r="G576" i="1"/>
  <c r="H576" i="1"/>
  <c r="I576" i="1" s="1"/>
  <c r="M576" i="1"/>
  <c r="N576" i="1" s="1"/>
  <c r="O576" i="1"/>
  <c r="A577" i="1"/>
  <c r="B577" i="1"/>
  <c r="C577" i="1" s="1"/>
  <c r="D577" i="1"/>
  <c r="E577" i="1"/>
  <c r="K577" i="1" s="1"/>
  <c r="F577" i="1"/>
  <c r="G577" i="1"/>
  <c r="H577" i="1"/>
  <c r="I577" i="1" s="1"/>
  <c r="M577" i="1"/>
  <c r="N577" i="1"/>
  <c r="O577" i="1"/>
  <c r="Q577" i="1" s="1"/>
  <c r="A578" i="1"/>
  <c r="B578" i="1"/>
  <c r="C578" i="1" s="1"/>
  <c r="K578" i="1" s="1"/>
  <c r="D578" i="1"/>
  <c r="E578" i="1" s="1"/>
  <c r="F578" i="1"/>
  <c r="G578" i="1"/>
  <c r="H578" i="1"/>
  <c r="I578" i="1" s="1"/>
  <c r="M578" i="1"/>
  <c r="N578" i="1"/>
  <c r="O578" i="1"/>
  <c r="A579" i="1"/>
  <c r="K579" i="1" s="1"/>
  <c r="B579" i="1"/>
  <c r="C579" i="1" s="1"/>
  <c r="D579" i="1"/>
  <c r="E579" i="1" s="1"/>
  <c r="F579" i="1"/>
  <c r="G579" i="1"/>
  <c r="H579" i="1"/>
  <c r="I579" i="1"/>
  <c r="M579" i="1"/>
  <c r="N579" i="1"/>
  <c r="O579" i="1"/>
  <c r="Q579" i="1" s="1"/>
  <c r="A580" i="1"/>
  <c r="B580" i="1"/>
  <c r="C580" i="1"/>
  <c r="D580" i="1"/>
  <c r="E580" i="1" s="1"/>
  <c r="F580" i="1"/>
  <c r="G580" i="1"/>
  <c r="H580" i="1"/>
  <c r="I580" i="1" s="1"/>
  <c r="M580" i="1"/>
  <c r="N580" i="1" s="1"/>
  <c r="O580" i="1"/>
  <c r="A581" i="1"/>
  <c r="B581" i="1"/>
  <c r="C581" i="1" s="1"/>
  <c r="D581" i="1"/>
  <c r="E581" i="1"/>
  <c r="K581" i="1" s="1"/>
  <c r="F581" i="1"/>
  <c r="G581" i="1"/>
  <c r="H581" i="1"/>
  <c r="I581" i="1" s="1"/>
  <c r="M581" i="1"/>
  <c r="N581" i="1"/>
  <c r="O581" i="1"/>
  <c r="Q581" i="1" s="1"/>
  <c r="A582" i="1"/>
  <c r="B582" i="1"/>
  <c r="C582" i="1" s="1"/>
  <c r="K582" i="1" s="1"/>
  <c r="D582" i="1"/>
  <c r="E582" i="1" s="1"/>
  <c r="F582" i="1"/>
  <c r="G582" i="1"/>
  <c r="H582" i="1"/>
  <c r="I582" i="1" s="1"/>
  <c r="M582" i="1"/>
  <c r="N582" i="1"/>
  <c r="O582" i="1"/>
  <c r="A583" i="1"/>
  <c r="K583" i="1" s="1"/>
  <c r="B583" i="1"/>
  <c r="C583" i="1" s="1"/>
  <c r="D583" i="1"/>
  <c r="E583" i="1" s="1"/>
  <c r="F583" i="1"/>
  <c r="G583" i="1"/>
  <c r="H583" i="1"/>
  <c r="I583" i="1"/>
  <c r="M583" i="1"/>
  <c r="N583" i="1"/>
  <c r="O583" i="1"/>
  <c r="Q583" i="1" s="1"/>
  <c r="A584" i="1"/>
  <c r="B584" i="1"/>
  <c r="C584" i="1"/>
  <c r="D584" i="1"/>
  <c r="E584" i="1" s="1"/>
  <c r="F584" i="1"/>
  <c r="G584" i="1"/>
  <c r="H584" i="1"/>
  <c r="I584" i="1" s="1"/>
  <c r="M584" i="1"/>
  <c r="N584" i="1" s="1"/>
  <c r="O584" i="1"/>
  <c r="A585" i="1"/>
  <c r="B585" i="1"/>
  <c r="C585" i="1" s="1"/>
  <c r="D585" i="1"/>
  <c r="E585" i="1"/>
  <c r="K585" i="1" s="1"/>
  <c r="F585" i="1"/>
  <c r="G585" i="1"/>
  <c r="H585" i="1"/>
  <c r="I585" i="1" s="1"/>
  <c r="M585" i="1"/>
  <c r="N585" i="1"/>
  <c r="O585" i="1"/>
  <c r="Q585" i="1" s="1"/>
  <c r="A586" i="1"/>
  <c r="B586" i="1"/>
  <c r="C586" i="1" s="1"/>
  <c r="K586" i="1" s="1"/>
  <c r="D586" i="1"/>
  <c r="E586" i="1" s="1"/>
  <c r="F586" i="1"/>
  <c r="G586" i="1"/>
  <c r="H586" i="1"/>
  <c r="I586" i="1" s="1"/>
  <c r="M586" i="1"/>
  <c r="N586" i="1"/>
  <c r="O586" i="1"/>
  <c r="A587" i="1"/>
  <c r="K587" i="1" s="1"/>
  <c r="B587" i="1"/>
  <c r="C587" i="1" s="1"/>
  <c r="D587" i="1"/>
  <c r="E587" i="1" s="1"/>
  <c r="F587" i="1"/>
  <c r="G587" i="1"/>
  <c r="H587" i="1"/>
  <c r="I587" i="1"/>
  <c r="M587" i="1"/>
  <c r="N587" i="1"/>
  <c r="O587" i="1"/>
  <c r="Q587" i="1" s="1"/>
  <c r="A588" i="1"/>
  <c r="B588" i="1"/>
  <c r="C588" i="1"/>
  <c r="D588" i="1"/>
  <c r="E588" i="1" s="1"/>
  <c r="F588" i="1"/>
  <c r="G588" i="1"/>
  <c r="H588" i="1"/>
  <c r="I588" i="1" s="1"/>
  <c r="M588" i="1"/>
  <c r="N588" i="1" s="1"/>
  <c r="O588" i="1"/>
  <c r="A589" i="1"/>
  <c r="B589" i="1"/>
  <c r="C589" i="1" s="1"/>
  <c r="D589" i="1"/>
  <c r="E589" i="1"/>
  <c r="K589" i="1" s="1"/>
  <c r="F589" i="1"/>
  <c r="G589" i="1"/>
  <c r="H589" i="1"/>
  <c r="I589" i="1" s="1"/>
  <c r="M589" i="1"/>
  <c r="N589" i="1"/>
  <c r="O589" i="1"/>
  <c r="Q589" i="1" s="1"/>
  <c r="A590" i="1"/>
  <c r="B590" i="1"/>
  <c r="C590" i="1" s="1"/>
  <c r="K590" i="1" s="1"/>
  <c r="D590" i="1"/>
  <c r="E590" i="1" s="1"/>
  <c r="F590" i="1"/>
  <c r="G590" i="1"/>
  <c r="H590" i="1"/>
  <c r="I590" i="1" s="1"/>
  <c r="M590" i="1"/>
  <c r="N590" i="1"/>
  <c r="O590" i="1"/>
  <c r="A591" i="1"/>
  <c r="K591" i="1" s="1"/>
  <c r="B591" i="1"/>
  <c r="C591" i="1" s="1"/>
  <c r="D591" i="1"/>
  <c r="E591" i="1" s="1"/>
  <c r="F591" i="1"/>
  <c r="G591" i="1"/>
  <c r="H591" i="1"/>
  <c r="I591" i="1"/>
  <c r="M591" i="1"/>
  <c r="N591" i="1"/>
  <c r="O591" i="1"/>
  <c r="Q591" i="1" s="1"/>
  <c r="A592" i="1"/>
  <c r="B592" i="1"/>
  <c r="C592" i="1"/>
  <c r="D592" i="1"/>
  <c r="E592" i="1" s="1"/>
  <c r="F592" i="1"/>
  <c r="G592" i="1"/>
  <c r="H592" i="1"/>
  <c r="I592" i="1" s="1"/>
  <c r="M592" i="1"/>
  <c r="N592" i="1" s="1"/>
  <c r="O592" i="1"/>
  <c r="A593" i="1"/>
  <c r="B593" i="1"/>
  <c r="C593" i="1" s="1"/>
  <c r="K593" i="1" s="1"/>
  <c r="D593" i="1"/>
  <c r="E593" i="1"/>
  <c r="F593" i="1"/>
  <c r="G593" i="1"/>
  <c r="H593" i="1"/>
  <c r="I593" i="1" s="1"/>
  <c r="M593" i="1"/>
  <c r="N593" i="1"/>
  <c r="O593" i="1"/>
  <c r="Q593" i="1" s="1"/>
  <c r="A594" i="1"/>
  <c r="B594" i="1"/>
  <c r="C594" i="1" s="1"/>
  <c r="D594" i="1"/>
  <c r="E594" i="1" s="1"/>
  <c r="F594" i="1"/>
  <c r="G594" i="1"/>
  <c r="H594" i="1"/>
  <c r="I594" i="1" s="1"/>
  <c r="M594" i="1"/>
  <c r="N594" i="1"/>
  <c r="O594" i="1"/>
  <c r="A595" i="1"/>
  <c r="B595" i="1"/>
  <c r="C595" i="1" s="1"/>
  <c r="D595" i="1"/>
  <c r="E595" i="1" s="1"/>
  <c r="F595" i="1"/>
  <c r="G595" i="1"/>
  <c r="H595" i="1"/>
  <c r="I595" i="1"/>
  <c r="K595" i="1"/>
  <c r="M595" i="1"/>
  <c r="N595" i="1"/>
  <c r="O595" i="1"/>
  <c r="A596" i="1"/>
  <c r="B596" i="1"/>
  <c r="C596" i="1"/>
  <c r="D596" i="1"/>
  <c r="E596" i="1" s="1"/>
  <c r="F596" i="1"/>
  <c r="G596" i="1"/>
  <c r="H596" i="1"/>
  <c r="I596" i="1" s="1"/>
  <c r="M596" i="1"/>
  <c r="N596" i="1"/>
  <c r="O596" i="1"/>
  <c r="Q596" i="1" s="1"/>
  <c r="A597" i="1"/>
  <c r="B597" i="1"/>
  <c r="C597" i="1" s="1"/>
  <c r="D597" i="1"/>
  <c r="E597" i="1"/>
  <c r="F597" i="1"/>
  <c r="G597" i="1"/>
  <c r="H597" i="1"/>
  <c r="I597" i="1" s="1"/>
  <c r="K597" i="1" s="1"/>
  <c r="M597" i="1"/>
  <c r="N597" i="1"/>
  <c r="O597" i="1"/>
  <c r="Q597" i="1" s="1"/>
  <c r="A598" i="1"/>
  <c r="B598" i="1"/>
  <c r="C598" i="1" s="1"/>
  <c r="K598" i="1" s="1"/>
  <c r="D598" i="1"/>
  <c r="E598" i="1" s="1"/>
  <c r="F598" i="1"/>
  <c r="G598" i="1"/>
  <c r="H598" i="1"/>
  <c r="I598" i="1" s="1"/>
  <c r="M598" i="1"/>
  <c r="N598" i="1"/>
  <c r="O598" i="1"/>
  <c r="A599" i="1"/>
  <c r="K599" i="1" s="1"/>
  <c r="B599" i="1"/>
  <c r="C599" i="1" s="1"/>
  <c r="D599" i="1"/>
  <c r="E599" i="1" s="1"/>
  <c r="F599" i="1"/>
  <c r="G599" i="1"/>
  <c r="H599" i="1"/>
  <c r="I599" i="1"/>
  <c r="M599" i="1"/>
  <c r="N599" i="1"/>
  <c r="O599" i="1"/>
  <c r="A600" i="1"/>
  <c r="B600" i="1"/>
  <c r="C600" i="1"/>
  <c r="D600" i="1"/>
  <c r="E600" i="1" s="1"/>
  <c r="F600" i="1"/>
  <c r="G600" i="1"/>
  <c r="H600" i="1"/>
  <c r="I600" i="1" s="1"/>
  <c r="M600" i="1"/>
  <c r="N600" i="1"/>
  <c r="O600" i="1"/>
  <c r="Q600" i="1" s="1"/>
  <c r="A601" i="1"/>
  <c r="B601" i="1"/>
  <c r="C601" i="1" s="1"/>
  <c r="D601" i="1"/>
  <c r="E601" i="1"/>
  <c r="F601" i="1"/>
  <c r="G601" i="1"/>
  <c r="H601" i="1"/>
  <c r="I601" i="1" s="1"/>
  <c r="M601" i="1"/>
  <c r="N601" i="1"/>
  <c r="O601" i="1"/>
  <c r="Q601" i="1" s="1"/>
  <c r="A602" i="1"/>
  <c r="B602" i="1"/>
  <c r="C602" i="1" s="1"/>
  <c r="K602" i="1" s="1"/>
  <c r="D602" i="1"/>
  <c r="E602" i="1" s="1"/>
  <c r="F602" i="1"/>
  <c r="G602" i="1"/>
  <c r="H602" i="1"/>
  <c r="I602" i="1" s="1"/>
  <c r="M602" i="1"/>
  <c r="N602" i="1"/>
  <c r="O602" i="1"/>
  <c r="A603" i="1"/>
  <c r="K603" i="1" s="1"/>
  <c r="B603" i="1"/>
  <c r="C603" i="1" s="1"/>
  <c r="D603" i="1"/>
  <c r="E603" i="1" s="1"/>
  <c r="F603" i="1"/>
  <c r="G603" i="1"/>
  <c r="H603" i="1"/>
  <c r="I603" i="1"/>
  <c r="M603" i="1"/>
  <c r="N603" i="1"/>
  <c r="O603" i="1"/>
  <c r="A604" i="1"/>
  <c r="B604" i="1"/>
  <c r="C604" i="1"/>
  <c r="K604" i="1" s="1"/>
  <c r="D604" i="1"/>
  <c r="E604" i="1" s="1"/>
  <c r="F604" i="1"/>
  <c r="G604" i="1"/>
  <c r="H604" i="1"/>
  <c r="I604" i="1" s="1"/>
  <c r="M604" i="1"/>
  <c r="N604" i="1"/>
  <c r="O604" i="1"/>
  <c r="Q604" i="1" s="1"/>
  <c r="A605" i="1"/>
  <c r="B605" i="1"/>
  <c r="C605" i="1" s="1"/>
  <c r="D605" i="1"/>
  <c r="E605" i="1" s="1"/>
  <c r="F605" i="1"/>
  <c r="G605" i="1"/>
  <c r="H605" i="1"/>
  <c r="I605" i="1"/>
  <c r="M605" i="1"/>
  <c r="N605" i="1"/>
  <c r="O605" i="1"/>
  <c r="A606" i="1"/>
  <c r="B606" i="1"/>
  <c r="C606" i="1"/>
  <c r="K606" i="1" s="1"/>
  <c r="D606" i="1"/>
  <c r="E606" i="1" s="1"/>
  <c r="F606" i="1"/>
  <c r="G606" i="1"/>
  <c r="H606" i="1"/>
  <c r="I606" i="1" s="1"/>
  <c r="M606" i="1"/>
  <c r="N606" i="1" s="1"/>
  <c r="O606" i="1"/>
  <c r="A607" i="1"/>
  <c r="B607" i="1"/>
  <c r="C607" i="1" s="1"/>
  <c r="D607" i="1"/>
  <c r="E607" i="1"/>
  <c r="F607" i="1"/>
  <c r="G607" i="1"/>
  <c r="H607" i="1"/>
  <c r="I607" i="1" s="1"/>
  <c r="K607" i="1" s="1"/>
  <c r="M607" i="1"/>
  <c r="N607" i="1"/>
  <c r="O607" i="1"/>
  <c r="Q607" i="1" s="1"/>
  <c r="A608" i="1"/>
  <c r="B608" i="1"/>
  <c r="C608" i="1" s="1"/>
  <c r="K608" i="1" s="1"/>
  <c r="D608" i="1"/>
  <c r="E608" i="1" s="1"/>
  <c r="F608" i="1"/>
  <c r="G608" i="1"/>
  <c r="H608" i="1"/>
  <c r="I608" i="1" s="1"/>
  <c r="M608" i="1"/>
  <c r="N608" i="1"/>
  <c r="O608" i="1"/>
  <c r="A609" i="1"/>
  <c r="B609" i="1"/>
  <c r="C609" i="1" s="1"/>
  <c r="D609" i="1"/>
  <c r="E609" i="1"/>
  <c r="K609" i="1" s="1"/>
  <c r="F609" i="1"/>
  <c r="G609" i="1"/>
  <c r="H609" i="1"/>
  <c r="I609" i="1"/>
  <c r="M609" i="1"/>
  <c r="N609" i="1"/>
  <c r="O609" i="1"/>
  <c r="Q609" i="1" s="1"/>
  <c r="A610" i="1"/>
  <c r="B610" i="1"/>
  <c r="C610" i="1"/>
  <c r="K610" i="1" s="1"/>
  <c r="D610" i="1"/>
  <c r="E610" i="1" s="1"/>
  <c r="F610" i="1"/>
  <c r="G610" i="1"/>
  <c r="H610" i="1"/>
  <c r="I610" i="1" s="1"/>
  <c r="M610" i="1"/>
  <c r="N610" i="1" s="1"/>
  <c r="O610" i="1"/>
  <c r="A611" i="1"/>
  <c r="B611" i="1"/>
  <c r="C611" i="1" s="1"/>
  <c r="K611" i="1" s="1"/>
  <c r="D611" i="1"/>
  <c r="E611" i="1" s="1"/>
  <c r="F611" i="1"/>
  <c r="G611" i="1"/>
  <c r="H611" i="1"/>
  <c r="I611" i="1" s="1"/>
  <c r="M611" i="1"/>
  <c r="N611" i="1"/>
  <c r="O611" i="1"/>
  <c r="Q611" i="1"/>
  <c r="A612" i="1"/>
  <c r="B612" i="1"/>
  <c r="C612" i="1" s="1"/>
  <c r="K612" i="1" s="1"/>
  <c r="D612" i="1"/>
  <c r="E612" i="1" s="1"/>
  <c r="F612" i="1"/>
  <c r="G612" i="1"/>
  <c r="H612" i="1"/>
  <c r="I612" i="1" s="1"/>
  <c r="M612" i="1"/>
  <c r="N612" i="1"/>
  <c r="O612" i="1"/>
  <c r="A613" i="1"/>
  <c r="B613" i="1"/>
  <c r="C613" i="1" s="1"/>
  <c r="D613" i="1"/>
  <c r="E613" i="1"/>
  <c r="F613" i="1"/>
  <c r="G613" i="1"/>
  <c r="H613" i="1"/>
  <c r="I613" i="1" s="1"/>
  <c r="M613" i="1"/>
  <c r="N613" i="1"/>
  <c r="O613" i="1"/>
  <c r="A614" i="1"/>
  <c r="B614" i="1"/>
  <c r="C614" i="1" s="1"/>
  <c r="K614" i="1" s="1"/>
  <c r="D614" i="1"/>
  <c r="E614" i="1" s="1"/>
  <c r="F614" i="1"/>
  <c r="G614" i="1"/>
  <c r="H614" i="1"/>
  <c r="I614" i="1" s="1"/>
  <c r="M614" i="1"/>
  <c r="N614" i="1" s="1"/>
  <c r="O614" i="1"/>
  <c r="A615" i="1"/>
  <c r="B615" i="1"/>
  <c r="C615" i="1" s="1"/>
  <c r="K615" i="1" s="1"/>
  <c r="D615" i="1"/>
  <c r="E615" i="1" s="1"/>
  <c r="F615" i="1"/>
  <c r="G615" i="1"/>
  <c r="H615" i="1"/>
  <c r="I615" i="1" s="1"/>
  <c r="M615" i="1"/>
  <c r="N615" i="1"/>
  <c r="Q615" i="1" s="1"/>
  <c r="O615" i="1"/>
  <c r="A616" i="1"/>
  <c r="B616" i="1"/>
  <c r="C616" i="1" s="1"/>
  <c r="K616" i="1" s="1"/>
  <c r="D616" i="1"/>
  <c r="E616" i="1" s="1"/>
  <c r="F616" i="1"/>
  <c r="G616" i="1"/>
  <c r="H616" i="1"/>
  <c r="I616" i="1"/>
  <c r="M616" i="1"/>
  <c r="N616" i="1"/>
  <c r="O616" i="1"/>
  <c r="A617" i="1"/>
  <c r="B617" i="1"/>
  <c r="C617" i="1"/>
  <c r="D617" i="1"/>
  <c r="E617" i="1" s="1"/>
  <c r="F617" i="1"/>
  <c r="G617" i="1"/>
  <c r="H617" i="1"/>
  <c r="I617" i="1" s="1"/>
  <c r="M617" i="1"/>
  <c r="N617" i="1"/>
  <c r="O617" i="1"/>
  <c r="Q617" i="1" s="1"/>
  <c r="A618" i="1"/>
  <c r="B618" i="1"/>
  <c r="C618" i="1" s="1"/>
  <c r="D618" i="1"/>
  <c r="E618" i="1"/>
  <c r="F618" i="1"/>
  <c r="G618" i="1"/>
  <c r="H618" i="1"/>
  <c r="I618" i="1" s="1"/>
  <c r="M618" i="1"/>
  <c r="N618" i="1" s="1"/>
  <c r="O618" i="1"/>
  <c r="A619" i="1"/>
  <c r="B619" i="1"/>
  <c r="C619" i="1" s="1"/>
  <c r="D619" i="1"/>
  <c r="E619" i="1" s="1"/>
  <c r="F619" i="1"/>
  <c r="G619" i="1"/>
  <c r="H619" i="1"/>
  <c r="I619" i="1" s="1"/>
  <c r="M619" i="1"/>
  <c r="N619" i="1"/>
  <c r="O619" i="1"/>
  <c r="A620" i="1"/>
  <c r="B620" i="1"/>
  <c r="C620" i="1" s="1"/>
  <c r="K620" i="1" s="1"/>
  <c r="D620" i="1"/>
  <c r="E620" i="1" s="1"/>
  <c r="F620" i="1"/>
  <c r="G620" i="1"/>
  <c r="H620" i="1"/>
  <c r="I620" i="1"/>
  <c r="M620" i="1"/>
  <c r="N620" i="1"/>
  <c r="O620" i="1"/>
  <c r="A621" i="1"/>
  <c r="K621" i="1" s="1"/>
  <c r="B621" i="1"/>
  <c r="C621" i="1"/>
  <c r="D621" i="1"/>
  <c r="E621" i="1" s="1"/>
  <c r="F621" i="1"/>
  <c r="G621" i="1"/>
  <c r="H621" i="1"/>
  <c r="I621" i="1" s="1"/>
  <c r="M621" i="1"/>
  <c r="N621" i="1"/>
  <c r="O621" i="1"/>
  <c r="Q621" i="1"/>
  <c r="A622" i="1"/>
  <c r="B622" i="1"/>
  <c r="C622" i="1" s="1"/>
  <c r="K622" i="1" s="1"/>
  <c r="D622" i="1"/>
  <c r="E622" i="1"/>
  <c r="F622" i="1"/>
  <c r="G622" i="1"/>
  <c r="H622" i="1"/>
  <c r="I622" i="1" s="1"/>
  <c r="M622" i="1"/>
  <c r="N622" i="1" s="1"/>
  <c r="O622" i="1"/>
  <c r="A623" i="1"/>
  <c r="B623" i="1"/>
  <c r="C623" i="1" s="1"/>
  <c r="D623" i="1"/>
  <c r="E623" i="1" s="1"/>
  <c r="F623" i="1"/>
  <c r="G623" i="1"/>
  <c r="H623" i="1"/>
  <c r="I623" i="1" s="1"/>
  <c r="M623" i="1"/>
  <c r="N623" i="1"/>
  <c r="O623" i="1"/>
  <c r="A624" i="1"/>
  <c r="B624" i="1"/>
  <c r="C624" i="1" s="1"/>
  <c r="D624" i="1"/>
  <c r="E624" i="1" s="1"/>
  <c r="F624" i="1"/>
  <c r="G624" i="1"/>
  <c r="H624" i="1"/>
  <c r="I624" i="1"/>
  <c r="M624" i="1"/>
  <c r="N624" i="1"/>
  <c r="Q624" i="1" s="1"/>
  <c r="O624" i="1"/>
  <c r="A625" i="1"/>
  <c r="B625" i="1"/>
  <c r="C625" i="1"/>
  <c r="D625" i="1"/>
  <c r="E625" i="1" s="1"/>
  <c r="F625" i="1"/>
  <c r="G625" i="1"/>
  <c r="H625" i="1"/>
  <c r="I625" i="1" s="1"/>
  <c r="M625" i="1"/>
  <c r="N625" i="1"/>
  <c r="O625" i="1"/>
  <c r="Q625" i="1" s="1"/>
  <c r="A626" i="1"/>
  <c r="B626" i="1"/>
  <c r="C626" i="1" s="1"/>
  <c r="D626" i="1"/>
  <c r="E626" i="1"/>
  <c r="F626" i="1"/>
  <c r="G626" i="1"/>
  <c r="H626" i="1"/>
  <c r="I626" i="1" s="1"/>
  <c r="M626" i="1"/>
  <c r="N626" i="1" s="1"/>
  <c r="O626" i="1"/>
  <c r="A627" i="1"/>
  <c r="B627" i="1"/>
  <c r="C627" i="1" s="1"/>
  <c r="D627" i="1"/>
  <c r="E627" i="1" s="1"/>
  <c r="F627" i="1"/>
  <c r="G627" i="1"/>
  <c r="H627" i="1"/>
  <c r="I627" i="1" s="1"/>
  <c r="M627" i="1"/>
  <c r="N627" i="1"/>
  <c r="O627" i="1"/>
  <c r="A628" i="1"/>
  <c r="B628" i="1"/>
  <c r="C628" i="1" s="1"/>
  <c r="K628" i="1" s="1"/>
  <c r="D628" i="1"/>
  <c r="E628" i="1" s="1"/>
  <c r="F628" i="1"/>
  <c r="G628" i="1"/>
  <c r="H628" i="1"/>
  <c r="I628" i="1"/>
  <c r="M628" i="1"/>
  <c r="N628" i="1"/>
  <c r="O628" i="1"/>
  <c r="A629" i="1"/>
  <c r="B629" i="1"/>
  <c r="C629" i="1"/>
  <c r="D629" i="1"/>
  <c r="E629" i="1" s="1"/>
  <c r="F629" i="1"/>
  <c r="G629" i="1"/>
  <c r="H629" i="1"/>
  <c r="I629" i="1" s="1"/>
  <c r="M629" i="1"/>
  <c r="N629" i="1"/>
  <c r="O629" i="1"/>
  <c r="Q629" i="1" s="1"/>
  <c r="A630" i="1"/>
  <c r="B630" i="1"/>
  <c r="C630" i="1" s="1"/>
  <c r="K630" i="1" s="1"/>
  <c r="D630" i="1"/>
  <c r="E630" i="1"/>
  <c r="F630" i="1"/>
  <c r="G630" i="1"/>
  <c r="H630" i="1"/>
  <c r="I630" i="1" s="1"/>
  <c r="M630" i="1"/>
  <c r="N630" i="1" s="1"/>
  <c r="O630" i="1"/>
  <c r="A631" i="1"/>
  <c r="B631" i="1"/>
  <c r="C631" i="1" s="1"/>
  <c r="D631" i="1"/>
  <c r="E631" i="1" s="1"/>
  <c r="F631" i="1"/>
  <c r="G631" i="1"/>
  <c r="H631" i="1"/>
  <c r="I631" i="1" s="1"/>
  <c r="M631" i="1"/>
  <c r="N631" i="1"/>
  <c r="O631" i="1"/>
  <c r="A632" i="1"/>
  <c r="B632" i="1"/>
  <c r="C632" i="1" s="1"/>
  <c r="K632" i="1" s="1"/>
  <c r="D632" i="1"/>
  <c r="E632" i="1" s="1"/>
  <c r="F632" i="1"/>
  <c r="G632" i="1"/>
  <c r="H632" i="1"/>
  <c r="I632" i="1"/>
  <c r="M632" i="1"/>
  <c r="N632" i="1"/>
  <c r="O632" i="1"/>
  <c r="A633" i="1"/>
  <c r="B633" i="1"/>
  <c r="C633" i="1"/>
  <c r="D633" i="1"/>
  <c r="E633" i="1" s="1"/>
  <c r="F633" i="1"/>
  <c r="G633" i="1"/>
  <c r="H633" i="1"/>
  <c r="I633" i="1" s="1"/>
  <c r="M633" i="1"/>
  <c r="N633" i="1"/>
  <c r="O633" i="1"/>
  <c r="Q633" i="1" s="1"/>
  <c r="A634" i="1"/>
  <c r="B634" i="1"/>
  <c r="C634" i="1" s="1"/>
  <c r="K634" i="1" s="1"/>
  <c r="D634" i="1"/>
  <c r="E634" i="1"/>
  <c r="F634" i="1"/>
  <c r="G634" i="1"/>
  <c r="H634" i="1"/>
  <c r="I634" i="1" s="1"/>
  <c r="M634" i="1"/>
  <c r="N634" i="1" s="1"/>
  <c r="O634" i="1"/>
  <c r="A635" i="1"/>
  <c r="B635" i="1"/>
  <c r="C635" i="1" s="1"/>
  <c r="K635" i="1" s="1"/>
  <c r="D635" i="1"/>
  <c r="E635" i="1" s="1"/>
  <c r="F635" i="1"/>
  <c r="G635" i="1"/>
  <c r="H635" i="1"/>
  <c r="I635" i="1" s="1"/>
  <c r="M635" i="1"/>
  <c r="N635" i="1"/>
  <c r="O635" i="1"/>
  <c r="A636" i="1"/>
  <c r="B636" i="1"/>
  <c r="C636" i="1" s="1"/>
  <c r="D636" i="1"/>
  <c r="E636" i="1" s="1"/>
  <c r="F636" i="1"/>
  <c r="G636" i="1"/>
  <c r="H636" i="1"/>
  <c r="I636" i="1"/>
  <c r="M636" i="1"/>
  <c r="N636" i="1"/>
  <c r="O636" i="1"/>
  <c r="A637" i="1"/>
  <c r="B637" i="1"/>
  <c r="C637" i="1"/>
  <c r="D637" i="1"/>
  <c r="E637" i="1" s="1"/>
  <c r="F637" i="1"/>
  <c r="G637" i="1"/>
  <c r="H637" i="1"/>
  <c r="I637" i="1" s="1"/>
  <c r="M637" i="1"/>
  <c r="N637" i="1"/>
  <c r="O637" i="1"/>
  <c r="Q637" i="1" s="1"/>
  <c r="A638" i="1"/>
  <c r="B638" i="1"/>
  <c r="C638" i="1" s="1"/>
  <c r="K638" i="1" s="1"/>
  <c r="D638" i="1"/>
  <c r="E638" i="1"/>
  <c r="F638" i="1"/>
  <c r="G638" i="1"/>
  <c r="H638" i="1"/>
  <c r="I638" i="1" s="1"/>
  <c r="M638" i="1"/>
  <c r="N638" i="1" s="1"/>
  <c r="O638" i="1"/>
  <c r="A639" i="1"/>
  <c r="B639" i="1"/>
  <c r="C639" i="1" s="1"/>
  <c r="D639" i="1"/>
  <c r="E639" i="1" s="1"/>
  <c r="F639" i="1"/>
  <c r="G639" i="1"/>
  <c r="H639" i="1"/>
  <c r="I639" i="1"/>
  <c r="M639" i="1"/>
  <c r="N639" i="1"/>
  <c r="O639" i="1"/>
  <c r="A640" i="1"/>
  <c r="B640" i="1"/>
  <c r="C640" i="1"/>
  <c r="K640" i="1" s="1"/>
  <c r="D640" i="1"/>
  <c r="E640" i="1" s="1"/>
  <c r="F640" i="1"/>
  <c r="G640" i="1"/>
  <c r="H640" i="1"/>
  <c r="I640" i="1"/>
  <c r="M640" i="1"/>
  <c r="N640" i="1"/>
  <c r="Q640" i="1" s="1"/>
  <c r="O640" i="1"/>
  <c r="A641" i="1"/>
  <c r="B641" i="1"/>
  <c r="C641" i="1"/>
  <c r="D641" i="1"/>
  <c r="E641" i="1"/>
  <c r="F641" i="1"/>
  <c r="G641" i="1"/>
  <c r="H641" i="1"/>
  <c r="I641" i="1" s="1"/>
  <c r="M641" i="1"/>
  <c r="N641" i="1"/>
  <c r="O641" i="1"/>
  <c r="Q641" i="1" s="1"/>
  <c r="A642" i="1"/>
  <c r="B642" i="1"/>
  <c r="C642" i="1" s="1"/>
  <c r="K642" i="1" s="1"/>
  <c r="D642" i="1"/>
  <c r="E642" i="1"/>
  <c r="F642" i="1"/>
  <c r="G642" i="1"/>
  <c r="H642" i="1"/>
  <c r="I642" i="1" s="1"/>
  <c r="M642" i="1"/>
  <c r="N642" i="1" s="1"/>
  <c r="Q642" i="1" s="1"/>
  <c r="O642" i="1"/>
  <c r="A643" i="1"/>
  <c r="B643" i="1"/>
  <c r="C643" i="1" s="1"/>
  <c r="D643" i="1"/>
  <c r="E643" i="1" s="1"/>
  <c r="F643" i="1"/>
  <c r="G643" i="1"/>
  <c r="H643" i="1"/>
  <c r="I643" i="1"/>
  <c r="M643" i="1"/>
  <c r="N643" i="1"/>
  <c r="O643" i="1"/>
  <c r="A644" i="1"/>
  <c r="B644" i="1"/>
  <c r="C644" i="1"/>
  <c r="D644" i="1"/>
  <c r="E644" i="1" s="1"/>
  <c r="F644" i="1"/>
  <c r="G644" i="1"/>
  <c r="H644" i="1"/>
  <c r="I644" i="1"/>
  <c r="M644" i="1"/>
  <c r="N644" i="1"/>
  <c r="O644" i="1"/>
  <c r="A645" i="1"/>
  <c r="K645" i="1" s="1"/>
  <c r="B645" i="1"/>
  <c r="C645" i="1"/>
  <c r="D645" i="1"/>
  <c r="E645" i="1"/>
  <c r="F645" i="1"/>
  <c r="G645" i="1"/>
  <c r="H645" i="1"/>
  <c r="I645" i="1" s="1"/>
  <c r="M645" i="1"/>
  <c r="N645" i="1"/>
  <c r="O645" i="1"/>
  <c r="Q645" i="1" s="1"/>
  <c r="A646" i="1"/>
  <c r="B646" i="1"/>
  <c r="C646" i="1" s="1"/>
  <c r="K646" i="1" s="1"/>
  <c r="D646" i="1"/>
  <c r="E646" i="1"/>
  <c r="F646" i="1"/>
  <c r="G646" i="1"/>
  <c r="H646" i="1"/>
  <c r="I646" i="1" s="1"/>
  <c r="M646" i="1"/>
  <c r="N646" i="1" s="1"/>
  <c r="O646" i="1"/>
  <c r="A647" i="1"/>
  <c r="B647" i="1"/>
  <c r="C647" i="1" s="1"/>
  <c r="K647" i="1" s="1"/>
  <c r="D647" i="1"/>
  <c r="E647" i="1" s="1"/>
  <c r="F647" i="1"/>
  <c r="G647" i="1"/>
  <c r="H647" i="1"/>
  <c r="I647" i="1"/>
  <c r="M647" i="1"/>
  <c r="N647" i="1"/>
  <c r="O647" i="1"/>
  <c r="A648" i="1"/>
  <c r="B648" i="1"/>
  <c r="C648" i="1"/>
  <c r="K648" i="1" s="1"/>
  <c r="D648" i="1"/>
  <c r="E648" i="1" s="1"/>
  <c r="F648" i="1"/>
  <c r="G648" i="1"/>
  <c r="H648" i="1"/>
  <c r="I648" i="1"/>
  <c r="M648" i="1"/>
  <c r="N648" i="1"/>
  <c r="O648" i="1"/>
  <c r="A649" i="1"/>
  <c r="B649" i="1"/>
  <c r="C649" i="1"/>
  <c r="D649" i="1"/>
  <c r="E649" i="1"/>
  <c r="F649" i="1"/>
  <c r="G649" i="1"/>
  <c r="H649" i="1"/>
  <c r="I649" i="1" s="1"/>
  <c r="M649" i="1"/>
  <c r="N649" i="1"/>
  <c r="O649" i="1"/>
  <c r="Q649" i="1" s="1"/>
  <c r="A650" i="1"/>
  <c r="B650" i="1"/>
  <c r="C650" i="1" s="1"/>
  <c r="D650" i="1"/>
  <c r="E650" i="1"/>
  <c r="F650" i="1"/>
  <c r="G650" i="1"/>
  <c r="H650" i="1"/>
  <c r="I650" i="1" s="1"/>
  <c r="M650" i="1"/>
  <c r="N650" i="1" s="1"/>
  <c r="O650" i="1"/>
  <c r="AF3"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U333" i="2"/>
  <c r="V333" i="2"/>
  <c r="W333" i="2"/>
  <c r="U334" i="2"/>
  <c r="V334" i="2"/>
  <c r="W334" i="2"/>
  <c r="U335" i="2"/>
  <c r="V335" i="2"/>
  <c r="W335" i="2"/>
  <c r="U336" i="2"/>
  <c r="V336" i="2"/>
  <c r="W336" i="2"/>
  <c r="U337" i="2"/>
  <c r="V337" i="2"/>
  <c r="W337" i="2"/>
  <c r="U338" i="2"/>
  <c r="V338" i="2"/>
  <c r="W338" i="2"/>
  <c r="U339" i="2"/>
  <c r="V339" i="2"/>
  <c r="W339" i="2"/>
  <c r="U340" i="2"/>
  <c r="V340" i="2"/>
  <c r="W340" i="2"/>
  <c r="U341" i="2"/>
  <c r="V341" i="2"/>
  <c r="W341" i="2"/>
  <c r="U342" i="2"/>
  <c r="V342" i="2"/>
  <c r="W342" i="2"/>
  <c r="U343" i="2"/>
  <c r="V343" i="2"/>
  <c r="W343" i="2"/>
  <c r="U344" i="2"/>
  <c r="V344" i="2"/>
  <c r="W344" i="2"/>
  <c r="U345" i="2"/>
  <c r="V345" i="2"/>
  <c r="W345" i="2"/>
  <c r="U346" i="2"/>
  <c r="Y142" i="2" s="1"/>
  <c r="V346" i="2"/>
  <c r="W346" i="2"/>
  <c r="AA142" i="2" s="1"/>
  <c r="U347" i="2"/>
  <c r="V347" i="2"/>
  <c r="W347" i="2"/>
  <c r="U348" i="2"/>
  <c r="V348" i="2"/>
  <c r="W348" i="2"/>
  <c r="U349" i="2"/>
  <c r="V349" i="2"/>
  <c r="Z143" i="2" s="1"/>
  <c r="W349" i="2"/>
  <c r="U402" i="2"/>
  <c r="V402" i="2"/>
  <c r="W402" i="2"/>
  <c r="U403" i="2"/>
  <c r="V403" i="2"/>
  <c r="W403" i="2"/>
  <c r="U404" i="2"/>
  <c r="V404" i="2"/>
  <c r="W404" i="2"/>
  <c r="U405" i="2"/>
  <c r="V405" i="2"/>
  <c r="W405" i="2"/>
  <c r="U406" i="2"/>
  <c r="V406" i="2"/>
  <c r="W406" i="2"/>
  <c r="U407" i="2"/>
  <c r="V407" i="2"/>
  <c r="W407" i="2"/>
  <c r="U429" i="2"/>
  <c r="V429" i="2"/>
  <c r="W429" i="2"/>
  <c r="U430" i="2"/>
  <c r="V430" i="2"/>
  <c r="W430" i="2"/>
  <c r="U434" i="2"/>
  <c r="Y166" i="2" s="1"/>
  <c r="V434" i="2"/>
  <c r="W434" i="2"/>
  <c r="AA166" i="2" s="1"/>
  <c r="U420" i="2"/>
  <c r="V420" i="2"/>
  <c r="W420" i="2"/>
  <c r="U421" i="2"/>
  <c r="V421" i="2"/>
  <c r="W421" i="2"/>
  <c r="U422" i="2"/>
  <c r="V422" i="2"/>
  <c r="W422" i="2"/>
  <c r="U423" i="2"/>
  <c r="Y164" i="2" s="1"/>
  <c r="V423" i="2"/>
  <c r="W423" i="2"/>
  <c r="U424" i="2"/>
  <c r="V424" i="2"/>
  <c r="W424" i="2"/>
  <c r="U425" i="2"/>
  <c r="V425" i="2"/>
  <c r="W425" i="2"/>
  <c r="U426" i="2"/>
  <c r="V426" i="2"/>
  <c r="W426" i="2"/>
  <c r="U427" i="2"/>
  <c r="Y165" i="2" s="1"/>
  <c r="V427" i="2"/>
  <c r="Z165" i="2" s="1"/>
  <c r="W427" i="2"/>
  <c r="AA165" i="2" s="1"/>
  <c r="U428" i="2"/>
  <c r="V428" i="2"/>
  <c r="W428" i="2"/>
  <c r="U152" i="2"/>
  <c r="V152" i="2"/>
  <c r="W152" i="2"/>
  <c r="U153" i="2"/>
  <c r="Y72" i="2" s="1"/>
  <c r="V153" i="2"/>
  <c r="W153" i="2"/>
  <c r="Z72" i="2" s="1"/>
  <c r="U154" i="2"/>
  <c r="V154" i="2"/>
  <c r="W154" i="2"/>
  <c r="U155" i="2"/>
  <c r="V155" i="2"/>
  <c r="W155" i="2"/>
  <c r="U156" i="2"/>
  <c r="V156" i="2"/>
  <c r="W156" i="2"/>
  <c r="U157" i="2"/>
  <c r="V157" i="2"/>
  <c r="W157" i="2"/>
  <c r="U158" i="2"/>
  <c r="V158" i="2"/>
  <c r="W158" i="2"/>
  <c r="U159" i="2"/>
  <c r="V159" i="2"/>
  <c r="W159" i="2"/>
  <c r="U160" i="2"/>
  <c r="Y73" i="2" s="1"/>
  <c r="V160" i="2"/>
  <c r="W160" i="2"/>
  <c r="AA73" i="2" s="1"/>
  <c r="U3" i="2"/>
  <c r="Y3" i="2" s="1"/>
  <c r="V3" i="2"/>
  <c r="W3" i="2"/>
  <c r="AA3" i="2" s="1"/>
  <c r="U4" i="2"/>
  <c r="V4" i="2"/>
  <c r="W4" i="2"/>
  <c r="U5" i="2"/>
  <c r="Y4" i="2" s="1"/>
  <c r="V5" i="2"/>
  <c r="W5" i="2"/>
  <c r="AA4" i="2" s="1"/>
  <c r="U6" i="2"/>
  <c r="V6" i="2"/>
  <c r="W6" i="2"/>
  <c r="U7" i="2"/>
  <c r="Y5" i="2" s="1"/>
  <c r="V7" i="2"/>
  <c r="W7" i="2"/>
  <c r="AA5" i="2" s="1"/>
  <c r="U8" i="2"/>
  <c r="V8" i="2"/>
  <c r="W8" i="2"/>
  <c r="U9" i="2"/>
  <c r="V9" i="2"/>
  <c r="W9" i="2"/>
  <c r="U10" i="2"/>
  <c r="V10" i="2"/>
  <c r="W10" i="2"/>
  <c r="U11" i="2"/>
  <c r="Y6" i="2" s="1"/>
  <c r="V11" i="2"/>
  <c r="W11" i="2"/>
  <c r="AA6" i="2" s="1"/>
  <c r="U12" i="2"/>
  <c r="V12" i="2"/>
  <c r="W12" i="2"/>
  <c r="U13" i="2"/>
  <c r="V13" i="2"/>
  <c r="W13" i="2"/>
  <c r="U14" i="2"/>
  <c r="Y7" i="2" s="1"/>
  <c r="V14" i="2"/>
  <c r="W14" i="2"/>
  <c r="AA7" i="2" s="1"/>
  <c r="U15" i="2"/>
  <c r="Y8" i="2" s="1"/>
  <c r="V15" i="2"/>
  <c r="W15" i="2"/>
  <c r="AA8" i="2" s="1"/>
  <c r="U16" i="2"/>
  <c r="Y9" i="2" s="1"/>
  <c r="V16" i="2"/>
  <c r="W16" i="2"/>
  <c r="AA9" i="2" s="1"/>
  <c r="U17" i="2"/>
  <c r="Y10" i="2" s="1"/>
  <c r="V17" i="2"/>
  <c r="W17" i="2"/>
  <c r="AA10" i="2" s="1"/>
  <c r="U18" i="2"/>
  <c r="V18" i="2"/>
  <c r="W18" i="2"/>
  <c r="U19" i="2"/>
  <c r="V19" i="2"/>
  <c r="W19" i="2"/>
  <c r="U20" i="2"/>
  <c r="Y11" i="2" s="1"/>
  <c r="V20" i="2"/>
  <c r="W20" i="2"/>
  <c r="AA11" i="2" s="1"/>
  <c r="U21" i="2"/>
  <c r="V21" i="2"/>
  <c r="W21" i="2"/>
  <c r="U22" i="2"/>
  <c r="Y12" i="2" s="1"/>
  <c r="V22" i="2"/>
  <c r="W22" i="2"/>
  <c r="AA12" i="2" s="1"/>
  <c r="U23" i="2"/>
  <c r="V23" i="2"/>
  <c r="W23" i="2"/>
  <c r="U24" i="2"/>
  <c r="Y13" i="2" s="1"/>
  <c r="V24" i="2"/>
  <c r="W24" i="2"/>
  <c r="AA13" i="2" s="1"/>
  <c r="U25" i="2"/>
  <c r="V25" i="2"/>
  <c r="W25" i="2"/>
  <c r="U26" i="2"/>
  <c r="V26" i="2"/>
  <c r="W26" i="2"/>
  <c r="U27" i="2"/>
  <c r="V27" i="2"/>
  <c r="W27" i="2"/>
  <c r="U28" i="2"/>
  <c r="Y14" i="2" s="1"/>
  <c r="V28" i="2"/>
  <c r="W28" i="2"/>
  <c r="AA14" i="2" s="1"/>
  <c r="U29" i="2"/>
  <c r="Y15" i="2" s="1"/>
  <c r="V29" i="2"/>
  <c r="W29" i="2"/>
  <c r="AA15" i="2" s="1"/>
  <c r="U30" i="2"/>
  <c r="Y16" i="2" s="1"/>
  <c r="V30" i="2"/>
  <c r="W30" i="2"/>
  <c r="AA16" i="2" s="1"/>
  <c r="U31" i="2"/>
  <c r="Y17" i="2" s="1"/>
  <c r="V31" i="2"/>
  <c r="W31" i="2"/>
  <c r="AA17" i="2" s="1"/>
  <c r="U32" i="2"/>
  <c r="V32" i="2"/>
  <c r="W32" i="2"/>
  <c r="U33" i="2"/>
  <c r="V33" i="2"/>
  <c r="W33" i="2"/>
  <c r="U34" i="2"/>
  <c r="V34" i="2"/>
  <c r="W34" i="2"/>
  <c r="U35" i="2"/>
  <c r="Y18" i="2" s="1"/>
  <c r="V35" i="2"/>
  <c r="W35" i="2"/>
  <c r="AA18" i="2" s="1"/>
  <c r="U36" i="2"/>
  <c r="Y19" i="2" s="1"/>
  <c r="V36" i="2"/>
  <c r="W36" i="2"/>
  <c r="AA19" i="2" s="1"/>
  <c r="U37" i="2"/>
  <c r="Y20" i="2" s="1"/>
  <c r="V37" i="2"/>
  <c r="W37" i="2"/>
  <c r="AA20" i="2" s="1"/>
  <c r="U38" i="2"/>
  <c r="Y21" i="2" s="1"/>
  <c r="V38" i="2"/>
  <c r="W38" i="2"/>
  <c r="AA21" i="2" s="1"/>
  <c r="U39" i="2"/>
  <c r="V39" i="2"/>
  <c r="W39" i="2"/>
  <c r="U40" i="2"/>
  <c r="V40" i="2"/>
  <c r="W40" i="2"/>
  <c r="U41" i="2"/>
  <c r="V41" i="2"/>
  <c r="W41" i="2"/>
  <c r="U42" i="2"/>
  <c r="V42" i="2"/>
  <c r="W42" i="2"/>
  <c r="U43" i="2"/>
  <c r="Y22" i="2" s="1"/>
  <c r="V43" i="2"/>
  <c r="W43" i="2"/>
  <c r="AA22" i="2" s="1"/>
  <c r="U44" i="2"/>
  <c r="Y23" i="2" s="1"/>
  <c r="V44" i="2"/>
  <c r="W44" i="2"/>
  <c r="AA23" i="2" s="1"/>
  <c r="U45" i="2"/>
  <c r="V45" i="2"/>
  <c r="W45" i="2"/>
  <c r="U46" i="2"/>
  <c r="Y24" i="2" s="1"/>
  <c r="V46" i="2"/>
  <c r="W46" i="2"/>
  <c r="AA24" i="2" s="1"/>
  <c r="U47" i="2"/>
  <c r="Y25" i="2" s="1"/>
  <c r="V47" i="2"/>
  <c r="W47" i="2"/>
  <c r="AA25" i="2" s="1"/>
  <c r="U48" i="2"/>
  <c r="V48" i="2"/>
  <c r="W48" i="2"/>
  <c r="U49" i="2"/>
  <c r="V49" i="2"/>
  <c r="W49" i="2"/>
  <c r="U50" i="2"/>
  <c r="V50" i="2"/>
  <c r="W50" i="2"/>
  <c r="U51" i="2"/>
  <c r="V51" i="2"/>
  <c r="W51" i="2"/>
  <c r="U52" i="2"/>
  <c r="Y26" i="2" s="1"/>
  <c r="V52" i="2"/>
  <c r="W52" i="2"/>
  <c r="AA26" i="2" s="1"/>
  <c r="U53" i="2"/>
  <c r="Y27" i="2" s="1"/>
  <c r="V53" i="2"/>
  <c r="W53" i="2"/>
  <c r="AA27" i="2" s="1"/>
  <c r="U54" i="2"/>
  <c r="V54" i="2"/>
  <c r="W54" i="2"/>
  <c r="U55" i="2"/>
  <c r="V55" i="2"/>
  <c r="W55" i="2"/>
  <c r="U56" i="2"/>
  <c r="V56" i="2"/>
  <c r="W56" i="2"/>
  <c r="U57" i="2"/>
  <c r="Y28" i="2" s="1"/>
  <c r="V57" i="2"/>
  <c r="W57" i="2"/>
  <c r="AA28" i="2" s="1"/>
  <c r="U58" i="2"/>
  <c r="Y29" i="2" s="1"/>
  <c r="V58" i="2"/>
  <c r="W58" i="2"/>
  <c r="AA29" i="2" s="1"/>
  <c r="U59" i="2"/>
  <c r="Y30" i="2" s="1"/>
  <c r="V59" i="2"/>
  <c r="W59" i="2"/>
  <c r="AA30" i="2" s="1"/>
  <c r="U60" i="2"/>
  <c r="Y31" i="2" s="1"/>
  <c r="V60" i="2"/>
  <c r="W60" i="2"/>
  <c r="AA31" i="2" s="1"/>
  <c r="U61" i="2"/>
  <c r="Y32" i="2" s="1"/>
  <c r="V61" i="2"/>
  <c r="W61" i="2"/>
  <c r="AA32" i="2" s="1"/>
  <c r="U62" i="2"/>
  <c r="V62" i="2"/>
  <c r="W62" i="2"/>
  <c r="U63" i="2"/>
  <c r="V63" i="2"/>
  <c r="W63" i="2"/>
  <c r="U64" i="2"/>
  <c r="Y33" i="2" s="1"/>
  <c r="V64" i="2"/>
  <c r="W64" i="2"/>
  <c r="AA33" i="2" s="1"/>
  <c r="U65" i="2"/>
  <c r="V65" i="2"/>
  <c r="W65" i="2"/>
  <c r="U66" i="2"/>
  <c r="Y34" i="2" s="1"/>
  <c r="V66" i="2"/>
  <c r="W66" i="2"/>
  <c r="AA34" i="2" s="1"/>
  <c r="U67" i="2"/>
  <c r="Y35" i="2" s="1"/>
  <c r="V67" i="2"/>
  <c r="W67" i="2"/>
  <c r="AA35" i="2" s="1"/>
  <c r="U68" i="2"/>
  <c r="Y36" i="2" s="1"/>
  <c r="V68" i="2"/>
  <c r="W68" i="2"/>
  <c r="AA36" i="2" s="1"/>
  <c r="U69" i="2"/>
  <c r="Y37" i="2" s="1"/>
  <c r="V69" i="2"/>
  <c r="W69" i="2"/>
  <c r="AA37" i="2" s="1"/>
  <c r="U70" i="2"/>
  <c r="Y38" i="2" s="1"/>
  <c r="V70" i="2"/>
  <c r="W70" i="2"/>
  <c r="AA38" i="2" s="1"/>
  <c r="U71" i="2"/>
  <c r="V71" i="2"/>
  <c r="W71" i="2"/>
  <c r="U72" i="2"/>
  <c r="Y39" i="2" s="1"/>
  <c r="V72" i="2"/>
  <c r="W72" i="2"/>
  <c r="AA39" i="2" s="1"/>
  <c r="U73" i="2"/>
  <c r="V73" i="2"/>
  <c r="W73" i="2"/>
  <c r="U74" i="2"/>
  <c r="Y40" i="2" s="1"/>
  <c r="V74" i="2"/>
  <c r="W74" i="2"/>
  <c r="AA40" i="2" s="1"/>
  <c r="U75" i="2"/>
  <c r="V75" i="2"/>
  <c r="W75" i="2"/>
  <c r="U76" i="2"/>
  <c r="Y41" i="2" s="1"/>
  <c r="V76" i="2"/>
  <c r="W76" i="2"/>
  <c r="AA41" i="2" s="1"/>
  <c r="U77" i="2"/>
  <c r="V77" i="2"/>
  <c r="W77" i="2"/>
  <c r="U78" i="2"/>
  <c r="V78" i="2"/>
  <c r="W78" i="2"/>
  <c r="U79" i="2"/>
  <c r="V79" i="2"/>
  <c r="W79" i="2"/>
  <c r="U80" i="2"/>
  <c r="Y42" i="2" s="1"/>
  <c r="V80" i="2"/>
  <c r="W80" i="2"/>
  <c r="AA42" i="2" s="1"/>
  <c r="U81" i="2"/>
  <c r="Y43" i="2" s="1"/>
  <c r="V81" i="2"/>
  <c r="W81" i="2"/>
  <c r="AA43" i="2" s="1"/>
  <c r="U82" i="2"/>
  <c r="Y44" i="2" s="1"/>
  <c r="V82" i="2"/>
  <c r="W82" i="2"/>
  <c r="AA44" i="2" s="1"/>
  <c r="U83" i="2"/>
  <c r="V83" i="2"/>
  <c r="W83" i="2"/>
  <c r="U84" i="2"/>
  <c r="Y45" i="2" s="1"/>
  <c r="V84" i="2"/>
  <c r="W84" i="2"/>
  <c r="AA45" i="2" s="1"/>
  <c r="U85" i="2"/>
  <c r="V85" i="2"/>
  <c r="W85" i="2"/>
  <c r="U86" i="2"/>
  <c r="V86" i="2"/>
  <c r="W86" i="2"/>
  <c r="U87" i="2"/>
  <c r="V87" i="2"/>
  <c r="W87" i="2"/>
  <c r="U88" i="2"/>
  <c r="V88" i="2"/>
  <c r="W88" i="2"/>
  <c r="U89" i="2"/>
  <c r="Y46" i="2" s="1"/>
  <c r="V89" i="2"/>
  <c r="W89" i="2"/>
  <c r="AA46" i="2" s="1"/>
  <c r="U90" i="2"/>
  <c r="V90" i="2"/>
  <c r="W90" i="2"/>
  <c r="U91" i="2"/>
  <c r="Y47" i="2" s="1"/>
  <c r="V91" i="2"/>
  <c r="W91" i="2"/>
  <c r="AA47" i="2" s="1"/>
  <c r="U92" i="2"/>
  <c r="V92" i="2"/>
  <c r="W92" i="2"/>
  <c r="U93" i="2"/>
  <c r="Y48" i="2" s="1"/>
  <c r="V93" i="2"/>
  <c r="W93" i="2"/>
  <c r="AA48" i="2" s="1"/>
  <c r="U94" i="2"/>
  <c r="Y49" i="2" s="1"/>
  <c r="V94" i="2"/>
  <c r="W94" i="2"/>
  <c r="AA49" i="2" s="1"/>
  <c r="U95" i="2"/>
  <c r="Y50" i="2" s="1"/>
  <c r="V95" i="2"/>
  <c r="W95" i="2"/>
  <c r="AA50" i="2" s="1"/>
  <c r="U96" i="2"/>
  <c r="V96" i="2"/>
  <c r="W96" i="2"/>
  <c r="U97" i="2"/>
  <c r="V97" i="2"/>
  <c r="W97" i="2"/>
  <c r="U98" i="2"/>
  <c r="V98" i="2"/>
  <c r="W98" i="2"/>
  <c r="U99" i="2"/>
  <c r="V99" i="2"/>
  <c r="W99" i="2"/>
  <c r="U100" i="2"/>
  <c r="V100" i="2"/>
  <c r="W100" i="2"/>
  <c r="U101" i="2"/>
  <c r="Y51" i="2" s="1"/>
  <c r="V101" i="2"/>
  <c r="W101" i="2"/>
  <c r="AA51" i="2" s="1"/>
  <c r="U102" i="2"/>
  <c r="Y52" i="2" s="1"/>
  <c r="V102" i="2"/>
  <c r="W102" i="2"/>
  <c r="AA52" i="2" s="1"/>
  <c r="U103" i="2"/>
  <c r="Y53" i="2" s="1"/>
  <c r="V103" i="2"/>
  <c r="W103" i="2"/>
  <c r="AA53" i="2" s="1"/>
  <c r="U104" i="2"/>
  <c r="V104" i="2"/>
  <c r="W104" i="2"/>
  <c r="U105" i="2"/>
  <c r="V105" i="2"/>
  <c r="W105" i="2"/>
  <c r="U106" i="2"/>
  <c r="V106" i="2"/>
  <c r="W106" i="2"/>
  <c r="U107" i="2"/>
  <c r="V107" i="2"/>
  <c r="W107" i="2"/>
  <c r="U108" i="2"/>
  <c r="Y54" i="2" s="1"/>
  <c r="V108" i="2"/>
  <c r="W108" i="2"/>
  <c r="AA54" i="2" s="1"/>
  <c r="U109" i="2"/>
  <c r="Y55" i="2" s="1"/>
  <c r="V109" i="2"/>
  <c r="W109" i="2"/>
  <c r="AA55" i="2" s="1"/>
  <c r="U110" i="2"/>
  <c r="Y56" i="2" s="1"/>
  <c r="V110" i="2"/>
  <c r="W110" i="2"/>
  <c r="AA56" i="2" s="1"/>
  <c r="U111" i="2"/>
  <c r="V111" i="2"/>
  <c r="W111" i="2"/>
  <c r="U112" i="2"/>
  <c r="Y57" i="2" s="1"/>
  <c r="V112" i="2"/>
  <c r="W112" i="2"/>
  <c r="AA57" i="2" s="1"/>
  <c r="U113" i="2"/>
  <c r="V113" i="2"/>
  <c r="W113" i="2"/>
  <c r="U114" i="2"/>
  <c r="V114" i="2"/>
  <c r="W114" i="2"/>
  <c r="U115" i="2"/>
  <c r="V115" i="2"/>
  <c r="W115" i="2"/>
  <c r="U116" i="2"/>
  <c r="V116" i="2"/>
  <c r="W116" i="2"/>
  <c r="U117" i="2"/>
  <c r="Y58" i="2" s="1"/>
  <c r="V117" i="2"/>
  <c r="W117" i="2"/>
  <c r="AA58" i="2" s="1"/>
  <c r="U118" i="2"/>
  <c r="Y59" i="2" s="1"/>
  <c r="V118" i="2"/>
  <c r="W118" i="2"/>
  <c r="AA59" i="2" s="1"/>
  <c r="U119" i="2"/>
  <c r="Y60" i="2" s="1"/>
  <c r="V119" i="2"/>
  <c r="W119" i="2"/>
  <c r="AA60" i="2" s="1"/>
  <c r="U120" i="2"/>
  <c r="V120" i="2"/>
  <c r="W120" i="2"/>
  <c r="U121" i="2"/>
  <c r="V121" i="2"/>
  <c r="W121" i="2"/>
  <c r="U122" i="2"/>
  <c r="V122" i="2"/>
  <c r="W122" i="2"/>
  <c r="U123" i="2"/>
  <c r="V123" i="2"/>
  <c r="W123" i="2"/>
  <c r="U124" i="2"/>
  <c r="V124" i="2"/>
  <c r="W124" i="2"/>
  <c r="U125" i="2"/>
  <c r="Y61" i="2" s="1"/>
  <c r="V125" i="2"/>
  <c r="W125" i="2"/>
  <c r="AA61" i="2" s="1"/>
  <c r="U126" i="2"/>
  <c r="Y62" i="2" s="1"/>
  <c r="V126" i="2"/>
  <c r="W126" i="2"/>
  <c r="AA62" i="2" s="1"/>
  <c r="U127" i="2"/>
  <c r="V127" i="2"/>
  <c r="W127" i="2"/>
  <c r="U128" i="2"/>
  <c r="Y63" i="2" s="1"/>
  <c r="V128" i="2"/>
  <c r="W128" i="2"/>
  <c r="AA63" i="2" s="1"/>
  <c r="U129" i="2"/>
  <c r="Y64" i="2" s="1"/>
  <c r="V129" i="2"/>
  <c r="W129" i="2"/>
  <c r="AA64" i="2" s="1"/>
  <c r="U130" i="2"/>
  <c r="V130" i="2"/>
  <c r="W130" i="2"/>
  <c r="U131" i="2"/>
  <c r="V131" i="2"/>
  <c r="W131" i="2"/>
  <c r="U132" i="2"/>
  <c r="V132" i="2"/>
  <c r="W132" i="2"/>
  <c r="U133" i="2"/>
  <c r="V133" i="2"/>
  <c r="W133" i="2"/>
  <c r="U134" i="2"/>
  <c r="Y65" i="2" s="1"/>
  <c r="V134" i="2"/>
  <c r="W134" i="2"/>
  <c r="AA65" i="2" s="1"/>
  <c r="U135" i="2"/>
  <c r="Y66" i="2" s="1"/>
  <c r="V135" i="2"/>
  <c r="W135" i="2"/>
  <c r="AA66" i="2" s="1"/>
  <c r="U136" i="2"/>
  <c r="V136" i="2"/>
  <c r="W136" i="2"/>
  <c r="U137" i="2"/>
  <c r="Y67" i="2" s="1"/>
  <c r="V137" i="2"/>
  <c r="W137" i="2"/>
  <c r="AA67" i="2" s="1"/>
  <c r="U138" i="2"/>
  <c r="V138" i="2"/>
  <c r="W138" i="2"/>
  <c r="U139" i="2"/>
  <c r="V139" i="2"/>
  <c r="W139" i="2"/>
  <c r="U140" i="2"/>
  <c r="V140" i="2"/>
  <c r="W140" i="2"/>
  <c r="U141" i="2"/>
  <c r="V141" i="2"/>
  <c r="W141" i="2"/>
  <c r="U142" i="2"/>
  <c r="V142" i="2"/>
  <c r="W142" i="2"/>
  <c r="U143" i="2"/>
  <c r="V143" i="2"/>
  <c r="W143" i="2"/>
  <c r="U144" i="2"/>
  <c r="V144" i="2"/>
  <c r="W144" i="2"/>
  <c r="U145" i="2"/>
  <c r="V145" i="2"/>
  <c r="W145" i="2"/>
  <c r="U146" i="2"/>
  <c r="Y68" i="2" s="1"/>
  <c r="V146" i="2"/>
  <c r="W146" i="2"/>
  <c r="AA68" i="2" s="1"/>
  <c r="U147" i="2"/>
  <c r="Y69" i="2" s="1"/>
  <c r="V147" i="2"/>
  <c r="W147" i="2"/>
  <c r="AA69" i="2" s="1"/>
  <c r="U148" i="2"/>
  <c r="Y70" i="2" s="1"/>
  <c r="V148" i="2"/>
  <c r="W148" i="2"/>
  <c r="AA70" i="2" s="1"/>
  <c r="U149" i="2"/>
  <c r="V149" i="2"/>
  <c r="W149" i="2"/>
  <c r="U150" i="2"/>
  <c r="V150" i="2"/>
  <c r="W150" i="2"/>
  <c r="U151" i="2"/>
  <c r="V151" i="2"/>
  <c r="W151" i="2"/>
  <c r="Y71" i="2"/>
  <c r="AA71" i="2"/>
  <c r="U161" i="2"/>
  <c r="V161" i="2"/>
  <c r="W161" i="2"/>
  <c r="U162" i="2"/>
  <c r="V162" i="2"/>
  <c r="W162" i="2"/>
  <c r="U163" i="2"/>
  <c r="Y74" i="2" s="1"/>
  <c r="V163" i="2"/>
  <c r="W163" i="2"/>
  <c r="AA74" i="2" s="1"/>
  <c r="U164" i="2"/>
  <c r="Y75" i="2" s="1"/>
  <c r="V164" i="2"/>
  <c r="W164" i="2"/>
  <c r="AA75" i="2" s="1"/>
  <c r="U165" i="2"/>
  <c r="V165" i="2"/>
  <c r="W165" i="2"/>
  <c r="U166" i="2"/>
  <c r="V166" i="2"/>
  <c r="W166" i="2"/>
  <c r="U167" i="2"/>
  <c r="Y76" i="2" s="1"/>
  <c r="V167" i="2"/>
  <c r="W167" i="2"/>
  <c r="AA76" i="2" s="1"/>
  <c r="U168" i="2"/>
  <c r="Y77" i="2" s="1"/>
  <c r="V168" i="2"/>
  <c r="W168" i="2"/>
  <c r="AA77" i="2" s="1"/>
  <c r="U169" i="2"/>
  <c r="Y78" i="2" s="1"/>
  <c r="V169" i="2"/>
  <c r="W169" i="2"/>
  <c r="AA78" i="2" s="1"/>
  <c r="U170" i="2"/>
  <c r="V170" i="2"/>
  <c r="W170" i="2"/>
  <c r="U171" i="2"/>
  <c r="Y79" i="2" s="1"/>
  <c r="V171" i="2"/>
  <c r="W171" i="2"/>
  <c r="AA79" i="2" s="1"/>
  <c r="U172" i="2"/>
  <c r="V172" i="2"/>
  <c r="W172" i="2"/>
  <c r="U173" i="2"/>
  <c r="V173" i="2"/>
  <c r="W173" i="2"/>
  <c r="U174" i="2"/>
  <c r="V174" i="2"/>
  <c r="W174" i="2"/>
  <c r="U175" i="2"/>
  <c r="V175" i="2"/>
  <c r="W175" i="2"/>
  <c r="U176" i="2"/>
  <c r="Y80" i="2" s="1"/>
  <c r="V176" i="2"/>
  <c r="W176" i="2"/>
  <c r="AA80" i="2" s="1"/>
  <c r="U177" i="2"/>
  <c r="V177" i="2"/>
  <c r="W177" i="2"/>
  <c r="U178" i="2"/>
  <c r="V178" i="2"/>
  <c r="W178" i="2"/>
  <c r="U179" i="2"/>
  <c r="V179" i="2"/>
  <c r="W179" i="2"/>
  <c r="U180" i="2"/>
  <c r="Y81" i="2" s="1"/>
  <c r="V180" i="2"/>
  <c r="W180" i="2"/>
  <c r="AA81" i="2" s="1"/>
  <c r="U181" i="2"/>
  <c r="Y82" i="2" s="1"/>
  <c r="V181" i="2"/>
  <c r="W181" i="2"/>
  <c r="AA82" i="2" s="1"/>
  <c r="U182" i="2"/>
  <c r="Y83" i="2" s="1"/>
  <c r="V182" i="2"/>
  <c r="W182" i="2"/>
  <c r="AA83" i="2" s="1"/>
  <c r="U183" i="2"/>
  <c r="Y84" i="2" s="1"/>
  <c r="V183" i="2"/>
  <c r="W183" i="2"/>
  <c r="AA84" i="2" s="1"/>
  <c r="U184" i="2"/>
  <c r="Y85" i="2" s="1"/>
  <c r="V184" i="2"/>
  <c r="W184" i="2"/>
  <c r="AA85" i="2" s="1"/>
  <c r="U185" i="2"/>
  <c r="Y86" i="2" s="1"/>
  <c r="V185" i="2"/>
  <c r="W185" i="2"/>
  <c r="AA86" i="2" s="1"/>
  <c r="U186" i="2"/>
  <c r="Y87" i="2" s="1"/>
  <c r="V186" i="2"/>
  <c r="W186" i="2"/>
  <c r="AA87" i="2" s="1"/>
  <c r="U187" i="2"/>
  <c r="V187" i="2"/>
  <c r="W187" i="2"/>
  <c r="U188" i="2"/>
  <c r="V188" i="2"/>
  <c r="W188" i="2"/>
  <c r="U189" i="2"/>
  <c r="V189" i="2"/>
  <c r="W189" i="2"/>
  <c r="U190" i="2"/>
  <c r="V190" i="2"/>
  <c r="W190" i="2"/>
  <c r="U191" i="2"/>
  <c r="V191" i="2"/>
  <c r="W191" i="2"/>
  <c r="U192" i="2"/>
  <c r="V192" i="2"/>
  <c r="W192" i="2"/>
  <c r="U193" i="2"/>
  <c r="V193" i="2"/>
  <c r="W193" i="2"/>
  <c r="U194" i="2"/>
  <c r="V194" i="2"/>
  <c r="W194" i="2"/>
  <c r="U195" i="2"/>
  <c r="V195" i="2"/>
  <c r="W195" i="2"/>
  <c r="U196" i="2"/>
  <c r="V196" i="2"/>
  <c r="W196" i="2"/>
  <c r="U197" i="2"/>
  <c r="V197" i="2"/>
  <c r="W197" i="2"/>
  <c r="U198" i="2"/>
  <c r="V198" i="2"/>
  <c r="W198" i="2"/>
  <c r="U199" i="2"/>
  <c r="V199" i="2"/>
  <c r="W199" i="2"/>
  <c r="U200" i="2"/>
  <c r="Y88" i="2" s="1"/>
  <c r="V200" i="2"/>
  <c r="W200" i="2"/>
  <c r="AA88" i="2" s="1"/>
  <c r="U201" i="2"/>
  <c r="Y89" i="2" s="1"/>
  <c r="V201" i="2"/>
  <c r="W201" i="2"/>
  <c r="AA89" i="2" s="1"/>
  <c r="U202" i="2"/>
  <c r="Y90" i="2" s="1"/>
  <c r="V202" i="2"/>
  <c r="W202" i="2"/>
  <c r="AA90" i="2" s="1"/>
  <c r="U203" i="2"/>
  <c r="Y91" i="2" s="1"/>
  <c r="V203" i="2"/>
  <c r="W203" i="2"/>
  <c r="AA91" i="2" s="1"/>
  <c r="U204" i="2"/>
  <c r="Y92" i="2" s="1"/>
  <c r="AB92" i="2" s="1"/>
  <c r="V204" i="2"/>
  <c r="Z92" i="2" s="1"/>
  <c r="W204" i="2"/>
  <c r="AA92" i="2" s="1"/>
  <c r="U205" i="2"/>
  <c r="V205" i="2"/>
  <c r="W205" i="2"/>
  <c r="U206" i="2"/>
  <c r="V206" i="2"/>
  <c r="W206" i="2"/>
  <c r="U207" i="2"/>
  <c r="Y93" i="2" s="1"/>
  <c r="V207" i="2"/>
  <c r="W207" i="2"/>
  <c r="AA93" i="2" s="1"/>
  <c r="U208" i="2"/>
  <c r="V208" i="2"/>
  <c r="W208" i="2"/>
  <c r="U209" i="2"/>
  <c r="Y94" i="2" s="1"/>
  <c r="V209" i="2"/>
  <c r="W209" i="2"/>
  <c r="AA94" i="2" s="1"/>
  <c r="U210" i="2"/>
  <c r="V210" i="2"/>
  <c r="W210" i="2"/>
  <c r="U211" i="2"/>
  <c r="V211" i="2"/>
  <c r="W211" i="2"/>
  <c r="U212" i="2"/>
  <c r="Y95" i="2" s="1"/>
  <c r="AB95" i="2" s="1"/>
  <c r="V212" i="2"/>
  <c r="Z95" i="2" s="1"/>
  <c r="W212" i="2"/>
  <c r="AA95" i="2" s="1"/>
  <c r="U213" i="2"/>
  <c r="Y96" i="2" s="1"/>
  <c r="V213" i="2"/>
  <c r="W213" i="2"/>
  <c r="AA96" i="2" s="1"/>
  <c r="U214" i="2"/>
  <c r="Y97" i="2" s="1"/>
  <c r="V214" i="2"/>
  <c r="W214" i="2"/>
  <c r="AA97" i="2" s="1"/>
  <c r="U215" i="2"/>
  <c r="Y98" i="2" s="1"/>
  <c r="V215" i="2"/>
  <c r="W215" i="2"/>
  <c r="AA98" i="2" s="1"/>
  <c r="U216" i="2"/>
  <c r="V216" i="2"/>
  <c r="W216" i="2"/>
  <c r="U217" i="2"/>
  <c r="V217" i="2"/>
  <c r="W217" i="2"/>
  <c r="U218" i="2"/>
  <c r="Y99" i="2" s="1"/>
  <c r="V218" i="2"/>
  <c r="W218" i="2"/>
  <c r="AA99" i="2" s="1"/>
  <c r="U219" i="2"/>
  <c r="V219" i="2"/>
  <c r="W219" i="2"/>
  <c r="U220" i="2"/>
  <c r="Y100" i="2" s="1"/>
  <c r="AB100" i="2" s="1"/>
  <c r="V220" i="2"/>
  <c r="Z100" i="2" s="1"/>
  <c r="W220" i="2"/>
  <c r="AA100" i="2" s="1"/>
  <c r="U221" i="2"/>
  <c r="V221" i="2"/>
  <c r="W221" i="2"/>
  <c r="U222" i="2"/>
  <c r="V222" i="2"/>
  <c r="W222" i="2"/>
  <c r="U223" i="2"/>
  <c r="V223" i="2"/>
  <c r="W223" i="2"/>
  <c r="U224" i="2"/>
  <c r="Y101" i="2" s="1"/>
  <c r="V224" i="2"/>
  <c r="W224" i="2"/>
  <c r="AA101" i="2" s="1"/>
  <c r="U225" i="2"/>
  <c r="Y102" i="2" s="1"/>
  <c r="V225" i="2"/>
  <c r="W225" i="2"/>
  <c r="AA102" i="2" s="1"/>
  <c r="U226" i="2"/>
  <c r="V226" i="2"/>
  <c r="W226" i="2"/>
  <c r="U227" i="2"/>
  <c r="V227" i="2"/>
  <c r="W227" i="2"/>
  <c r="U228" i="2"/>
  <c r="V228" i="2"/>
  <c r="W228" i="2"/>
  <c r="U229" i="2"/>
  <c r="V229" i="2"/>
  <c r="W229" i="2"/>
  <c r="U230" i="2"/>
  <c r="V230" i="2"/>
  <c r="W230" i="2"/>
  <c r="U231" i="2"/>
  <c r="V231" i="2"/>
  <c r="W231" i="2"/>
  <c r="U232" i="2"/>
  <c r="V232" i="2"/>
  <c r="W232" i="2"/>
  <c r="U233" i="2"/>
  <c r="V233" i="2"/>
  <c r="W233" i="2"/>
  <c r="U234" i="2"/>
  <c r="V234" i="2"/>
  <c r="W234" i="2"/>
  <c r="U235" i="2"/>
  <c r="V235" i="2"/>
  <c r="W235" i="2"/>
  <c r="U236" i="2"/>
  <c r="V236" i="2"/>
  <c r="W236" i="2"/>
  <c r="U237" i="2"/>
  <c r="V237" i="2"/>
  <c r="W237" i="2"/>
  <c r="U238" i="2"/>
  <c r="Y103" i="2" s="1"/>
  <c r="V238" i="2"/>
  <c r="W238" i="2"/>
  <c r="AA103" i="2" s="1"/>
  <c r="U239" i="2"/>
  <c r="V239" i="2"/>
  <c r="W239" i="2"/>
  <c r="U240" i="2"/>
  <c r="Y104" i="2" s="1"/>
  <c r="V240" i="2"/>
  <c r="W240" i="2"/>
  <c r="AA104" i="2" s="1"/>
  <c r="U241" i="2"/>
  <c r="Y105" i="2" s="1"/>
  <c r="V241" i="2"/>
  <c r="W241" i="2"/>
  <c r="AA105" i="2" s="1"/>
  <c r="U242" i="2"/>
  <c r="V242" i="2"/>
  <c r="W242" i="2"/>
  <c r="U243" i="2"/>
  <c r="Y106" i="2" s="1"/>
  <c r="V243" i="2"/>
  <c r="W243" i="2"/>
  <c r="AA106" i="2" s="1"/>
  <c r="U244" i="2"/>
  <c r="V244" i="2"/>
  <c r="W244" i="2"/>
  <c r="U245" i="2"/>
  <c r="V245" i="2"/>
  <c r="W245" i="2"/>
  <c r="U246" i="2"/>
  <c r="V246" i="2"/>
  <c r="W246" i="2"/>
  <c r="U247" i="2"/>
  <c r="V247" i="2"/>
  <c r="W247" i="2"/>
  <c r="U248" i="2"/>
  <c r="V248" i="2"/>
  <c r="W248" i="2"/>
  <c r="U249" i="2"/>
  <c r="V249" i="2"/>
  <c r="W249" i="2"/>
  <c r="U250" i="2"/>
  <c r="V250" i="2"/>
  <c r="W250" i="2"/>
  <c r="U251" i="2"/>
  <c r="Y107" i="2" s="1"/>
  <c r="V251" i="2"/>
  <c r="W251" i="2"/>
  <c r="AA107" i="2" s="1"/>
  <c r="U252" i="2"/>
  <c r="Y108" i="2" s="1"/>
  <c r="AB108" i="2" s="1"/>
  <c r="V252" i="2"/>
  <c r="Z108" i="2" s="1"/>
  <c r="W252" i="2"/>
  <c r="AA108" i="2" s="1"/>
  <c r="U253" i="2"/>
  <c r="Y109" i="2" s="1"/>
  <c r="V253" i="2"/>
  <c r="W253" i="2"/>
  <c r="AA109" i="2" s="1"/>
  <c r="U254" i="2"/>
  <c r="Y110" i="2" s="1"/>
  <c r="V254" i="2"/>
  <c r="W254" i="2"/>
  <c r="AA110" i="2" s="1"/>
  <c r="U255" i="2"/>
  <c r="Y111" i="2" s="1"/>
  <c r="V255" i="2"/>
  <c r="W255" i="2"/>
  <c r="AA111" i="2" s="1"/>
  <c r="U256" i="2"/>
  <c r="Y112" i="2" s="1"/>
  <c r="V256" i="2"/>
  <c r="W256" i="2"/>
  <c r="AA112" i="2" s="1"/>
  <c r="U257" i="2"/>
  <c r="Y113" i="2" s="1"/>
  <c r="V257" i="2"/>
  <c r="W257" i="2"/>
  <c r="AA113" i="2" s="1"/>
  <c r="U258" i="2"/>
  <c r="Y114" i="2" s="1"/>
  <c r="V258" i="2"/>
  <c r="W258" i="2"/>
  <c r="AA114" i="2" s="1"/>
  <c r="U259" i="2"/>
  <c r="Y115" i="2" s="1"/>
  <c r="V259" i="2"/>
  <c r="W259" i="2"/>
  <c r="AA115" i="2" s="1"/>
  <c r="U260" i="2"/>
  <c r="V260" i="2"/>
  <c r="W260" i="2"/>
  <c r="U261" i="2"/>
  <c r="Y116" i="2" s="1"/>
  <c r="V261" i="2"/>
  <c r="W261" i="2"/>
  <c r="AA116" i="2" s="1"/>
  <c r="U262" i="2"/>
  <c r="Y117" i="2" s="1"/>
  <c r="V262" i="2"/>
  <c r="W262" i="2"/>
  <c r="AA117" i="2" s="1"/>
  <c r="U263" i="2"/>
  <c r="V263" i="2"/>
  <c r="W263" i="2"/>
  <c r="U264" i="2"/>
  <c r="Y118" i="2" s="1"/>
  <c r="V264" i="2"/>
  <c r="W264" i="2"/>
  <c r="AA118" i="2" s="1"/>
  <c r="U265" i="2"/>
  <c r="V265" i="2"/>
  <c r="W265" i="2"/>
  <c r="U266" i="2"/>
  <c r="Y119" i="2" s="1"/>
  <c r="V266" i="2"/>
  <c r="W266" i="2"/>
  <c r="AA119" i="2" s="1"/>
  <c r="U267" i="2"/>
  <c r="Y120" i="2" s="1"/>
  <c r="V267" i="2"/>
  <c r="W267" i="2"/>
  <c r="AA120" i="2" s="1"/>
  <c r="U268" i="2"/>
  <c r="Y121" i="2" s="1"/>
  <c r="AB121" i="2" s="1"/>
  <c r="V268" i="2"/>
  <c r="Z121" i="2" s="1"/>
  <c r="W268" i="2"/>
  <c r="AA121" i="2" s="1"/>
  <c r="U269" i="2"/>
  <c r="V269" i="2"/>
  <c r="W269" i="2"/>
  <c r="U270" i="2"/>
  <c r="Y122" i="2" s="1"/>
  <c r="V270" i="2"/>
  <c r="W270" i="2"/>
  <c r="AA122" i="2" s="1"/>
  <c r="U271" i="2"/>
  <c r="V271" i="2"/>
  <c r="W271" i="2"/>
  <c r="U272" i="2"/>
  <c r="Y123" i="2" s="1"/>
  <c r="V272" i="2"/>
  <c r="W272" i="2"/>
  <c r="AA123" i="2" s="1"/>
  <c r="U273" i="2"/>
  <c r="V273" i="2"/>
  <c r="W273" i="2"/>
  <c r="U274" i="2"/>
  <c r="Y124" i="2" s="1"/>
  <c r="V274" i="2"/>
  <c r="W274" i="2"/>
  <c r="AA124" i="2" s="1"/>
  <c r="U275" i="2"/>
  <c r="V275" i="2"/>
  <c r="W275" i="2"/>
  <c r="U276" i="2"/>
  <c r="V276" i="2"/>
  <c r="W276" i="2"/>
  <c r="U277" i="2"/>
  <c r="V277" i="2"/>
  <c r="W277" i="2"/>
  <c r="U278" i="2"/>
  <c r="V278" i="2"/>
  <c r="W278" i="2"/>
  <c r="U279" i="2"/>
  <c r="V279" i="2"/>
  <c r="W279" i="2"/>
  <c r="U280" i="2"/>
  <c r="V280" i="2"/>
  <c r="W280" i="2"/>
  <c r="U281" i="2"/>
  <c r="V281" i="2"/>
  <c r="W281" i="2"/>
  <c r="U282" i="2"/>
  <c r="V282" i="2"/>
  <c r="W282" i="2"/>
  <c r="U283" i="2"/>
  <c r="V283" i="2"/>
  <c r="W283" i="2"/>
  <c r="U284" i="2"/>
  <c r="V284" i="2"/>
  <c r="W284" i="2"/>
  <c r="U285" i="2"/>
  <c r="V285" i="2"/>
  <c r="W285" i="2"/>
  <c r="U286" i="2"/>
  <c r="V286" i="2"/>
  <c r="W286" i="2"/>
  <c r="U287" i="2"/>
  <c r="V287" i="2"/>
  <c r="W287" i="2"/>
  <c r="U288" i="2"/>
  <c r="Y125" i="2" s="1"/>
  <c r="V288" i="2"/>
  <c r="W288" i="2"/>
  <c r="AA125" i="2" s="1"/>
  <c r="U289" i="2"/>
  <c r="Y126" i="2" s="1"/>
  <c r="V289" i="2"/>
  <c r="W289" i="2"/>
  <c r="AA126" i="2" s="1"/>
  <c r="U290" i="2"/>
  <c r="Y127" i="2" s="1"/>
  <c r="V290" i="2"/>
  <c r="W290" i="2"/>
  <c r="AA127" i="2" s="1"/>
  <c r="U291" i="2"/>
  <c r="V291" i="2"/>
  <c r="W291" i="2"/>
  <c r="U292" i="2"/>
  <c r="Y128" i="2" s="1"/>
  <c r="AB128" i="2" s="1"/>
  <c r="V292" i="2"/>
  <c r="Z128" i="2" s="1"/>
  <c r="W292" i="2"/>
  <c r="AA128" i="2" s="1"/>
  <c r="U293" i="2"/>
  <c r="Y129" i="2" s="1"/>
  <c r="V293" i="2"/>
  <c r="W293" i="2"/>
  <c r="AA129" i="2" s="1"/>
  <c r="U294" i="2"/>
  <c r="Y130" i="2" s="1"/>
  <c r="V294" i="2"/>
  <c r="W294" i="2"/>
  <c r="AA130" i="2" s="1"/>
  <c r="U295" i="2"/>
  <c r="Y131" i="2" s="1"/>
  <c r="V295" i="2"/>
  <c r="W295" i="2"/>
  <c r="AA131" i="2" s="1"/>
  <c r="U296" i="2"/>
  <c r="Y132" i="2" s="1"/>
  <c r="V296" i="2"/>
  <c r="W296" i="2"/>
  <c r="AA132" i="2" s="1"/>
  <c r="U297" i="2"/>
  <c r="Y133" i="2" s="1"/>
  <c r="V297" i="2"/>
  <c r="W297" i="2"/>
  <c r="AA133" i="2" s="1"/>
  <c r="U298" i="2"/>
  <c r="Y134" i="2" s="1"/>
  <c r="V298" i="2"/>
  <c r="W298" i="2"/>
  <c r="AA134" i="2" s="1"/>
  <c r="U299" i="2"/>
  <c r="V299" i="2"/>
  <c r="W299" i="2"/>
  <c r="U300" i="2"/>
  <c r="V300" i="2"/>
  <c r="W300" i="2"/>
  <c r="U301" i="2"/>
  <c r="V301" i="2"/>
  <c r="W301" i="2"/>
  <c r="U302" i="2"/>
  <c r="V302" i="2"/>
  <c r="W302" i="2"/>
  <c r="U303" i="2"/>
  <c r="V303" i="2"/>
  <c r="W303" i="2"/>
  <c r="U304" i="2"/>
  <c r="V304" i="2"/>
  <c r="W304" i="2"/>
  <c r="U305" i="2"/>
  <c r="Y135" i="2" s="1"/>
  <c r="V305" i="2"/>
  <c r="W305" i="2"/>
  <c r="AA135" i="2" s="1"/>
  <c r="U306" i="2"/>
  <c r="V306" i="2"/>
  <c r="W306" i="2"/>
  <c r="U307" i="2"/>
  <c r="V307" i="2"/>
  <c r="W307" i="2"/>
  <c r="U308" i="2"/>
  <c r="V308" i="2"/>
  <c r="W308" i="2"/>
  <c r="U309" i="2"/>
  <c r="V309" i="2"/>
  <c r="W309" i="2"/>
  <c r="U310" i="2"/>
  <c r="V310" i="2"/>
  <c r="W310" i="2"/>
  <c r="U311" i="2"/>
  <c r="V311" i="2"/>
  <c r="W311" i="2"/>
  <c r="U312" i="2"/>
  <c r="Y136" i="2" s="1"/>
  <c r="V312" i="2"/>
  <c r="W312" i="2"/>
  <c r="AA136" i="2" s="1"/>
  <c r="U313" i="2"/>
  <c r="Y137" i="2" s="1"/>
  <c r="V313" i="2"/>
  <c r="W313" i="2"/>
  <c r="AA137" i="2" s="1"/>
  <c r="U314" i="2"/>
  <c r="V314" i="2"/>
  <c r="W314" i="2"/>
  <c r="U315" i="2"/>
  <c r="V315" i="2"/>
  <c r="W315" i="2"/>
  <c r="U316" i="2"/>
  <c r="V316" i="2"/>
  <c r="W316" i="2"/>
  <c r="U317" i="2"/>
  <c r="V317" i="2"/>
  <c r="W317" i="2"/>
  <c r="U318" i="2"/>
  <c r="V318" i="2"/>
  <c r="W318" i="2"/>
  <c r="U319" i="2"/>
  <c r="V319" i="2"/>
  <c r="W319" i="2"/>
  <c r="U320" i="2"/>
  <c r="V320" i="2"/>
  <c r="W320" i="2"/>
  <c r="U321" i="2"/>
  <c r="V321" i="2"/>
  <c r="W321" i="2"/>
  <c r="U322" i="2"/>
  <c r="V322" i="2"/>
  <c r="W322" i="2"/>
  <c r="U323" i="2"/>
  <c r="V323" i="2"/>
  <c r="W323" i="2"/>
  <c r="U324" i="2"/>
  <c r="V324" i="2"/>
  <c r="W324" i="2"/>
  <c r="U325" i="2"/>
  <c r="V325" i="2"/>
  <c r="W325" i="2"/>
  <c r="U326" i="2"/>
  <c r="V326" i="2"/>
  <c r="W326" i="2"/>
  <c r="U327" i="2"/>
  <c r="V327" i="2"/>
  <c r="W327" i="2"/>
  <c r="U328" i="2"/>
  <c r="V328" i="2"/>
  <c r="W328" i="2"/>
  <c r="U329" i="2"/>
  <c r="V329" i="2"/>
  <c r="W329" i="2"/>
  <c r="U330" i="2"/>
  <c r="Y138" i="2" s="1"/>
  <c r="V330" i="2"/>
  <c r="W330" i="2"/>
  <c r="AA138" i="2" s="1"/>
  <c r="U331" i="2"/>
  <c r="Y139" i="2" s="1"/>
  <c r="V331" i="2"/>
  <c r="W331" i="2"/>
  <c r="AA139" i="2" s="1"/>
  <c r="U332" i="2"/>
  <c r="V332" i="2"/>
  <c r="W332" i="2"/>
  <c r="Y140" i="2"/>
  <c r="AA140" i="2"/>
  <c r="Y141" i="2"/>
  <c r="AA141" i="2"/>
  <c r="Y143" i="2"/>
  <c r="AB143" i="2" s="1"/>
  <c r="AA143" i="2"/>
  <c r="U350" i="2"/>
  <c r="Y144" i="2" s="1"/>
  <c r="V350" i="2"/>
  <c r="W350" i="2"/>
  <c r="AA144" i="2" s="1"/>
  <c r="U351" i="2"/>
  <c r="V351" i="2"/>
  <c r="W351" i="2"/>
  <c r="U352" i="2"/>
  <c r="Y145" i="2" s="1"/>
  <c r="V352" i="2"/>
  <c r="W352" i="2"/>
  <c r="AA145" i="2" s="1"/>
  <c r="U353" i="2"/>
  <c r="V353" i="2"/>
  <c r="W353" i="2"/>
  <c r="U354" i="2"/>
  <c r="Y146" i="2" s="1"/>
  <c r="V354" i="2"/>
  <c r="W354" i="2"/>
  <c r="AA146" i="2" s="1"/>
  <c r="U355" i="2"/>
  <c r="V355" i="2"/>
  <c r="W355" i="2"/>
  <c r="U356" i="2"/>
  <c r="Y147" i="2" s="1"/>
  <c r="V356" i="2"/>
  <c r="W356" i="2"/>
  <c r="AA147" i="2" s="1"/>
  <c r="U357" i="2"/>
  <c r="V357" i="2"/>
  <c r="W357" i="2"/>
  <c r="U358" i="2"/>
  <c r="Y148" i="2" s="1"/>
  <c r="V358" i="2"/>
  <c r="W358" i="2"/>
  <c r="AA148" i="2" s="1"/>
  <c r="U359" i="2"/>
  <c r="Y149" i="2" s="1"/>
  <c r="V359" i="2"/>
  <c r="W359" i="2"/>
  <c r="AA149" i="2" s="1"/>
  <c r="U360" i="2"/>
  <c r="Y150" i="2" s="1"/>
  <c r="V360" i="2"/>
  <c r="W360" i="2"/>
  <c r="AA150" i="2" s="1"/>
  <c r="U361" i="2"/>
  <c r="V361" i="2"/>
  <c r="W361" i="2"/>
  <c r="U362" i="2"/>
  <c r="Y151" i="2" s="1"/>
  <c r="V362" i="2"/>
  <c r="W362" i="2"/>
  <c r="AA151" i="2" s="1"/>
  <c r="U363" i="2"/>
  <c r="V363" i="2"/>
  <c r="W363" i="2"/>
  <c r="U364" i="2"/>
  <c r="Y152" i="2" s="1"/>
  <c r="V364" i="2"/>
  <c r="W364" i="2"/>
  <c r="AA152" i="2" s="1"/>
  <c r="U365" i="2"/>
  <c r="V365" i="2"/>
  <c r="W365" i="2"/>
  <c r="U366" i="2"/>
  <c r="V366" i="2"/>
  <c r="W366" i="2"/>
  <c r="U367" i="2"/>
  <c r="Y153" i="2" s="1"/>
  <c r="V367" i="2"/>
  <c r="W367" i="2"/>
  <c r="AA153" i="2" s="1"/>
  <c r="U368" i="2"/>
  <c r="V368" i="2"/>
  <c r="W368" i="2"/>
  <c r="U369" i="2"/>
  <c r="V369" i="2"/>
  <c r="W369" i="2"/>
  <c r="U370" i="2"/>
  <c r="V370" i="2"/>
  <c r="W370" i="2"/>
  <c r="U371" i="2"/>
  <c r="V371" i="2"/>
  <c r="W371" i="2"/>
  <c r="U372" i="2"/>
  <c r="V372" i="2"/>
  <c r="W372" i="2"/>
  <c r="U373" i="2"/>
  <c r="V373" i="2"/>
  <c r="W373" i="2"/>
  <c r="U374" i="2"/>
  <c r="V374" i="2"/>
  <c r="W374" i="2"/>
  <c r="U375" i="2"/>
  <c r="Y154" i="2" s="1"/>
  <c r="V375" i="2"/>
  <c r="W375" i="2"/>
  <c r="AA154" i="2" s="1"/>
  <c r="U376" i="2"/>
  <c r="V376" i="2"/>
  <c r="W376" i="2"/>
  <c r="U377" i="2"/>
  <c r="V377" i="2"/>
  <c r="W377" i="2"/>
  <c r="U378" i="2"/>
  <c r="V378" i="2"/>
  <c r="W378" i="2"/>
  <c r="U379" i="2"/>
  <c r="V379" i="2"/>
  <c r="W379" i="2"/>
  <c r="U380" i="2"/>
  <c r="V380" i="2"/>
  <c r="W380" i="2"/>
  <c r="U381" i="2"/>
  <c r="Y155" i="2" s="1"/>
  <c r="V381" i="2"/>
  <c r="Z155" i="2" s="1"/>
  <c r="W381" i="2"/>
  <c r="AA155" i="2" s="1"/>
  <c r="U382" i="2"/>
  <c r="Y156" i="2" s="1"/>
  <c r="V382" i="2"/>
  <c r="W382" i="2"/>
  <c r="AA156" i="2" s="1"/>
  <c r="U383" i="2"/>
  <c r="V383" i="2"/>
  <c r="W383" i="2"/>
  <c r="U384" i="2"/>
  <c r="V384" i="2"/>
  <c r="W384" i="2"/>
  <c r="U385" i="2"/>
  <c r="V385" i="2"/>
  <c r="W385" i="2"/>
  <c r="U386" i="2"/>
  <c r="V386" i="2"/>
  <c r="W386" i="2"/>
  <c r="U387" i="2"/>
  <c r="V387" i="2"/>
  <c r="W387" i="2"/>
  <c r="U388" i="2"/>
  <c r="V388" i="2"/>
  <c r="W388" i="2"/>
  <c r="U389" i="2"/>
  <c r="V389" i="2"/>
  <c r="W389" i="2"/>
  <c r="U390" i="2"/>
  <c r="V390" i="2"/>
  <c r="W390" i="2"/>
  <c r="U391" i="2"/>
  <c r="V391" i="2"/>
  <c r="W391" i="2"/>
  <c r="U392" i="2"/>
  <c r="V392" i="2"/>
  <c r="W392" i="2"/>
  <c r="U393" i="2"/>
  <c r="V393" i="2"/>
  <c r="W393" i="2"/>
  <c r="U394" i="2"/>
  <c r="V394" i="2"/>
  <c r="W394" i="2"/>
  <c r="U395" i="2"/>
  <c r="V395" i="2"/>
  <c r="W395" i="2"/>
  <c r="U396" i="2"/>
  <c r="V396" i="2"/>
  <c r="W396" i="2"/>
  <c r="U397" i="2"/>
  <c r="V397" i="2"/>
  <c r="W397" i="2"/>
  <c r="U398" i="2"/>
  <c r="V398" i="2"/>
  <c r="W398" i="2"/>
  <c r="U399" i="2"/>
  <c r="Y157" i="2" s="1"/>
  <c r="V399" i="2"/>
  <c r="W399" i="2"/>
  <c r="AA157" i="2" s="1"/>
  <c r="U400" i="2"/>
  <c r="V400" i="2"/>
  <c r="W400" i="2"/>
  <c r="U401" i="2"/>
  <c r="V401" i="2"/>
  <c r="W401" i="2"/>
  <c r="U408" i="2"/>
  <c r="V408" i="2"/>
  <c r="W408" i="2"/>
  <c r="U409" i="2"/>
  <c r="Y158" i="2" s="1"/>
  <c r="V409" i="2"/>
  <c r="W409" i="2"/>
  <c r="AA158" i="2" s="1"/>
  <c r="U410" i="2"/>
  <c r="Y159" i="2" s="1"/>
  <c r="AB159" i="2" s="1"/>
  <c r="V410" i="2"/>
  <c r="Z159" i="2" s="1"/>
  <c r="W410" i="2"/>
  <c r="AA159" i="2" s="1"/>
  <c r="U411" i="2"/>
  <c r="Y160" i="2" s="1"/>
  <c r="V411" i="2"/>
  <c r="W411" i="2"/>
  <c r="AA160" i="2" s="1"/>
  <c r="U412" i="2"/>
  <c r="V412" i="2"/>
  <c r="W412" i="2"/>
  <c r="U413" i="2"/>
  <c r="V413" i="2"/>
  <c r="W413" i="2"/>
  <c r="U414" i="2"/>
  <c r="Y161" i="2" s="1"/>
  <c r="V414" i="2"/>
  <c r="W414" i="2"/>
  <c r="AA161" i="2" s="1"/>
  <c r="U415" i="2"/>
  <c r="V415" i="2"/>
  <c r="W415" i="2"/>
  <c r="U416" i="2"/>
  <c r="V416" i="2"/>
  <c r="W416" i="2"/>
  <c r="U417" i="2"/>
  <c r="V417" i="2"/>
  <c r="W417" i="2"/>
  <c r="U418" i="2"/>
  <c r="V418" i="2"/>
  <c r="W418" i="2"/>
  <c r="U419" i="2"/>
  <c r="Y162" i="2" s="1"/>
  <c r="V419" i="2"/>
  <c r="W419" i="2"/>
  <c r="AA162" i="2" s="1"/>
  <c r="Y163" i="2"/>
  <c r="AA163" i="2"/>
  <c r="U435" i="2"/>
  <c r="Y167" i="2" s="1"/>
  <c r="AB167" i="2" s="1"/>
  <c r="V435" i="2"/>
  <c r="Z167" i="2" s="1"/>
  <c r="W435" i="2"/>
  <c r="AA167" i="2" s="1"/>
  <c r="U436" i="2"/>
  <c r="V436" i="2"/>
  <c r="W436" i="2"/>
  <c r="U437" i="2"/>
  <c r="V437" i="2"/>
  <c r="W437" i="2"/>
  <c r="U438" i="2"/>
  <c r="V438" i="2"/>
  <c r="W438" i="2"/>
  <c r="U439" i="2"/>
  <c r="V439" i="2"/>
  <c r="W439" i="2"/>
  <c r="U440" i="2"/>
  <c r="V440" i="2"/>
  <c r="W440" i="2"/>
  <c r="U441" i="2"/>
  <c r="Y168" i="2" s="1"/>
  <c r="V441" i="2"/>
  <c r="W441" i="2"/>
  <c r="AA168" i="2" s="1"/>
  <c r="W2"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M6" i="6"/>
  <c r="W6" i="6" s="1"/>
  <c r="M9" i="6"/>
  <c r="M17" i="6"/>
  <c r="M25" i="6"/>
  <c r="M10" i="6"/>
  <c r="M18" i="6"/>
  <c r="M11" i="6"/>
  <c r="M19" i="6"/>
  <c r="M24" i="6"/>
  <c r="M12" i="6"/>
  <c r="M20" i="6"/>
  <c r="M13" i="6"/>
  <c r="M21" i="6"/>
  <c r="M23" i="6"/>
  <c r="M14" i="6"/>
  <c r="M22" i="6"/>
  <c r="M16" i="6"/>
  <c r="M15" i="6"/>
  <c r="M8" i="6"/>
  <c r="M30" i="6"/>
  <c r="M26" i="6"/>
  <c r="M27" i="6"/>
  <c r="M28" i="6"/>
  <c r="M29" i="6"/>
  <c r="M7" i="6"/>
  <c r="Q623" i="1" l="1"/>
  <c r="Q618" i="1"/>
  <c r="Q608" i="1"/>
  <c r="Q592" i="1"/>
  <c r="Q497" i="1"/>
  <c r="Q494" i="1"/>
  <c r="Q491" i="1"/>
  <c r="Q462" i="1"/>
  <c r="Q459" i="1"/>
  <c r="Q448" i="1"/>
  <c r="Q644" i="1"/>
  <c r="Q632" i="1"/>
  <c r="Q586" i="1"/>
  <c r="Q552" i="1"/>
  <c r="Q522" i="1"/>
  <c r="Q610" i="1"/>
  <c r="Q524" i="1"/>
  <c r="Q478" i="1"/>
  <c r="Q475" i="1"/>
  <c r="Q455" i="1"/>
  <c r="Q635" i="1"/>
  <c r="Q630" i="1"/>
  <c r="Q584" i="1"/>
  <c r="Q560" i="1"/>
  <c r="Q492" i="1"/>
  <c r="Q472" i="1"/>
  <c r="Q639" i="1"/>
  <c r="Q574" i="1"/>
  <c r="Q650" i="1"/>
  <c r="Q647" i="1"/>
  <c r="Q628" i="1"/>
  <c r="Q619" i="1"/>
  <c r="Q614" i="1"/>
  <c r="Q613" i="1"/>
  <c r="Q588" i="1"/>
  <c r="Q570" i="1"/>
  <c r="Q556" i="1"/>
  <c r="Q548" i="1"/>
  <c r="Q545" i="1"/>
  <c r="Q542" i="1"/>
  <c r="Q536" i="1"/>
  <c r="Q519" i="1"/>
  <c r="Q505" i="1"/>
  <c r="Q502" i="1"/>
  <c r="Q488" i="1"/>
  <c r="Q482" i="1"/>
  <c r="Q465" i="1"/>
  <c r="Q454" i="1"/>
  <c r="Q445" i="1"/>
  <c r="Q646" i="1"/>
  <c r="Q643" i="1"/>
  <c r="Q636" i="1"/>
  <c r="Q627" i="1"/>
  <c r="Q622" i="1"/>
  <c r="Q612" i="1"/>
  <c r="Q578" i="1"/>
  <c r="Q564" i="1"/>
  <c r="Q535" i="1"/>
  <c r="Q521" i="1"/>
  <c r="Q490" i="1"/>
  <c r="Q470" i="1"/>
  <c r="Q456" i="1"/>
  <c r="Q450" i="1"/>
  <c r="Q631" i="1"/>
  <c r="Q626" i="1"/>
  <c r="Q603" i="1"/>
  <c r="Q599" i="1"/>
  <c r="Q595" i="1"/>
  <c r="Q582" i="1"/>
  <c r="Q568" i="1"/>
  <c r="Q550" i="1"/>
  <c r="Q544" i="1"/>
  <c r="Q538" i="1"/>
  <c r="Q529" i="1"/>
  <c r="Q518" i="1"/>
  <c r="Q509" i="1"/>
  <c r="Q504" i="1"/>
  <c r="Q487" i="1"/>
  <c r="Q473" i="1"/>
  <c r="Q512" i="1"/>
  <c r="Q458" i="1"/>
  <c r="Q648" i="1"/>
  <c r="Q634" i="1"/>
  <c r="Q616" i="1"/>
  <c r="Q606" i="1"/>
  <c r="Q602" i="1"/>
  <c r="Q598" i="1"/>
  <c r="Q590" i="1"/>
  <c r="Q576" i="1"/>
  <c r="Q558" i="1"/>
  <c r="Q537" i="1"/>
  <c r="Q534" i="1"/>
  <c r="Q520" i="1"/>
  <c r="Q514" i="1"/>
  <c r="Q503" i="1"/>
  <c r="Q489" i="1"/>
  <c r="Q638" i="1"/>
  <c r="Q620" i="1"/>
  <c r="Q605" i="1"/>
  <c r="Q594" i="1"/>
  <c r="Q580" i="1"/>
  <c r="Q562" i="1"/>
  <c r="Q546" i="1"/>
  <c r="Q543" i="1"/>
  <c r="Q486" i="1"/>
  <c r="Q477" i="1"/>
  <c r="Q460" i="1"/>
  <c r="Q446" i="1"/>
  <c r="Q443" i="1"/>
  <c r="K159" i="1"/>
  <c r="K154" i="1"/>
  <c r="K158" i="1"/>
  <c r="K388" i="1"/>
  <c r="K392" i="1"/>
  <c r="K387" i="1"/>
  <c r="K396" i="1"/>
  <c r="K395" i="1"/>
  <c r="K390" i="1"/>
  <c r="K284" i="1"/>
  <c r="K277" i="1"/>
  <c r="K280" i="1"/>
  <c r="K191" i="1"/>
  <c r="K190" i="1"/>
  <c r="K197" i="1"/>
  <c r="K189" i="1"/>
  <c r="K649" i="1"/>
  <c r="K639" i="1"/>
  <c r="K617" i="1"/>
  <c r="K625" i="1"/>
  <c r="K605" i="1"/>
  <c r="K650" i="1"/>
  <c r="K644" i="1"/>
  <c r="K629" i="1"/>
  <c r="K624" i="1"/>
  <c r="K619" i="1"/>
  <c r="K601" i="1"/>
  <c r="K641" i="1"/>
  <c r="K633" i="1"/>
  <c r="K623" i="1"/>
  <c r="K618" i="1"/>
  <c r="K613" i="1"/>
  <c r="K637" i="1"/>
  <c r="K627" i="1"/>
  <c r="K643" i="1"/>
  <c r="K636" i="1"/>
  <c r="K631" i="1"/>
  <c r="K626" i="1"/>
  <c r="K600" i="1"/>
  <c r="K596" i="1"/>
  <c r="K552" i="1"/>
  <c r="K456" i="1"/>
  <c r="K439" i="1"/>
  <c r="K557" i="1"/>
  <c r="K556" i="1"/>
  <c r="K543" i="1"/>
  <c r="K421" i="1"/>
  <c r="K592" i="1"/>
  <c r="K588" i="1"/>
  <c r="K584" i="1"/>
  <c r="K580" i="1"/>
  <c r="K576" i="1"/>
  <c r="K572" i="1"/>
  <c r="K568" i="1"/>
  <c r="K564" i="1"/>
  <c r="K546" i="1"/>
  <c r="K520" i="1"/>
  <c r="K503" i="1"/>
  <c r="K486" i="1"/>
  <c r="K469" i="1"/>
  <c r="K429" i="1"/>
  <c r="K424" i="1"/>
  <c r="K533" i="1"/>
  <c r="K551" i="1"/>
  <c r="K545" i="1"/>
  <c r="K488" i="1"/>
  <c r="K471" i="1"/>
  <c r="K437" i="1"/>
  <c r="K594" i="1"/>
  <c r="K555" i="1"/>
  <c r="K554" i="1"/>
  <c r="K453" i="1"/>
  <c r="K544" i="1"/>
  <c r="Q540" i="1"/>
  <c r="Q530" i="1"/>
  <c r="Q528" i="1"/>
  <c r="K524" i="1"/>
  <c r="K522" i="1"/>
  <c r="Q513" i="1"/>
  <c r="K507" i="1"/>
  <c r="Q498" i="1"/>
  <c r="Q496" i="1"/>
  <c r="K492" i="1"/>
  <c r="K490" i="1"/>
  <c r="Q481" i="1"/>
  <c r="K475" i="1"/>
  <c r="Q466" i="1"/>
  <c r="Q464" i="1"/>
  <c r="K460" i="1"/>
  <c r="K458" i="1"/>
  <c r="Q449" i="1"/>
  <c r="K443" i="1"/>
  <c r="K428" i="1"/>
  <c r="K426" i="1"/>
  <c r="K411" i="1"/>
  <c r="K408" i="1"/>
  <c r="K403" i="1"/>
  <c r="K344" i="1"/>
  <c r="K542" i="1"/>
  <c r="Q532" i="1"/>
  <c r="K528" i="1"/>
  <c r="K526" i="1"/>
  <c r="Q517" i="1"/>
  <c r="K511" i="1"/>
  <c r="Q500" i="1"/>
  <c r="K496" i="1"/>
  <c r="K494" i="1"/>
  <c r="Q485" i="1"/>
  <c r="K479" i="1"/>
  <c r="Q468" i="1"/>
  <c r="K464" i="1"/>
  <c r="K462" i="1"/>
  <c r="Q453" i="1"/>
  <c r="K447" i="1"/>
  <c r="K432" i="1"/>
  <c r="K430" i="1"/>
  <c r="K415" i="1"/>
  <c r="K540" i="1"/>
  <c r="K532" i="1"/>
  <c r="K530" i="1"/>
  <c r="K515" i="1"/>
  <c r="K500" i="1"/>
  <c r="K498" i="1"/>
  <c r="K483" i="1"/>
  <c r="K468" i="1"/>
  <c r="K466" i="1"/>
  <c r="K451" i="1"/>
  <c r="K436" i="1"/>
  <c r="K434" i="1"/>
  <c r="K419" i="1"/>
  <c r="K359" i="1"/>
  <c r="K353" i="1"/>
  <c r="K538" i="1"/>
  <c r="K536" i="1"/>
  <c r="K534" i="1"/>
  <c r="Q525" i="1"/>
  <c r="K519" i="1"/>
  <c r="Q508" i="1"/>
  <c r="K504" i="1"/>
  <c r="K502" i="1"/>
  <c r="Q493" i="1"/>
  <c r="K487" i="1"/>
  <c r="Q476" i="1"/>
  <c r="K472" i="1"/>
  <c r="K470" i="1"/>
  <c r="Q461" i="1"/>
  <c r="K455" i="1"/>
  <c r="Q444" i="1"/>
  <c r="K440" i="1"/>
  <c r="K438" i="1"/>
  <c r="K423" i="1"/>
  <c r="K410" i="1"/>
  <c r="K402" i="1"/>
  <c r="K394" i="1"/>
  <c r="K386" i="1"/>
  <c r="K378" i="1"/>
  <c r="K370" i="1"/>
  <c r="K362" i="1"/>
  <c r="K327" i="1"/>
  <c r="K302" i="1"/>
  <c r="K523" i="1"/>
  <c r="K508" i="1"/>
  <c r="K506" i="1"/>
  <c r="K491" i="1"/>
  <c r="K476" i="1"/>
  <c r="K474" i="1"/>
  <c r="K459" i="1"/>
  <c r="K444" i="1"/>
  <c r="K442" i="1"/>
  <c r="K427" i="1"/>
  <c r="K412" i="1"/>
  <c r="K407" i="1"/>
  <c r="K399" i="1"/>
  <c r="K391" i="1"/>
  <c r="K383" i="1"/>
  <c r="K375" i="1"/>
  <c r="K367" i="1"/>
  <c r="K329" i="1"/>
  <c r="K297" i="1"/>
  <c r="Q533" i="1"/>
  <c r="K527" i="1"/>
  <c r="Q516" i="1"/>
  <c r="K512" i="1"/>
  <c r="K510" i="1"/>
  <c r="Q501" i="1"/>
  <c r="K495" i="1"/>
  <c r="Q484" i="1"/>
  <c r="K480" i="1"/>
  <c r="K478" i="1"/>
  <c r="Q469" i="1"/>
  <c r="K463" i="1"/>
  <c r="Q452" i="1"/>
  <c r="K448" i="1"/>
  <c r="K446" i="1"/>
  <c r="K431" i="1"/>
  <c r="K416" i="1"/>
  <c r="K414" i="1"/>
  <c r="K358" i="1"/>
  <c r="K342" i="1"/>
  <c r="K326" i="1"/>
  <c r="K548" i="1"/>
  <c r="K531" i="1"/>
  <c r="K516" i="1"/>
  <c r="K514" i="1"/>
  <c r="K499" i="1"/>
  <c r="K484" i="1"/>
  <c r="K482" i="1"/>
  <c r="K467" i="1"/>
  <c r="K452" i="1"/>
  <c r="K450" i="1"/>
  <c r="K435" i="1"/>
  <c r="K420" i="1"/>
  <c r="K418" i="1"/>
  <c r="K355" i="1"/>
  <c r="K348" i="1"/>
  <c r="K333" i="1"/>
  <c r="K331" i="1"/>
  <c r="K316" i="1"/>
  <c r="K301" i="1"/>
  <c r="K299" i="1"/>
  <c r="K352" i="1"/>
  <c r="K337" i="1"/>
  <c r="K335" i="1"/>
  <c r="K320" i="1"/>
  <c r="K305" i="1"/>
  <c r="K303" i="1"/>
  <c r="K341" i="1"/>
  <c r="K339" i="1"/>
  <c r="K324" i="1"/>
  <c r="K309" i="1"/>
  <c r="K307" i="1"/>
  <c r="K291" i="1"/>
  <c r="K283" i="1"/>
  <c r="K345" i="1"/>
  <c r="K343" i="1"/>
  <c r="K328" i="1"/>
  <c r="K313" i="1"/>
  <c r="K311" i="1"/>
  <c r="K296" i="1"/>
  <c r="K293" i="1"/>
  <c r="K285" i="1"/>
  <c r="K349" i="1"/>
  <c r="K347" i="1"/>
  <c r="K332" i="1"/>
  <c r="K317" i="1"/>
  <c r="K315" i="1"/>
  <c r="K300" i="1"/>
  <c r="K356" i="1"/>
  <c r="K351" i="1"/>
  <c r="K336" i="1"/>
  <c r="K321" i="1"/>
  <c r="K319" i="1"/>
  <c r="K304" i="1"/>
  <c r="K281" i="1"/>
  <c r="K340" i="1"/>
  <c r="K325" i="1"/>
  <c r="K323" i="1"/>
  <c r="K308" i="1"/>
  <c r="K295" i="1"/>
  <c r="K287" i="1"/>
  <c r="K279" i="1"/>
  <c r="K274" i="1"/>
  <c r="K266" i="1"/>
  <c r="K258" i="1"/>
  <c r="K250" i="1"/>
  <c r="K242" i="1"/>
  <c r="K234" i="1"/>
  <c r="K226" i="1"/>
  <c r="K218" i="1"/>
  <c r="K210" i="1"/>
  <c r="K202" i="1"/>
  <c r="K194" i="1"/>
  <c r="K186" i="1"/>
  <c r="K178" i="1"/>
  <c r="K170" i="1"/>
  <c r="K271" i="1"/>
  <c r="K263" i="1"/>
  <c r="K255" i="1"/>
  <c r="K247" i="1"/>
  <c r="K239" i="1"/>
  <c r="K231" i="1"/>
  <c r="K223" i="1"/>
  <c r="K215" i="1"/>
  <c r="K207" i="1"/>
  <c r="K199" i="1"/>
  <c r="K276" i="1"/>
  <c r="K268" i="1"/>
  <c r="K260" i="1"/>
  <c r="K252" i="1"/>
  <c r="K244" i="1"/>
  <c r="K236" i="1"/>
  <c r="K228" i="1"/>
  <c r="K220" i="1"/>
  <c r="K212" i="1"/>
  <c r="K204" i="1"/>
  <c r="K196" i="1"/>
  <c r="K188" i="1"/>
  <c r="K180" i="1"/>
  <c r="K172" i="1"/>
  <c r="K273" i="1"/>
  <c r="K265" i="1"/>
  <c r="K257" i="1"/>
  <c r="K249" i="1"/>
  <c r="K241" i="1"/>
  <c r="K233" i="1"/>
  <c r="K225" i="1"/>
  <c r="K217" i="1"/>
  <c r="K209" i="1"/>
  <c r="K201" i="1"/>
  <c r="K193" i="1"/>
  <c r="K185" i="1"/>
  <c r="K177" i="1"/>
  <c r="K169" i="1"/>
  <c r="K278" i="1"/>
  <c r="K270" i="1"/>
  <c r="K262" i="1"/>
  <c r="K254" i="1"/>
  <c r="K246" i="1"/>
  <c r="K238" i="1"/>
  <c r="K230" i="1"/>
  <c r="K222" i="1"/>
  <c r="K214" i="1"/>
  <c r="K206" i="1"/>
  <c r="K198" i="1"/>
  <c r="K275" i="1"/>
  <c r="K267" i="1"/>
  <c r="K259" i="1"/>
  <c r="K251" i="1"/>
  <c r="K243" i="1"/>
  <c r="K235" i="1"/>
  <c r="K227" i="1"/>
  <c r="K219" i="1"/>
  <c r="K211" i="1"/>
  <c r="K203" i="1"/>
  <c r="K195" i="1"/>
  <c r="K187" i="1"/>
  <c r="K179" i="1"/>
  <c r="K171" i="1"/>
  <c r="K272" i="1"/>
  <c r="K264" i="1"/>
  <c r="K256" i="1"/>
  <c r="K248" i="1"/>
  <c r="K240" i="1"/>
  <c r="K232" i="1"/>
  <c r="K224" i="1"/>
  <c r="K216" i="1"/>
  <c r="K208" i="1"/>
  <c r="K200" i="1"/>
  <c r="K192" i="1"/>
  <c r="K184" i="1"/>
  <c r="K176" i="1"/>
  <c r="K167" i="1"/>
  <c r="AB23" i="2"/>
  <c r="AB158" i="2"/>
  <c r="AB10" i="2"/>
  <c r="AB97" i="2"/>
  <c r="AB63" i="2"/>
  <c r="AB165" i="2"/>
  <c r="AB62" i="2"/>
  <c r="AB104" i="2"/>
  <c r="AB55" i="2"/>
  <c r="AB135" i="2"/>
  <c r="AB116" i="2"/>
  <c r="AB29" i="2"/>
  <c r="AB127" i="2"/>
  <c r="AB53" i="2"/>
  <c r="Z122" i="2"/>
  <c r="AB122" i="2" s="1"/>
  <c r="Z97" i="2"/>
  <c r="Z35" i="2"/>
  <c r="AB35" i="2" s="1"/>
  <c r="Z30" i="2"/>
  <c r="AB30" i="2" s="1"/>
  <c r="Z22" i="2"/>
  <c r="AB22" i="2" s="1"/>
  <c r="Z18" i="2"/>
  <c r="AB18" i="2" s="1"/>
  <c r="Z101" i="2"/>
  <c r="AB101" i="2" s="1"/>
  <c r="Z129" i="2"/>
  <c r="AB129" i="2" s="1"/>
  <c r="Z116" i="2"/>
  <c r="Z109" i="2"/>
  <c r="AB109" i="2" s="1"/>
  <c r="Z96" i="2"/>
  <c r="AB96" i="2" s="1"/>
  <c r="Z68" i="2"/>
  <c r="AB68" i="2" s="1"/>
  <c r="Z44" i="2"/>
  <c r="AB44" i="2" s="1"/>
  <c r="Z40" i="2"/>
  <c r="AB40" i="2" s="1"/>
  <c r="Z34" i="2"/>
  <c r="AB34" i="2" s="1"/>
  <c r="Z29" i="2"/>
  <c r="AB155" i="2"/>
  <c r="Z120" i="2"/>
  <c r="AB120" i="2" s="1"/>
  <c r="Z115" i="2"/>
  <c r="AB115" i="2" s="1"/>
  <c r="Z107" i="2"/>
  <c r="AB107" i="2" s="1"/>
  <c r="Z106" i="2"/>
  <c r="AB106" i="2" s="1"/>
  <c r="Z74" i="2"/>
  <c r="AB74" i="2" s="1"/>
  <c r="Z13" i="2"/>
  <c r="AB13" i="2" s="1"/>
  <c r="Z164" i="2"/>
  <c r="AB164" i="2" s="1"/>
  <c r="Z138" i="2"/>
  <c r="AB138" i="2" s="1"/>
  <c r="Z134" i="2"/>
  <c r="AB134" i="2" s="1"/>
  <c r="Z127" i="2"/>
  <c r="Z124" i="2"/>
  <c r="AB124" i="2" s="1"/>
  <c r="Z119" i="2"/>
  <c r="AB119" i="2" s="1"/>
  <c r="Z114" i="2"/>
  <c r="AB114" i="2" s="1"/>
  <c r="Z54" i="2"/>
  <c r="AB54" i="2" s="1"/>
  <c r="Z45" i="2"/>
  <c r="AB45" i="2" s="1"/>
  <c r="Z41" i="2"/>
  <c r="AB41" i="2" s="1"/>
  <c r="Z36" i="2"/>
  <c r="AB36" i="2" s="1"/>
  <c r="Z31" i="2"/>
  <c r="AB31" i="2" s="1"/>
  <c r="Z26" i="2"/>
  <c r="AB26" i="2" s="1"/>
  <c r="Z23" i="2"/>
  <c r="Z19" i="2"/>
  <c r="AB19" i="2" s="1"/>
  <c r="Z139" i="2"/>
  <c r="AB139" i="2" s="1"/>
  <c r="Z140" i="2"/>
  <c r="AB140" i="2" s="1"/>
  <c r="Z151" i="2"/>
  <c r="AB151" i="2" s="1"/>
  <c r="Z146" i="2"/>
  <c r="AB146" i="2" s="1"/>
  <c r="Z142" i="2"/>
  <c r="AB142" i="2" s="1"/>
  <c r="Z147" i="2"/>
  <c r="AB147" i="2" s="1"/>
  <c r="Z162" i="2"/>
  <c r="AB162" i="2" s="1"/>
  <c r="Z154" i="2"/>
  <c r="AB154" i="2" s="1"/>
  <c r="Z153" i="2"/>
  <c r="AB153" i="2" s="1"/>
  <c r="Z73" i="2"/>
  <c r="AB73" i="2" s="1"/>
  <c r="Z150" i="2"/>
  <c r="AB150" i="2" s="1"/>
  <c r="Z145" i="2"/>
  <c r="AB145" i="2" s="1"/>
  <c r="Z136" i="2"/>
  <c r="AB136" i="2" s="1"/>
  <c r="Z132" i="2"/>
  <c r="AB132" i="2" s="1"/>
  <c r="Z125" i="2"/>
  <c r="AB125" i="2" s="1"/>
  <c r="Z123" i="2"/>
  <c r="AB123" i="2" s="1"/>
  <c r="Z118" i="2"/>
  <c r="AB118" i="2" s="1"/>
  <c r="Z112" i="2"/>
  <c r="AB112" i="2" s="1"/>
  <c r="Z104" i="2"/>
  <c r="Z88" i="2"/>
  <c r="AB88" i="2" s="1"/>
  <c r="Z61" i="2"/>
  <c r="AB61" i="2" s="1"/>
  <c r="Z58" i="2"/>
  <c r="AB58" i="2" s="1"/>
  <c r="Z55" i="2"/>
  <c r="Z51" i="2"/>
  <c r="AB51" i="2" s="1"/>
  <c r="Z99" i="2"/>
  <c r="AB99" i="2" s="1"/>
  <c r="Z90" i="2"/>
  <c r="AB90" i="2" s="1"/>
  <c r="Z14" i="2"/>
  <c r="AB14" i="2" s="1"/>
  <c r="Z11" i="2"/>
  <c r="AB11" i="2" s="1"/>
  <c r="Z166" i="2"/>
  <c r="AB166" i="2" s="1"/>
  <c r="Z6" i="2"/>
  <c r="AB6" i="2" s="1"/>
  <c r="Z3" i="2"/>
  <c r="AB3" i="2" s="1"/>
  <c r="AA164" i="2"/>
  <c r="Z160" i="2"/>
  <c r="AB160" i="2" s="1"/>
  <c r="Z157" i="2"/>
  <c r="AB157" i="2" s="1"/>
  <c r="AA72" i="2"/>
  <c r="Z82" i="2"/>
  <c r="AB82" i="2" s="1"/>
  <c r="Z81" i="2"/>
  <c r="AB81" i="2" s="1"/>
  <c r="Z75" i="2"/>
  <c r="AB75" i="2" s="1"/>
  <c r="Z70" i="2"/>
  <c r="AB70" i="2" s="1"/>
  <c r="Z69" i="2"/>
  <c r="AB69" i="2" s="1"/>
  <c r="Z87" i="2"/>
  <c r="AB87" i="2" s="1"/>
  <c r="Z158" i="2"/>
  <c r="Z133" i="2"/>
  <c r="AB133" i="2" s="1"/>
  <c r="Z94" i="2"/>
  <c r="AB94" i="2" s="1"/>
  <c r="Z86" i="2"/>
  <c r="AB86" i="2" s="1"/>
  <c r="Z78" i="2"/>
  <c r="AB78" i="2" s="1"/>
  <c r="Z67" i="2"/>
  <c r="AB67" i="2" s="1"/>
  <c r="Z64" i="2"/>
  <c r="AB64" i="2" s="1"/>
  <c r="Z46" i="2"/>
  <c r="AB46" i="2" s="1"/>
  <c r="Z43" i="2"/>
  <c r="AB43" i="2" s="1"/>
  <c r="Z28" i="2"/>
  <c r="AB28" i="2" s="1"/>
  <c r="Z10" i="2"/>
  <c r="Z103" i="2"/>
  <c r="AB103" i="2" s="1"/>
  <c r="Z163" i="2"/>
  <c r="AB163" i="2" s="1"/>
  <c r="Z168" i="2"/>
  <c r="AB168" i="2" s="1"/>
  <c r="Z137" i="2"/>
  <c r="AB137" i="2" s="1"/>
  <c r="Z135" i="2"/>
  <c r="Z105" i="2"/>
  <c r="AB105" i="2" s="1"/>
  <c r="Z102" i="2"/>
  <c r="AB102" i="2" s="1"/>
  <c r="Z89" i="2"/>
  <c r="AB89" i="2" s="1"/>
  <c r="Z156" i="2"/>
  <c r="AB156" i="2" s="1"/>
  <c r="Z148" i="2"/>
  <c r="AB148" i="2" s="1"/>
  <c r="Z144" i="2"/>
  <c r="AB144" i="2" s="1"/>
  <c r="Z130" i="2"/>
  <c r="AB130" i="2" s="1"/>
  <c r="Z117" i="2"/>
  <c r="AB117" i="2" s="1"/>
  <c r="Z110" i="2"/>
  <c r="AB110" i="2" s="1"/>
  <c r="Z152" i="2"/>
  <c r="AB152" i="2" s="1"/>
  <c r="Z126" i="2"/>
  <c r="AB126" i="2" s="1"/>
  <c r="Z113" i="2"/>
  <c r="AB113" i="2" s="1"/>
  <c r="Z149" i="2"/>
  <c r="AB149" i="2" s="1"/>
  <c r="Z141" i="2"/>
  <c r="AB141" i="2" s="1"/>
  <c r="Z131" i="2"/>
  <c r="AB131" i="2" s="1"/>
  <c r="Z111" i="2"/>
  <c r="AB111" i="2" s="1"/>
  <c r="Z98" i="2"/>
  <c r="AB98" i="2" s="1"/>
  <c r="Z93" i="2"/>
  <c r="AB93" i="2" s="1"/>
  <c r="Z84" i="2"/>
  <c r="AB84" i="2" s="1"/>
  <c r="Z76" i="2"/>
  <c r="AB76" i="2" s="1"/>
  <c r="Z66" i="2"/>
  <c r="AB66" i="2" s="1"/>
  <c r="Z60" i="2"/>
  <c r="AB60" i="2" s="1"/>
  <c r="Z53" i="2"/>
  <c r="Z50" i="2"/>
  <c r="AB50" i="2" s="1"/>
  <c r="Z25" i="2"/>
  <c r="AB25" i="2" s="1"/>
  <c r="Z17" i="2"/>
  <c r="AB17" i="2" s="1"/>
  <c r="Z8" i="2"/>
  <c r="AB8" i="2" s="1"/>
  <c r="Z5" i="2"/>
  <c r="AB5" i="2" s="1"/>
  <c r="Z161" i="2"/>
  <c r="AB161" i="2" s="1"/>
  <c r="Z83" i="2"/>
  <c r="AB83" i="2" s="1"/>
  <c r="Z65" i="2"/>
  <c r="AB65" i="2" s="1"/>
  <c r="Z62" i="2"/>
  <c r="Z59" i="2"/>
  <c r="AB59" i="2" s="1"/>
  <c r="Z56" i="2"/>
  <c r="AB56" i="2" s="1"/>
  <c r="Z52" i="2"/>
  <c r="AB52" i="2" s="1"/>
  <c r="Z49" i="2"/>
  <c r="AB49" i="2" s="1"/>
  <c r="Z38" i="2"/>
  <c r="AB38" i="2" s="1"/>
  <c r="Z24" i="2"/>
  <c r="AB24" i="2" s="1"/>
  <c r="Z21" i="2"/>
  <c r="AB21" i="2" s="1"/>
  <c r="Z16" i="2"/>
  <c r="AB16" i="2" s="1"/>
  <c r="Z12" i="2"/>
  <c r="AB12" i="2" s="1"/>
  <c r="Z7" i="2"/>
  <c r="AB7" i="2" s="1"/>
  <c r="Z91" i="2"/>
  <c r="AB91" i="2" s="1"/>
  <c r="Z79" i="2"/>
  <c r="AB79" i="2" s="1"/>
  <c r="Z47" i="2"/>
  <c r="AB47" i="2" s="1"/>
  <c r="Z85" i="2"/>
  <c r="AB85" i="2" s="1"/>
  <c r="Z80" i="2"/>
  <c r="AB80" i="2" s="1"/>
  <c r="Z77" i="2"/>
  <c r="AB77" i="2" s="1"/>
  <c r="Z71" i="2"/>
  <c r="AB71" i="2" s="1"/>
  <c r="Z63" i="2"/>
  <c r="Z57" i="2"/>
  <c r="AB57" i="2" s="1"/>
  <c r="Z42" i="2"/>
  <c r="AB42" i="2" s="1"/>
  <c r="Z39" i="2"/>
  <c r="AB39" i="2" s="1"/>
  <c r="Z33" i="2"/>
  <c r="AB33" i="2" s="1"/>
  <c r="Z9" i="2"/>
  <c r="AB9" i="2" s="1"/>
  <c r="Z48" i="2"/>
  <c r="AB48" i="2" s="1"/>
  <c r="Z37" i="2"/>
  <c r="AB37" i="2" s="1"/>
  <c r="Z32" i="2"/>
  <c r="AB32" i="2" s="1"/>
  <c r="Z27" i="2"/>
  <c r="AB27" i="2" s="1"/>
  <c r="Z20" i="2"/>
  <c r="AB20" i="2" s="1"/>
  <c r="Z15" i="2"/>
  <c r="AB15" i="2" s="1"/>
  <c r="Z4" i="2"/>
  <c r="AB4" i="2" s="1"/>
  <c r="W7" i="6"/>
  <c r="W8" i="6"/>
  <c r="W9" i="6"/>
  <c r="W10" i="6"/>
  <c r="W11" i="6"/>
  <c r="W12" i="6"/>
  <c r="W13" i="6"/>
  <c r="W14" i="6"/>
  <c r="W15" i="6"/>
  <c r="W16" i="6"/>
  <c r="W17" i="6"/>
  <c r="W18" i="6"/>
  <c r="W19" i="6"/>
  <c r="W20" i="6"/>
  <c r="W21" i="6"/>
  <c r="W22" i="6"/>
  <c r="W23" i="6"/>
  <c r="W24" i="6"/>
  <c r="W25" i="6"/>
  <c r="W26" i="6"/>
  <c r="W27" i="6"/>
  <c r="W28" i="6"/>
  <c r="W29" i="6"/>
  <c r="W30" i="6"/>
  <c r="M31" i="6"/>
  <c r="AB72" i="2" l="1"/>
  <c r="W31" i="6"/>
  <c r="M32" i="6"/>
  <c r="W32" i="6"/>
  <c r="M33" i="6"/>
  <c r="W33" i="6"/>
  <c r="M34" i="6"/>
  <c r="W34" i="6"/>
  <c r="M35" i="6"/>
  <c r="W35" i="6"/>
  <c r="M36" i="6"/>
  <c r="W36" i="6"/>
  <c r="M37" i="6"/>
  <c r="W37" i="6"/>
  <c r="M38" i="6"/>
  <c r="W38" i="6"/>
  <c r="M39" i="6"/>
  <c r="W39" i="6"/>
  <c r="M40" i="6"/>
  <c r="W40" i="6"/>
  <c r="M41" i="6"/>
  <c r="W41" i="6"/>
  <c r="M42" i="6"/>
  <c r="W42" i="6"/>
  <c r="M43" i="6"/>
  <c r="W43" i="6"/>
  <c r="M44" i="6"/>
  <c r="W44" i="6"/>
  <c r="M45" i="6"/>
  <c r="W45" i="6"/>
  <c r="M46" i="6"/>
  <c r="W46" i="6"/>
  <c r="M47" i="6"/>
  <c r="W47" i="6"/>
  <c r="M48" i="6"/>
  <c r="W48" i="6"/>
  <c r="M49" i="6"/>
  <c r="W49" i="6"/>
  <c r="M50" i="6"/>
  <c r="W50" i="6"/>
  <c r="M51" i="6"/>
  <c r="W51" i="6"/>
  <c r="M52" i="6"/>
  <c r="W52" i="6"/>
  <c r="M53" i="6"/>
  <c r="M54" i="6"/>
  <c r="M55" i="6"/>
  <c r="M56" i="6"/>
  <c r="M57" i="6"/>
  <c r="M58" i="6"/>
  <c r="M59" i="6"/>
  <c r="M60" i="6"/>
  <c r="M61" i="6"/>
  <c r="M62" i="6"/>
  <c r="M63" i="6"/>
  <c r="M64" i="6"/>
  <c r="M65" i="6"/>
  <c r="M66" i="6"/>
  <c r="M67" i="6"/>
  <c r="M68" i="6"/>
  <c r="M69" i="6"/>
  <c r="M70" i="6"/>
  <c r="M71" i="6"/>
  <c r="M72" i="6"/>
  <c r="M73" i="6"/>
  <c r="M74" i="6"/>
  <c r="M75" i="6"/>
  <c r="M110" i="6"/>
  <c r="M85" i="6"/>
  <c r="M102" i="6"/>
  <c r="M78" i="6"/>
  <c r="M86" i="6"/>
  <c r="M94" i="6"/>
  <c r="M111" i="6"/>
  <c r="M79" i="6"/>
  <c r="M77" i="6"/>
  <c r="M87" i="6"/>
  <c r="M103" i="6"/>
  <c r="M95" i="6"/>
  <c r="M112" i="6"/>
  <c r="M88" i="6"/>
  <c r="M80" i="6"/>
  <c r="M104" i="6"/>
  <c r="M96" i="6"/>
  <c r="M90" i="6"/>
  <c r="M101" i="6"/>
  <c r="M93" i="6"/>
  <c r="M108" i="6"/>
  <c r="M109" i="6"/>
  <c r="M98" i="6"/>
  <c r="M83" i="6"/>
  <c r="M76" i="6"/>
  <c r="M100" i="6"/>
  <c r="M106" i="6"/>
  <c r="M91" i="6"/>
  <c r="M84" i="6"/>
  <c r="M99" i="6"/>
  <c r="M92" i="6"/>
  <c r="M82" i="6"/>
  <c r="M81" i="6"/>
  <c r="M107" i="6"/>
  <c r="M89" i="6"/>
  <c r="M97" i="6"/>
  <c r="M105" i="6"/>
  <c r="M116" i="6"/>
  <c r="M127" i="6"/>
  <c r="M122" i="6"/>
  <c r="M130" i="6"/>
  <c r="M121" i="6"/>
  <c r="M124" i="6"/>
  <c r="M115" i="6"/>
  <c r="M128" i="6"/>
  <c r="M119" i="6"/>
  <c r="M117" i="6"/>
  <c r="M120" i="6"/>
  <c r="M129" i="6"/>
  <c r="M125" i="6"/>
  <c r="M113" i="6"/>
  <c r="M114" i="6"/>
  <c r="M123" i="6"/>
  <c r="M118" i="6"/>
  <c r="M126" i="6"/>
  <c r="M138" i="6"/>
  <c r="M182" i="6"/>
  <c r="M179" i="6"/>
  <c r="M156" i="6"/>
  <c r="M141" i="6"/>
  <c r="M166" i="6"/>
  <c r="M167" i="6"/>
  <c r="M152" i="6"/>
  <c r="M160" i="6"/>
  <c r="M137" i="6"/>
  <c r="M150" i="6"/>
  <c r="M146" i="6"/>
  <c r="M169" i="6"/>
  <c r="M187" i="6"/>
  <c r="M164" i="6"/>
  <c r="M149" i="6"/>
  <c r="M177" i="6"/>
  <c r="M175" i="6"/>
  <c r="M168" i="6"/>
  <c r="M184" i="6"/>
  <c r="M148" i="6"/>
  <c r="M154" i="6"/>
  <c r="M131" i="6"/>
  <c r="M142" i="6"/>
  <c r="M172" i="6"/>
  <c r="M157" i="6"/>
  <c r="M158" i="6"/>
  <c r="M183" i="6"/>
  <c r="M176" i="6"/>
  <c r="M192" i="6"/>
  <c r="M134" i="6"/>
  <c r="M162" i="6"/>
  <c r="M139" i="6"/>
  <c r="M190" i="6"/>
  <c r="M180" i="6"/>
  <c r="M165" i="6"/>
  <c r="M145" i="6"/>
  <c r="M191" i="6"/>
  <c r="M185" i="6"/>
  <c r="M171" i="6"/>
  <c r="M170" i="6"/>
  <c r="M147" i="6"/>
  <c r="M193" i="6"/>
  <c r="M188" i="6"/>
  <c r="M173" i="6"/>
  <c r="M135" i="6"/>
  <c r="M136" i="6"/>
  <c r="M159" i="6"/>
  <c r="M178" i="6"/>
  <c r="M155" i="6"/>
  <c r="M132" i="6"/>
  <c r="M174" i="6"/>
  <c r="M181" i="6"/>
  <c r="M143" i="6"/>
  <c r="M153" i="6"/>
  <c r="M144" i="6"/>
  <c r="M186" i="6"/>
  <c r="M163" i="6"/>
  <c r="M140" i="6"/>
  <c r="M161" i="6"/>
  <c r="M189" i="6"/>
  <c r="M151" i="6"/>
  <c r="M133" i="6"/>
  <c r="M194" i="6"/>
  <c r="M196" i="6"/>
  <c r="M195" i="6"/>
  <c r="M215" i="6"/>
  <c r="M209" i="6"/>
  <c r="M213" i="6"/>
  <c r="M197" i="6"/>
  <c r="M212" i="6"/>
  <c r="M210" i="6"/>
  <c r="M198" i="6"/>
  <c r="M202" i="6"/>
  <c r="M206" i="6"/>
  <c r="M214" i="6"/>
  <c r="M204" i="6"/>
  <c r="M200" i="6"/>
  <c r="M203" i="6"/>
  <c r="M211" i="6"/>
  <c r="M207" i="6"/>
  <c r="M208" i="6"/>
  <c r="M216" i="6"/>
  <c r="M199" i="6"/>
  <c r="M201" i="6"/>
  <c r="M205" i="6"/>
  <c r="L2" i="5" l="1"/>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1" i="5"/>
  <c r="A199" i="3"/>
  <c r="A200" i="3"/>
  <c r="A201" i="3"/>
  <c r="A202" i="3"/>
  <c r="A203" i="3"/>
  <c r="A204" i="3"/>
  <c r="A205" i="3"/>
  <c r="A206" i="3"/>
  <c r="A207" i="3"/>
  <c r="A208" i="3"/>
  <c r="A209" i="3"/>
  <c r="A210" i="3"/>
  <c r="A211" i="3"/>
  <c r="A212" i="3"/>
  <c r="A213" i="3"/>
  <c r="A214" i="3"/>
  <c r="A215" i="3"/>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1" i="5"/>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2" i="3"/>
  <c r="A3" i="2"/>
  <c r="A4" i="2"/>
  <c r="A5" i="2"/>
  <c r="A6" i="2"/>
  <c r="A7" i="2"/>
  <c r="A8" i="2"/>
  <c r="A9" i="2"/>
  <c r="A10" i="2"/>
  <c r="A11" i="2"/>
  <c r="A12" i="2"/>
  <c r="A13" i="2"/>
  <c r="A14" i="1" s="1"/>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2" i="2"/>
  <c r="B56" i="1"/>
  <c r="C56" i="1" s="1"/>
  <c r="D56" i="1"/>
  <c r="E56" i="1" s="1"/>
  <c r="F56" i="1"/>
  <c r="G56" i="1"/>
  <c r="H56" i="1"/>
  <c r="I56" i="1" s="1"/>
  <c r="M56" i="1"/>
  <c r="N56" i="1" s="1"/>
  <c r="B57" i="1"/>
  <c r="C57" i="1" s="1"/>
  <c r="D57" i="1"/>
  <c r="E57" i="1" s="1"/>
  <c r="F57" i="1"/>
  <c r="G57" i="1"/>
  <c r="H57" i="1"/>
  <c r="I57" i="1" s="1"/>
  <c r="M57" i="1"/>
  <c r="N57" i="1" s="1"/>
  <c r="B58" i="1"/>
  <c r="C58" i="1" s="1"/>
  <c r="D58" i="1"/>
  <c r="E58" i="1" s="1"/>
  <c r="F58" i="1"/>
  <c r="G58" i="1"/>
  <c r="H58" i="1"/>
  <c r="I58" i="1" s="1"/>
  <c r="M58" i="1"/>
  <c r="N58" i="1" s="1"/>
  <c r="B59" i="1"/>
  <c r="C59" i="1" s="1"/>
  <c r="D59" i="1"/>
  <c r="E59" i="1" s="1"/>
  <c r="F59" i="1"/>
  <c r="G59" i="1"/>
  <c r="H59" i="1"/>
  <c r="I59" i="1" s="1"/>
  <c r="M59" i="1"/>
  <c r="N59" i="1" s="1"/>
  <c r="B60" i="1"/>
  <c r="C60" i="1" s="1"/>
  <c r="D60" i="1"/>
  <c r="E60" i="1" s="1"/>
  <c r="F60" i="1"/>
  <c r="G60" i="1"/>
  <c r="H60" i="1"/>
  <c r="I60" i="1" s="1"/>
  <c r="M60" i="1"/>
  <c r="N60" i="1" s="1"/>
  <c r="B61" i="1"/>
  <c r="C61" i="1" s="1"/>
  <c r="D61" i="1"/>
  <c r="E61" i="1" s="1"/>
  <c r="F61" i="1"/>
  <c r="G61" i="1"/>
  <c r="H61" i="1"/>
  <c r="I61" i="1" s="1"/>
  <c r="M61" i="1"/>
  <c r="N61" i="1" s="1"/>
  <c r="B62" i="1"/>
  <c r="C62" i="1" s="1"/>
  <c r="D62" i="1"/>
  <c r="E62" i="1" s="1"/>
  <c r="F62" i="1"/>
  <c r="G62" i="1"/>
  <c r="H62" i="1"/>
  <c r="I62" i="1" s="1"/>
  <c r="M62" i="1"/>
  <c r="N62" i="1" s="1"/>
  <c r="B63" i="1"/>
  <c r="C63" i="1" s="1"/>
  <c r="D63" i="1"/>
  <c r="E63" i="1" s="1"/>
  <c r="F63" i="1"/>
  <c r="G63" i="1"/>
  <c r="H63" i="1"/>
  <c r="I63" i="1" s="1"/>
  <c r="M63" i="1"/>
  <c r="N63" i="1" s="1"/>
  <c r="B64" i="1"/>
  <c r="C64" i="1" s="1"/>
  <c r="D64" i="1"/>
  <c r="E64" i="1" s="1"/>
  <c r="F64" i="1"/>
  <c r="G64" i="1"/>
  <c r="H64" i="1"/>
  <c r="I64" i="1" s="1"/>
  <c r="M64" i="1"/>
  <c r="N64" i="1" s="1"/>
  <c r="B65" i="1"/>
  <c r="C65" i="1" s="1"/>
  <c r="D65" i="1"/>
  <c r="E65" i="1" s="1"/>
  <c r="F65" i="1"/>
  <c r="G65" i="1"/>
  <c r="H65" i="1"/>
  <c r="I65" i="1" s="1"/>
  <c r="M65" i="1"/>
  <c r="N65" i="1" s="1"/>
  <c r="B66" i="1"/>
  <c r="C66" i="1" s="1"/>
  <c r="D66" i="1"/>
  <c r="E66" i="1" s="1"/>
  <c r="F66" i="1"/>
  <c r="G66" i="1"/>
  <c r="H66" i="1"/>
  <c r="I66" i="1" s="1"/>
  <c r="M66" i="1"/>
  <c r="N66" i="1" s="1"/>
  <c r="B67" i="1"/>
  <c r="C67" i="1" s="1"/>
  <c r="D67" i="1"/>
  <c r="E67" i="1" s="1"/>
  <c r="F67" i="1"/>
  <c r="G67" i="1"/>
  <c r="H67" i="1"/>
  <c r="I67" i="1" s="1"/>
  <c r="M67" i="1"/>
  <c r="N67" i="1" s="1"/>
  <c r="B68" i="1"/>
  <c r="C68" i="1" s="1"/>
  <c r="D68" i="1"/>
  <c r="E68" i="1" s="1"/>
  <c r="F68" i="1"/>
  <c r="G68" i="1"/>
  <c r="H68" i="1"/>
  <c r="I68" i="1" s="1"/>
  <c r="M68" i="1"/>
  <c r="N68" i="1" s="1"/>
  <c r="B69" i="1"/>
  <c r="C69" i="1" s="1"/>
  <c r="D69" i="1"/>
  <c r="E69" i="1" s="1"/>
  <c r="F69" i="1"/>
  <c r="G69" i="1"/>
  <c r="H69" i="1"/>
  <c r="I69" i="1" s="1"/>
  <c r="M69" i="1"/>
  <c r="N69" i="1" s="1"/>
  <c r="B70" i="1"/>
  <c r="C70" i="1" s="1"/>
  <c r="D70" i="1"/>
  <c r="E70" i="1" s="1"/>
  <c r="F70" i="1"/>
  <c r="G70" i="1"/>
  <c r="H70" i="1"/>
  <c r="I70" i="1" s="1"/>
  <c r="M70" i="1"/>
  <c r="N70" i="1" s="1"/>
  <c r="B71" i="1"/>
  <c r="C71" i="1" s="1"/>
  <c r="D71" i="1"/>
  <c r="E71" i="1" s="1"/>
  <c r="F71" i="1"/>
  <c r="G71" i="1"/>
  <c r="H71" i="1"/>
  <c r="I71" i="1" s="1"/>
  <c r="M71" i="1"/>
  <c r="N71" i="1" s="1"/>
  <c r="B72" i="1"/>
  <c r="C72" i="1" s="1"/>
  <c r="D72" i="1"/>
  <c r="E72" i="1" s="1"/>
  <c r="F72" i="1"/>
  <c r="G72" i="1"/>
  <c r="H72" i="1"/>
  <c r="I72" i="1" s="1"/>
  <c r="M72" i="1"/>
  <c r="N72" i="1" s="1"/>
  <c r="B73" i="1"/>
  <c r="C73" i="1" s="1"/>
  <c r="D73" i="1"/>
  <c r="E73" i="1" s="1"/>
  <c r="F73" i="1"/>
  <c r="G73" i="1"/>
  <c r="H73" i="1"/>
  <c r="I73" i="1" s="1"/>
  <c r="M73" i="1"/>
  <c r="N73" i="1" s="1"/>
  <c r="B74" i="1"/>
  <c r="C74" i="1" s="1"/>
  <c r="D74" i="1"/>
  <c r="E74" i="1" s="1"/>
  <c r="F74" i="1"/>
  <c r="G74" i="1"/>
  <c r="H74" i="1"/>
  <c r="I74" i="1" s="1"/>
  <c r="M74" i="1"/>
  <c r="N74" i="1" s="1"/>
  <c r="B75" i="1"/>
  <c r="C75" i="1" s="1"/>
  <c r="D75" i="1"/>
  <c r="E75" i="1" s="1"/>
  <c r="F75" i="1"/>
  <c r="G75" i="1"/>
  <c r="H75" i="1"/>
  <c r="I75" i="1" s="1"/>
  <c r="M75" i="1"/>
  <c r="N75" i="1" s="1"/>
  <c r="B76" i="1"/>
  <c r="C76" i="1" s="1"/>
  <c r="D76" i="1"/>
  <c r="E76" i="1" s="1"/>
  <c r="F76" i="1"/>
  <c r="G76" i="1"/>
  <c r="H76" i="1"/>
  <c r="I76" i="1" s="1"/>
  <c r="M76" i="1"/>
  <c r="N76" i="1" s="1"/>
  <c r="B77" i="1"/>
  <c r="C77" i="1" s="1"/>
  <c r="D77" i="1"/>
  <c r="E77" i="1" s="1"/>
  <c r="F77" i="1"/>
  <c r="G77" i="1"/>
  <c r="H77" i="1"/>
  <c r="I77" i="1" s="1"/>
  <c r="M77" i="1"/>
  <c r="N77" i="1" s="1"/>
  <c r="B78" i="1"/>
  <c r="C78" i="1" s="1"/>
  <c r="D78" i="1"/>
  <c r="E78" i="1" s="1"/>
  <c r="F78" i="1"/>
  <c r="G78" i="1"/>
  <c r="H78" i="1"/>
  <c r="I78" i="1" s="1"/>
  <c r="M78" i="1"/>
  <c r="N78" i="1" s="1"/>
  <c r="B79" i="1"/>
  <c r="C79" i="1" s="1"/>
  <c r="D79" i="1"/>
  <c r="E79" i="1" s="1"/>
  <c r="F79" i="1"/>
  <c r="G79" i="1"/>
  <c r="H79" i="1"/>
  <c r="I79" i="1" s="1"/>
  <c r="M79" i="1"/>
  <c r="N79" i="1" s="1"/>
  <c r="B80" i="1"/>
  <c r="C80" i="1" s="1"/>
  <c r="D80" i="1"/>
  <c r="E80" i="1" s="1"/>
  <c r="F80" i="1"/>
  <c r="G80" i="1"/>
  <c r="H80" i="1"/>
  <c r="I80" i="1" s="1"/>
  <c r="M80" i="1"/>
  <c r="N80" i="1" s="1"/>
  <c r="B81" i="1"/>
  <c r="C81" i="1" s="1"/>
  <c r="D81" i="1"/>
  <c r="E81" i="1" s="1"/>
  <c r="F81" i="1"/>
  <c r="G81" i="1"/>
  <c r="H81" i="1"/>
  <c r="I81" i="1" s="1"/>
  <c r="M81" i="1"/>
  <c r="N81" i="1" s="1"/>
  <c r="B82" i="1"/>
  <c r="C82" i="1" s="1"/>
  <c r="D82" i="1"/>
  <c r="E82" i="1" s="1"/>
  <c r="F82" i="1"/>
  <c r="G82" i="1"/>
  <c r="H82" i="1"/>
  <c r="I82" i="1" s="1"/>
  <c r="M82" i="1"/>
  <c r="N82" i="1" s="1"/>
  <c r="B83" i="1"/>
  <c r="C83" i="1" s="1"/>
  <c r="D83" i="1"/>
  <c r="E83" i="1" s="1"/>
  <c r="F83" i="1"/>
  <c r="G83" i="1"/>
  <c r="H83" i="1"/>
  <c r="I83" i="1" s="1"/>
  <c r="M83" i="1"/>
  <c r="N83" i="1" s="1"/>
  <c r="B84" i="1"/>
  <c r="C84" i="1" s="1"/>
  <c r="D84" i="1"/>
  <c r="E84" i="1" s="1"/>
  <c r="F84" i="1"/>
  <c r="G84" i="1"/>
  <c r="H84" i="1"/>
  <c r="I84" i="1" s="1"/>
  <c r="M84" i="1"/>
  <c r="N84" i="1" s="1"/>
  <c r="B85" i="1"/>
  <c r="C85" i="1" s="1"/>
  <c r="D85" i="1"/>
  <c r="E85" i="1" s="1"/>
  <c r="F85" i="1"/>
  <c r="G85" i="1"/>
  <c r="H85" i="1"/>
  <c r="I85" i="1" s="1"/>
  <c r="M85" i="1"/>
  <c r="N85" i="1" s="1"/>
  <c r="B86" i="1"/>
  <c r="C86" i="1" s="1"/>
  <c r="D86" i="1"/>
  <c r="E86" i="1" s="1"/>
  <c r="F86" i="1"/>
  <c r="G86" i="1"/>
  <c r="H86" i="1"/>
  <c r="I86" i="1" s="1"/>
  <c r="M86" i="1"/>
  <c r="N86" i="1" s="1"/>
  <c r="B87" i="1"/>
  <c r="C87" i="1" s="1"/>
  <c r="D87" i="1"/>
  <c r="E87" i="1" s="1"/>
  <c r="F87" i="1"/>
  <c r="G87" i="1"/>
  <c r="H87" i="1"/>
  <c r="I87" i="1" s="1"/>
  <c r="M87" i="1"/>
  <c r="N87" i="1" s="1"/>
  <c r="B88" i="1"/>
  <c r="C88" i="1" s="1"/>
  <c r="D88" i="1"/>
  <c r="E88" i="1" s="1"/>
  <c r="F88" i="1"/>
  <c r="G88" i="1"/>
  <c r="H88" i="1"/>
  <c r="I88" i="1" s="1"/>
  <c r="M88" i="1"/>
  <c r="N88" i="1" s="1"/>
  <c r="B89" i="1"/>
  <c r="C89" i="1" s="1"/>
  <c r="D89" i="1"/>
  <c r="E89" i="1" s="1"/>
  <c r="F89" i="1"/>
  <c r="G89" i="1"/>
  <c r="H89" i="1"/>
  <c r="I89" i="1" s="1"/>
  <c r="M89" i="1"/>
  <c r="N89" i="1" s="1"/>
  <c r="B90" i="1"/>
  <c r="C90" i="1" s="1"/>
  <c r="D90" i="1"/>
  <c r="E90" i="1" s="1"/>
  <c r="F90" i="1"/>
  <c r="G90" i="1"/>
  <c r="H90" i="1"/>
  <c r="I90" i="1" s="1"/>
  <c r="M90" i="1"/>
  <c r="N90" i="1" s="1"/>
  <c r="B91" i="1"/>
  <c r="C91" i="1" s="1"/>
  <c r="D91" i="1"/>
  <c r="E91" i="1" s="1"/>
  <c r="F91" i="1"/>
  <c r="G91" i="1"/>
  <c r="H91" i="1"/>
  <c r="I91" i="1" s="1"/>
  <c r="M91" i="1"/>
  <c r="N91" i="1" s="1"/>
  <c r="B92" i="1"/>
  <c r="C92" i="1" s="1"/>
  <c r="D92" i="1"/>
  <c r="E92" i="1" s="1"/>
  <c r="F92" i="1"/>
  <c r="G92" i="1"/>
  <c r="H92" i="1"/>
  <c r="I92" i="1" s="1"/>
  <c r="M92" i="1"/>
  <c r="N92" i="1" s="1"/>
  <c r="B93" i="1"/>
  <c r="C93" i="1" s="1"/>
  <c r="D93" i="1"/>
  <c r="E93" i="1" s="1"/>
  <c r="F93" i="1"/>
  <c r="G93" i="1"/>
  <c r="H93" i="1"/>
  <c r="I93" i="1" s="1"/>
  <c r="M93" i="1"/>
  <c r="N93" i="1" s="1"/>
  <c r="B94" i="1"/>
  <c r="C94" i="1" s="1"/>
  <c r="D94" i="1"/>
  <c r="E94" i="1" s="1"/>
  <c r="F94" i="1"/>
  <c r="G94" i="1"/>
  <c r="H94" i="1"/>
  <c r="I94" i="1" s="1"/>
  <c r="M94" i="1"/>
  <c r="N94" i="1" s="1"/>
  <c r="B95" i="1"/>
  <c r="C95" i="1" s="1"/>
  <c r="D95" i="1"/>
  <c r="E95" i="1" s="1"/>
  <c r="F95" i="1"/>
  <c r="G95" i="1"/>
  <c r="H95" i="1"/>
  <c r="I95" i="1" s="1"/>
  <c r="M95" i="1"/>
  <c r="N95" i="1" s="1"/>
  <c r="B96" i="1"/>
  <c r="C96" i="1" s="1"/>
  <c r="D96" i="1"/>
  <c r="E96" i="1" s="1"/>
  <c r="F96" i="1"/>
  <c r="G96" i="1"/>
  <c r="H96" i="1"/>
  <c r="I96" i="1" s="1"/>
  <c r="M96" i="1"/>
  <c r="N96" i="1" s="1"/>
  <c r="B97" i="1"/>
  <c r="C97" i="1" s="1"/>
  <c r="D97" i="1"/>
  <c r="E97" i="1" s="1"/>
  <c r="F97" i="1"/>
  <c r="G97" i="1"/>
  <c r="H97" i="1"/>
  <c r="I97" i="1" s="1"/>
  <c r="M97" i="1"/>
  <c r="N97" i="1" s="1"/>
  <c r="B98" i="1"/>
  <c r="C98" i="1" s="1"/>
  <c r="D98" i="1"/>
  <c r="E98" i="1" s="1"/>
  <c r="F98" i="1"/>
  <c r="G98" i="1"/>
  <c r="H98" i="1"/>
  <c r="I98" i="1" s="1"/>
  <c r="M98" i="1"/>
  <c r="N98" i="1" s="1"/>
  <c r="B99" i="1"/>
  <c r="C99" i="1" s="1"/>
  <c r="D99" i="1"/>
  <c r="E99" i="1" s="1"/>
  <c r="F99" i="1"/>
  <c r="G99" i="1"/>
  <c r="H99" i="1"/>
  <c r="I99" i="1" s="1"/>
  <c r="M99" i="1"/>
  <c r="N99" i="1" s="1"/>
  <c r="B100" i="1"/>
  <c r="C100" i="1" s="1"/>
  <c r="D100" i="1"/>
  <c r="E100" i="1" s="1"/>
  <c r="F100" i="1"/>
  <c r="G100" i="1"/>
  <c r="H100" i="1"/>
  <c r="I100" i="1" s="1"/>
  <c r="M100" i="1"/>
  <c r="N100" i="1" s="1"/>
  <c r="B101" i="1"/>
  <c r="C101" i="1" s="1"/>
  <c r="D101" i="1"/>
  <c r="E101" i="1" s="1"/>
  <c r="F101" i="1"/>
  <c r="G101" i="1"/>
  <c r="H101" i="1"/>
  <c r="I101" i="1" s="1"/>
  <c r="M101" i="1"/>
  <c r="N101" i="1" s="1"/>
  <c r="B102" i="1"/>
  <c r="C102" i="1" s="1"/>
  <c r="D102" i="1"/>
  <c r="E102" i="1" s="1"/>
  <c r="F102" i="1"/>
  <c r="G102" i="1"/>
  <c r="H102" i="1"/>
  <c r="I102" i="1" s="1"/>
  <c r="M102" i="1"/>
  <c r="N102" i="1" s="1"/>
  <c r="B103" i="1"/>
  <c r="C103" i="1" s="1"/>
  <c r="D103" i="1"/>
  <c r="E103" i="1" s="1"/>
  <c r="F103" i="1"/>
  <c r="G103" i="1"/>
  <c r="H103" i="1"/>
  <c r="I103" i="1" s="1"/>
  <c r="M103" i="1"/>
  <c r="N103" i="1" s="1"/>
  <c r="B104" i="1"/>
  <c r="C104" i="1" s="1"/>
  <c r="D104" i="1"/>
  <c r="E104" i="1" s="1"/>
  <c r="F104" i="1"/>
  <c r="G104" i="1"/>
  <c r="H104" i="1"/>
  <c r="I104" i="1" s="1"/>
  <c r="M104" i="1"/>
  <c r="N104" i="1" s="1"/>
  <c r="B105" i="1"/>
  <c r="C105" i="1" s="1"/>
  <c r="D105" i="1"/>
  <c r="E105" i="1" s="1"/>
  <c r="F105" i="1"/>
  <c r="G105" i="1"/>
  <c r="H105" i="1"/>
  <c r="I105" i="1" s="1"/>
  <c r="M105" i="1"/>
  <c r="N105" i="1" s="1"/>
  <c r="B106" i="1"/>
  <c r="C106" i="1" s="1"/>
  <c r="D106" i="1"/>
  <c r="E106" i="1" s="1"/>
  <c r="F106" i="1"/>
  <c r="G106" i="1"/>
  <c r="H106" i="1"/>
  <c r="I106" i="1" s="1"/>
  <c r="M106" i="1"/>
  <c r="N106" i="1" s="1"/>
  <c r="B107" i="1"/>
  <c r="C107" i="1" s="1"/>
  <c r="D107" i="1"/>
  <c r="E107" i="1" s="1"/>
  <c r="F107" i="1"/>
  <c r="G107" i="1"/>
  <c r="H107" i="1"/>
  <c r="I107" i="1" s="1"/>
  <c r="M107" i="1"/>
  <c r="N107" i="1" s="1"/>
  <c r="B108" i="1"/>
  <c r="C108" i="1" s="1"/>
  <c r="D108" i="1"/>
  <c r="E108" i="1" s="1"/>
  <c r="F108" i="1"/>
  <c r="G108" i="1"/>
  <c r="H108" i="1"/>
  <c r="I108" i="1" s="1"/>
  <c r="M108" i="1"/>
  <c r="N108" i="1" s="1"/>
  <c r="B109" i="1"/>
  <c r="C109" i="1" s="1"/>
  <c r="D109" i="1"/>
  <c r="E109" i="1" s="1"/>
  <c r="F109" i="1"/>
  <c r="G109" i="1"/>
  <c r="H109" i="1"/>
  <c r="I109" i="1" s="1"/>
  <c r="M109" i="1"/>
  <c r="N109" i="1" s="1"/>
  <c r="B110" i="1"/>
  <c r="C110" i="1" s="1"/>
  <c r="D110" i="1"/>
  <c r="E110" i="1" s="1"/>
  <c r="F110" i="1"/>
  <c r="G110" i="1"/>
  <c r="H110" i="1"/>
  <c r="I110" i="1" s="1"/>
  <c r="M110" i="1"/>
  <c r="N110" i="1" s="1"/>
  <c r="B111" i="1"/>
  <c r="C111" i="1" s="1"/>
  <c r="D111" i="1"/>
  <c r="E111" i="1" s="1"/>
  <c r="F111" i="1"/>
  <c r="G111" i="1"/>
  <c r="H111" i="1"/>
  <c r="I111" i="1" s="1"/>
  <c r="M111" i="1"/>
  <c r="N111" i="1" s="1"/>
  <c r="B112" i="1"/>
  <c r="C112" i="1" s="1"/>
  <c r="D112" i="1"/>
  <c r="E112" i="1" s="1"/>
  <c r="F112" i="1"/>
  <c r="G112" i="1"/>
  <c r="H112" i="1"/>
  <c r="I112" i="1" s="1"/>
  <c r="M112" i="1"/>
  <c r="N112" i="1" s="1"/>
  <c r="B113" i="1"/>
  <c r="C113" i="1" s="1"/>
  <c r="D113" i="1"/>
  <c r="E113" i="1" s="1"/>
  <c r="F113" i="1"/>
  <c r="G113" i="1"/>
  <c r="H113" i="1"/>
  <c r="I113" i="1" s="1"/>
  <c r="M113" i="1"/>
  <c r="N113" i="1" s="1"/>
  <c r="B114" i="1"/>
  <c r="C114" i="1" s="1"/>
  <c r="D114" i="1"/>
  <c r="E114" i="1" s="1"/>
  <c r="F114" i="1"/>
  <c r="G114" i="1"/>
  <c r="H114" i="1"/>
  <c r="I114" i="1" s="1"/>
  <c r="M114" i="1"/>
  <c r="N114" i="1" s="1"/>
  <c r="B115" i="1"/>
  <c r="C115" i="1" s="1"/>
  <c r="D115" i="1"/>
  <c r="E115" i="1" s="1"/>
  <c r="F115" i="1"/>
  <c r="G115" i="1"/>
  <c r="H115" i="1"/>
  <c r="I115" i="1" s="1"/>
  <c r="M115" i="1"/>
  <c r="N115" i="1" s="1"/>
  <c r="B116" i="1"/>
  <c r="C116" i="1" s="1"/>
  <c r="D116" i="1"/>
  <c r="E116" i="1" s="1"/>
  <c r="F116" i="1"/>
  <c r="G116" i="1"/>
  <c r="H116" i="1"/>
  <c r="I116" i="1" s="1"/>
  <c r="M116" i="1"/>
  <c r="N116" i="1" s="1"/>
  <c r="B117" i="1"/>
  <c r="C117" i="1" s="1"/>
  <c r="D117" i="1"/>
  <c r="E117" i="1" s="1"/>
  <c r="F117" i="1"/>
  <c r="G117" i="1"/>
  <c r="H117" i="1"/>
  <c r="I117" i="1" s="1"/>
  <c r="M117" i="1"/>
  <c r="N117" i="1" s="1"/>
  <c r="B118" i="1"/>
  <c r="C118" i="1" s="1"/>
  <c r="D118" i="1"/>
  <c r="E118" i="1" s="1"/>
  <c r="F118" i="1"/>
  <c r="G118" i="1"/>
  <c r="H118" i="1"/>
  <c r="I118" i="1" s="1"/>
  <c r="M118" i="1"/>
  <c r="N118" i="1" s="1"/>
  <c r="B119" i="1"/>
  <c r="C119" i="1" s="1"/>
  <c r="D119" i="1"/>
  <c r="E119" i="1" s="1"/>
  <c r="F119" i="1"/>
  <c r="G119" i="1"/>
  <c r="H119" i="1"/>
  <c r="I119" i="1" s="1"/>
  <c r="M119" i="1"/>
  <c r="N119" i="1" s="1"/>
  <c r="B120" i="1"/>
  <c r="C120" i="1" s="1"/>
  <c r="D120" i="1"/>
  <c r="E120" i="1" s="1"/>
  <c r="F120" i="1"/>
  <c r="G120" i="1"/>
  <c r="H120" i="1"/>
  <c r="I120" i="1" s="1"/>
  <c r="M120" i="1"/>
  <c r="N120" i="1" s="1"/>
  <c r="B121" i="1"/>
  <c r="C121" i="1" s="1"/>
  <c r="D121" i="1"/>
  <c r="E121" i="1" s="1"/>
  <c r="F121" i="1"/>
  <c r="G121" i="1"/>
  <c r="H121" i="1"/>
  <c r="I121" i="1" s="1"/>
  <c r="M121" i="1"/>
  <c r="N121" i="1" s="1"/>
  <c r="B122" i="1"/>
  <c r="C122" i="1" s="1"/>
  <c r="D122" i="1"/>
  <c r="E122" i="1" s="1"/>
  <c r="F122" i="1"/>
  <c r="G122" i="1"/>
  <c r="H122" i="1"/>
  <c r="I122" i="1" s="1"/>
  <c r="M122" i="1"/>
  <c r="N122" i="1" s="1"/>
  <c r="B123" i="1"/>
  <c r="C123" i="1" s="1"/>
  <c r="D123" i="1"/>
  <c r="E123" i="1" s="1"/>
  <c r="F123" i="1"/>
  <c r="G123" i="1"/>
  <c r="H123" i="1"/>
  <c r="I123" i="1" s="1"/>
  <c r="M123" i="1"/>
  <c r="N123" i="1" s="1"/>
  <c r="B124" i="1"/>
  <c r="C124" i="1" s="1"/>
  <c r="D124" i="1"/>
  <c r="E124" i="1" s="1"/>
  <c r="F124" i="1"/>
  <c r="G124" i="1"/>
  <c r="H124" i="1"/>
  <c r="I124" i="1" s="1"/>
  <c r="M124" i="1"/>
  <c r="N124" i="1" s="1"/>
  <c r="B125" i="1"/>
  <c r="C125" i="1" s="1"/>
  <c r="D125" i="1"/>
  <c r="E125" i="1" s="1"/>
  <c r="F125" i="1"/>
  <c r="G125" i="1"/>
  <c r="H125" i="1"/>
  <c r="I125" i="1" s="1"/>
  <c r="M125" i="1"/>
  <c r="N125" i="1" s="1"/>
  <c r="B126" i="1"/>
  <c r="C126" i="1" s="1"/>
  <c r="D126" i="1"/>
  <c r="E126" i="1" s="1"/>
  <c r="F126" i="1"/>
  <c r="G126" i="1"/>
  <c r="H126" i="1"/>
  <c r="I126" i="1" s="1"/>
  <c r="M126" i="1"/>
  <c r="N126" i="1" s="1"/>
  <c r="B127" i="1"/>
  <c r="C127" i="1" s="1"/>
  <c r="D127" i="1"/>
  <c r="E127" i="1" s="1"/>
  <c r="F127" i="1"/>
  <c r="G127" i="1"/>
  <c r="H127" i="1"/>
  <c r="I127" i="1" s="1"/>
  <c r="M127" i="1"/>
  <c r="N127" i="1" s="1"/>
  <c r="B128" i="1"/>
  <c r="C128" i="1" s="1"/>
  <c r="D128" i="1"/>
  <c r="E128" i="1" s="1"/>
  <c r="F128" i="1"/>
  <c r="G128" i="1"/>
  <c r="H128" i="1"/>
  <c r="I128" i="1" s="1"/>
  <c r="M128" i="1"/>
  <c r="N128" i="1" s="1"/>
  <c r="B129" i="1"/>
  <c r="C129" i="1" s="1"/>
  <c r="D129" i="1"/>
  <c r="E129" i="1" s="1"/>
  <c r="F129" i="1"/>
  <c r="G129" i="1"/>
  <c r="H129" i="1"/>
  <c r="I129" i="1" s="1"/>
  <c r="M129" i="1"/>
  <c r="N129" i="1" s="1"/>
  <c r="B130" i="1"/>
  <c r="C130" i="1" s="1"/>
  <c r="D130" i="1"/>
  <c r="E130" i="1" s="1"/>
  <c r="F130" i="1"/>
  <c r="G130" i="1"/>
  <c r="H130" i="1"/>
  <c r="I130" i="1" s="1"/>
  <c r="M130" i="1"/>
  <c r="N130" i="1" s="1"/>
  <c r="B131" i="1"/>
  <c r="C131" i="1" s="1"/>
  <c r="D131" i="1"/>
  <c r="E131" i="1" s="1"/>
  <c r="F131" i="1"/>
  <c r="G131" i="1"/>
  <c r="H131" i="1"/>
  <c r="I131" i="1" s="1"/>
  <c r="M131" i="1"/>
  <c r="N131" i="1" s="1"/>
  <c r="B132" i="1"/>
  <c r="C132" i="1" s="1"/>
  <c r="D132" i="1"/>
  <c r="E132" i="1" s="1"/>
  <c r="F132" i="1"/>
  <c r="G132" i="1"/>
  <c r="H132" i="1"/>
  <c r="I132" i="1" s="1"/>
  <c r="M132" i="1"/>
  <c r="N132" i="1" s="1"/>
  <c r="B133" i="1"/>
  <c r="C133" i="1" s="1"/>
  <c r="D133" i="1"/>
  <c r="E133" i="1" s="1"/>
  <c r="F133" i="1"/>
  <c r="G133" i="1"/>
  <c r="H133" i="1"/>
  <c r="I133" i="1" s="1"/>
  <c r="M133" i="1"/>
  <c r="N133" i="1" s="1"/>
  <c r="B134" i="1"/>
  <c r="C134" i="1" s="1"/>
  <c r="D134" i="1"/>
  <c r="E134" i="1" s="1"/>
  <c r="F134" i="1"/>
  <c r="G134" i="1"/>
  <c r="H134" i="1"/>
  <c r="I134" i="1" s="1"/>
  <c r="M134" i="1"/>
  <c r="N134" i="1" s="1"/>
  <c r="B135" i="1"/>
  <c r="C135" i="1" s="1"/>
  <c r="D135" i="1"/>
  <c r="E135" i="1" s="1"/>
  <c r="F135" i="1"/>
  <c r="G135" i="1"/>
  <c r="H135" i="1"/>
  <c r="I135" i="1" s="1"/>
  <c r="M135" i="1"/>
  <c r="N135" i="1" s="1"/>
  <c r="B136" i="1"/>
  <c r="C136" i="1" s="1"/>
  <c r="D136" i="1"/>
  <c r="E136" i="1" s="1"/>
  <c r="F136" i="1"/>
  <c r="G136" i="1"/>
  <c r="H136" i="1"/>
  <c r="I136" i="1" s="1"/>
  <c r="M136" i="1"/>
  <c r="N136" i="1" s="1"/>
  <c r="B137" i="1"/>
  <c r="C137" i="1" s="1"/>
  <c r="D137" i="1"/>
  <c r="E137" i="1" s="1"/>
  <c r="F137" i="1"/>
  <c r="G137" i="1"/>
  <c r="H137" i="1"/>
  <c r="I137" i="1" s="1"/>
  <c r="M137" i="1"/>
  <c r="N137" i="1" s="1"/>
  <c r="B138" i="1"/>
  <c r="C138" i="1" s="1"/>
  <c r="D138" i="1"/>
  <c r="E138" i="1" s="1"/>
  <c r="F138" i="1"/>
  <c r="G138" i="1"/>
  <c r="H138" i="1"/>
  <c r="I138" i="1" s="1"/>
  <c r="M138" i="1"/>
  <c r="N138" i="1" s="1"/>
  <c r="B139" i="1"/>
  <c r="C139" i="1" s="1"/>
  <c r="D139" i="1"/>
  <c r="E139" i="1" s="1"/>
  <c r="F139" i="1"/>
  <c r="G139" i="1"/>
  <c r="H139" i="1"/>
  <c r="I139" i="1" s="1"/>
  <c r="M139" i="1"/>
  <c r="N139" i="1" s="1"/>
  <c r="B140" i="1"/>
  <c r="C140" i="1" s="1"/>
  <c r="D140" i="1"/>
  <c r="E140" i="1" s="1"/>
  <c r="F140" i="1"/>
  <c r="G140" i="1"/>
  <c r="H140" i="1"/>
  <c r="I140" i="1" s="1"/>
  <c r="M140" i="1"/>
  <c r="N140" i="1" s="1"/>
  <c r="B141" i="1"/>
  <c r="C141" i="1" s="1"/>
  <c r="D141" i="1"/>
  <c r="E141" i="1" s="1"/>
  <c r="F141" i="1"/>
  <c r="G141" i="1"/>
  <c r="H141" i="1"/>
  <c r="I141" i="1" s="1"/>
  <c r="M141" i="1"/>
  <c r="N141" i="1" s="1"/>
  <c r="B142" i="1"/>
  <c r="C142" i="1" s="1"/>
  <c r="D142" i="1"/>
  <c r="E142" i="1" s="1"/>
  <c r="F142" i="1"/>
  <c r="G142" i="1"/>
  <c r="H142" i="1"/>
  <c r="I142" i="1" s="1"/>
  <c r="M142" i="1"/>
  <c r="N142" i="1" s="1"/>
  <c r="B143" i="1"/>
  <c r="C143" i="1" s="1"/>
  <c r="D143" i="1"/>
  <c r="E143" i="1" s="1"/>
  <c r="F143" i="1"/>
  <c r="G143" i="1"/>
  <c r="H143" i="1"/>
  <c r="I143" i="1" s="1"/>
  <c r="M143" i="1"/>
  <c r="N143" i="1" s="1"/>
  <c r="B144" i="1"/>
  <c r="C144" i="1" s="1"/>
  <c r="D144" i="1"/>
  <c r="E144" i="1" s="1"/>
  <c r="F144" i="1"/>
  <c r="G144" i="1"/>
  <c r="H144" i="1"/>
  <c r="I144" i="1" s="1"/>
  <c r="M144" i="1"/>
  <c r="N144" i="1" s="1"/>
  <c r="B145" i="1"/>
  <c r="C145" i="1" s="1"/>
  <c r="D145" i="1"/>
  <c r="E145" i="1" s="1"/>
  <c r="F145" i="1"/>
  <c r="G145" i="1"/>
  <c r="H145" i="1"/>
  <c r="I145" i="1" s="1"/>
  <c r="M145" i="1"/>
  <c r="N145" i="1" s="1"/>
  <c r="B146" i="1"/>
  <c r="C146" i="1" s="1"/>
  <c r="D146" i="1"/>
  <c r="E146" i="1" s="1"/>
  <c r="F146" i="1"/>
  <c r="G146" i="1"/>
  <c r="H146" i="1"/>
  <c r="I146" i="1" s="1"/>
  <c r="M146" i="1"/>
  <c r="N146" i="1" s="1"/>
  <c r="B147" i="1"/>
  <c r="C147" i="1" s="1"/>
  <c r="D147" i="1"/>
  <c r="E147" i="1" s="1"/>
  <c r="F147" i="1"/>
  <c r="G147" i="1"/>
  <c r="H147" i="1"/>
  <c r="I147" i="1" s="1"/>
  <c r="M147" i="1"/>
  <c r="N147" i="1" s="1"/>
  <c r="B148" i="1"/>
  <c r="C148" i="1" s="1"/>
  <c r="D148" i="1"/>
  <c r="E148" i="1" s="1"/>
  <c r="F148" i="1"/>
  <c r="G148" i="1"/>
  <c r="H148" i="1"/>
  <c r="I148" i="1" s="1"/>
  <c r="M148" i="1"/>
  <c r="N148" i="1" s="1"/>
  <c r="B149" i="1"/>
  <c r="C149" i="1" s="1"/>
  <c r="D149" i="1"/>
  <c r="E149" i="1" s="1"/>
  <c r="F149" i="1"/>
  <c r="G149" i="1"/>
  <c r="H149" i="1"/>
  <c r="I149" i="1" s="1"/>
  <c r="M149" i="1"/>
  <c r="N149" i="1" s="1"/>
  <c r="B150" i="1"/>
  <c r="C150" i="1" s="1"/>
  <c r="D150" i="1"/>
  <c r="E150" i="1" s="1"/>
  <c r="F150" i="1"/>
  <c r="G150" i="1"/>
  <c r="H150" i="1"/>
  <c r="I150" i="1" s="1"/>
  <c r="M150" i="1"/>
  <c r="N150" i="1" s="1"/>
  <c r="B151" i="1"/>
  <c r="C151" i="1" s="1"/>
  <c r="D151" i="1"/>
  <c r="E151" i="1" s="1"/>
  <c r="F151" i="1"/>
  <c r="G151" i="1"/>
  <c r="H151" i="1"/>
  <c r="I151" i="1" s="1"/>
  <c r="M151" i="1"/>
  <c r="N151" i="1" s="1"/>
  <c r="B152" i="1"/>
  <c r="C152" i="1" s="1"/>
  <c r="D152" i="1"/>
  <c r="E152" i="1" s="1"/>
  <c r="F152" i="1"/>
  <c r="G152" i="1"/>
  <c r="H152" i="1"/>
  <c r="I152" i="1" s="1"/>
  <c r="M152" i="1"/>
  <c r="N152" i="1" s="1"/>
  <c r="B153" i="1"/>
  <c r="C153" i="1" s="1"/>
  <c r="D153" i="1"/>
  <c r="E153" i="1" s="1"/>
  <c r="F153" i="1"/>
  <c r="G153" i="1"/>
  <c r="H153" i="1"/>
  <c r="I153" i="1" s="1"/>
  <c r="M153" i="1"/>
  <c r="N153" i="1" s="1"/>
  <c r="B154" i="1"/>
  <c r="C154" i="1" s="1"/>
  <c r="B155" i="1"/>
  <c r="C155" i="1" s="1"/>
  <c r="B156" i="1"/>
  <c r="C156" i="1" s="1"/>
  <c r="B157" i="1"/>
  <c r="C157" i="1" s="1"/>
  <c r="B158" i="1"/>
  <c r="C158" i="1" s="1"/>
  <c r="B159" i="1"/>
  <c r="C159" i="1" s="1"/>
  <c r="B160" i="1"/>
  <c r="C160" i="1" s="1"/>
  <c r="B161" i="1"/>
  <c r="C161" i="1" s="1"/>
  <c r="B162" i="1"/>
  <c r="C162" i="1" s="1"/>
  <c r="D162" i="1"/>
  <c r="E162" i="1" s="1"/>
  <c r="F162" i="1"/>
  <c r="G162" i="1"/>
  <c r="H162" i="1"/>
  <c r="I162" i="1" s="1"/>
  <c r="M162" i="1"/>
  <c r="N162" i="1" s="1"/>
  <c r="B163" i="1"/>
  <c r="C163" i="1" s="1"/>
  <c r="D163" i="1"/>
  <c r="E163" i="1" s="1"/>
  <c r="F163" i="1"/>
  <c r="G163" i="1"/>
  <c r="H163" i="1"/>
  <c r="I163" i="1" s="1"/>
  <c r="M163" i="1"/>
  <c r="N163" i="1" s="1"/>
  <c r="B164" i="1"/>
  <c r="C164" i="1" s="1"/>
  <c r="D164" i="1"/>
  <c r="E164" i="1" s="1"/>
  <c r="F164" i="1"/>
  <c r="G164" i="1"/>
  <c r="H164" i="1"/>
  <c r="I164" i="1" s="1"/>
  <c r="M164" i="1"/>
  <c r="N164" i="1" s="1"/>
  <c r="B165" i="1"/>
  <c r="C165" i="1" s="1"/>
  <c r="D165" i="1"/>
  <c r="E165" i="1" s="1"/>
  <c r="F165" i="1"/>
  <c r="G165" i="1"/>
  <c r="H165" i="1"/>
  <c r="I165" i="1" s="1"/>
  <c r="M165" i="1"/>
  <c r="N165" i="1" s="1"/>
  <c r="B166" i="1"/>
  <c r="C166" i="1" s="1"/>
  <c r="D166" i="1"/>
  <c r="E166" i="1" s="1"/>
  <c r="F166" i="1"/>
  <c r="G166" i="1"/>
  <c r="H166" i="1"/>
  <c r="I166" i="1" s="1"/>
  <c r="M166" i="1"/>
  <c r="N166" i="1" s="1"/>
  <c r="A70" i="1" l="1"/>
  <c r="A6" i="1"/>
  <c r="A3" i="1"/>
  <c r="A54" i="1"/>
  <c r="A78" i="1"/>
  <c r="D2" i="5"/>
  <c r="A22" i="1"/>
  <c r="A159" i="1"/>
  <c r="A151" i="1"/>
  <c r="K151" i="1" s="1"/>
  <c r="A143" i="1"/>
  <c r="A135" i="1"/>
  <c r="K135" i="1" s="1"/>
  <c r="A127" i="1"/>
  <c r="A119" i="1"/>
  <c r="K119" i="1" s="1"/>
  <c r="A111" i="1"/>
  <c r="K111" i="1" s="1"/>
  <c r="A103" i="1"/>
  <c r="K103" i="1" s="1"/>
  <c r="A95" i="1"/>
  <c r="K95" i="1" s="1"/>
  <c r="A87" i="1"/>
  <c r="K87" i="1" s="1"/>
  <c r="A79" i="1"/>
  <c r="K79" i="1" s="1"/>
  <c r="A71" i="1"/>
  <c r="A63" i="1"/>
  <c r="K63" i="1" s="1"/>
  <c r="A55" i="1"/>
  <c r="A47" i="1"/>
  <c r="A39" i="1"/>
  <c r="A31" i="1"/>
  <c r="A23" i="1"/>
  <c r="A15" i="1"/>
  <c r="A7" i="1"/>
  <c r="D33" i="5"/>
  <c r="D25" i="5"/>
  <c r="D17" i="5"/>
  <c r="D9" i="5"/>
  <c r="A134" i="1"/>
  <c r="K134" i="1" s="1"/>
  <c r="A94" i="1"/>
  <c r="K94" i="1" s="1"/>
  <c r="D8" i="5"/>
  <c r="A165" i="1"/>
  <c r="A157" i="1"/>
  <c r="A149" i="1"/>
  <c r="A141" i="1"/>
  <c r="K141" i="1" s="1"/>
  <c r="A133" i="1"/>
  <c r="K133" i="1" s="1"/>
  <c r="A125" i="1"/>
  <c r="K125" i="1" s="1"/>
  <c r="A117" i="1"/>
  <c r="K117" i="1" s="1"/>
  <c r="A109" i="1"/>
  <c r="K109" i="1" s="1"/>
  <c r="A101" i="1"/>
  <c r="A93" i="1"/>
  <c r="K93" i="1" s="1"/>
  <c r="A85" i="1"/>
  <c r="A77" i="1"/>
  <c r="K77" i="1" s="1"/>
  <c r="A69" i="1"/>
  <c r="K69" i="1" s="1"/>
  <c r="A61" i="1"/>
  <c r="K61" i="1" s="1"/>
  <c r="A53" i="1"/>
  <c r="A45" i="1"/>
  <c r="A37" i="1"/>
  <c r="A29" i="1"/>
  <c r="A21" i="1"/>
  <c r="A13" i="1"/>
  <c r="A5" i="1"/>
  <c r="D1" i="5"/>
  <c r="D31" i="5"/>
  <c r="D23" i="5"/>
  <c r="D15" i="5"/>
  <c r="D7" i="5"/>
  <c r="A126" i="1"/>
  <c r="A86" i="1"/>
  <c r="K86" i="1" s="1"/>
  <c r="A30" i="1"/>
  <c r="D16" i="5"/>
  <c r="A164" i="1"/>
  <c r="K164" i="1" s="1"/>
  <c r="A156" i="1"/>
  <c r="A148" i="1"/>
  <c r="A140" i="1"/>
  <c r="K140" i="1" s="1"/>
  <c r="A132" i="1"/>
  <c r="A124" i="1"/>
  <c r="K124" i="1" s="1"/>
  <c r="A116" i="1"/>
  <c r="K116" i="1" s="1"/>
  <c r="A108" i="1"/>
  <c r="K108" i="1" s="1"/>
  <c r="A100" i="1"/>
  <c r="K100" i="1" s="1"/>
  <c r="A92" i="1"/>
  <c r="K92" i="1" s="1"/>
  <c r="A84" i="1"/>
  <c r="A76" i="1"/>
  <c r="K76" i="1" s="1"/>
  <c r="A68" i="1"/>
  <c r="A60" i="1"/>
  <c r="K60" i="1" s="1"/>
  <c r="A52" i="1"/>
  <c r="A44" i="1"/>
  <c r="A36" i="1"/>
  <c r="A28" i="1"/>
  <c r="A20" i="1"/>
  <c r="A12" i="1"/>
  <c r="A4" i="1"/>
  <c r="D38" i="5"/>
  <c r="D30" i="5"/>
  <c r="D22" i="5"/>
  <c r="D14" i="5"/>
  <c r="D6" i="5"/>
  <c r="A150" i="1"/>
  <c r="A102" i="1"/>
  <c r="K102" i="1" s="1"/>
  <c r="A46" i="1"/>
  <c r="D32" i="5"/>
  <c r="A163" i="1"/>
  <c r="K163" i="1" s="1"/>
  <c r="A155" i="1"/>
  <c r="A147" i="1"/>
  <c r="K147" i="1" s="1"/>
  <c r="A139" i="1"/>
  <c r="K139" i="1" s="1"/>
  <c r="A131" i="1"/>
  <c r="A123" i="1"/>
  <c r="K123" i="1" s="1"/>
  <c r="A115" i="1"/>
  <c r="K115" i="1" s="1"/>
  <c r="A107" i="1"/>
  <c r="A99" i="1"/>
  <c r="K99" i="1" s="1"/>
  <c r="A91" i="1"/>
  <c r="K91" i="1" s="1"/>
  <c r="A83" i="1"/>
  <c r="K83" i="1" s="1"/>
  <c r="A75" i="1"/>
  <c r="K75" i="1" s="1"/>
  <c r="A67" i="1"/>
  <c r="A59" i="1"/>
  <c r="K59" i="1" s="1"/>
  <c r="A51" i="1"/>
  <c r="A43" i="1"/>
  <c r="A35" i="1"/>
  <c r="A27" i="1"/>
  <c r="A19" i="1"/>
  <c r="A11" i="1"/>
  <c r="D37" i="5"/>
  <c r="D29" i="5"/>
  <c r="D21" i="5"/>
  <c r="D13" i="5"/>
  <c r="D5" i="5"/>
  <c r="A142" i="1"/>
  <c r="K142" i="1" s="1"/>
  <c r="A62" i="1"/>
  <c r="K62" i="1" s="1"/>
  <c r="D24" i="5"/>
  <c r="A162" i="1"/>
  <c r="A154" i="1"/>
  <c r="A146" i="1"/>
  <c r="K146" i="1" s="1"/>
  <c r="A138" i="1"/>
  <c r="K138" i="1" s="1"/>
  <c r="A130" i="1"/>
  <c r="K130" i="1" s="1"/>
  <c r="A122" i="1"/>
  <c r="K122" i="1" s="1"/>
  <c r="A114" i="1"/>
  <c r="K114" i="1" s="1"/>
  <c r="A106" i="1"/>
  <c r="A98" i="1"/>
  <c r="A90" i="1"/>
  <c r="K90" i="1" s="1"/>
  <c r="A82" i="1"/>
  <c r="K82" i="1" s="1"/>
  <c r="A74" i="1"/>
  <c r="K74" i="1" s="1"/>
  <c r="A66" i="1"/>
  <c r="K66" i="1" s="1"/>
  <c r="A58" i="1"/>
  <c r="K58" i="1" s="1"/>
  <c r="A50" i="1"/>
  <c r="A42" i="1"/>
  <c r="A34" i="1"/>
  <c r="A26" i="1"/>
  <c r="A18" i="1"/>
  <c r="A10" i="1"/>
  <c r="D36" i="5"/>
  <c r="D28" i="5"/>
  <c r="D20" i="5"/>
  <c r="D12" i="5"/>
  <c r="D4" i="5"/>
  <c r="A166" i="1"/>
  <c r="K166" i="1" s="1"/>
  <c r="A110" i="1"/>
  <c r="K110" i="1" s="1"/>
  <c r="A38" i="1"/>
  <c r="A161" i="1"/>
  <c r="A153" i="1"/>
  <c r="K153" i="1" s="1"/>
  <c r="A145" i="1"/>
  <c r="K145" i="1" s="1"/>
  <c r="A137" i="1"/>
  <c r="K137" i="1" s="1"/>
  <c r="A129" i="1"/>
  <c r="K129" i="1" s="1"/>
  <c r="A121" i="1"/>
  <c r="K121" i="1" s="1"/>
  <c r="A113" i="1"/>
  <c r="K113" i="1" s="1"/>
  <c r="A105" i="1"/>
  <c r="K105" i="1" s="1"/>
  <c r="A97" i="1"/>
  <c r="K97" i="1" s="1"/>
  <c r="A89" i="1"/>
  <c r="K89" i="1" s="1"/>
  <c r="A81" i="1"/>
  <c r="K81" i="1" s="1"/>
  <c r="A73" i="1"/>
  <c r="K73" i="1" s="1"/>
  <c r="A65" i="1"/>
  <c r="A57" i="1"/>
  <c r="K57" i="1" s="1"/>
  <c r="A49" i="1"/>
  <c r="A41" i="1"/>
  <c r="A33" i="1"/>
  <c r="A25" i="1"/>
  <c r="A17" i="1"/>
  <c r="A9" i="1"/>
  <c r="D35" i="5"/>
  <c r="D27" i="5"/>
  <c r="D19" i="5"/>
  <c r="D11" i="5"/>
  <c r="D3" i="5"/>
  <c r="A158" i="1"/>
  <c r="A118" i="1"/>
  <c r="K118" i="1" s="1"/>
  <c r="A160" i="1"/>
  <c r="A152" i="1"/>
  <c r="K152" i="1" s="1"/>
  <c r="A144" i="1"/>
  <c r="K144" i="1" s="1"/>
  <c r="A136" i="1"/>
  <c r="K136" i="1" s="1"/>
  <c r="A128" i="1"/>
  <c r="K128" i="1" s="1"/>
  <c r="A120" i="1"/>
  <c r="K120" i="1" s="1"/>
  <c r="A112" i="1"/>
  <c r="K112" i="1" s="1"/>
  <c r="A104" i="1"/>
  <c r="K104" i="1" s="1"/>
  <c r="A96" i="1"/>
  <c r="K96" i="1" s="1"/>
  <c r="A88" i="1"/>
  <c r="K88" i="1" s="1"/>
  <c r="A80" i="1"/>
  <c r="K80" i="1" s="1"/>
  <c r="A72" i="1"/>
  <c r="K72" i="1" s="1"/>
  <c r="A64" i="1"/>
  <c r="K64" i="1" s="1"/>
  <c r="A56" i="1"/>
  <c r="K56" i="1" s="1"/>
  <c r="A48" i="1"/>
  <c r="A40" i="1"/>
  <c r="A32" i="1"/>
  <c r="A24" i="1"/>
  <c r="A16" i="1"/>
  <c r="A8" i="1"/>
  <c r="D34" i="5"/>
  <c r="D26" i="5"/>
  <c r="D18" i="5"/>
  <c r="D10" i="5"/>
  <c r="K71" i="1"/>
  <c r="K127" i="1"/>
  <c r="K165" i="1"/>
  <c r="K131" i="1"/>
  <c r="K132" i="1"/>
  <c r="K107" i="1"/>
  <c r="K67" i="1"/>
  <c r="K162" i="1"/>
  <c r="K143" i="1"/>
  <c r="K84" i="1"/>
  <c r="K148" i="1"/>
  <c r="K150" i="1"/>
  <c r="K106" i="1"/>
  <c r="K98" i="1"/>
  <c r="K68" i="1"/>
  <c r="K149" i="1"/>
  <c r="K70" i="1"/>
  <c r="K126" i="1"/>
  <c r="K78" i="1"/>
  <c r="K65" i="1"/>
  <c r="K101" i="1"/>
  <c r="K85" i="1"/>
  <c r="M4" i="1"/>
  <c r="N4" i="1" s="1"/>
  <c r="M5" i="1"/>
  <c r="N5" i="1" s="1"/>
  <c r="M6" i="1"/>
  <c r="N6" i="1" s="1"/>
  <c r="M7" i="1"/>
  <c r="N7" i="1" s="1"/>
  <c r="M8" i="1"/>
  <c r="N8" i="1" s="1"/>
  <c r="M9" i="1"/>
  <c r="N9" i="1" s="1"/>
  <c r="M10" i="1"/>
  <c r="M11" i="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M28" i="1"/>
  <c r="M29" i="1"/>
  <c r="N29" i="1" s="1"/>
  <c r="M30" i="1"/>
  <c r="N30" i="1" s="1"/>
  <c r="M31" i="1"/>
  <c r="N31" i="1" s="1"/>
  <c r="M32" i="1"/>
  <c r="N32" i="1" s="1"/>
  <c r="M33" i="1"/>
  <c r="N33" i="1" s="1"/>
  <c r="M34" i="1"/>
  <c r="M35" i="1"/>
  <c r="M36" i="1"/>
  <c r="N36" i="1" s="1"/>
  <c r="M37" i="1"/>
  <c r="N37" i="1" s="1"/>
  <c r="M38" i="1"/>
  <c r="N38" i="1" s="1"/>
  <c r="M39" i="1"/>
  <c r="N39" i="1" s="1"/>
  <c r="M40" i="1"/>
  <c r="N40" i="1" s="1"/>
  <c r="M41" i="1"/>
  <c r="N41" i="1" s="1"/>
  <c r="M42" i="1"/>
  <c r="M43" i="1"/>
  <c r="M44" i="1"/>
  <c r="N44" i="1" s="1"/>
  <c r="M45" i="1"/>
  <c r="N45" i="1" s="1"/>
  <c r="M46" i="1"/>
  <c r="N46" i="1" s="1"/>
  <c r="M47" i="1"/>
  <c r="N47" i="1" s="1"/>
  <c r="M48" i="1"/>
  <c r="N48" i="1" s="1"/>
  <c r="M49" i="1"/>
  <c r="N49" i="1" s="1"/>
  <c r="M50" i="1"/>
  <c r="N50" i="1" s="1"/>
  <c r="M51" i="1"/>
  <c r="M52" i="1"/>
  <c r="M53" i="1"/>
  <c r="N53" i="1" s="1"/>
  <c r="M54" i="1"/>
  <c r="N54" i="1" s="1"/>
  <c r="M55" i="1"/>
  <c r="N55" i="1" s="1"/>
  <c r="M3" i="1"/>
  <c r="N3" i="1" s="1"/>
  <c r="H4" i="1" l="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3" i="1"/>
  <c r="I3" i="1" s="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3" i="1"/>
  <c r="F39" i="1"/>
  <c r="D39" i="1"/>
  <c r="E39"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3" i="1"/>
  <c r="E3" i="1" s="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40" i="1"/>
  <c r="F41" i="1"/>
  <c r="F42" i="1"/>
  <c r="F43" i="1"/>
  <c r="F44" i="1"/>
  <c r="F45" i="1"/>
  <c r="F46" i="1"/>
  <c r="F47" i="1"/>
  <c r="F48" i="1"/>
  <c r="F49" i="1"/>
  <c r="F50" i="1"/>
  <c r="F51" i="1"/>
  <c r="F52" i="1"/>
  <c r="F53" i="1"/>
  <c r="F54" i="1"/>
  <c r="F55" i="1"/>
  <c r="F3" i="1"/>
  <c r="B4" i="1"/>
  <c r="C4" i="1" s="1"/>
  <c r="B5" i="1"/>
  <c r="C5" i="1" s="1"/>
  <c r="B6" i="1"/>
  <c r="C6" i="1" s="1"/>
  <c r="B7" i="1"/>
  <c r="C7" i="1" s="1"/>
  <c r="B8" i="1"/>
  <c r="C8" i="1"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K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3" i="1"/>
  <c r="C3" i="1" s="1"/>
  <c r="V2" i="2"/>
  <c r="AA2" i="2"/>
  <c r="U2" i="2"/>
  <c r="Y2" i="2" s="1"/>
  <c r="Q46" i="1" l="1"/>
  <c r="Q54" i="1"/>
  <c r="Q62" i="1"/>
  <c r="Q70" i="1"/>
  <c r="Q78" i="1"/>
  <c r="Q86" i="1"/>
  <c r="Q94" i="1"/>
  <c r="Q102" i="1"/>
  <c r="Q110" i="1"/>
  <c r="Q118" i="1"/>
  <c r="Q126" i="1"/>
  <c r="Q134" i="1"/>
  <c r="Q142" i="1"/>
  <c r="Q150" i="1"/>
  <c r="Q158" i="1"/>
  <c r="Q7" i="1"/>
  <c r="Q15" i="1"/>
  <c r="Q23" i="1"/>
  <c r="Q63" i="1"/>
  <c r="Q71" i="1"/>
  <c r="Q79" i="1"/>
  <c r="Q87" i="1"/>
  <c r="Q95" i="1"/>
  <c r="Q103" i="1"/>
  <c r="Q111" i="1"/>
  <c r="Q119" i="1"/>
  <c r="Q127" i="1"/>
  <c r="Q135" i="1"/>
  <c r="Q143" i="1"/>
  <c r="Q151" i="1"/>
  <c r="Q159" i="1"/>
  <c r="Q69" i="1"/>
  <c r="Q117" i="1"/>
  <c r="Q165" i="1"/>
  <c r="Q8" i="1"/>
  <c r="Q16" i="1"/>
  <c r="Q24" i="1"/>
  <c r="Q32" i="1"/>
  <c r="Q56" i="1"/>
  <c r="Q64" i="1"/>
  <c r="Q72" i="1"/>
  <c r="Q80" i="1"/>
  <c r="Q88" i="1"/>
  <c r="Q96" i="1"/>
  <c r="Q104" i="1"/>
  <c r="Q112" i="1"/>
  <c r="Q120" i="1"/>
  <c r="Q128" i="1"/>
  <c r="Q136" i="1"/>
  <c r="Q144" i="1"/>
  <c r="Q152" i="1"/>
  <c r="Q160" i="1"/>
  <c r="Q61" i="1"/>
  <c r="Q85" i="1"/>
  <c r="Q125" i="1"/>
  <c r="Q9" i="1"/>
  <c r="Q17" i="1"/>
  <c r="Q25" i="1"/>
  <c r="Q33" i="1"/>
  <c r="Q57" i="1"/>
  <c r="Q65" i="1"/>
  <c r="Q73" i="1"/>
  <c r="Q81" i="1"/>
  <c r="Q89" i="1"/>
  <c r="Q97" i="1"/>
  <c r="Q105" i="1"/>
  <c r="Q113" i="1"/>
  <c r="Q121" i="1"/>
  <c r="Q129" i="1"/>
  <c r="Q137" i="1"/>
  <c r="Q145" i="1"/>
  <c r="Q153" i="1"/>
  <c r="Q161" i="1"/>
  <c r="Q77" i="1"/>
  <c r="Q141" i="1"/>
  <c r="Q18" i="1"/>
  <c r="Q26" i="1"/>
  <c r="Q58" i="1"/>
  <c r="Q66" i="1"/>
  <c r="Q74" i="1"/>
  <c r="Q82" i="1"/>
  <c r="Q90" i="1"/>
  <c r="Q98" i="1"/>
  <c r="Q106" i="1"/>
  <c r="Q114" i="1"/>
  <c r="Q122" i="1"/>
  <c r="Q130" i="1"/>
  <c r="Q138" i="1"/>
  <c r="Q146" i="1"/>
  <c r="Q154" i="1"/>
  <c r="Q162" i="1"/>
  <c r="Q5" i="1"/>
  <c r="Q53" i="1"/>
  <c r="Q93" i="1"/>
  <c r="Q133" i="1"/>
  <c r="Q19" i="1"/>
  <c r="Q59" i="1"/>
  <c r="Q67" i="1"/>
  <c r="Q75" i="1"/>
  <c r="Q83" i="1"/>
  <c r="Q91" i="1"/>
  <c r="Q99" i="1"/>
  <c r="Q107" i="1"/>
  <c r="Q115" i="1"/>
  <c r="Q123" i="1"/>
  <c r="Q131" i="1"/>
  <c r="Q139" i="1"/>
  <c r="Q147" i="1"/>
  <c r="Q155" i="1"/>
  <c r="Q163" i="1"/>
  <c r="Q37" i="1"/>
  <c r="Q109" i="1"/>
  <c r="Q157" i="1"/>
  <c r="Q4" i="1"/>
  <c r="Q12" i="1"/>
  <c r="Q20" i="1"/>
  <c r="Q36" i="1"/>
  <c r="Q44" i="1"/>
  <c r="Q60" i="1"/>
  <c r="Q68" i="1"/>
  <c r="Q76" i="1"/>
  <c r="Q84" i="1"/>
  <c r="Q92" i="1"/>
  <c r="Q100" i="1"/>
  <c r="Q108" i="1"/>
  <c r="Q116" i="1"/>
  <c r="Q124" i="1"/>
  <c r="Q132" i="1"/>
  <c r="Q140" i="1"/>
  <c r="Q148" i="1"/>
  <c r="Q156" i="1"/>
  <c r="Q164" i="1"/>
  <c r="Q45" i="1"/>
  <c r="Q101" i="1"/>
  <c r="Q149" i="1"/>
  <c r="K17" i="1"/>
  <c r="K9" i="1"/>
  <c r="K54" i="1"/>
  <c r="K46" i="1"/>
  <c r="K38" i="1"/>
  <c r="K30" i="1"/>
  <c r="K14" i="1"/>
  <c r="K6" i="1"/>
  <c r="K26" i="1"/>
  <c r="K18" i="1"/>
  <c r="K55" i="1"/>
  <c r="K47" i="1"/>
  <c r="K45" i="1"/>
  <c r="K37" i="1"/>
  <c r="K29" i="1"/>
  <c r="K5" i="1"/>
  <c r="K50" i="1"/>
  <c r="K33" i="1"/>
  <c r="K25" i="1"/>
  <c r="Z2" i="2"/>
  <c r="AF2" i="2" s="1"/>
  <c r="K22" i="1"/>
  <c r="K49" i="1"/>
  <c r="K19" i="1"/>
  <c r="K3" i="1"/>
  <c r="K48" i="1"/>
  <c r="K40" i="1"/>
  <c r="K23" i="1"/>
  <c r="K15" i="1"/>
  <c r="K7" i="1"/>
  <c r="K32" i="1"/>
  <c r="K24" i="1"/>
  <c r="K16" i="1"/>
  <c r="K8" i="1"/>
  <c r="Q14" i="1"/>
  <c r="Q22" i="1"/>
  <c r="Q55" i="1"/>
  <c r="Q6" i="1"/>
  <c r="Q41" i="1"/>
  <c r="Q47" i="1"/>
  <c r="Q31" i="1"/>
  <c r="Q38" i="1"/>
  <c r="Q48" i="1"/>
  <c r="Q29" i="1"/>
  <c r="Q39" i="1"/>
  <c r="Q49" i="1"/>
  <c r="Q30" i="1"/>
  <c r="Q40" i="1"/>
  <c r="Q50" i="1"/>
  <c r="Q21" i="1"/>
  <c r="K41" i="1"/>
  <c r="K53" i="1"/>
  <c r="K21" i="1"/>
  <c r="K13" i="1"/>
  <c r="K31" i="1"/>
  <c r="K44" i="1"/>
  <c r="K36" i="1"/>
  <c r="K20" i="1"/>
  <c r="K12" i="1"/>
  <c r="K4" i="1"/>
  <c r="AB2" i="2" l="1"/>
  <c r="Q3" i="1" l="1"/>
  <c r="Q13" i="1"/>
</calcChain>
</file>

<file path=xl/sharedStrings.xml><?xml version="1.0" encoding="utf-8"?>
<sst xmlns="http://schemas.openxmlformats.org/spreadsheetml/2006/main" count="9114" uniqueCount="1298">
  <si>
    <t>CPSC</t>
  </si>
  <si>
    <t>Introduction</t>
  </si>
  <si>
    <t>to</t>
  </si>
  <si>
    <t>Problem</t>
  </si>
  <si>
    <t>Solving</t>
  </si>
  <si>
    <t>using</t>
  </si>
  <si>
    <t>Application</t>
  </si>
  <si>
    <t>Software</t>
  </si>
  <si>
    <t>L01:</t>
  </si>
  <si>
    <t>Lecture</t>
  </si>
  <si>
    <t>in</t>
  </si>
  <si>
    <t>EEEL</t>
  </si>
  <si>
    <t>161,</t>
  </si>
  <si>
    <t>group</t>
  </si>
  <si>
    <t>1,</t>
  </si>
  <si>
    <t>taught</t>
  </si>
  <si>
    <t>by</t>
  </si>
  <si>
    <t>James</t>
  </si>
  <si>
    <t>Roger</t>
  </si>
  <si>
    <t>Tam</t>
  </si>
  <si>
    <t>(TuTh</t>
  </si>
  <si>
    <t>12:30PM</t>
  </si>
  <si>
    <t>-</t>
  </si>
  <si>
    <t>1:45PM)</t>
  </si>
  <si>
    <t>T01:</t>
  </si>
  <si>
    <t>Tutorial</t>
  </si>
  <si>
    <t>MS</t>
  </si>
  <si>
    <t>237,</t>
  </si>
  <si>
    <t>Serhan</t>
  </si>
  <si>
    <t>Polat</t>
  </si>
  <si>
    <t>(MoWe</t>
  </si>
  <si>
    <t>10:00AM</t>
  </si>
  <si>
    <t>10:50AM)</t>
  </si>
  <si>
    <t>T02:</t>
  </si>
  <si>
    <t>11:00AM</t>
  </si>
  <si>
    <t>11:50AM)</t>
  </si>
  <si>
    <t>T03:</t>
  </si>
  <si>
    <t>Nwanneka</t>
  </si>
  <si>
    <t>Okeoghene</t>
  </si>
  <si>
    <t>Onyejekwe</t>
  </si>
  <si>
    <t>12:00PM</t>
  </si>
  <si>
    <t>12:50PM)</t>
  </si>
  <si>
    <t>T04:</t>
  </si>
  <si>
    <t>1:00PM</t>
  </si>
  <si>
    <t>1:50PM)</t>
  </si>
  <si>
    <t>T05:</t>
  </si>
  <si>
    <t>Thanh</t>
  </si>
  <si>
    <t>Doan</t>
  </si>
  <si>
    <t>T06:</t>
  </si>
  <si>
    <t>2:00PM</t>
  </si>
  <si>
    <t>2:50PM)</t>
  </si>
  <si>
    <t>Computer</t>
  </si>
  <si>
    <t>Science</t>
  </si>
  <si>
    <t>for</t>
  </si>
  <si>
    <t>Majors</t>
  </si>
  <si>
    <t>I</t>
  </si>
  <si>
    <t>SA</t>
  </si>
  <si>
    <t>104,</t>
  </si>
  <si>
    <t>Pavol</t>
  </si>
  <si>
    <t>Federl</t>
  </si>
  <si>
    <t>9:30AM</t>
  </si>
  <si>
    <t>10:45AM)</t>
  </si>
  <si>
    <t>L02:</t>
  </si>
  <si>
    <t>2,</t>
  </si>
  <si>
    <t>3:30PM</t>
  </si>
  <si>
    <t>4:45PM)</t>
  </si>
  <si>
    <t>L03:</t>
  </si>
  <si>
    <t>3,</t>
  </si>
  <si>
    <t>3:15PM)</t>
  </si>
  <si>
    <t>160,</t>
  </si>
  <si>
    <t>Asma</t>
  </si>
  <si>
    <t>Khalid</t>
  </si>
  <si>
    <t>Fatema</t>
  </si>
  <si>
    <t>Tuz</t>
  </si>
  <si>
    <t>Zohra</t>
  </si>
  <si>
    <t>5:00PM</t>
  </si>
  <si>
    <t>5:50PM)</t>
  </si>
  <si>
    <t>Kathleen</t>
  </si>
  <si>
    <t>Danielle</t>
  </si>
  <si>
    <t>Ang</t>
  </si>
  <si>
    <t>176,</t>
  </si>
  <si>
    <t>Fahim</t>
  </si>
  <si>
    <t>Hasan</t>
  </si>
  <si>
    <t>Khan</t>
  </si>
  <si>
    <t>4:00PM</t>
  </si>
  <si>
    <t>4:50PM)</t>
  </si>
  <si>
    <t>T07:</t>
  </si>
  <si>
    <t>Mahshid</t>
  </si>
  <si>
    <t>Marbouti</t>
  </si>
  <si>
    <t>T08:</t>
  </si>
  <si>
    <t>T09:</t>
  </si>
  <si>
    <t>Kashfia</t>
  </si>
  <si>
    <t>Sailunaz</t>
  </si>
  <si>
    <t>9:00AM</t>
  </si>
  <si>
    <t>9:50AM)</t>
  </si>
  <si>
    <t>T10:</t>
  </si>
  <si>
    <t>T11:</t>
  </si>
  <si>
    <t>Emmanuel</t>
  </si>
  <si>
    <t>Ikenna</t>
  </si>
  <si>
    <t>Onu</t>
  </si>
  <si>
    <t>T12:</t>
  </si>
  <si>
    <t>Design</t>
  </si>
  <si>
    <t>&amp;</t>
  </si>
  <si>
    <t>Analysis</t>
  </si>
  <si>
    <t>of</t>
  </si>
  <si>
    <t>Algorithms</t>
  </si>
  <si>
    <t>106,</t>
  </si>
  <si>
    <t>Philipp</t>
  </si>
  <si>
    <t>Woelfel</t>
  </si>
  <si>
    <t>ST</t>
  </si>
  <si>
    <t>055,</t>
  </si>
  <si>
    <t>Aryaz</t>
  </si>
  <si>
    <t>Eghbali</t>
  </si>
  <si>
    <t>3:00PM</t>
  </si>
  <si>
    <t>3:50PM)</t>
  </si>
  <si>
    <t>Mehrdad</t>
  </si>
  <si>
    <t>Jafari</t>
  </si>
  <si>
    <t>Giv</t>
  </si>
  <si>
    <t>Ruiting</t>
  </si>
  <si>
    <t>Zhou</t>
  </si>
  <si>
    <t>Graphics</t>
  </si>
  <si>
    <t>ICT</t>
  </si>
  <si>
    <t>114,</t>
  </si>
  <si>
    <t>Sonny</t>
  </si>
  <si>
    <t>Chan</t>
  </si>
  <si>
    <t>(MoWeFr</t>
  </si>
  <si>
    <t>239,</t>
  </si>
  <si>
    <t>Lee</t>
  </si>
  <si>
    <t>Aaron</t>
  </si>
  <si>
    <t>Ringham</t>
  </si>
  <si>
    <t>Jeremy</t>
  </si>
  <si>
    <t>Adam</t>
  </si>
  <si>
    <t>Hart</t>
  </si>
  <si>
    <t>Kamyar</t>
  </si>
  <si>
    <t>Haji</t>
  </si>
  <si>
    <t>Allahverdi</t>
  </si>
  <si>
    <t>Networks</t>
  </si>
  <si>
    <t>Majid</t>
  </si>
  <si>
    <t>Ghaderi</t>
  </si>
  <si>
    <t>Dehkordi</t>
  </si>
  <si>
    <t>156,</t>
  </si>
  <si>
    <t>Cyriac</t>
  </si>
  <si>
    <t>Abolfazl</t>
  </si>
  <si>
    <t>Samani</t>
  </si>
  <si>
    <t>Ali</t>
  </si>
  <si>
    <t>Sehati</t>
  </si>
  <si>
    <t>119,</t>
  </si>
  <si>
    <t>Information</t>
  </si>
  <si>
    <t>Theory</t>
  </si>
  <si>
    <t>and</t>
  </si>
  <si>
    <t>Security</t>
  </si>
  <si>
    <t>527,</t>
  </si>
  <si>
    <t>Reyhaneh</t>
  </si>
  <si>
    <t>Alsadat</t>
  </si>
  <si>
    <t>Safavi-Naeini</t>
  </si>
  <si>
    <t>Masoumeh</t>
  </si>
  <si>
    <t>Shafieinejad</t>
  </si>
  <si>
    <t>063,</t>
  </si>
  <si>
    <t>Project</t>
  </si>
  <si>
    <t>Rendering</t>
  </si>
  <si>
    <t>Description</t>
  </si>
  <si>
    <t>Cid</t>
  </si>
  <si>
    <t>Acronym</t>
  </si>
  <si>
    <t>Number</t>
  </si>
  <si>
    <t>Name</t>
  </si>
  <si>
    <t>Computability</t>
  </si>
  <si>
    <t>Cryptography</t>
  </si>
  <si>
    <t>Introduction to Unix</t>
  </si>
  <si>
    <t>An introduction to the Unix operating system, including the text editor "emacs," its programming modes and macros; shell usage (including "sh" and "tcsh"); and some advanced Unix commands.</t>
  </si>
  <si>
    <t>Advanced Unix</t>
  </si>
  <si>
    <t>Unix signals, processes, and file system; interprocess communication; advanced shell programming; program profiling.</t>
  </si>
  <si>
    <t>Introduction to the Analysis of Algorithms</t>
  </si>
  <si>
    <t>Techniques to prove the correctness and measure the efficiency of algorithms.</t>
  </si>
  <si>
    <t>Introduction to Problem Solving using Application Software</t>
  </si>
  <si>
    <t>Introduction to computer fundamentals; contemporary topics, such as security and privacy, and the Internet and World Wide Web. Problem solving, analysis and design using application software, including spreadsheets and databases.</t>
  </si>
  <si>
    <t>Introduction to Computer Science for Multidisciplinary Studies I</t>
  </si>
  <si>
    <t>Introduction to problem solving, analysis and design of small-scale computational systems and implementation using a procedural programming language. For students wishing to combine studies in computer science with studies in other disciplines.</t>
  </si>
  <si>
    <t>Introduction to Computer Science for Multidisciplinary Studies II</t>
  </si>
  <si>
    <t>Continuation of Introduction to Computer Science for Multidisciplinary Studies I. Emphasis on object oriented analysis and design of small-scale computational systems and implementation using an object oriented language. Issues of design, modularization and programming style will be emphasized.</t>
  </si>
  <si>
    <t>Introduction to Computer Science for Computer Science Majors I</t>
  </si>
  <si>
    <t>Introduction to problem solving, the analysis and design of small-scale computational systems, and implementation using a procedural programming language. For computer science majors.</t>
  </si>
  <si>
    <t>Introduction to Computer Science for Computer Science Majors II</t>
  </si>
  <si>
    <t>Continuation of Introduction to Computer Science for Computer Science Majors I. Emphasis on object-oriented analysis and design of small-scale computational systems and implementation using an object oriented language. Issues of design, modularization, and programming style will be emphasized.</t>
  </si>
  <si>
    <t>Advanced Introduction to Computer Science</t>
  </si>
  <si>
    <t>An accelerated introduction to problem solving, the analysis and design of small-scale computational systems and implementation using both procedural and object oriented programming languages. Issues of design, modularization, and programming style will be emphasized.</t>
  </si>
  <si>
    <t>Introduction to Computability</t>
  </si>
  <si>
    <t>An introduction to abstract models of sequential computation, including finite automata, regular expressions, context-free grammars, and Turing machines. Formal languages, including regular, context-free, and recursive languages, methods for classifying languages according to these types, and relationships among these classes.</t>
  </si>
  <si>
    <t>Data Structures, Algorithms, and Their Applications</t>
  </si>
  <si>
    <t>Fundamental data structures, including arrays, lists, stacks, queues, trees, hash tables, and graphs. Algorithms for searching and sorting. Applications of these data structures and algorithms. For students wishing to combine studies in computer science with studies in other disciplines.</t>
  </si>
  <si>
    <t>Explorations in Information Security and Privacy</t>
  </si>
  <si>
    <t>A broad survey of topics in information security and privacy, with the purpose of cultivating an appropriate mindset for approaching security and privacy issues. Topics will be motivated by recreational puzzles. Legal and ethical considerations will be introduced as necessary.</t>
  </si>
  <si>
    <t>Data Structures, Algorithms, and Their Analysis</t>
  </si>
  <si>
    <t>Fundamental data structures, including arrays, lists, stacks, queues, trees, hash tables, and graphs. Algorithms for searching and sorting. Introduction to the correctness and analysis of algorithms. For computer science majors and those interested in algorithm design and analysis, information security, and other mathematically-intensive areas.</t>
  </si>
  <si>
    <t>Intermediate Information Structures</t>
  </si>
  <si>
    <t>A continuation of Computer Science 319 or 331. Collision resolution in hash tables, search algorithms, advanced tree structures, strings. Advanced algorithmic tools for the storing and manipulation of information.</t>
  </si>
  <si>
    <t>Computing Machinery I</t>
  </si>
  <si>
    <t>An introduction to computing machinery establishing the connection between programs expressed in a compiled language, an assembly language, and machine code, and how such code is executed. Includes the detailed study of a modern CPU architecture, its assembly language and internal data representation, and the relationship between high-level program constructs and machine operations.</t>
  </si>
  <si>
    <t>Computing Machinery II</t>
  </si>
  <si>
    <t>An introduction to hardware and microprocessor design, including the connection between gate-level digital logic circuits and sequential machines that can execute an algorithm and perform input and output.</t>
  </si>
  <si>
    <t>Special Topics in Computer Science</t>
  </si>
  <si>
    <t>Exploration of various areas in Computer Science. Topics will vary from year-to-year. It will be offered as required to provide the opportunity for students to engage in additional areas in Computer Science. Before registration, consult the Department of Computer Science for topics offered.</t>
  </si>
  <si>
    <t>History of Computation</t>
  </si>
  <si>
    <t>The history of computation from the earliest times to the modern era.</t>
  </si>
  <si>
    <t>Compiler Construction</t>
  </si>
  <si>
    <t>Introduction to compilers, interpreters, and the tools for parsing and translation. Lexical analysis, context free grammars and software tools for their recognition. Attribute grammars and their applications in translation and compiling.</t>
  </si>
  <si>
    <t>Design and Analysis of Algorithms I</t>
  </si>
  <si>
    <t>Techniques for the analysis of algorithms, including counting, summation, recurrences, and asymptotic relations; techniques for the design of efficient algorithms, including greedy methods, divide and conquer, and dynamic programming; examples of their application; an introduction to tractable and intractable problems.</t>
  </si>
  <si>
    <t>Introduction to Cryptography</t>
  </si>
  <si>
    <t>The basics of cryptography, with emphasis on attaining well-defined and practical notations of security. Symmetric and public key cryptosystems; one-way and trapdoor functions; mechanisms for data integrity; digital signatures; key management; applications to the design of cryptographic systems. In addition to written homework, assessment will involve application programming; additional mathematical theory and proof-oriented exercises will be available for extra credit.</t>
  </si>
  <si>
    <t>Artificial Intelligence</t>
  </si>
  <si>
    <t>An examination of the objectives, key techniques and achievements of work on artificial intelligence in Computer Science.</t>
  </si>
  <si>
    <t>Computer Networks</t>
  </si>
  <si>
    <t>Principles and practice in modern telecommunications, computer communications and networks. Layered communication protocols and current physical, data link, network and Internet protocol layers. Circuit switching, packet switching, and an introduction to broadband multimedia networking.</t>
  </si>
  <si>
    <t>Programming Paradigms</t>
  </si>
  <si>
    <t>Examination of the basic principles of the major programming language paradigms. Focus on declarative paradigms such as functional and logic programming. Data types, control expressions, loops, types of references, lazy evaluation, different interpretation principles, information hiding.</t>
  </si>
  <si>
    <t>Introduction to Computer Graphics</t>
  </si>
  <si>
    <t>Introduction to computer graphics. Principles of raster image generation. Example of a graphics API. Graphics primitives. Co-ordinate systems, affine transformations and viewing of graphical objects. Introduction to rendering including shading models and ray tracing. Introduction to modelling including polygon meshes, subdivision, and parametric curves and surfaces.</t>
  </si>
  <si>
    <t>Principles of Operating Systems</t>
  </si>
  <si>
    <t>An introduction to operating systems principles. Performance measurement; concurrent programs; the management of information, memory and processor resources.</t>
  </si>
  <si>
    <t>Information Structures III</t>
  </si>
  <si>
    <t>File architecture and manipulation techniques for various file types. Physical characteristics of current mass storage devices. Advanced data structures and algorithms for implementing various sequential and hierarchical file structures. File organization and design for various applications, file systems and other storage management techniques including website design.</t>
  </si>
  <si>
    <t>Data Base Management Systems</t>
  </si>
  <si>
    <t>Conceptual, internal and external data bases. Relational data base systems and SQL. The normal forms, data base design, and the entity-relationship approach.</t>
  </si>
  <si>
    <t>Human-Computer Interaction I</t>
  </si>
  <si>
    <t>Fundamental theory and practice of the design, implementation, and evaluation of human-computer interfaces. Topics include: principles of design; methods for evaluating interfaces with or without user involvement; techniques for prototyping and implementing graphical user interfaces.</t>
  </si>
  <si>
    <t>Techniques for Numerical Computation</t>
  </si>
  <si>
    <t>Elementary techniques for the numerical solution of mathematical problems on a computer, including methods for solving linear and non-linear equations, numerical integration, and interpolation.</t>
  </si>
  <si>
    <t>Exploration of various areas in Computer Science. Topics will vary from year to year. It will be offered as required to provide the opportunity for students to engage in additional areas in Computer Science. Before registration, consult the Department of Computer Science for topics offered.</t>
  </si>
  <si>
    <t>Advanced Programming Techniques</t>
  </si>
  <si>
    <t>Theory and application of advanced programming methods and tools. Recent issues as well as those of an enduring nature will be discussed.</t>
  </si>
  <si>
    <t>Research Project</t>
  </si>
  <si>
    <t>A substantial research project under the guidance of a faculty member. A report must be written and presented on completion of the course. 502.01. Research Project in Computer Science 502.02. Research Project in Theoretical Computer Science 502.03. Research Project in Computer Graphics 502.04. Research Project in Information Security 502.05. Research Project in Scientific Computation 502.06. Research Project in Software Engineering 502.07. Research Project in Human Computer Interaction 502.08. Research Project in Networks and Distributed Computing</t>
  </si>
  <si>
    <t>A research project conducted under the guidance of a faculty member. A report must be presented on completion of the course. 503.01. Project in Computer Science 503.02. Project in Theoretical Computer Science 503.03. Project in Computer Graphics 503.04. Project in Information Security 503.05. Project in Scientific Computation 503.06. Project in Software Engineering 503.07. Project in Human Computer Interaction 503.08. Project in Networks and Distributed Computing</t>
  </si>
  <si>
    <t>Introduction to Complexity Theory</t>
  </si>
  <si>
    <t>Time and space complexity; the classes P, LOGSPACE, PSPACE and their nondeterministic counterparts; containments and separations between complexity classes; intractability and the theory of NP-completeness; complexity theories for probabilistic algorithms and for parallel algorithms.</t>
  </si>
  <si>
    <t>Computable functions; decidable and undecidable problems; Church's thesis and recursive functions.</t>
  </si>
  <si>
    <t>Design and Analysis of Algorithms II</t>
  </si>
  <si>
    <t>Advanced techniques for the design and analysis of deterministic and probabilistic algorithms; techniques for deriving lower bounds on the complexity of problems.</t>
  </si>
  <si>
    <t>Introduction to Computer Algebra</t>
  </si>
  <si>
    <t>Fundamental problems, classical and modern algorithms, and algorithm design and analysis techniques of use in computer algebra. Integer and polynomial arithmetic. Additional problems in computer algebra, possibly including problems in computational linear algebra, factorization, and concerning systems of polynomial equations will be considered as time permits.</t>
  </si>
  <si>
    <t>Introduction to Quantum Computation</t>
  </si>
  <si>
    <t>Quantum information, quantum algorithms including Shor's quantum factoring algorithm and Grover's quantum searching technique, quantum error correcting codes, quantum cryptography, nonlocality and quantum communication complexity, and quantum computational complexity.</t>
  </si>
  <si>
    <t>Foundations of Functional Programming</t>
  </si>
  <si>
    <t>Theoretical foundations of functional programming: the lambda-calculus, beta-reduction, confluence, and reduction strategies. Programming syntax: solving recursive equations with the Y-combinator, let and letrec, types, datatypes, and patterns. Programming in a functional language: recursion patterns, useful combinators, maps, and folds, for datatypes. Example applications: recursive descent parsing, unification, combinatorial algorithms, theorem proving.</t>
  </si>
  <si>
    <t>Introduction to Randomized Algorithms</t>
  </si>
  <si>
    <t>Techniques for the design and analysis of randomized algorithms; discrete probability theory; randomized data structures; lower bound techniques; randomized complexity classes; advanced algorithmic applications from various areas.</t>
  </si>
  <si>
    <t>Principles of Computer Security</t>
  </si>
  <si>
    <t>Security policies and protection mechanisms for a computing system, including such topics as design principles of protection systems, authentication and authorization, reference monitors, security architecture of popular platforms, formal modelling of protection systems, discretionary access control, safety analysis, information flow control, integrity, role-based access control. Legal and ethical considerations will be introduced.</t>
  </si>
  <si>
    <t>Network Systems Security</t>
  </si>
  <si>
    <t>Attacks on networked systems, tools and techniques for detection and protection against attacks including firewalls and intrusion detection and protection systems, authentication and identification in distributed systems, cryptographic protocols for IP networks, security protocols for emerging networks and technologies, privacy enhancing communication. Legal and ethical issues will be introduced.</t>
  </si>
  <si>
    <t>Computer Viruses and Malware</t>
  </si>
  <si>
    <t>Study of computer viruses, worms, Trojan horses, and other forms of malicious software. Countermeasures to malicious software. Legal and ethical issues, and some general computer and network security issues.</t>
  </si>
  <si>
    <t>Spam and Spyware</t>
  </si>
  <si>
    <t>Spam and other unsolicited bulk electronic communication, and spyware. Legal and ethical issues. Countermeasures and related security problems.</t>
  </si>
  <si>
    <t>Information Theory and Security </t>
  </si>
  <si>
    <t>Information theoretic concepts such as entropy and mutual information and their applications to defining and evaluating information security systems including encryption, authentication, secret sharing and secure message transmission.</t>
  </si>
  <si>
    <t>Systems Modelling and Simulation</t>
  </si>
  <si>
    <t>An introduction to the modelling and simulation of stochastic systems; programming language issues; model and tool design; input data modelling; simulation experiments; and the interpretation of simulation results.</t>
  </si>
  <si>
    <t>Introduction to Image Analysis and Computer Vision</t>
  </si>
  <si>
    <t>Standard methods used in the analysis of digital images. Image acquisition and display: visual perception; digital representation. Sampling and enhancement. Feature extraction and classification methods. Object recognition.</t>
  </si>
  <si>
    <t>Systems Administration</t>
  </si>
  <si>
    <t>Topics and practices in systems administration and management. Required and optional administration duties and responsibilities. Moral and ethical conundrums, and legal responsibilities, in systems operation. Configuration and installation of operating systems and network and systems services.</t>
  </si>
  <si>
    <t>Introduction to Distributed Systems</t>
  </si>
  <si>
    <t>Designing and implementing distributed systems that overcome challenges due to concurrent computation, failure of components in the system and heterogeneity of processors and communication channels.</t>
  </si>
  <si>
    <t>Introduction to Distributed Algorithms</t>
  </si>
  <si>
    <t>Basic problems in distributed systems such as symmetry breaking, consensus, resource allocation, and synchronization. The impact of system characteristics, such as models of communication, timing and failure, and of solution requirements, such as correctness and complexity criteria and algorithmic constraints, on the computability and complexity of these problems. Techniques for solving problems under different models will be emphasized.</t>
  </si>
  <si>
    <t>Emergent Computing</t>
  </si>
  <si>
    <t>An insight into a new mindset for programming as an emergent and evolutionary process of "breeding," rather than constructing. Programs can evolve to perform specific tasks in a bottom-up fashion rather than being manually coded. Topics will include: decentralized agent-based programming, massive parallelism and interaction, evolution, swarm intelligence.</t>
  </si>
  <si>
    <t>Foundations of Multi-Agent Systems</t>
  </si>
  <si>
    <t>Modelling of agents and properties of multi-agent systems. Communication issues, including interaction and co-ordination concepts, forming and maintaining organizations, and competitive agent environments. Example systems; the implementation of a multi-agent system will be performed as the assignment.</t>
  </si>
  <si>
    <t>Agent Communications</t>
  </si>
  <si>
    <t>An examination of communication paradigms in multi-agent systems. A number of paradigms will be covered including simple protocols, BDI (Believe, Desire, Intension), and social commitments.</t>
  </si>
  <si>
    <t>Design and Implementation of Database Systems</t>
  </si>
  <si>
    <t>Implementation and design of modern database systems including query modification/optimization, recovery, concurrency, integrity, and distribution.</t>
  </si>
  <si>
    <t>Fundamentals of Social Network Analysis and Data Mining</t>
  </si>
  <si>
    <t>Introduction to data mining with emphasis on frequent pattern mining, clustering and classification, data collection, network construction, basic graph theory concepts and network analysis metrics, and case studies.</t>
  </si>
  <si>
    <t>Human-Computer Interaction II</t>
  </si>
  <si>
    <t>Intermediate and advanced topics and applications in human-computer interaction, to further one's skills for designing highly interactive human-computer interfaces.</t>
  </si>
  <si>
    <t>Introduction to Information Visualization</t>
  </si>
  <si>
    <t>Principles of information representation, presentation and interaction. Development of mappings from data to visual structures and exploration, navigation, cues, distortion and emphasis techniques.</t>
  </si>
  <si>
    <t>Human-Robot Interaction</t>
  </si>
  <si>
    <t>Introduction to the design, implementation and evaluation of human-robot interfaces. Topics include the evaluation of human-robot interaction (HRI), theoretical, philosophical and ethical issues, exploration of applications and tasks, prototyping HRI tools, and practical implementation and evaluation methods.</t>
  </si>
  <si>
    <t>Games Programming</t>
  </si>
  <si>
    <t>Standard techniques for the implementation of computer games. Standard multimedia programming environments and high performance multimedia. Special purpose rendering engines. Interactive control and feedback; modelling.</t>
  </si>
  <si>
    <t>Fundamentals of Computer Animation</t>
  </si>
  <si>
    <t>Principles of traditional animation, key framing, parametric and track animation, free form deformation, inverse kinematics, dynamics, spring mass systems, particle systems, numerical integration, Lagrangian constraints, space time constraints, collisions, human animation, behavioural animation, metamorphosis, implicit animation techniques, animating liquids, gases and cloth, motion capture.</t>
  </si>
  <si>
    <t>Modelling for Computer Graphics</t>
  </si>
  <si>
    <t>Parametric Modelling. B-splines and NURBS. Subdivision schemes. Surface subdivision. Multiresolution. Wavelets. Implicit modelling. Blends. Polygonization. Blobtree. Precise contact modelling. Solid modelling. CSG. Procedural modelling. Special topics, e.g. Differential geometry. Graph-based modelling. Topology.</t>
  </si>
  <si>
    <t>Physical foundations of illuminations techniques. Colour. Radiometry and photometry. Reflection models. The rendering equation. Ray tracing. Monte Carlo techniques. Sampling and antialiasing. Texturing. Radiosity. Photon tracing. Volume rendering. Image-based rendering. Real-time shading.</t>
  </si>
  <si>
    <t>Software Engineering Project</t>
  </si>
  <si>
    <t>A software engineering project conducted under the guidance of a faculty member.</t>
  </si>
  <si>
    <t>New areas in Computer Science. It will be offered only as required. Before registration consult the Department of Computer Science for topics offered.</t>
  </si>
  <si>
    <t>A study of problems of particular interest to graduate students in Computer Science.</t>
  </si>
  <si>
    <t>Information Storage and Processing in Biological Systems</t>
  </si>
  <si>
    <t>Examination of complex biological systems; concepts and fundamentals of biological solutions to information storage and processing; modelling and computer simulation of biological systems; information storage in biological molecules; genetic networks; hierarchical organization of biological information processing in signal transduction, development, evolution, and ecology; biological control systems.</t>
  </si>
  <si>
    <t>Biological Computation</t>
  </si>
  <si>
    <t>Examination and modelling of biological networks; focus on the latest developments in biological computing and their theoretical backgrounds, such as: DNA computing; genomic algorithms; artificial chemistries; complex adaptive systems, chaos and fractals; immune system computing; gene regulatory networks; swarm intelligence systems.</t>
  </si>
  <si>
    <t>Compiler Code Generation and Optimization</t>
  </si>
  <si>
    <t>Compiler code generation and optimization techniques, including register allocation, instruction selection, dataflow analysis, and code optimization techniques using intermediate representations. Implementation of special language features and tools for automated code generation.</t>
  </si>
  <si>
    <t>Complexity Theory</t>
  </si>
  <si>
    <t>Deterministic and non-deterministic time and space complexity; complexity classes and hierarchies; NP-complete problems and intractable problems; axiomatic complexity theory.</t>
  </si>
  <si>
    <t>Computational Techniques for Graphics and Visualization</t>
  </si>
  <si>
    <t>Various case studies from the fields of graphics and visualization.</t>
  </si>
  <si>
    <t>Category Theory for Computer Science</t>
  </si>
  <si>
    <t>Introduction to category theory with applications in computer science. Functors, natural transformations, adjoints and monads, initial and final algebras. Introduction to 2-categories and fibrations.</t>
  </si>
  <si>
    <t>Quantum Computation</t>
  </si>
  <si>
    <t>Randomized Algorithms</t>
  </si>
  <si>
    <t>Design and analysis of randomized algorithms; discrete probability theory; randomized data structures; lower bound techniques; randomized complexity classes; advanced algorithmic applications from various areas.</t>
  </si>
  <si>
    <t>Security policies and protection mechanisms for a computing system, including such topics as design principles of protection systems, authentication and authorization, reference monitors, security architecture of popular platforms, formal modelling of protection systems, discretionary access control, safety analysis, information flow control, integrity, role-based access control. Legal and ethical considerations will be introduced as necessary.</t>
  </si>
  <si>
    <t>Attacks on networked systems, tools and techniques for detection and protection against attacks including firewalls and intrusion detection and protection systems, authentication and identification in distributed systems, cryptographic protocols for IP networks, security protocols for emerging networks and technologies, privacy enhancing communication. Legal and ethical issues will be introduced as necessary.</t>
  </si>
  <si>
    <t>Spam and other unsolicited bulk electronic communication, and spyware. Legal and ethical issues. Countermeasures, and related security problems.</t>
  </si>
  <si>
    <t>Elliptic Curves and Cryptography</t>
  </si>
  <si>
    <t>An introduction to elliptic curves over the rationals and finite fields. The focus is on both theoretical and computational aspects; subjects covered will include the study of endomorphism rings, Weil pairing, torsion points, group structure, and effective implementation of point addition. Applications to cryptography will be discussed, including elliptic curve-based Diffie-Helman key exchange, El Gamal encryption, and digital signatures, as well as the associated computational problems on which their security is based.</t>
  </si>
  <si>
    <t>Information theoretic concepts such as entropy and mutual information, and their applications to defining and evaluating information security systems including encryption, authentication, secret sharing and secure message transmission.</t>
  </si>
  <si>
    <t>Image Analysis and Computer Vision</t>
  </si>
  <si>
    <t>Performance Issues in High Speed Networks</t>
  </si>
  <si>
    <t>An overview of current research in high speed networks. Topics covered will include the current Internet, the future Internet, wireless networks, optical networks, Asynchronous Transfer Mode (ATM), TCP/IP, network traffic measurement, web server performance, and mobile computing. Emphasis will be placed on network performance issues for next-generation Internet protocols and applications.</t>
  </si>
  <si>
    <t>Modern Wireless Networks</t>
  </si>
  <si>
    <t>An introduction to the fundamentals and applications of wireless networks.</t>
  </si>
  <si>
    <t>Computational Geometry</t>
  </si>
  <si>
    <t>Geometric searching, hull proximity and intersection data structures and algorithms and their complexity.</t>
  </si>
  <si>
    <t>Modelling And Visualization of Plants</t>
  </si>
  <si>
    <t>Modelling, simulation and visualization of plants for computer graphics and biological purposes. Modelling of plants as an example of interdisciplinary research including computer science, biology, mathematics and physics. L-systems as a formal basis for model construction. Modelling languages. Information flow in plants. Symmetry, self-similarity and allometry of plants. Descriptive models of plant architecture. Models integrating plant structure and function. Simulation of plant development. Case studies: competition for space, phyllotaxis, tropisms, and biomechanical considerations. Reaction-diffusion models of morphogensis. Genotype-to-phenotype mapping. Modelling of plant ecosystems. Rendering and visualization of the models. A survey of applications and research directions.</t>
  </si>
  <si>
    <t>Algorithms for Distributed Computation</t>
  </si>
  <si>
    <t>Fundamental algorithmic problems in distributed computation; impact of communication, timing, failures and other characteristics on computability and complexity of solutions.</t>
  </si>
  <si>
    <t>Computer Algebra</t>
  </si>
  <si>
    <t>An overview of the basic techniques in modern cryptography, with emphasis on fit-for-application primitives and protocols. Topics will include symmetric and public-key cryptosystems; digital signatures; elliptic curve cryptography; key management; attack models and well-defined notions of security.</t>
  </si>
  <si>
    <t>Database Management Systems</t>
  </si>
  <si>
    <t>Foundations of database applications and database systems, plus some advanced topics in data management systems will be introduced.</t>
  </si>
  <si>
    <t>Distributed Database Systems</t>
  </si>
  <si>
    <t>Introduction to distributed database systems. Topics covered include: architecture, data design, query processing, transaction management, multidatabases, object-oriented databases and advanced system issues.</t>
  </si>
  <si>
    <t>Datawarehouse Systems</t>
  </si>
  <si>
    <t>Design, development and deployment of datawarehouses. Schemas, models, data organization, OLAP, tuning, data mining and architectural models may be discussed.</t>
  </si>
  <si>
    <t>Research Methods in Human-Computer Interaction</t>
  </si>
  <si>
    <t>Application of the theory and methodology of human-machine studies to real systems; theory and practice.</t>
  </si>
  <si>
    <t>Information Visualization: Theory and Practice</t>
  </si>
  <si>
    <t>The theory and development of interactive visual representations of abstract data for the purpose of amplifying cognition. Topics covered can include representational issues, perceptual issues, visual literacy, spatial abstraction, and interaction issues.</t>
  </si>
  <si>
    <t>Computer Animation</t>
  </si>
  <si>
    <t>Data Management in Geographical Information Systems</t>
  </si>
  <si>
    <t>Examination of advanced geometric algorithms for representation, analysis and visualization of Geographical Information Systems. Data structures such as progressive mesh, ROAM, multidimensional Delauney triangulization, quadtree and space partitioning. Algorithmic techniques such as incremental, divide and conquer, sweep-plane, and dimension reduction. Algorithms for surface simplification, culling, quality measurement and reduction.</t>
  </si>
  <si>
    <t>Information Security Seminar</t>
  </si>
  <si>
    <t>Topics in information security, such as security management, emerging threats, research frontiers using case studies and best practices.</t>
  </si>
  <si>
    <t>Biometric Security</t>
  </si>
  <si>
    <t>Principles of biometric system design, technology and performance evaluation. Verification, identification and synthesis in biometrics. Traditional and emerging techniques for fingerprint matching, face recognition, iris modelling, signature authentication, and biometric pattern recognition. Multi-modal biometrics and biometric security.</t>
  </si>
  <si>
    <t>Information Security Project</t>
  </si>
  <si>
    <t>An information security project conducted under the guidance of a faculty member. A report must be written and presented on completion of the course.</t>
  </si>
  <si>
    <t>Research Methodology in Computer Science</t>
  </si>
  <si>
    <t>An introduction to and survey of research areas and methods in Computer Science. Professional skills in computer science research such as reviewing, critical evaluation, and the preparation of research proposals.</t>
  </si>
  <si>
    <t>Research Topics in Computer Science</t>
  </si>
  <si>
    <t>In-depth course on a focused current research topic in Computer Science. Involves a significant research component and requires substantial background knowledge.</t>
  </si>
  <si>
    <t>Advanced Topics in Multiagent Systems</t>
  </si>
  <si>
    <t>An in-depth study of a selected subfield of multiagent systems including state-of-the-art research. This is a project-driven course.</t>
  </si>
  <si>
    <t>Current Trends in Database Technology</t>
  </si>
  <si>
    <t>Advanced topics chosen from Bioinformatics, Data mining, Mobile Databases, Spatial Databases and Web Databases. There is a large project component.</t>
  </si>
  <si>
    <t>Advanced Topics in Human-Computer Interaction</t>
  </si>
  <si>
    <t>The topics covered will change year by year depending on current advances in human computer interaction.</t>
  </si>
  <si>
    <t>Implicit Modelling</t>
  </si>
  <si>
    <t>A detailed look at modelling using implicit and iso-surface techniques taking an in-depth review of the literature. Algebraic methods will be followed by skeletal models, field function design, modelling techniques, rendering and texture mapping. Polygonisation algorithms, ray tracing implicits, techniques for animation, meta-morphosis, precise contact modelling, deformation and warping. Algorithms and data structures and implementation details will be presented. Students will be expected to make a new contribution in their project and term paper.</t>
  </si>
  <si>
    <t>Advanced Geometric Modelling</t>
  </si>
  <si>
    <t>Current research topics including spline modelling, Subdivision Surfaces, multiresolution, wavelets, analysis of the subdivision surfaces and reverse subdivision.</t>
  </si>
  <si>
    <t>INSERT INTO section (Cid, Room, Day, Time, Semester) VALUES ( , '', '', '', '')</t>
  </si>
  <si>
    <t>Fall2016</t>
  </si>
  <si>
    <t>Sid</t>
  </si>
  <si>
    <t>Room</t>
  </si>
  <si>
    <t>Day</t>
  </si>
  <si>
    <t>Time</t>
  </si>
  <si>
    <t>Semester</t>
  </si>
  <si>
    <t>EEEL 161</t>
  </si>
  <si>
    <t>TuTh</t>
  </si>
  <si>
    <t>12:30PM-1:45PM</t>
  </si>
  <si>
    <t>MS 237</t>
  </si>
  <si>
    <t>MoWe</t>
  </si>
  <si>
    <t>10:00AM-10:50AM</t>
  </si>
  <si>
    <t>11:00AM-11:50AM</t>
  </si>
  <si>
    <t>12:00PM-12:50PM</t>
  </si>
  <si>
    <t>1:00PM-1:50PM</t>
  </si>
  <si>
    <t>2:00PM-2:50PM</t>
  </si>
  <si>
    <t>SA 104</t>
  </si>
  <si>
    <t>9:30AM-10:45AM</t>
  </si>
  <si>
    <t>3:30PM-4:45PM</t>
  </si>
  <si>
    <t>2:00PM-3:15PM</t>
  </si>
  <si>
    <t>MS 160</t>
  </si>
  <si>
    <t>5:00PM-5:50PM</t>
  </si>
  <si>
    <t>MS 176</t>
  </si>
  <si>
    <t>4:00PM-4:50PM</t>
  </si>
  <si>
    <t>9:00AM-9:50AM</t>
  </si>
  <si>
    <t>SA 106</t>
  </si>
  <si>
    <t>ST 055</t>
  </si>
  <si>
    <t>3:00PM-3:50PM</t>
  </si>
  <si>
    <t>ICT 114</t>
  </si>
  <si>
    <t>MoWeFr</t>
  </si>
  <si>
    <t>MS 239</t>
  </si>
  <si>
    <t>MS 156</t>
  </si>
  <si>
    <t>MS 119</t>
  </si>
  <si>
    <t>MS 527</t>
  </si>
  <si>
    <t>ST 063</t>
  </si>
  <si>
    <t>INSERT INTO lect/lab/tut (Sid, Eid) VALUES (</t>
  </si>
  <si>
    <t>SENG</t>
  </si>
  <si>
    <t>STAT</t>
  </si>
  <si>
    <t>MATH</t>
  </si>
  <si>
    <t>PHIL</t>
  </si>
  <si>
    <t>Research Project in Computer Science</t>
  </si>
  <si>
    <t>Research Project in Theoretical Computer Science</t>
  </si>
  <si>
    <t>Research Project in Computer Graphics</t>
  </si>
  <si>
    <t>Research Project in Information Security</t>
  </si>
  <si>
    <t>Research Project in Scientific Computation</t>
  </si>
  <si>
    <t>Research Project in Software Engineering</t>
  </si>
  <si>
    <t>Research Project in Human Computer Interaction</t>
  </si>
  <si>
    <t>PHYS</t>
  </si>
  <si>
    <t>Module M6 Thermal Physics</t>
  </si>
  <si>
    <t>Thermal Physics. Gas laws; kinetic theory of gases; temperature; internal energy; specific heat; energy transfer; laws of thermodynamics; PVT diagrams.</t>
  </si>
  <si>
    <t>Mechanics</t>
  </si>
  <si>
    <t>Introductory Newtonian particle mechanics and rigid bodies in rotational equilibrium: Kinematics, Newton's laws, conservation of momentum and mechanical energy.</t>
  </si>
  <si>
    <t>Introductory Electromagnetism, and Thermal Physics</t>
  </si>
  <si>
    <t>Electrical forces and energy. Static electric fields due to point charges. Parallel-plate capacitor. Simple DC circuits. Lorentz force. Static magnetic fields generated by electric currents. Electromagnetic induction. Gas Laws; kinetic theory of gases; temperature, thermal energy, specific heat; energy transfer; laws of thermodynamics; PVT diagrams.</t>
  </si>
  <si>
    <t>Classical Physics</t>
  </si>
  <si>
    <t>Kinematics and statics of rigid bodies; conservation laws; rotational mechanics.</t>
  </si>
  <si>
    <t>Electromagnetic Theory I</t>
  </si>
  <si>
    <t>Electrostatics, DC circuits, calculation of magnetic intensity from currents, motion of charged particles in electric and magnetic fields, electromagnetic induction, transient effects in capacitors and inductors, electric and magnetic properties of materials.</t>
  </si>
  <si>
    <t>Electricity and Magnetism (for students in Engineering)</t>
  </si>
  <si>
    <t>Electric and magnetic fields related to charges and current through Maxwell’s equations. Energy stored in fields, potential energy, and voltage. Conductors, insulators, and dielectrics. Resistance, capacitance, and inductance with applications to RC/RL circuits.</t>
  </si>
  <si>
    <t>ow Things Work</t>
  </si>
  <si>
    <t>Physics behind many common devices will be discussed. Topics will be chosen from among the following: the use of simple and compound machines; waves, sound, acoustics; light and optics; household electric circuitry; magnetism.</t>
  </si>
  <si>
    <t>uantum Mysteries and Paradoxes</t>
  </si>
  <si>
    <t>Aims to explain basic quantum phenomena for students outside the physical sciences. Topics covered may include wave-particle duality, quantum interference, as well as the paradoxes of entanglement and quantum nonlocality. Applications such as quantum cryptography and quantum teleportation are discussed, as are the philosophical interpretations of the quantum picture of the world.</t>
  </si>
  <si>
    <t>Harmonic Motion, Waves, and Rotation</t>
  </si>
  <si>
    <t>Simple harmonic oscillations. Progressive waves in one dimension. Energy of a wave. Superposition. Standing waves. Newtonian mechanics of rigid body rotation.</t>
  </si>
  <si>
    <t>Optics and Electromagnetism</t>
  </si>
  <si>
    <t>Static electric fields due to charge distributions. Static magnetic fields due to current distributions. Time-dependent behaviour of capacitors and inductances. Geometrical optics: Thin lenses and curved mirrors. Physical optics: Interference and diffraction.</t>
  </si>
  <si>
    <t>Modern Physics</t>
  </si>
  <si>
    <t>Origins of quantum mechanics, a historical perspective. Concepts of wave mechanics and applications. Nuclear physics and radioactivity. Topics include: Special Theory of Relativity, Electromagnetic waves, Blackbody radiation, Photoelectric Effect, X-rays and Bragg Diffraction, Compton Scattering, Atomic Structure, The Bohr Model, Atomic Spectra, Applications of the Schrödinger Wave Equation, Radioactivity, Nuclear Stability, Nucleosynthesis, Structure of the Nucleus, Elementary Particles.</t>
  </si>
  <si>
    <t>Classical Mechanics I</t>
  </si>
  <si>
    <t>Forced and damped harmonic oscillations with real and complex numbers; anharmonic oscillators; central force motion and scattering; non-inertial frames; 2- and 3-body problems; applications of linear differential equations and complex numbers.</t>
  </si>
  <si>
    <t>Classical Mechanics II</t>
  </si>
  <si>
    <t>Rotating frames of reference; general rotations of rigid bodies; moment of inertia tensor; eigenvalues and eigenvectors; Lagrangian and Hamiltonian mechanics; potential theory and tides; perturbation theory.</t>
  </si>
  <si>
    <t>coustics, Optics and Modern Physics (for students in Engineering)</t>
  </si>
  <si>
    <t>Wave motion as applied to acoustics and physical optics. Wave-particle duality applied to light and matter; electron energy levels of atoms and crystals.</t>
  </si>
  <si>
    <t>Acoustics, Optics and Radiation (for students in Engineering)</t>
  </si>
  <si>
    <t>Wave motion as applied to acoustics, geometric and physical optics, and radiant energy transfer. Traditional and modern applications.</t>
  </si>
  <si>
    <t>ntroduction to Energy</t>
  </si>
  <si>
    <t>Energy and power will be discussed. Sources of energy such as wind power, solar power, nuclear power, geothermal energy and fossil fuels and related limitations will be considered. Generation and distribution of electricity will be discussed.</t>
  </si>
  <si>
    <t>ntroduction to Optics and Waves</t>
  </si>
  <si>
    <t>Geometrical Optics: lenses, mirrors, and other basic optical components. Wave motion. Description of light as a wave. Fermat’s principle. Refraction, scattering, interference, diffraction, and polarization. Optical instruments (including telescopes and microscopes). Lasers and fibre optics if time allows.</t>
  </si>
  <si>
    <t>Computational Physics I</t>
  </si>
  <si>
    <t>Solution of problems associated with the analysis of physical systems, using digital computers, high level programming languages, and mathematical computation systems.</t>
  </si>
  <si>
    <t>Applied Physics Laboratory I</t>
  </si>
  <si>
    <t>Basic laboratory electronics, vacuum systems, and optical devices. Introduction to experimental control, data collection, and analysis. Fundamentals of error analysis and error propagation.</t>
  </si>
  <si>
    <t>Quantum Mechanics I</t>
  </si>
  <si>
    <t>Basic postulates of quantum mechanics and their physical interpretation. Schrödinger's time-dependent and time-independent equations. Single particle in a potential field. Basic applications of quantum mechanics to atomic, molecular, optical, nuclear, and solid state physics, as well as quantum information science. Topics may include notions of quantum entanglement, non-locality and teleportation.</t>
  </si>
  <si>
    <t>Statistical Mechanics I</t>
  </si>
  <si>
    <t>State-counting; classical distributions; origins and role of entropy; equilibrium; microcanonical, canonical, and grand canonical ensembles; concepts of work, heat, and temperature; equations of state; heat capacity; equipartition theorem; engines; laws of thermodynamics; non-equilibrium systems; Maxwell-Boltzmann distribution; enthalpy and free energies.</t>
  </si>
  <si>
    <t>Statistical Mechanics II</t>
  </si>
  <si>
    <t>Gibbs' paradox; bosons and fermions; quantum counting; classical-quantum transition; blackbody radiation; phase transitions; fluctuations and critical phenomena; complex systems; self-organized criticality; cellular automata.</t>
  </si>
  <si>
    <t>Electromagnetic Theory II</t>
  </si>
  <si>
    <t>Macroscopic Maxwell equations. Scalar and vector potentials. Electrostatics and magnetostatics. Dielectric and magnetic properties of materials. Superconductors.</t>
  </si>
  <si>
    <t>Electromagnetic Theory III</t>
  </si>
  <si>
    <t>Electromagnetic wave solutions to Maxwell's equations, in vacuum and in insulating and conducting media. Waveguides. Electromagnetic radiation from accelerated charges. Relativistic formulation of electrodynamics.</t>
  </si>
  <si>
    <t>Computational Physics II</t>
  </si>
  <si>
    <t>Applied Physics Laboratory II</t>
  </si>
  <si>
    <t>Intermediate laboratory electronics. AC circuit theory and semiconductor devices, including operational amplifiers. Digital sampling theory and frequency-domain signal processing. Computer automation of experimental control, data collection, and analysis, including error analysis and error propagation.</t>
  </si>
  <si>
    <t>Special Relativity</t>
  </si>
  <si>
    <t>Lorentz transformations in classical mechanics; relativistic kinematics; spacetime diagrams; relativistic energy and momentum conservation; Geometrical interpretation; applications of relativistic kinematics; four-vector formalism and tensors; applications, primarily to relativistic electrodynamics.</t>
  </si>
  <si>
    <t>Solid State Physics</t>
  </si>
  <si>
    <t>Crystal structure. Classification of solids and their bonding. Fermi surface. Elastic, electric and magnetic properties of solids.</t>
  </si>
  <si>
    <t>Plasma Physics</t>
  </si>
  <si>
    <t>Occurrence of plasmas in nature, single particle motion, plasmas as fluids, waves in plasmas, diffusion, resistivity, equilibrium and stability, kinetic theory of plasmas, non-linear effects.</t>
  </si>
  <si>
    <t>Non-linear Dynamics and Chaos</t>
  </si>
  <si>
    <t>Introduction to non-linear dynamical systems: Phase space representation, bifurcations, normal forms, non-linear oscillators, deterministic chaos, attractors, fractals, universality, renormalization, and synchronization.</t>
  </si>
  <si>
    <t>Quantum Mechanics II</t>
  </si>
  <si>
    <t>Theory of angular momentum and applications, perturbation theory and applications. Identical particles. Introduction to relativistic wave equations.</t>
  </si>
  <si>
    <t>Stable and Radioactive Isotope Studies, Fundamentals</t>
  </si>
  <si>
    <t>A multidisciplinary course. Topics include nucleosynthesis, radioactive decay, isotope exchange phenomena, kinetic isotope effects, tracer techniques, molecular spectra and instrumentation.</t>
  </si>
  <si>
    <t>Optics</t>
  </si>
  <si>
    <t>Geometrical Optics: lenses, mirrors, and other basic optical components. Matrix Methods. Physical Optics: Interference, Diffraction, and Polarization. Fourier Optics. Modern Optics: Lasers and Fibre Optics.</t>
  </si>
  <si>
    <t>Computational Physics III</t>
  </si>
  <si>
    <t>Solution of problems associated with the analysis of physical systems, using digital computers, high level programming languages, and mathematical computation systems (e.g., Maple, Macsyma).</t>
  </si>
  <si>
    <t>Topics in Contemporary Physics</t>
  </si>
  <si>
    <t>Topics will be from the research areas of staff members.</t>
  </si>
  <si>
    <t>Senior Physics Laboratory</t>
  </si>
  <si>
    <t>Selected advanced experiments. Where possible, students may choose those experiments most suited to their interests. Development of technical and computer-based skills, technical writing and presentation skills.</t>
  </si>
  <si>
    <t>Honours Research Thesis</t>
  </si>
  <si>
    <t>Each student will be assigned a project in consultation with a supervisor. Written reports and oral presentations are required.</t>
  </si>
  <si>
    <t>Senior Research Thesis</t>
  </si>
  <si>
    <t>Experimental Methods of Physics</t>
  </si>
  <si>
    <t>Instrumentation for physical experiments. General philosophy of experimentation; signal processes; signal processing methods; instrument design and control; data acquisition and storage; specific detection methods.</t>
  </si>
  <si>
    <t>Advanced Data Analysis</t>
  </si>
  <si>
    <t>Methods of extraction of significant information from experimental data degraded by noise. Parametric and non-parametric statistical methods; curve fitting; spectral analysis; filtering, sampling, convolution and deconvolution techniques.</t>
  </si>
  <si>
    <t>Advanced Classical Mechanics</t>
  </si>
  <si>
    <t>Variational principles, Lagrange's equations, Noether's theorem. Hamilton's equations and canonical transformations. Hamilton-Jacobi theory, action-angle variables. Perturbation theory.</t>
  </si>
  <si>
    <t>Statistical Physics</t>
  </si>
  <si>
    <t>Classical and quantum ensemble theory applied to interacting systems: real gases, spin lattices, phase transitions. Kinetic theory: Boltzmann equation, transport processes, irreversible processes and fluctuations.</t>
  </si>
  <si>
    <t>Electrodynamics</t>
  </si>
  <si>
    <t>Interaction between charged particles and the electromagnetic field in relativistic formulation. Scattering and energy losses of charged particles. Radiation by charged particles.</t>
  </si>
  <si>
    <t>Advanced Quantum Mechanics I</t>
  </si>
  <si>
    <t>Formalism of quantum mechanics. Entangled systems and their applications. Quantum nonlocality, Einstein-Podolsky-Rosen paradox, Bell theorem. Interpretations of quantum mechanics. Second quantization. Quantum theory of the electromagnetic field. Addition of angular momenta, Clebsch-Gordan coefficients, Wigner-Eckart theorem.</t>
  </si>
  <si>
    <t>Advanced Quantum Mechanics II</t>
  </si>
  <si>
    <t>Relativistic quantum mechanics. Topics may include Feynman path integrals. Scattering theory. Charged particles in electric and magnetic fields. Approximation methods. Quantum field theory.</t>
  </si>
  <si>
    <t>Statistical Physics II</t>
  </si>
  <si>
    <t>Topics Theories of equilibrium and non-equilibrium critical phenomena and methods to study fluctuating systems selected from the following list of topics: Percolation, scaling theory, phase transitions, Landau-Ginzburg theory, lattice models, Monte Carlo methods, renormalization group, self-organized criticality, theory of random graphs; Brownian motion, random walks and diffusion, Fokker-Planck-Equation, Markov processes, stochastic differential equations, first passage times.</t>
  </si>
  <si>
    <t>Nonlinear Dynamics and Pattern Formation</t>
  </si>
  <si>
    <t>Topics: Introduction to pattern formation and self-organization in nature: Reaction-diffusion systems, hydrodynamical systems, bistable media, excitable and oscillatory media, stability analysis, bifurcations, pattern selection, amplitude equations and normal forms, fronts, traveling waves, topological defects, spiral waves, spatiotemporal chaos, defect-mediated turbulence, spatiotemporal point processes</t>
  </si>
  <si>
    <t>Gravitation</t>
  </si>
  <si>
    <t>An introduction to Einstein's theory of gravitation. Applications to the solar system, black holes, and cosmology.</t>
  </si>
  <si>
    <t>Applications of Stable Isotopes</t>
  </si>
  <si>
    <t>Application of stable isotope techniques with special focus on Hydrogeology, Geology and Environmental Sciences. The use of isotopes to understand the water, carbon, nitrogen and sulphur cycles is demonstrated. Topics include hydrology, paleoclimates, geothermometry, fossil fuels exploration and recovery, pollutant tracing, food webs, forensic investigations, among others.</t>
  </si>
  <si>
    <t>Atomic and Molecular Spectroscopy</t>
  </si>
  <si>
    <t>Atomic structure and spectra. Rotational, vibrational and electronic spectra of diatomic molecules, including microwave, infrared, Raman and visible/ultraviolet spectroscopic techniques. Hund's coupling cases. Polyatomic molecular spectroscopy. Examples from astronomy and upper atmosphere/space physics.</t>
  </si>
  <si>
    <t>Quantum and Non-linear Optics</t>
  </si>
  <si>
    <t>Theory of dispersion. Fast and slow light. Basics of nonlinear optics. Nonlinear optical crystals, phase matching. Coherence theory. Preparation, manipulation and measurement of quantum optical states and single-photon qubits. Elements of atomic physics, optical Bloch equation, rotating-wave approximation. Two-and three-level systems. Cavity quantum electrodynamics.</t>
  </si>
  <si>
    <t>Special Topics in Laser and Optical Sciences</t>
  </si>
  <si>
    <t>Lectures by Physics and Astronomy, Chemistry, Engineering, and/or Medicine staff on current research topics in laser science and modern optical techniques.</t>
  </si>
  <si>
    <t>Implementations of Quantum Information</t>
  </si>
  <si>
    <t>Proposals and realizations of quantum information tasks including quantum computation, quantum communication, and quantum cryptography in optical, atomic, molecular, and solid state systems.</t>
  </si>
  <si>
    <t>Scientific Communication Skills</t>
  </si>
  <si>
    <t>Required, multi-component, program of courses for all graduate students in the Department of Physics and Astronomy designed to assist students in improving their scientific oral and written communication skills.</t>
  </si>
  <si>
    <t>Project in Physics</t>
  </si>
  <si>
    <t>Each student will select a project in consultation with a staff member. The project may be experimental or theoretical in nature. A written report and an oral presentation are required.</t>
  </si>
  <si>
    <t>Independent Study</t>
  </si>
  <si>
    <t>Each student will select a topic of study in consultation with a staff member. The topic will be in the research area of the staff member. This course may not be used to meet the regular course requirements in the MSc and PhD programs.</t>
  </si>
  <si>
    <t>JPNS</t>
  </si>
  <si>
    <t>Beginners' Japanese I</t>
  </si>
  <si>
    <t>Basic concepts of modern Japanese. Reading and writing of characters, essentials of grammar, basic vocabulary, and oral drills on normal speech patterns.</t>
  </si>
  <si>
    <t>Beginners' Japanese II</t>
  </si>
  <si>
    <t>Continuation of Japanese 205.</t>
  </si>
  <si>
    <t>Continuing Japanese I</t>
  </si>
  <si>
    <t>Further acquisition of Japanese characters, and the development of conversational skills through reading and discussion of selected Japanese texts. Structural analysis of normal speech patterns. Preparation of written assignments. A continuation of Japanese 207.</t>
  </si>
  <si>
    <t>Continuing Japanese II</t>
  </si>
  <si>
    <t>Continuation of Japanese 301.</t>
  </si>
  <si>
    <t>Topics in Japanese Culture in an Immersion Setting</t>
  </si>
  <si>
    <t>Introduction to contemporary Japanese culture through research projects and life experience. 309.01. Wisdom, Imagination, and Creation309.02. Longing, Memory, and Inheritance</t>
  </si>
  <si>
    <t>Japanese Language in an Immersion Setting I</t>
  </si>
  <si>
    <t>Stresses oral skills and cultural understanding in an immersion setting. While the focus will be on speaking and aural comprehension, reading and writing will also be introduced.</t>
  </si>
  <si>
    <t>Japanese Language in an Immersion Setting II</t>
  </si>
  <si>
    <t>A continuation of Japanese 311.</t>
  </si>
  <si>
    <t>Topics in Japanese Civilization</t>
  </si>
  <si>
    <t>Distinctive features of Japanese civilization within the Asian context. 317.01. Japanese Civilization 317.02. Japanese Cultural History Through Film 317.03. Japanese Cultural History in the Present Day</t>
  </si>
  <si>
    <t>Intermediate Japanese I</t>
  </si>
  <si>
    <t>An intermediate course giving emphasis to both writing and oral skills. Some of the more difficult aspects of modern Japanese grammar will be studied.</t>
  </si>
  <si>
    <t>Intermediate Japanese II</t>
  </si>
  <si>
    <t>A continuation of Japanese 331.</t>
  </si>
  <si>
    <t>Introduction to Japanese Literature</t>
  </si>
  <si>
    <t>Reading and discussion of selected works of modern Japanese literature.</t>
  </si>
  <si>
    <t>Advanced Conversational Japanese</t>
  </si>
  <si>
    <t>Intensive development of aural and oral skills in Japanese through discussion of selected topics using a variety of authentic media. The focus will be on developing conversational abilities and vocabulary.</t>
  </si>
  <si>
    <t>Japanese Through Texts</t>
  </si>
  <si>
    <t>Language practice and cultural analysis through the study of contemporary Japanese texts. Authentic material will be selected from documents and textbooks. Students will be able to improve their reading skills while enhancing their knowledge of Japanese culture.</t>
  </si>
  <si>
    <t>Japanese-Chinese Cultural Relations</t>
  </si>
  <si>
    <t>Discussion of cultural relations and influences between Japan and China. Topics may include cultural identities and cross-influences, literary and artistic traditions, and writing systems.</t>
  </si>
  <si>
    <t>Project in Computer Science</t>
  </si>
  <si>
    <t>Project in Theoretical Computer Science</t>
  </si>
  <si>
    <t>Project in Computer Graphics</t>
  </si>
  <si>
    <t>Project in Information Security</t>
  </si>
  <si>
    <t>Project in Scientific Computation</t>
  </si>
  <si>
    <t>Project in Software Engineering</t>
  </si>
  <si>
    <t>Project in Human Computer Interaction</t>
  </si>
  <si>
    <t>II</t>
  </si>
  <si>
    <t>ENG</t>
  </si>
  <si>
    <t>230,</t>
  </si>
  <si>
    <t>Mea</t>
  </si>
  <si>
    <t>Wang</t>
  </si>
  <si>
    <t>Gabriela</t>
  </si>
  <si>
    <t>Alexandra</t>
  </si>
  <si>
    <t>Jurca</t>
  </si>
  <si>
    <t>Maryam</t>
  </si>
  <si>
    <t>Majedi</t>
  </si>
  <si>
    <t>Fatemeh</t>
  </si>
  <si>
    <t>Shirzad</t>
  </si>
  <si>
    <t>Timothy</t>
  </si>
  <si>
    <t>Emenike</t>
  </si>
  <si>
    <t>Ohanekwu</t>
  </si>
  <si>
    <t>Multidisciplinary</t>
  </si>
  <si>
    <t>Studies</t>
  </si>
  <si>
    <t>Nelson</t>
  </si>
  <si>
    <t>Yat</t>
  </si>
  <si>
    <t>Alper</t>
  </si>
  <si>
    <t>Aksac</t>
  </si>
  <si>
    <t>Parthasarathi</t>
  </si>
  <si>
    <t>Das</t>
  </si>
  <si>
    <t>Md</t>
  </si>
  <si>
    <t>Wasiur</t>
  </si>
  <si>
    <t>Rahman</t>
  </si>
  <si>
    <t>Gaurav</t>
  </si>
  <si>
    <t>Tripathi</t>
  </si>
  <si>
    <t>Mohammad</t>
  </si>
  <si>
    <t>Imrul</t>
  </si>
  <si>
    <t>Jubair</t>
  </si>
  <si>
    <t>Aniruddha</t>
  </si>
  <si>
    <t>Chattoraj</t>
  </si>
  <si>
    <t>Samiul</t>
  </si>
  <si>
    <t>Azam</t>
  </si>
  <si>
    <t>Mohsen</t>
  </si>
  <si>
    <t>Ansari</t>
  </si>
  <si>
    <t>Catalin</t>
  </si>
  <si>
    <t>Dohotaru</t>
  </si>
  <si>
    <t>Asif</t>
  </si>
  <si>
    <t>Muhammad</t>
  </si>
  <si>
    <t>Yousuf</t>
  </si>
  <si>
    <t>Rong</t>
  </si>
  <si>
    <t>Jiang</t>
  </si>
  <si>
    <t>Zahra</t>
  </si>
  <si>
    <t>Abad</t>
  </si>
  <si>
    <t>Computing</t>
  </si>
  <si>
    <t>Machinery</t>
  </si>
  <si>
    <t>Leonard</t>
  </si>
  <si>
    <t>C</t>
  </si>
  <si>
    <t>Manzara</t>
  </si>
  <si>
    <t>AD</t>
  </si>
  <si>
    <t>140,</t>
  </si>
  <si>
    <t>Cordell</t>
  </si>
  <si>
    <t>George</t>
  </si>
  <si>
    <t>Bloor</t>
  </si>
  <si>
    <t>Edwin</t>
  </si>
  <si>
    <t>Ahmed</t>
  </si>
  <si>
    <t>Al</t>
  </si>
  <si>
    <t>Marouf</t>
  </si>
  <si>
    <t>Kevin</t>
  </si>
  <si>
    <t>Ta</t>
  </si>
  <si>
    <t>ES</t>
  </si>
  <si>
    <t>443,</t>
  </si>
  <si>
    <t>Jalal</t>
  </si>
  <si>
    <t>Yusef</t>
  </si>
  <si>
    <t>Kawash</t>
  </si>
  <si>
    <t>236,</t>
  </si>
  <si>
    <t>Abdullah</t>
  </si>
  <si>
    <t>Sarhan</t>
  </si>
  <si>
    <t>Salim</t>
  </si>
  <si>
    <t>Ahmad</t>
  </si>
  <si>
    <t>Afra</t>
  </si>
  <si>
    <t>Programming</t>
  </si>
  <si>
    <t>Paradigms</t>
  </si>
  <si>
    <t>ENE</t>
  </si>
  <si>
    <t>241,</t>
  </si>
  <si>
    <t>Jonathan</t>
  </si>
  <si>
    <t>Dean</t>
  </si>
  <si>
    <t>Gallagher</t>
  </si>
  <si>
    <t>Chad</t>
  </si>
  <si>
    <t>Mitchell</t>
  </si>
  <si>
    <t>Nester</t>
  </si>
  <si>
    <t>Benjamin</t>
  </si>
  <si>
    <t>Alban</t>
  </si>
  <si>
    <t>MacAdam</t>
  </si>
  <si>
    <t>517,</t>
  </si>
  <si>
    <t>Qing</t>
  </si>
  <si>
    <t>Chen</t>
  </si>
  <si>
    <t>Principles</t>
  </si>
  <si>
    <t>Operating</t>
  </si>
  <si>
    <t>Systems</t>
  </si>
  <si>
    <t>162,</t>
  </si>
  <si>
    <t>Priyaa</t>
  </si>
  <si>
    <t>Varshinee</t>
  </si>
  <si>
    <t>Srinivasan</t>
  </si>
  <si>
    <t>Khosro</t>
  </si>
  <si>
    <t>Salmani</t>
  </si>
  <si>
    <t>Sahil</t>
  </si>
  <si>
    <t>Sharma</t>
  </si>
  <si>
    <t>Data</t>
  </si>
  <si>
    <t>Structures,</t>
  </si>
  <si>
    <t>Algorithms,</t>
  </si>
  <si>
    <t>Their</t>
  </si>
  <si>
    <t>Konstantinos</t>
  </si>
  <si>
    <t>Xylogiannopoulos</t>
  </si>
  <si>
    <t>Fuentes</t>
  </si>
  <si>
    <t>Carranza</t>
  </si>
  <si>
    <t>Hao</t>
  </si>
  <si>
    <t>Men</t>
  </si>
  <si>
    <t>Md.</t>
  </si>
  <si>
    <t>Reza</t>
  </si>
  <si>
    <t>Rabbani</t>
  </si>
  <si>
    <t>Philip</t>
  </si>
  <si>
    <t>Fong</t>
  </si>
  <si>
    <t>Syed</t>
  </si>
  <si>
    <t>Rizvi</t>
  </si>
  <si>
    <t>Xi</t>
  </si>
  <si>
    <t>Liu</t>
  </si>
  <si>
    <t>Network</t>
  </si>
  <si>
    <t>(WINTER)</t>
  </si>
  <si>
    <t>SB</t>
  </si>
  <si>
    <t>144,</t>
  </si>
  <si>
    <t>Renate</t>
  </si>
  <si>
    <t>Scheidler</t>
  </si>
  <si>
    <t>057,</t>
  </si>
  <si>
    <t>Randy</t>
  </si>
  <si>
    <t>Keit-Meng</t>
  </si>
  <si>
    <t>Yee</t>
  </si>
  <si>
    <t>Sebastian</t>
  </si>
  <si>
    <t>Anton</t>
  </si>
  <si>
    <t>Lindner</t>
  </si>
  <si>
    <t>502.04A:</t>
  </si>
  <si>
    <t>Research</t>
  </si>
  <si>
    <t>618B,</t>
  </si>
  <si>
    <t>Jorg</t>
  </si>
  <si>
    <t>Denzinger</t>
  </si>
  <si>
    <t>B01:</t>
  </si>
  <si>
    <t>Lab</t>
  </si>
  <si>
    <t>with</t>
  </si>
  <si>
    <t>no</t>
  </si>
  <si>
    <t>assigned,</t>
  </si>
  <si>
    <t>assigned</t>
  </si>
  <si>
    <t>503.04:</t>
  </si>
  <si>
    <t>InformationSecurity</t>
  </si>
  <si>
    <t>Viruses</t>
  </si>
  <si>
    <t>Malware</t>
  </si>
  <si>
    <t>(FALL2017)</t>
  </si>
  <si>
    <t>SS</t>
  </si>
  <si>
    <t>209,</t>
  </si>
  <si>
    <t>John</t>
  </si>
  <si>
    <t>Daniel</t>
  </si>
  <si>
    <t>Aycock</t>
  </si>
  <si>
    <t>Foundations</t>
  </si>
  <si>
    <t>Functional</t>
  </si>
  <si>
    <t>Bernard</t>
  </si>
  <si>
    <t>Cockett</t>
  </si>
  <si>
    <t>Prashant</t>
  </si>
  <si>
    <t>Kumar</t>
  </si>
  <si>
    <t>6:00PM</t>
  </si>
  <si>
    <t>6:50PM)</t>
  </si>
  <si>
    <t>FungWong</t>
  </si>
  <si>
    <t>125,</t>
  </si>
  <si>
    <t>(Tu</t>
  </si>
  <si>
    <t>(Mo</t>
  </si>
  <si>
    <t>(We</t>
  </si>
  <si>
    <t>ShakeriHossein</t>
  </si>
  <si>
    <t>(WeFr</t>
  </si>
  <si>
    <t>8:00AM</t>
  </si>
  <si>
    <t>8:50AM)</t>
  </si>
  <si>
    <t>JuanCarlos</t>
  </si>
  <si>
    <t>WaiLeung</t>
  </si>
  <si>
    <t>ZainRaza</t>
  </si>
  <si>
    <t>(TBA</t>
  </si>
  <si>
    <t>TBA</t>
  </si>
  <si>
    <t>TBA)</t>
  </si>
  <si>
    <t>James-Robin</t>
  </si>
  <si>
    <t>HERE</t>
  </si>
  <si>
    <t>Fall2017</t>
  </si>
  <si>
    <t>room,</t>
  </si>
  <si>
    <t>Winter2016</t>
  </si>
  <si>
    <t>ENG 230</t>
  </si>
  <si>
    <t>6:00PM-6:50PM</t>
  </si>
  <si>
    <t>SA 125</t>
  </si>
  <si>
    <t>Tu</t>
  </si>
  <si>
    <t>Mo</t>
  </si>
  <si>
    <t>We</t>
  </si>
  <si>
    <t>AD 140</t>
  </si>
  <si>
    <t>ES 443</t>
  </si>
  <si>
    <t>MS 236</t>
  </si>
  <si>
    <t>ENE 241</t>
  </si>
  <si>
    <t>ICT 517</t>
  </si>
  <si>
    <t>ES 162</t>
  </si>
  <si>
    <t>WeFr</t>
  </si>
  <si>
    <t>8:00AM-8:50AM</t>
  </si>
  <si>
    <t>SB 144</t>
  </si>
  <si>
    <t>ST 057</t>
  </si>
  <si>
    <t>ICT 618B</t>
  </si>
  <si>
    <t>no room</t>
  </si>
  <si>
    <t>TBA-TBA</t>
  </si>
  <si>
    <t>SS 209</t>
  </si>
  <si>
    <t>HERE2</t>
  </si>
  <si>
    <t>INSERT INTO degree (Type, Name) VALUES ('Major', 'BSC in Computer Science, Concentration in Information Security')</t>
  </si>
  <si>
    <t>Software Analysis and Design</t>
  </si>
  <si>
    <t>Software Reliability and Software Quality</t>
  </si>
  <si>
    <t>The principles, processes, and applications of software reliability and software quality assurance.</t>
  </si>
  <si>
    <t>Introduction to developing large-scale, quality software, from analysis of requirements, through design, implementation, and testing. Introduction to design for non-functional properties of software. Emphasis on individual skills.</t>
  </si>
  <si>
    <t>Introduction to Statistics I</t>
  </si>
  <si>
    <t>Collection and presentation of data, introduction to probability, including Bayes' law, expectations and distributions. Properties of the normal curve. Introduction to estimation and hypothesis testing.</t>
  </si>
  <si>
    <t>Introduction to Probability</t>
  </si>
  <si>
    <t>A calculus-based introduction to probability theory and applications. Elements of probabilistic modelling, Basic probability computation techniques, Discrete and continuous random variables and distributions, Functions of random variables, Expectation and variance, Multivariate random variables, Conditional distributions, Covariance, Conditional expectation, Central Limit Theorem, Applications to real-world modelling.</t>
  </si>
  <si>
    <t>PMAT</t>
  </si>
  <si>
    <t>The basics of cryptography, with emphasis on attaining well-defined and practical notions of security. Symmetric and public-key cryptosystems; one-way and trapdoor functions; mechanisms for data integrity; digital signatures; key management; applications to the design of cryptographic systems. Assessment will primarily focus on mathematical theory and proof-oriented homework problems; additional application programming exercises will be available for extra credit.</t>
  </si>
  <si>
    <t>Introductory Calculus</t>
  </si>
  <si>
    <t>Algebraic operations. Functions and graphs. Limits, derivatives, and integrals of exponential, logarithmic and trigonometric functions. Fundamental theorem of calculus. Improper integrals. Applications.</t>
  </si>
  <si>
    <t>University Calculus I</t>
  </si>
  <si>
    <t>Limits, derivatives, and integrals; the calculus of exponential, logarithmic, trigonometric and inverse trigonometric functions. Applications including curve sketching, optimization, exponential growth and decay, Taylor polynomials. Fundamental theorem of calculus. Improper integrals. Introduction to partial differentiation.</t>
  </si>
  <si>
    <t>Calculus for Engineers and Scientists</t>
  </si>
  <si>
    <t>Calculus of functions of one real variable; derivative and Riemann integral; Mean Value Theorem; the Fundamental Theorem of Calculus; techniques of integration; Applications; Improper integrals; Power series, Taylor series.</t>
  </si>
  <si>
    <t>Linear Methods I</t>
  </si>
  <si>
    <t>Systems of equations and matrices, vectors, matrix representations and determinants. Complex numbers, polar form, eigenvalues, eigenvectors. Applications.</t>
  </si>
  <si>
    <t>Honours Linear Algebra I</t>
  </si>
  <si>
    <t>Systems of equations and matrices, vector spaces, subspaces, bases and dimension, linear transformations, determinants, eigenvalues and eigenvectors.</t>
  </si>
  <si>
    <t>Discrete Mathematics</t>
  </si>
  <si>
    <t>Proof techniques. Sets and relations. Induction. Counting and probability. Graphs and trees.</t>
  </si>
  <si>
    <t>Honours Mathematics: Numbers and Proofs</t>
  </si>
  <si>
    <t>Introduction to proofs. Functions, sets and relations. The integers: Euclidean division algorithm and prime factorization; induction and recursion; integers mod n. Real numbers: sequences of real numbers; completeness of the real numbers; open and closed sets. Complex numbers.</t>
  </si>
  <si>
    <t>Morality, Virtue and Society</t>
  </si>
  <si>
    <t>Provides an introduction to philosophy through the discussion of morality, virtue and the role of morality in society.</t>
  </si>
  <si>
    <t>Logic I</t>
  </si>
  <si>
    <t>Sentential and first-order logic from both deductive and semantic points of view. Some elementary metatheorems.</t>
  </si>
  <si>
    <t>Information Technology Ethics</t>
  </si>
  <si>
    <t>A critical and analytical examination of ethical and legal problems arising in and about information technology. Issues to be considered might include hacking, online privacy, intellectual property rights, artificial intelligence, globalization and regulation issues, cheating in online games, and others.</t>
  </si>
  <si>
    <t>Business Ethics</t>
  </si>
  <si>
    <t>A critical and analytical examination of some central moral problems that arise in and for business. Emphasis throughout the course will be placed not only on the details of the particular problems studied but also on the conceptual and other tools needed to understand and resolve or solve such problems. Topics to be discussed will include the moral responsibilities and rights of corporations and their officers, codes of business ethics, and conflicts of responsibilities and rights.</t>
  </si>
  <si>
    <t>Elementary Formal Logic</t>
  </si>
  <si>
    <t>Sentential and first-order logic, with identity and descriptions, from both deductive and semantic points of view. Completeness, compactness, decidability for sentential logic.</t>
  </si>
  <si>
    <t>Missing sections</t>
  </si>
  <si>
    <t>se301</t>
  </si>
  <si>
    <t>se521</t>
  </si>
  <si>
    <t>st213</t>
  </si>
  <si>
    <t>st321</t>
  </si>
  <si>
    <t>m418</t>
  </si>
  <si>
    <t>m249</t>
  </si>
  <si>
    <t>m265</t>
  </si>
  <si>
    <t>m275</t>
  </si>
  <si>
    <t>m211</t>
  </si>
  <si>
    <t>m213</t>
  </si>
  <si>
    <t>m271</t>
  </si>
  <si>
    <t>m273</t>
  </si>
  <si>
    <t>p279</t>
  </si>
  <si>
    <t>p377</t>
  </si>
  <si>
    <t>p249</t>
  </si>
  <si>
    <t>p314</t>
  </si>
  <si>
    <t>p329</t>
  </si>
  <si>
    <t xml:space="preserve">INSERT INTO major (Deg_ID, Cid, GroupBy) VALUES (1, </t>
  </si>
  <si>
    <t>Class</t>
  </si>
  <si>
    <t>Section</t>
  </si>
  <si>
    <t>Days &amp; Times</t>
  </si>
  <si>
    <t>Location</t>
  </si>
  <si>
    <t>Instructor</t>
  </si>
  <si>
    <t>Section Group *</t>
  </si>
  <si>
    <t>Topic</t>
  </si>
  <si>
    <t>Status</t>
  </si>
  <si>
    <t>Class Restrictions</t>
  </si>
  <si>
    <t>01-LEC</t>
  </si>
  <si>
    <t>Regular</t>
  </si>
  <si>
    <t>Main UofC Campus</t>
  </si>
  <si>
    <t>ST 140</t>
  </si>
  <si>
    <t>ICT 102</t>
  </si>
  <si>
    <t>ENG 60</t>
  </si>
  <si>
    <t>ICT 122</t>
  </si>
  <si>
    <t>ST 128</t>
  </si>
  <si>
    <t>SA 124A</t>
  </si>
  <si>
    <t>ST 130</t>
  </si>
  <si>
    <t>TRB 101</t>
  </si>
  <si>
    <t>ST 126</t>
  </si>
  <si>
    <t>We 2:00PM - 2:50PM</t>
  </si>
  <si>
    <t>MS 371</t>
  </si>
  <si>
    <t>Th 10:00AM - 10:50AM</t>
  </si>
  <si>
    <t>Th 11:00AM - 11:50AM</t>
  </si>
  <si>
    <t>T01-TUT</t>
  </si>
  <si>
    <t>T02-TUT</t>
  </si>
  <si>
    <t>T03-TUT</t>
  </si>
  <si>
    <t>T04-TUT</t>
  </si>
  <si>
    <t xml:space="preserve"> </t>
  </si>
  <si>
    <t>Open</t>
  </si>
  <si>
    <t>Closed</t>
  </si>
  <si>
    <t>ST 141</t>
  </si>
  <si>
    <t>MoWeFr 11:00AM - 11:50AM</t>
  </si>
  <si>
    <t>MFH 164</t>
  </si>
  <si>
    <t>MS 365</t>
  </si>
  <si>
    <t>We 1:00PM - 1:50PM</t>
  </si>
  <si>
    <t>SB 103</t>
  </si>
  <si>
    <t>ENC 70</t>
  </si>
  <si>
    <t>ICT 116</t>
  </si>
  <si>
    <t>ST 139</t>
  </si>
  <si>
    <t>ST 131</t>
  </si>
  <si>
    <t>SB 142</t>
  </si>
  <si>
    <t>ENG 224</t>
  </si>
  <si>
    <t>START NEXT ROW</t>
  </si>
  <si>
    <t>ST 148</t>
  </si>
  <si>
    <t>ST 143</t>
  </si>
  <si>
    <t>ENA 101</t>
  </si>
  <si>
    <t>SA 245</t>
  </si>
  <si>
    <t>SA 015</t>
  </si>
  <si>
    <t>SA 017</t>
  </si>
  <si>
    <t>ES 920</t>
  </si>
  <si>
    <t>SA 235</t>
  </si>
  <si>
    <t>MS 427</t>
  </si>
  <si>
    <t>MS 431</t>
  </si>
  <si>
    <t>EEEL 345</t>
  </si>
  <si>
    <t>EEEL 349</t>
  </si>
  <si>
    <t>MATH 211 B06: Lab in ES 920, group 2, taught by Jean-Simon Pacaud Lemay</t>
  </si>
  <si>
    <t>MATH 211 B07: Lab in TRB 101, group 2, taught by Evan Michael MacNeil</t>
  </si>
  <si>
    <t>MATH 211 B08: Lab in ST 130, group 2, taught by Vanessa Ann Pizante</t>
  </si>
  <si>
    <t>MATH 211 B09: Lab in SA 015, group 3, taught by Eric Provencher</t>
  </si>
  <si>
    <t>MATH 211 B10: Lab in ES 920, group 3, taught by Qihe Liang</t>
  </si>
  <si>
    <t>MATH 211 B11: Lab in TRB 101, group 3, taught by Muhammad Israr-Ul-Haq</t>
  </si>
  <si>
    <t>MATH 211 B12: Lab in ST 130, group 3, taught by Jean-Simon Pacaud Lemay</t>
  </si>
  <si>
    <t>MATH 211 B13: Lab in SA 017, group 4, taught by Rachel Lisbeth Hardeman</t>
  </si>
  <si>
    <t>MATH 211 B14: Lab in ES 920, group 4, taught by Vanessa Ann Pizante</t>
  </si>
  <si>
    <t>MATH 211 B15: Lab in ST 128, group 4, taught by Aiden James Huffman</t>
  </si>
  <si>
    <t>MATH 211 B16: Lab in SA 124A, group 4, taught by Vanessa Ann Pizante</t>
  </si>
  <si>
    <t>MATH 211 B17: Lab in SA 124A, group 5, taught by Ilia Ilmer</t>
  </si>
  <si>
    <t>MATH 211 B18: Lab in SA 124A, group 5, taught by Ilia Ilmer</t>
  </si>
  <si>
    <t>MATH 211 B19: Lab in ST 130, group 5, taught by Leanne Carolyn Haasen</t>
  </si>
  <si>
    <t>MATH 211 B20: Lab in SA 235, group 6, taught by William Thomas Johnson</t>
  </si>
  <si>
    <t>MATH 211 B21: Lab in MS 427, group 6, taught by Rachel Lisbeth Hardeman</t>
  </si>
  <si>
    <t>MATH 211 B22: Lab in MS 431, group 6, taught by Rachel Lisbeth Hardeman</t>
  </si>
  <si>
    <t>MATH 211 B23: Lab in MS 431, group 7, taught by Qihe Liang</t>
  </si>
  <si>
    <t>MATH 211 B24: Lab in EEEL 345, group 7, taught by William Thomas Johnson</t>
  </si>
  <si>
    <t>MATH 211 B25: Lab in EEEL 349, group 7, taught by Jeremy James Gillespie</t>
  </si>
  <si>
    <t>MATH 211 B26: Lab in MS 427, group 8, taught by Joshua Simon Novak</t>
  </si>
  <si>
    <t>MATH 211 B27: Lab in MS 427, group 8, taught by Joshua Simon Novak</t>
  </si>
  <si>
    <t>MATH 211 B28: Lab in MS 431, group 8, taught by Kelsey Marie Wagner</t>
  </si>
  <si>
    <t>MATH 211 T01: Tutorial with noroom assigned, any group, no instructor assigned</t>
  </si>
  <si>
    <t>MATH 211 T02: Tutorial with noroom assigned, any group, no instructor assigned</t>
  </si>
  <si>
    <t>MATH 211 T03: Tutorial with noroom assigned, any group, no instructor assigned</t>
  </si>
  <si>
    <t>MATH 211 T04: Tutorial with noroom assigned, any group, no instructor assigned</t>
  </si>
  <si>
    <t>MATH 211 T05: Tutorial with noroom assigned, any group, no instructor assigned</t>
  </si>
  <si>
    <t>MATH 211 T06: Tutorial with noroom assigned, any group, no instructor assigned</t>
  </si>
  <si>
    <t>MATH 211 T07: Tutorial with noroom assigned, any group, no instructor assigned</t>
  </si>
  <si>
    <t>MATH 211 T08: Tutorial with noroom assigned, any group, no instructor assigned</t>
  </si>
  <si>
    <t>MATH 211 T09: Tutorial with noroom assigned, any group, no instructor assigned</t>
  </si>
  <si>
    <t>MATH 211 T10: Tutorial with noroom assigned, any group, no instructor assigned</t>
  </si>
  <si>
    <t>MATH 211 T11: Tutorial with noroom assigned, any group, no instructor assigned</t>
  </si>
  <si>
    <t>KNB 126</t>
  </si>
  <si>
    <t>AD 142</t>
  </si>
  <si>
    <t>CHE 106</t>
  </si>
  <si>
    <t>MS 211</t>
  </si>
  <si>
    <t>CHE 102</t>
  </si>
  <si>
    <t>SA 109</t>
  </si>
  <si>
    <t>EDC 280</t>
  </si>
  <si>
    <t>ENE 239</t>
  </si>
  <si>
    <t>EEEL 210</t>
  </si>
  <si>
    <t>EDC 172</t>
  </si>
  <si>
    <t>EDC 276</t>
  </si>
  <si>
    <t>EDC 154</t>
  </si>
  <si>
    <t>CHE 202</t>
  </si>
  <si>
    <t>PHIL 249 T02: Tutorial in EDC 172, group 1, taught by Justin Caouette</t>
  </si>
  <si>
    <t>PHIL 249 T03: Tutorial in EDC 276, group 1, taught by Justin Caouette</t>
  </si>
  <si>
    <t>PHIL 249 T04: Tutorial in EDC 172, group 1, taught by Justin Caouette</t>
  </si>
  <si>
    <t>PHIL 249 T05: Tutorial in EDC 172, group 2, taught by Bokai Yao</t>
  </si>
  <si>
    <t>PHIL 249 T06: Tutorial in EDC 154, group 2, taught by Bokai Yao</t>
  </si>
  <si>
    <t>PHIL 249 T07: Tutorial in ST 055, group 2, taught by Bokai Yao</t>
  </si>
  <si>
    <t>PHIL 249 T08: Tutorial in CHE 202, group 2, taught by Bokai Yao</t>
  </si>
  <si>
    <t>PHIL 249 T09: Tutorial in RDC, group 3, no instructor assigned</t>
  </si>
  <si>
    <t>Reid Buchanan</t>
  </si>
  <si>
    <t>Robert James Armstrong</t>
  </si>
  <si>
    <t>PHIL 314 L01: Lecture in SA 104, group 1, taught by Reid Buchanan</t>
  </si>
  <si>
    <t>PHIL 314 T01: Tutorial in CHE 202, group 1, taught by Robert James Armstrong</t>
  </si>
  <si>
    <t>PHIL 314 T02: Tutorial in CHE 202, group 1, taught by Robert James Armstrong</t>
  </si>
  <si>
    <t>PHIL 314 T03: Tutorial in EDC 172, group 1, taught by Robert James Armstrong</t>
  </si>
  <si>
    <t>PHIL 314 T04: Tutorial in EDC 172, group 1, taught by Robert James Armstrong</t>
  </si>
  <si>
    <t>121,</t>
  </si>
  <si>
    <t>Robert</t>
  </si>
  <si>
    <t>Walker</t>
  </si>
  <si>
    <t>Sydney</t>
  </si>
  <si>
    <t>Anne</t>
  </si>
  <si>
    <t>Pratte</t>
  </si>
  <si>
    <t>B02:</t>
  </si>
  <si>
    <t>May</t>
  </si>
  <si>
    <t>A.Sayed</t>
  </si>
  <si>
    <t>Mahmoud</t>
  </si>
  <si>
    <t>B03:</t>
  </si>
  <si>
    <t>B04:</t>
  </si>
  <si>
    <t>Lakshya</t>
  </si>
  <si>
    <t>Tandon</t>
  </si>
  <si>
    <t>B05:</t>
  </si>
  <si>
    <t>B06:</t>
  </si>
  <si>
    <t>Reliability</t>
  </si>
  <si>
    <t>Quality</t>
  </si>
  <si>
    <t>217,</t>
  </si>
  <si>
    <t>Behrouz</t>
  </si>
  <si>
    <t>H</t>
  </si>
  <si>
    <t>Far</t>
  </si>
  <si>
    <t>319,</t>
  </si>
  <si>
    <t>To</t>
  </si>
  <si>
    <t>Statistics</t>
  </si>
  <si>
    <t>MFH</t>
  </si>
  <si>
    <t>Scott</t>
  </si>
  <si>
    <t>Andrew</t>
  </si>
  <si>
    <t>Robison</t>
  </si>
  <si>
    <t>141,</t>
  </si>
  <si>
    <t>Alexander</t>
  </si>
  <si>
    <t>R.</t>
  </si>
  <si>
    <t>145,</t>
  </si>
  <si>
    <t>Claudia</t>
  </si>
  <si>
    <t>Marie</t>
  </si>
  <si>
    <t>Mahler</t>
  </si>
  <si>
    <t>L04:</t>
  </si>
  <si>
    <t>164,</t>
  </si>
  <si>
    <t>4,</t>
  </si>
  <si>
    <t>Stallard</t>
  </si>
  <si>
    <t>L05:</t>
  </si>
  <si>
    <t>5,</t>
  </si>
  <si>
    <t>Chao</t>
  </si>
  <si>
    <t>Qiu</t>
  </si>
  <si>
    <t>L06:</t>
  </si>
  <si>
    <t>6,</t>
  </si>
  <si>
    <t>Xuewen</t>
  </si>
  <si>
    <t>Lu</t>
  </si>
  <si>
    <t>L07:</t>
  </si>
  <si>
    <t>7,</t>
  </si>
  <si>
    <t>Jingjing</t>
  </si>
  <si>
    <t>Wu</t>
  </si>
  <si>
    <t>noroom</t>
  </si>
  <si>
    <t>any</t>
  </si>
  <si>
    <t>group,</t>
  </si>
  <si>
    <t>T13:</t>
  </si>
  <si>
    <t>515,</t>
  </si>
  <si>
    <t>Shiying</t>
  </si>
  <si>
    <t>Kong</t>
  </si>
  <si>
    <t>521,</t>
  </si>
  <si>
    <t>Yunting</t>
  </si>
  <si>
    <t>Fu</t>
  </si>
  <si>
    <t>Mingchen</t>
  </si>
  <si>
    <t>Ren</t>
  </si>
  <si>
    <t>Yue</t>
  </si>
  <si>
    <t>Xu</t>
  </si>
  <si>
    <t>317,</t>
  </si>
  <si>
    <t>Charmaine</t>
  </si>
  <si>
    <t>Navis</t>
  </si>
  <si>
    <t>B07:</t>
  </si>
  <si>
    <t>B08:</t>
  </si>
  <si>
    <t>Jixian</t>
  </si>
  <si>
    <t>Li</t>
  </si>
  <si>
    <t>B09:</t>
  </si>
  <si>
    <t>B10:</t>
  </si>
  <si>
    <t>Levi</t>
  </si>
  <si>
    <t>Mason</t>
  </si>
  <si>
    <t>B11:</t>
  </si>
  <si>
    <t>B12:</t>
  </si>
  <si>
    <t>B13:</t>
  </si>
  <si>
    <t>Fahmida</t>
  </si>
  <si>
    <t>Yeasmin</t>
  </si>
  <si>
    <t>B14:</t>
  </si>
  <si>
    <t>Zixiang</t>
  </si>
  <si>
    <t>Guan</t>
  </si>
  <si>
    <t>B15:</t>
  </si>
  <si>
    <t>Derek</t>
  </si>
  <si>
    <t>Lou</t>
  </si>
  <si>
    <t>Beatch</t>
  </si>
  <si>
    <t>B16:</t>
  </si>
  <si>
    <t>MD</t>
  </si>
  <si>
    <t>Mahsin</t>
  </si>
  <si>
    <t>B17:</t>
  </si>
  <si>
    <t>B18:</t>
  </si>
  <si>
    <t>B19:</t>
  </si>
  <si>
    <t>Yilan</t>
  </si>
  <si>
    <t>Luo</t>
  </si>
  <si>
    <t>B20:</t>
  </si>
  <si>
    <t>B21:</t>
  </si>
  <si>
    <t>Yuyu</t>
  </si>
  <si>
    <t>B22:</t>
  </si>
  <si>
    <t>B23:</t>
  </si>
  <si>
    <t>B24:</t>
  </si>
  <si>
    <t>B25:</t>
  </si>
  <si>
    <t>Kaida</t>
  </si>
  <si>
    <t>Cai</t>
  </si>
  <si>
    <t>(Fr</t>
  </si>
  <si>
    <t>B26:</t>
  </si>
  <si>
    <t>Jian</t>
  </si>
  <si>
    <t>Yang</t>
  </si>
  <si>
    <t>B27:</t>
  </si>
  <si>
    <t>B28:</t>
  </si>
  <si>
    <t>B29:</t>
  </si>
  <si>
    <t>B30:</t>
  </si>
  <si>
    <t>B31:</t>
  </si>
  <si>
    <t>B32:</t>
  </si>
  <si>
    <t>B33:</t>
  </si>
  <si>
    <t>(Th</t>
  </si>
  <si>
    <t>B34:</t>
  </si>
  <si>
    <t>B35:</t>
  </si>
  <si>
    <t>B36:</t>
  </si>
  <si>
    <t>Probability</t>
  </si>
  <si>
    <t>ENA</t>
  </si>
  <si>
    <t>103,</t>
  </si>
  <si>
    <t>Nancy</t>
  </si>
  <si>
    <t>Roberta</t>
  </si>
  <si>
    <t>Chibry</t>
  </si>
  <si>
    <t>Wenyan</t>
  </si>
  <si>
    <t>Zhong</t>
  </si>
  <si>
    <t>571,</t>
  </si>
  <si>
    <t>Tayler</t>
  </si>
  <si>
    <t>Dawn</t>
  </si>
  <si>
    <t>Scory</t>
  </si>
  <si>
    <t>Wei</t>
  </si>
  <si>
    <t>Hong</t>
  </si>
  <si>
    <t>Introductory</t>
  </si>
  <si>
    <t>Calculus</t>
  </si>
  <si>
    <t>Mark</t>
  </si>
  <si>
    <t>L</t>
  </si>
  <si>
    <t>Bauer</t>
  </si>
  <si>
    <t>(MoTuWeFr</t>
  </si>
  <si>
    <t>102,</t>
  </si>
  <si>
    <t>Bin</t>
  </si>
  <si>
    <t>(MoWeThFr</t>
  </si>
  <si>
    <t>60,</t>
  </si>
  <si>
    <t>Ryan</t>
  </si>
  <si>
    <t>Hamilton</t>
  </si>
  <si>
    <t>Venceslava</t>
  </si>
  <si>
    <t>Stastna</t>
  </si>
  <si>
    <t>(TuWeThFr</t>
  </si>
  <si>
    <t>122,</t>
  </si>
  <si>
    <t>Mehdi</t>
  </si>
  <si>
    <t>Ahmadi</t>
  </si>
  <si>
    <t>128,</t>
  </si>
  <si>
    <t>Olasunkanmi</t>
  </si>
  <si>
    <t>Kehinde</t>
  </si>
  <si>
    <t>Aiden</t>
  </si>
  <si>
    <t>Huffman</t>
  </si>
  <si>
    <t>124A,</t>
  </si>
  <si>
    <t>Qihe</t>
  </si>
  <si>
    <t>Liang</t>
  </si>
  <si>
    <t>130,</t>
  </si>
  <si>
    <t>Vida</t>
  </si>
  <si>
    <t>Jakovljevic</t>
  </si>
  <si>
    <t>TRB</t>
  </si>
  <si>
    <t>101,</t>
  </si>
  <si>
    <t>Hyunjae</t>
  </si>
  <si>
    <t>Moon</t>
  </si>
  <si>
    <t>126,</t>
  </si>
  <si>
    <t>Eric</t>
  </si>
  <si>
    <t>Provencher</t>
  </si>
  <si>
    <t>Kyle</t>
  </si>
  <si>
    <t>Ostrander</t>
  </si>
  <si>
    <t>Peter</t>
  </si>
  <si>
    <t>Le-hoang</t>
  </si>
  <si>
    <t>David</t>
  </si>
  <si>
    <t>Wiredu</t>
  </si>
  <si>
    <t>371,</t>
  </si>
  <si>
    <t>Syeda</t>
  </si>
  <si>
    <t>Fareeha</t>
  </si>
  <si>
    <t>Abedalqader</t>
  </si>
  <si>
    <t>Horoub</t>
  </si>
  <si>
    <t>Nolan</t>
  </si>
  <si>
    <t>Shaw</t>
  </si>
  <si>
    <t>Iaryna</t>
  </si>
  <si>
    <t>Grushevska</t>
  </si>
  <si>
    <t>University</t>
  </si>
  <si>
    <t>Michael</t>
  </si>
  <si>
    <t>S.</t>
  </si>
  <si>
    <t>Cavers</t>
  </si>
  <si>
    <t>Hernandez</t>
  </si>
  <si>
    <t>Ceron</t>
  </si>
  <si>
    <t>Fiori</t>
  </si>
  <si>
    <t>Brudnyi</t>
  </si>
  <si>
    <t>12:15PM)</t>
  </si>
  <si>
    <t>Ayse</t>
  </si>
  <si>
    <t>Deniz</t>
  </si>
  <si>
    <t>Sezer</t>
  </si>
  <si>
    <t>Rachel</t>
  </si>
  <si>
    <t>Lisbeth</t>
  </si>
  <si>
    <t>Hardeman</t>
  </si>
  <si>
    <t>Ethan</t>
  </si>
  <si>
    <t>Patrick</t>
  </si>
  <si>
    <t>White</t>
  </si>
  <si>
    <t>Marina</t>
  </si>
  <si>
    <t>Alexandrovna</t>
  </si>
  <si>
    <t>Chugunova</t>
  </si>
  <si>
    <t>Reginald</t>
  </si>
  <si>
    <t>Lybbert</t>
  </si>
  <si>
    <t>Elizabeth</t>
  </si>
  <si>
    <t>Ofori</t>
  </si>
  <si>
    <t>365,</t>
  </si>
  <si>
    <t>Matthew</t>
  </si>
  <si>
    <t>Adams</t>
  </si>
  <si>
    <t>Ilia</t>
  </si>
  <si>
    <t>Ilmer</t>
  </si>
  <si>
    <t>Oliwa</t>
  </si>
  <si>
    <t>Engineers</t>
  </si>
  <si>
    <t>Scientists</t>
  </si>
  <si>
    <t>Yousry</t>
  </si>
  <si>
    <t>Elsabrouty</t>
  </si>
  <si>
    <t>ENC</t>
  </si>
  <si>
    <t>70,</t>
  </si>
  <si>
    <t>Kam-Fai</t>
  </si>
  <si>
    <t>Ebrahim</t>
  </si>
  <si>
    <t>Ghaderpour</t>
  </si>
  <si>
    <t>116,</t>
  </si>
  <si>
    <t>139,</t>
  </si>
  <si>
    <t>Yi</t>
  </si>
  <si>
    <t>Zhang</t>
  </si>
  <si>
    <t>131,</t>
  </si>
  <si>
    <t>1:30PM</t>
  </si>
  <si>
    <t>2:45PM)</t>
  </si>
  <si>
    <t>142,</t>
  </si>
  <si>
    <t>224,</t>
  </si>
  <si>
    <t>Linear</t>
  </si>
  <si>
    <t>Methods</t>
  </si>
  <si>
    <t>William</t>
  </si>
  <si>
    <t>(Keith)</t>
  </si>
  <si>
    <t>Nicholson</t>
  </si>
  <si>
    <t>Keivan</t>
  </si>
  <si>
    <t>Hassani</t>
  </si>
  <si>
    <t>Monfared</t>
  </si>
  <si>
    <t>148,</t>
  </si>
  <si>
    <t>Gilad</t>
  </si>
  <si>
    <t>Gour</t>
  </si>
  <si>
    <t>143,</t>
  </si>
  <si>
    <t>Karen</t>
  </si>
  <si>
    <t>Seyffarth</t>
  </si>
  <si>
    <t>L08:</t>
  </si>
  <si>
    <t>8,</t>
  </si>
  <si>
    <t>Thi</t>
  </si>
  <si>
    <t>Ngoc</t>
  </si>
  <si>
    <t>Dinh</t>
  </si>
  <si>
    <t>245,</t>
  </si>
  <si>
    <t>015,</t>
  </si>
  <si>
    <t>Kelsey</t>
  </si>
  <si>
    <t>Wagner</t>
  </si>
  <si>
    <t>Evan</t>
  </si>
  <si>
    <t>MacNeil</t>
  </si>
  <si>
    <t>Thomas</t>
  </si>
  <si>
    <t>Johnson</t>
  </si>
  <si>
    <t>017,</t>
  </si>
  <si>
    <t>920,</t>
  </si>
  <si>
    <t>Jean-Simon</t>
  </si>
  <si>
    <t>Pacaud</t>
  </si>
  <si>
    <t>Lemay</t>
  </si>
  <si>
    <t>Vanessa</t>
  </si>
  <si>
    <t>Ann</t>
  </si>
  <si>
    <t>Pizante</t>
  </si>
  <si>
    <t>Israr-Ul-Haq</t>
  </si>
  <si>
    <t>Leanne</t>
  </si>
  <si>
    <t>Carolyn</t>
  </si>
  <si>
    <t>Haasen</t>
  </si>
  <si>
    <t>235,</t>
  </si>
  <si>
    <t>427,</t>
  </si>
  <si>
    <t>431,</t>
  </si>
  <si>
    <t>345,</t>
  </si>
  <si>
    <t>349,</t>
  </si>
  <si>
    <t>Gillespie</t>
  </si>
  <si>
    <t>Joshua</t>
  </si>
  <si>
    <t>Simon</t>
  </si>
  <si>
    <t>Novak</t>
  </si>
  <si>
    <t>Discrete</t>
  </si>
  <si>
    <t>Mathematics</t>
  </si>
  <si>
    <t>132,</t>
  </si>
  <si>
    <t>Su</t>
  </si>
  <si>
    <t>Min</t>
  </si>
  <si>
    <t>Leem</t>
  </si>
  <si>
    <t>Honours</t>
  </si>
  <si>
    <t>Mathematics:</t>
  </si>
  <si>
    <t>Numbers</t>
  </si>
  <si>
    <t>Proofs</t>
  </si>
  <si>
    <t>146,</t>
  </si>
  <si>
    <t>Logic</t>
  </si>
  <si>
    <t>KNB</t>
  </si>
  <si>
    <t>Akhtar</t>
  </si>
  <si>
    <t>Kazmi</t>
  </si>
  <si>
    <t>MacIntosh</t>
  </si>
  <si>
    <t>CHE</t>
  </si>
  <si>
    <t>Teppei</t>
  </si>
  <si>
    <t>Hayashi</t>
  </si>
  <si>
    <t>211,</t>
  </si>
  <si>
    <t>Paul</t>
  </si>
  <si>
    <t>Schoepfer</t>
  </si>
  <si>
    <t>109,</t>
  </si>
  <si>
    <t>EDC</t>
  </si>
  <si>
    <t>280,</t>
  </si>
  <si>
    <t>Morality,</t>
  </si>
  <si>
    <t>Virtue</t>
  </si>
  <si>
    <t>Society</t>
  </si>
  <si>
    <t>Arthur</t>
  </si>
  <si>
    <t>Baker</t>
  </si>
  <si>
    <t>210,</t>
  </si>
  <si>
    <t>Ishtiyaque</t>
  </si>
  <si>
    <t>Hussein</t>
  </si>
  <si>
    <t>RDC,</t>
  </si>
  <si>
    <t>(TuThFr</t>
  </si>
  <si>
    <t>(MoTuTh</t>
  </si>
  <si>
    <t>172,</t>
  </si>
  <si>
    <t>Justin</t>
  </si>
  <si>
    <t>Caouette</t>
  </si>
  <si>
    <t>276,</t>
  </si>
  <si>
    <t>Bokai</t>
  </si>
  <si>
    <t>Yao</t>
  </si>
  <si>
    <t>154,</t>
  </si>
  <si>
    <t>202,</t>
  </si>
  <si>
    <t>Technology</t>
  </si>
  <si>
    <t>Ethics</t>
  </si>
  <si>
    <t>Reid</t>
  </si>
  <si>
    <t>Buchanan</t>
  </si>
  <si>
    <t>Armstrong</t>
  </si>
  <si>
    <t>Business</t>
  </si>
  <si>
    <t>247,</t>
  </si>
  <si>
    <t>Yoshiki</t>
  </si>
  <si>
    <t>Kobasigawa</t>
  </si>
  <si>
    <t>DeLeon</t>
  </si>
  <si>
    <t>Ayman-Mohammad</t>
  </si>
  <si>
    <t>Fall2018</t>
  </si>
  <si>
    <t>Fall2019</t>
  </si>
  <si>
    <t>Fall2020</t>
  </si>
  <si>
    <t>Fall2021</t>
  </si>
  <si>
    <t>Fall2022</t>
  </si>
  <si>
    <t>ICT 121</t>
  </si>
  <si>
    <t>MS 217</t>
  </si>
  <si>
    <t>ICT 319</t>
  </si>
  <si>
    <t>3:00PM-4:50PM</t>
  </si>
  <si>
    <t>MFH 162</t>
  </si>
  <si>
    <t>ST 145</t>
  </si>
  <si>
    <t>MS 515</t>
  </si>
  <si>
    <t>MS 521</t>
  </si>
  <si>
    <t>MS 317</t>
  </si>
  <si>
    <t>Fr</t>
  </si>
  <si>
    <t>Th</t>
  </si>
  <si>
    <t>ENA 103</t>
  </si>
  <si>
    <t>MS 571</t>
  </si>
  <si>
    <t>MoTuWeFr</t>
  </si>
  <si>
    <t>MoWeThFr</t>
  </si>
  <si>
    <t>TuWeThFr</t>
  </si>
  <si>
    <t>11:00AM-12:15PM</t>
  </si>
  <si>
    <t>1:30PM-2:45PM</t>
  </si>
  <si>
    <t>MFH 160</t>
  </si>
  <si>
    <t>ST 132</t>
  </si>
  <si>
    <t>SB 146</t>
  </si>
  <si>
    <t>TuThFr</t>
  </si>
  <si>
    <t>MoTuTh</t>
  </si>
  <si>
    <t>RDC, grou</t>
  </si>
  <si>
    <t>SA 247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</si>
</sst>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46" fontId="0" fillId="0" borderId="0" xfId="0" applyNumberFormat="1"/>
    <xf numFmtId="0" fontId="0" fillId="0" borderId="0" xfId="0"/>
    <xf numFmtId="0" fontId="0" fillId="0" borderId="0" xfId="0" applyFont="1"/>
    <xf numFmtId="0" fontId="18" fillId="0" borderId="0" xfId="0" applyFont="1" applyAlignment="1">
      <alignment horizontal="left" vertical="center" indent="2"/>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0"/>
  <sheetViews>
    <sheetView topLeftCell="V1" workbookViewId="0">
      <selection activeCell="AF2" sqref="AF2:AF168"/>
    </sheetView>
  </sheetViews>
  <sheetFormatPr defaultRowHeight="15" x14ac:dyDescent="0.25"/>
  <cols>
    <col min="1" max="1" width="9.140625" style="2"/>
    <col min="28" max="28" width="31.7109375" style="2" customWidth="1"/>
    <col min="29" max="30" width="11.5703125" style="3" bestFit="1" customWidth="1"/>
  </cols>
  <sheetData>
    <row r="1" spans="1:32" x14ac:dyDescent="0.25">
      <c r="B1" t="s">
        <v>0</v>
      </c>
      <c r="C1" s="1">
        <v>8.4583333333333339</v>
      </c>
      <c r="D1" t="s">
        <v>1</v>
      </c>
      <c r="E1" t="s">
        <v>2</v>
      </c>
      <c r="F1" t="s">
        <v>3</v>
      </c>
      <c r="G1" t="s">
        <v>4</v>
      </c>
      <c r="H1" t="s">
        <v>5</v>
      </c>
      <c r="I1" t="s">
        <v>6</v>
      </c>
      <c r="J1" t="s">
        <v>7</v>
      </c>
    </row>
    <row r="2" spans="1:32" x14ac:dyDescent="0.25">
      <c r="A2" s="2" t="str">
        <f>CONCATENATE(B2," ",C2)</f>
        <v>CPSC 203</v>
      </c>
      <c r="B2" t="s">
        <v>0</v>
      </c>
      <c r="C2">
        <v>203</v>
      </c>
      <c r="D2" t="s">
        <v>8</v>
      </c>
      <c r="E2" t="s">
        <v>9</v>
      </c>
      <c r="F2" t="s">
        <v>10</v>
      </c>
      <c r="G2" t="s">
        <v>11</v>
      </c>
      <c r="H2" t="s">
        <v>12</v>
      </c>
      <c r="I2" t="s">
        <v>13</v>
      </c>
      <c r="J2" t="s">
        <v>14</v>
      </c>
      <c r="K2" t="s">
        <v>15</v>
      </c>
      <c r="L2" t="s">
        <v>16</v>
      </c>
      <c r="M2" t="s">
        <v>17</v>
      </c>
      <c r="N2" t="s">
        <v>18</v>
      </c>
      <c r="O2" t="s">
        <v>19</v>
      </c>
      <c r="P2" t="s">
        <v>20</v>
      </c>
      <c r="Q2" t="s">
        <v>21</v>
      </c>
      <c r="R2" t="s">
        <v>22</v>
      </c>
      <c r="S2" t="s">
        <v>23</v>
      </c>
      <c r="U2" t="str">
        <f>M2</f>
        <v>James</v>
      </c>
      <c r="V2" t="str">
        <f>N2</f>
        <v>Roger</v>
      </c>
      <c r="W2" t="str">
        <f>IF(LEFT(O2,1)="(", N2, O2)</f>
        <v>Tam</v>
      </c>
      <c r="Y2" t="str">
        <f>U2</f>
        <v>James</v>
      </c>
      <c r="Z2" t="str">
        <f>IF(V2=W2, "",V2)</f>
        <v>Roger</v>
      </c>
      <c r="AA2" t="str">
        <f>W2</f>
        <v>Tam</v>
      </c>
      <c r="AB2" s="2" t="str">
        <f>CONCATENATE(Y2," ",Z2," ",AA2)</f>
        <v>James Roger Tam</v>
      </c>
      <c r="AC2" s="3">
        <v>53571491</v>
      </c>
      <c r="AD2" s="3">
        <v>53571491</v>
      </c>
      <c r="AF2" t="str">
        <f>CONCATENATE("INSERT INTO instructor (Eid, Fname, Mname, Lname) VALUES (",AD2,",'",Y2,"','",Z2,"','",AA2,"');")</f>
        <v>INSERT INTO instructor (Eid, Fname, Mname, Lname) VALUES (53571491,'James','Roger','Tam');</v>
      </c>
    </row>
    <row r="3" spans="1:32" x14ac:dyDescent="0.25">
      <c r="A3" s="2" t="str">
        <f t="shared" ref="A3:A66" si="0">CONCATENATE(B3," ",C3)</f>
        <v>CPSC 203</v>
      </c>
      <c r="B3" t="s">
        <v>0</v>
      </c>
      <c r="C3">
        <v>203</v>
      </c>
      <c r="D3" t="s">
        <v>24</v>
      </c>
      <c r="E3" t="s">
        <v>25</v>
      </c>
      <c r="F3" t="s">
        <v>10</v>
      </c>
      <c r="G3" t="s">
        <v>26</v>
      </c>
      <c r="H3" t="s">
        <v>27</v>
      </c>
      <c r="I3" t="s">
        <v>13</v>
      </c>
      <c r="J3" t="s">
        <v>14</v>
      </c>
      <c r="K3" t="s">
        <v>15</v>
      </c>
      <c r="L3" t="s">
        <v>16</v>
      </c>
      <c r="M3" t="s">
        <v>28</v>
      </c>
      <c r="N3" t="s">
        <v>29</v>
      </c>
      <c r="O3" t="s">
        <v>30</v>
      </c>
      <c r="P3" t="s">
        <v>31</v>
      </c>
      <c r="Q3" t="s">
        <v>22</v>
      </c>
      <c r="R3" t="s">
        <v>32</v>
      </c>
      <c r="U3" s="2" t="str">
        <f t="shared" ref="U3:U66" si="1">M3</f>
        <v>Serhan</v>
      </c>
      <c r="V3" s="2" t="str">
        <f t="shared" ref="V3:V66" si="2">N3</f>
        <v>Polat</v>
      </c>
      <c r="W3" s="2" t="str">
        <f t="shared" ref="W3:W66" si="3">IF(LEFT(O3,1)="(", N3, O3)</f>
        <v>Polat</v>
      </c>
      <c r="Y3" s="2" t="str">
        <f>U3</f>
        <v>Serhan</v>
      </c>
      <c r="Z3" s="2" t="str">
        <f>IF(V3=W3, "",V3)</f>
        <v/>
      </c>
      <c r="AA3" s="2" t="str">
        <f>W3</f>
        <v>Polat</v>
      </c>
      <c r="AB3" s="2" t="str">
        <f t="shared" ref="AB3:AB66" si="4">CONCATENATE(Y3," ",Z3," ",AA3)</f>
        <v>Serhan  Polat</v>
      </c>
      <c r="AC3" s="3">
        <v>83544179</v>
      </c>
      <c r="AD3" s="3">
        <v>83544179</v>
      </c>
      <c r="AF3" s="2" t="str">
        <f t="shared" ref="AF3:AF66" si="5">CONCATENATE("INSERT INTO instructor (Eid, Fname, Mname, Lname) VALUES (",AD3,",'",Y3,"','",Z3,"','",AA3,"');")</f>
        <v>INSERT INTO instructor (Eid, Fname, Mname, Lname) VALUES (83544179,'Serhan','','Polat');</v>
      </c>
    </row>
    <row r="4" spans="1:32" x14ac:dyDescent="0.25">
      <c r="A4" s="2" t="str">
        <f t="shared" si="0"/>
        <v>CPSC 203</v>
      </c>
      <c r="B4" t="s">
        <v>0</v>
      </c>
      <c r="C4">
        <v>203</v>
      </c>
      <c r="D4" t="s">
        <v>33</v>
      </c>
      <c r="E4" t="s">
        <v>25</v>
      </c>
      <c r="F4" t="s">
        <v>10</v>
      </c>
      <c r="G4" t="s">
        <v>26</v>
      </c>
      <c r="H4" t="s">
        <v>27</v>
      </c>
      <c r="I4" t="s">
        <v>13</v>
      </c>
      <c r="J4" t="s">
        <v>14</v>
      </c>
      <c r="K4" t="s">
        <v>15</v>
      </c>
      <c r="L4" t="s">
        <v>16</v>
      </c>
      <c r="M4" t="s">
        <v>28</v>
      </c>
      <c r="N4" t="s">
        <v>29</v>
      </c>
      <c r="O4" t="s">
        <v>30</v>
      </c>
      <c r="P4" t="s">
        <v>34</v>
      </c>
      <c r="Q4" t="s">
        <v>22</v>
      </c>
      <c r="R4" t="s">
        <v>35</v>
      </c>
      <c r="U4" s="2" t="str">
        <f t="shared" si="1"/>
        <v>Serhan</v>
      </c>
      <c r="V4" s="2" t="str">
        <f t="shared" si="2"/>
        <v>Polat</v>
      </c>
      <c r="W4" s="2" t="str">
        <f t="shared" si="3"/>
        <v>Polat</v>
      </c>
      <c r="Y4" s="2" t="str">
        <f>U5</f>
        <v>Nwanneka</v>
      </c>
      <c r="Z4" s="2" t="str">
        <f>IF(V5=W5, "",V5)</f>
        <v>Okeoghene</v>
      </c>
      <c r="AA4" s="2" t="str">
        <f>W5</f>
        <v>Onyejekwe</v>
      </c>
      <c r="AB4" s="2" t="str">
        <f t="shared" si="4"/>
        <v>Nwanneka Okeoghene Onyejekwe</v>
      </c>
      <c r="AC4" s="3">
        <v>90491341</v>
      </c>
      <c r="AD4" s="3">
        <v>90491341</v>
      </c>
      <c r="AF4" s="2" t="str">
        <f t="shared" si="5"/>
        <v>INSERT INTO instructor (Eid, Fname, Mname, Lname) VALUES (90491341,'Nwanneka','Okeoghene','Onyejekwe');</v>
      </c>
    </row>
    <row r="5" spans="1:32" x14ac:dyDescent="0.25">
      <c r="A5" s="2" t="str">
        <f t="shared" si="0"/>
        <v>CPSC 203</v>
      </c>
      <c r="B5" t="s">
        <v>0</v>
      </c>
      <c r="C5">
        <v>203</v>
      </c>
      <c r="D5" t="s">
        <v>36</v>
      </c>
      <c r="E5" t="s">
        <v>25</v>
      </c>
      <c r="F5" t="s">
        <v>10</v>
      </c>
      <c r="G5" t="s">
        <v>26</v>
      </c>
      <c r="H5" t="s">
        <v>27</v>
      </c>
      <c r="I5" t="s">
        <v>13</v>
      </c>
      <c r="J5" t="s">
        <v>14</v>
      </c>
      <c r="K5" t="s">
        <v>15</v>
      </c>
      <c r="L5" t="s">
        <v>16</v>
      </c>
      <c r="M5" t="s">
        <v>37</v>
      </c>
      <c r="N5" t="s">
        <v>38</v>
      </c>
      <c r="O5" t="s">
        <v>39</v>
      </c>
      <c r="P5" t="s">
        <v>30</v>
      </c>
      <c r="Q5" t="s">
        <v>40</v>
      </c>
      <c r="R5" t="s">
        <v>22</v>
      </c>
      <c r="S5" t="s">
        <v>41</v>
      </c>
      <c r="U5" s="2" t="str">
        <f t="shared" si="1"/>
        <v>Nwanneka</v>
      </c>
      <c r="V5" s="2" t="str">
        <f t="shared" si="2"/>
        <v>Okeoghene</v>
      </c>
      <c r="W5" s="2" t="str">
        <f t="shared" si="3"/>
        <v>Onyejekwe</v>
      </c>
      <c r="Y5" s="2" t="str">
        <f>U7</f>
        <v>Tam</v>
      </c>
      <c r="Z5" s="2" t="str">
        <f>IF(V7=W7, "",V7)</f>
        <v>Thanh</v>
      </c>
      <c r="AA5" s="2" t="str">
        <f>W7</f>
        <v>Doan</v>
      </c>
      <c r="AB5" s="2" t="str">
        <f t="shared" si="4"/>
        <v>Tam Thanh Doan</v>
      </c>
      <c r="AC5" s="3">
        <v>95509472</v>
      </c>
      <c r="AD5" s="3">
        <v>95509472</v>
      </c>
      <c r="AF5" s="2" t="str">
        <f t="shared" si="5"/>
        <v>INSERT INTO instructor (Eid, Fname, Mname, Lname) VALUES (95509472,'Tam','Thanh','Doan');</v>
      </c>
    </row>
    <row r="6" spans="1:32" x14ac:dyDescent="0.25">
      <c r="A6" s="2" t="str">
        <f t="shared" si="0"/>
        <v>CPSC 203</v>
      </c>
      <c r="B6" t="s">
        <v>0</v>
      </c>
      <c r="C6">
        <v>203</v>
      </c>
      <c r="D6" t="s">
        <v>42</v>
      </c>
      <c r="E6" t="s">
        <v>25</v>
      </c>
      <c r="F6" t="s">
        <v>10</v>
      </c>
      <c r="G6" t="s">
        <v>26</v>
      </c>
      <c r="H6" t="s">
        <v>27</v>
      </c>
      <c r="I6" t="s">
        <v>13</v>
      </c>
      <c r="J6" t="s">
        <v>14</v>
      </c>
      <c r="K6" t="s">
        <v>15</v>
      </c>
      <c r="L6" t="s">
        <v>16</v>
      </c>
      <c r="M6" t="s">
        <v>37</v>
      </c>
      <c r="N6" t="s">
        <v>38</v>
      </c>
      <c r="O6" t="s">
        <v>39</v>
      </c>
      <c r="P6" t="s">
        <v>30</v>
      </c>
      <c r="Q6" t="s">
        <v>43</v>
      </c>
      <c r="R6" t="s">
        <v>22</v>
      </c>
      <c r="S6" t="s">
        <v>44</v>
      </c>
      <c r="U6" s="2" t="str">
        <f t="shared" si="1"/>
        <v>Nwanneka</v>
      </c>
      <c r="V6" s="2" t="str">
        <f t="shared" si="2"/>
        <v>Okeoghene</v>
      </c>
      <c r="W6" s="2" t="str">
        <f t="shared" si="3"/>
        <v>Onyejekwe</v>
      </c>
      <c r="Y6" s="2" t="str">
        <f>U11</f>
        <v>Pavol</v>
      </c>
      <c r="Z6" s="2" t="str">
        <f>IF(V11=W11, "",V11)</f>
        <v/>
      </c>
      <c r="AA6" s="2" t="str">
        <f>W11</f>
        <v>Federl</v>
      </c>
      <c r="AB6" s="2" t="str">
        <f t="shared" si="4"/>
        <v>Pavol  Federl</v>
      </c>
      <c r="AC6" s="3">
        <v>60300262</v>
      </c>
      <c r="AD6" s="3">
        <v>60300262</v>
      </c>
      <c r="AF6" s="2" t="str">
        <f t="shared" si="5"/>
        <v>INSERT INTO instructor (Eid, Fname, Mname, Lname) VALUES (60300262,'Pavol','','Federl');</v>
      </c>
    </row>
    <row r="7" spans="1:32" x14ac:dyDescent="0.25">
      <c r="A7" s="2" t="str">
        <f t="shared" si="0"/>
        <v>CPSC 203</v>
      </c>
      <c r="B7" t="s">
        <v>0</v>
      </c>
      <c r="C7">
        <v>203</v>
      </c>
      <c r="D7" t="s">
        <v>45</v>
      </c>
      <c r="E7" t="s">
        <v>25</v>
      </c>
      <c r="F7" t="s">
        <v>10</v>
      </c>
      <c r="G7" t="s">
        <v>26</v>
      </c>
      <c r="H7" t="s">
        <v>27</v>
      </c>
      <c r="I7" t="s">
        <v>13</v>
      </c>
      <c r="J7" t="s">
        <v>14</v>
      </c>
      <c r="K7" t="s">
        <v>15</v>
      </c>
      <c r="L7" t="s">
        <v>16</v>
      </c>
      <c r="M7" t="s">
        <v>19</v>
      </c>
      <c r="N7" t="s">
        <v>46</v>
      </c>
      <c r="O7" t="s">
        <v>47</v>
      </c>
      <c r="P7" t="s">
        <v>20</v>
      </c>
      <c r="Q7" t="s">
        <v>34</v>
      </c>
      <c r="R7" t="s">
        <v>22</v>
      </c>
      <c r="S7" t="s">
        <v>35</v>
      </c>
      <c r="U7" s="2" t="str">
        <f t="shared" si="1"/>
        <v>Tam</v>
      </c>
      <c r="V7" s="2" t="str">
        <f t="shared" si="2"/>
        <v>Thanh</v>
      </c>
      <c r="W7" s="2" t="str">
        <f t="shared" si="3"/>
        <v>Doan</v>
      </c>
      <c r="Y7" s="2" t="str">
        <f>U14</f>
        <v>Asma</v>
      </c>
      <c r="Z7" s="2" t="str">
        <f>IF(V14=W14, "",V14)</f>
        <v/>
      </c>
      <c r="AA7" s="2" t="str">
        <f>W14</f>
        <v>Khalid</v>
      </c>
      <c r="AB7" s="2" t="str">
        <f t="shared" si="4"/>
        <v>Asma  Khalid</v>
      </c>
      <c r="AC7" s="3">
        <v>55028424</v>
      </c>
      <c r="AD7" s="3">
        <v>55028424</v>
      </c>
      <c r="AF7" s="2" t="str">
        <f t="shared" si="5"/>
        <v>INSERT INTO instructor (Eid, Fname, Mname, Lname) VALUES (55028424,'Asma','','Khalid');</v>
      </c>
    </row>
    <row r="8" spans="1:32" x14ac:dyDescent="0.25">
      <c r="A8" s="2" t="str">
        <f t="shared" si="0"/>
        <v>CPSC 203</v>
      </c>
      <c r="B8" t="s">
        <v>0</v>
      </c>
      <c r="C8">
        <v>203</v>
      </c>
      <c r="D8" t="s">
        <v>48</v>
      </c>
      <c r="E8" t="s">
        <v>25</v>
      </c>
      <c r="F8" t="s">
        <v>10</v>
      </c>
      <c r="G8" t="s">
        <v>26</v>
      </c>
      <c r="H8" t="s">
        <v>27</v>
      </c>
      <c r="I8" t="s">
        <v>13</v>
      </c>
      <c r="J8" t="s">
        <v>14</v>
      </c>
      <c r="K8" t="s">
        <v>15</v>
      </c>
      <c r="L8" t="s">
        <v>16</v>
      </c>
      <c r="M8" t="s">
        <v>19</v>
      </c>
      <c r="N8" t="s">
        <v>46</v>
      </c>
      <c r="O8" t="s">
        <v>47</v>
      </c>
      <c r="P8" t="s">
        <v>20</v>
      </c>
      <c r="Q8" t="s">
        <v>49</v>
      </c>
      <c r="R8" t="s">
        <v>22</v>
      </c>
      <c r="S8" t="s">
        <v>50</v>
      </c>
      <c r="U8" s="2" t="str">
        <f t="shared" si="1"/>
        <v>Tam</v>
      </c>
      <c r="V8" s="2" t="str">
        <f t="shared" si="2"/>
        <v>Thanh</v>
      </c>
      <c r="W8" s="2" t="str">
        <f t="shared" si="3"/>
        <v>Doan</v>
      </c>
      <c r="Y8" s="2" t="str">
        <f>U15</f>
        <v>Fatema</v>
      </c>
      <c r="Z8" s="2" t="str">
        <f>IF(V15=W15, "",V15)</f>
        <v>Tuz</v>
      </c>
      <c r="AA8" s="2" t="str">
        <f>W15</f>
        <v>Zohra</v>
      </c>
      <c r="AB8" s="2" t="str">
        <f t="shared" si="4"/>
        <v>Fatema Tuz Zohra</v>
      </c>
      <c r="AC8" s="3">
        <v>51379864</v>
      </c>
      <c r="AD8" s="3">
        <v>51379864</v>
      </c>
      <c r="AF8" s="2" t="str">
        <f t="shared" si="5"/>
        <v>INSERT INTO instructor (Eid, Fname, Mname, Lname) VALUES (51379864,'Fatema','Tuz','Zohra');</v>
      </c>
    </row>
    <row r="9" spans="1:32" x14ac:dyDescent="0.25">
      <c r="A9" s="2" t="str">
        <f t="shared" si="0"/>
        <v xml:space="preserve"> </v>
      </c>
      <c r="U9" s="2">
        <f t="shared" si="1"/>
        <v>0</v>
      </c>
      <c r="V9" s="2">
        <f t="shared" si="2"/>
        <v>0</v>
      </c>
      <c r="W9" s="2">
        <f t="shared" si="3"/>
        <v>0</v>
      </c>
      <c r="Y9" s="2" t="str">
        <f>U16</f>
        <v>Kathleen</v>
      </c>
      <c r="Z9" s="2" t="str">
        <f>IF(V16=W16, "",V16)</f>
        <v>Danielle</v>
      </c>
      <c r="AA9" s="2" t="str">
        <f>W16</f>
        <v>Ang</v>
      </c>
      <c r="AB9" s="2" t="str">
        <f t="shared" si="4"/>
        <v>Kathleen Danielle Ang</v>
      </c>
      <c r="AC9" s="3">
        <v>61995382</v>
      </c>
      <c r="AD9" s="3">
        <v>61995382</v>
      </c>
      <c r="AF9" s="2" t="str">
        <f t="shared" si="5"/>
        <v>INSERT INTO instructor (Eid, Fname, Mname, Lname) VALUES (61995382,'Kathleen','Danielle','Ang');</v>
      </c>
    </row>
    <row r="10" spans="1:32" x14ac:dyDescent="0.25">
      <c r="A10" s="2" t="str">
        <f t="shared" si="0"/>
        <v>CPSC 9.625</v>
      </c>
      <c r="B10" t="s">
        <v>0</v>
      </c>
      <c r="C10" s="1">
        <v>9.625</v>
      </c>
      <c r="D10" t="s">
        <v>1</v>
      </c>
      <c r="E10" t="s">
        <v>2</v>
      </c>
      <c r="F10" t="s">
        <v>51</v>
      </c>
      <c r="G10" t="s">
        <v>52</v>
      </c>
      <c r="H10" t="s">
        <v>53</v>
      </c>
      <c r="I10" t="s">
        <v>51</v>
      </c>
      <c r="J10" t="s">
        <v>52</v>
      </c>
      <c r="K10" t="s">
        <v>54</v>
      </c>
      <c r="L10" t="s">
        <v>55</v>
      </c>
      <c r="U10" s="2">
        <f t="shared" si="1"/>
        <v>0</v>
      </c>
      <c r="V10" s="2">
        <f t="shared" si="2"/>
        <v>0</v>
      </c>
      <c r="W10" s="2">
        <f t="shared" si="3"/>
        <v>0</v>
      </c>
      <c r="Y10" s="2" t="str">
        <f>U17</f>
        <v>Fahim</v>
      </c>
      <c r="Z10" s="2" t="str">
        <f>IF(V17=W17, "",V17)</f>
        <v>Hasan</v>
      </c>
      <c r="AA10" s="2" t="str">
        <f>W17</f>
        <v>Khan</v>
      </c>
      <c r="AB10" s="2" t="str">
        <f t="shared" si="4"/>
        <v>Fahim Hasan Khan</v>
      </c>
      <c r="AC10" s="3">
        <v>98485364</v>
      </c>
      <c r="AD10" s="3">
        <v>98485364</v>
      </c>
      <c r="AF10" s="2" t="str">
        <f t="shared" si="5"/>
        <v>INSERT INTO instructor (Eid, Fname, Mname, Lname) VALUES (98485364,'Fahim','Hasan','Khan');</v>
      </c>
    </row>
    <row r="11" spans="1:32" x14ac:dyDescent="0.25">
      <c r="A11" s="2" t="str">
        <f t="shared" si="0"/>
        <v>CPSC 231</v>
      </c>
      <c r="B11" t="s">
        <v>0</v>
      </c>
      <c r="C11">
        <v>231</v>
      </c>
      <c r="D11" t="s">
        <v>8</v>
      </c>
      <c r="E11" t="s">
        <v>9</v>
      </c>
      <c r="F11" t="s">
        <v>10</v>
      </c>
      <c r="G11" t="s">
        <v>56</v>
      </c>
      <c r="H11" t="s">
        <v>57</v>
      </c>
      <c r="I11" t="s">
        <v>13</v>
      </c>
      <c r="J11" t="s">
        <v>14</v>
      </c>
      <c r="K11" t="s">
        <v>15</v>
      </c>
      <c r="L11" t="s">
        <v>16</v>
      </c>
      <c r="M11" t="s">
        <v>58</v>
      </c>
      <c r="N11" t="s">
        <v>59</v>
      </c>
      <c r="O11" t="s">
        <v>20</v>
      </c>
      <c r="P11" t="s">
        <v>60</v>
      </c>
      <c r="Q11" t="s">
        <v>22</v>
      </c>
      <c r="R11" t="s">
        <v>61</v>
      </c>
      <c r="U11" s="2" t="str">
        <f t="shared" si="1"/>
        <v>Pavol</v>
      </c>
      <c r="V11" s="2" t="str">
        <f t="shared" si="2"/>
        <v>Federl</v>
      </c>
      <c r="W11" s="2" t="str">
        <f t="shared" si="3"/>
        <v>Federl</v>
      </c>
      <c r="Y11" s="2" t="str">
        <f>U20</f>
        <v>Mahshid</v>
      </c>
      <c r="Z11" s="2" t="str">
        <f>IF(V20=W20, "",V20)</f>
        <v/>
      </c>
      <c r="AA11" s="2" t="str">
        <f>W20</f>
        <v>Marbouti</v>
      </c>
      <c r="AB11" s="2" t="str">
        <f t="shared" si="4"/>
        <v>Mahshid  Marbouti</v>
      </c>
      <c r="AC11" s="3">
        <v>23790894</v>
      </c>
      <c r="AD11" s="3">
        <v>23790894</v>
      </c>
      <c r="AF11" s="2" t="str">
        <f t="shared" si="5"/>
        <v>INSERT INTO instructor (Eid, Fname, Mname, Lname) VALUES (23790894,'Mahshid','','Marbouti');</v>
      </c>
    </row>
    <row r="12" spans="1:32" x14ac:dyDescent="0.25">
      <c r="A12" s="2" t="str">
        <f t="shared" si="0"/>
        <v>CPSC 231</v>
      </c>
      <c r="B12" t="s">
        <v>0</v>
      </c>
      <c r="C12">
        <v>231</v>
      </c>
      <c r="D12" t="s">
        <v>62</v>
      </c>
      <c r="E12" t="s">
        <v>9</v>
      </c>
      <c r="F12" t="s">
        <v>10</v>
      </c>
      <c r="G12" t="s">
        <v>56</v>
      </c>
      <c r="H12" t="s">
        <v>57</v>
      </c>
      <c r="I12" t="s">
        <v>13</v>
      </c>
      <c r="J12" t="s">
        <v>63</v>
      </c>
      <c r="K12" t="s">
        <v>15</v>
      </c>
      <c r="L12" t="s">
        <v>16</v>
      </c>
      <c r="M12" t="s">
        <v>17</v>
      </c>
      <c r="N12" t="s">
        <v>18</v>
      </c>
      <c r="O12" t="s">
        <v>19</v>
      </c>
      <c r="P12" t="s">
        <v>20</v>
      </c>
      <c r="Q12" t="s">
        <v>64</v>
      </c>
      <c r="R12" t="s">
        <v>22</v>
      </c>
      <c r="S12" t="s">
        <v>65</v>
      </c>
      <c r="U12" s="2" t="str">
        <f t="shared" si="1"/>
        <v>James</v>
      </c>
      <c r="V12" s="2" t="str">
        <f t="shared" si="2"/>
        <v>Roger</v>
      </c>
      <c r="W12" s="2" t="str">
        <f t="shared" si="3"/>
        <v>Tam</v>
      </c>
      <c r="Y12" s="2" t="str">
        <f>U22</f>
        <v>Kashfia</v>
      </c>
      <c r="Z12" s="2" t="str">
        <f>IF(V22=W22, "",V22)</f>
        <v/>
      </c>
      <c r="AA12" s="2" t="str">
        <f>W22</f>
        <v>Sailunaz</v>
      </c>
      <c r="AB12" s="2" t="str">
        <f t="shared" si="4"/>
        <v>Kashfia  Sailunaz</v>
      </c>
      <c r="AC12" s="3">
        <v>17040261</v>
      </c>
      <c r="AD12" s="3">
        <v>17040261</v>
      </c>
      <c r="AF12" s="2" t="str">
        <f t="shared" si="5"/>
        <v>INSERT INTO instructor (Eid, Fname, Mname, Lname) VALUES (17040261,'Kashfia','','Sailunaz');</v>
      </c>
    </row>
    <row r="13" spans="1:32" x14ac:dyDescent="0.25">
      <c r="A13" s="2" t="str">
        <f t="shared" si="0"/>
        <v>CPSC 231</v>
      </c>
      <c r="B13" t="s">
        <v>0</v>
      </c>
      <c r="C13">
        <v>231</v>
      </c>
      <c r="D13" t="s">
        <v>66</v>
      </c>
      <c r="E13" t="s">
        <v>9</v>
      </c>
      <c r="F13" t="s">
        <v>10</v>
      </c>
      <c r="G13" t="s">
        <v>56</v>
      </c>
      <c r="H13" t="s">
        <v>57</v>
      </c>
      <c r="I13" t="s">
        <v>13</v>
      </c>
      <c r="J13" t="s">
        <v>67</v>
      </c>
      <c r="K13" t="s">
        <v>15</v>
      </c>
      <c r="L13" t="s">
        <v>16</v>
      </c>
      <c r="M13" t="s">
        <v>58</v>
      </c>
      <c r="N13" t="s">
        <v>59</v>
      </c>
      <c r="O13" t="s">
        <v>20</v>
      </c>
      <c r="P13" t="s">
        <v>49</v>
      </c>
      <c r="Q13" t="s">
        <v>22</v>
      </c>
      <c r="R13" t="s">
        <v>68</v>
      </c>
      <c r="U13" s="2" t="str">
        <f t="shared" si="1"/>
        <v>Pavol</v>
      </c>
      <c r="V13" s="2" t="str">
        <f t="shared" si="2"/>
        <v>Federl</v>
      </c>
      <c r="W13" s="2" t="str">
        <f t="shared" si="3"/>
        <v>Federl</v>
      </c>
      <c r="Y13" s="2" t="str">
        <f>U24</f>
        <v>Emmanuel</v>
      </c>
      <c r="Z13" s="2" t="str">
        <f>IF(V24=W24, "",V24)</f>
        <v>Ikenna</v>
      </c>
      <c r="AA13" s="2" t="str">
        <f>W24</f>
        <v>Onu</v>
      </c>
      <c r="AB13" s="2" t="str">
        <f t="shared" si="4"/>
        <v>Emmanuel Ikenna Onu</v>
      </c>
      <c r="AC13" s="3">
        <v>30087272</v>
      </c>
      <c r="AD13" s="3">
        <v>30087272</v>
      </c>
      <c r="AF13" s="2" t="str">
        <f t="shared" si="5"/>
        <v>INSERT INTO instructor (Eid, Fname, Mname, Lname) VALUES (30087272,'Emmanuel','Ikenna','Onu');</v>
      </c>
    </row>
    <row r="14" spans="1:32" x14ac:dyDescent="0.25">
      <c r="A14" s="2" t="str">
        <f t="shared" si="0"/>
        <v>CPSC 231</v>
      </c>
      <c r="B14" t="s">
        <v>0</v>
      </c>
      <c r="C14">
        <v>231</v>
      </c>
      <c r="D14" t="s">
        <v>24</v>
      </c>
      <c r="E14" t="s">
        <v>25</v>
      </c>
      <c r="F14" t="s">
        <v>10</v>
      </c>
      <c r="G14" t="s">
        <v>26</v>
      </c>
      <c r="H14" t="s">
        <v>69</v>
      </c>
      <c r="I14" t="s">
        <v>13</v>
      </c>
      <c r="J14" t="s">
        <v>14</v>
      </c>
      <c r="K14" t="s">
        <v>15</v>
      </c>
      <c r="L14" t="s">
        <v>16</v>
      </c>
      <c r="M14" t="s">
        <v>70</v>
      </c>
      <c r="N14" t="s">
        <v>71</v>
      </c>
      <c r="O14" t="s">
        <v>30</v>
      </c>
      <c r="P14" t="s">
        <v>31</v>
      </c>
      <c r="Q14" t="s">
        <v>22</v>
      </c>
      <c r="R14" t="s">
        <v>32</v>
      </c>
      <c r="U14" s="2" t="str">
        <f t="shared" si="1"/>
        <v>Asma</v>
      </c>
      <c r="V14" s="2" t="str">
        <f t="shared" si="2"/>
        <v>Khalid</v>
      </c>
      <c r="W14" s="2" t="str">
        <f t="shared" si="3"/>
        <v>Khalid</v>
      </c>
      <c r="Y14" s="2" t="str">
        <f>U28</f>
        <v>Philipp</v>
      </c>
      <c r="Z14" s="2" t="str">
        <f>IF(V28=W28, "",V28)</f>
        <v/>
      </c>
      <c r="AA14" s="2" t="str">
        <f>W28</f>
        <v>Woelfel</v>
      </c>
      <c r="AB14" s="2" t="str">
        <f t="shared" si="4"/>
        <v>Philipp  Woelfel</v>
      </c>
      <c r="AC14" s="3">
        <v>13786805</v>
      </c>
      <c r="AD14" s="3">
        <v>13786805</v>
      </c>
      <c r="AF14" s="2" t="str">
        <f t="shared" si="5"/>
        <v>INSERT INTO instructor (Eid, Fname, Mname, Lname) VALUES (13786805,'Philipp','','Woelfel');</v>
      </c>
    </row>
    <row r="15" spans="1:32" x14ac:dyDescent="0.25">
      <c r="A15" s="2" t="str">
        <f t="shared" si="0"/>
        <v>CPSC 231</v>
      </c>
      <c r="B15" t="s">
        <v>0</v>
      </c>
      <c r="C15">
        <v>231</v>
      </c>
      <c r="D15" t="s">
        <v>33</v>
      </c>
      <c r="E15" t="s">
        <v>25</v>
      </c>
      <c r="F15" t="s">
        <v>10</v>
      </c>
      <c r="G15" t="s">
        <v>26</v>
      </c>
      <c r="H15" t="s">
        <v>69</v>
      </c>
      <c r="I15" t="s">
        <v>13</v>
      </c>
      <c r="J15" t="s">
        <v>14</v>
      </c>
      <c r="K15" t="s">
        <v>15</v>
      </c>
      <c r="L15" t="s">
        <v>16</v>
      </c>
      <c r="M15" t="s">
        <v>72</v>
      </c>
      <c r="N15" t="s">
        <v>73</v>
      </c>
      <c r="O15" t="s">
        <v>74</v>
      </c>
      <c r="P15" t="s">
        <v>30</v>
      </c>
      <c r="Q15" t="s">
        <v>75</v>
      </c>
      <c r="R15" t="s">
        <v>22</v>
      </c>
      <c r="S15" t="s">
        <v>76</v>
      </c>
      <c r="U15" s="2" t="str">
        <f t="shared" si="1"/>
        <v>Fatema</v>
      </c>
      <c r="V15" s="2" t="str">
        <f t="shared" si="2"/>
        <v>Tuz</v>
      </c>
      <c r="W15" s="2" t="str">
        <f t="shared" si="3"/>
        <v>Zohra</v>
      </c>
      <c r="Y15" s="2" t="str">
        <f>U29</f>
        <v>Aryaz</v>
      </c>
      <c r="Z15" s="2" t="str">
        <f>IF(V29=W29, "",V29)</f>
        <v/>
      </c>
      <c r="AA15" s="2" t="str">
        <f>W29</f>
        <v>Eghbali</v>
      </c>
      <c r="AB15" s="2" t="str">
        <f t="shared" si="4"/>
        <v>Aryaz  Eghbali</v>
      </c>
      <c r="AC15" s="3">
        <v>61480420</v>
      </c>
      <c r="AD15" s="3">
        <v>61480420</v>
      </c>
      <c r="AF15" s="2" t="str">
        <f t="shared" si="5"/>
        <v>INSERT INTO instructor (Eid, Fname, Mname, Lname) VALUES (61480420,'Aryaz','','Eghbali');</v>
      </c>
    </row>
    <row r="16" spans="1:32" x14ac:dyDescent="0.25">
      <c r="A16" s="2" t="str">
        <f t="shared" si="0"/>
        <v>CPSC 231</v>
      </c>
      <c r="B16" t="s">
        <v>0</v>
      </c>
      <c r="C16">
        <v>231</v>
      </c>
      <c r="D16" t="s">
        <v>36</v>
      </c>
      <c r="E16" t="s">
        <v>25</v>
      </c>
      <c r="F16" t="s">
        <v>10</v>
      </c>
      <c r="G16" t="s">
        <v>26</v>
      </c>
      <c r="H16" t="s">
        <v>69</v>
      </c>
      <c r="I16" t="s">
        <v>13</v>
      </c>
      <c r="J16" t="s">
        <v>14</v>
      </c>
      <c r="K16" t="s">
        <v>15</v>
      </c>
      <c r="L16" t="s">
        <v>16</v>
      </c>
      <c r="M16" t="s">
        <v>77</v>
      </c>
      <c r="N16" t="s">
        <v>78</v>
      </c>
      <c r="O16" t="s">
        <v>79</v>
      </c>
      <c r="P16" t="s">
        <v>20</v>
      </c>
      <c r="Q16" t="s">
        <v>40</v>
      </c>
      <c r="R16" t="s">
        <v>22</v>
      </c>
      <c r="S16" t="s">
        <v>41</v>
      </c>
      <c r="U16" s="2" t="str">
        <f t="shared" si="1"/>
        <v>Kathleen</v>
      </c>
      <c r="V16" s="2" t="str">
        <f t="shared" si="2"/>
        <v>Danielle</v>
      </c>
      <c r="W16" s="2" t="str">
        <f t="shared" si="3"/>
        <v>Ang</v>
      </c>
      <c r="Y16" s="2" t="str">
        <f>U30</f>
        <v>Mehrdad</v>
      </c>
      <c r="Z16" s="2" t="str">
        <f>IF(V30=W30, "",V30)</f>
        <v>Jafari</v>
      </c>
      <c r="AA16" s="2" t="str">
        <f>W30</f>
        <v>Giv</v>
      </c>
      <c r="AB16" s="2" t="str">
        <f t="shared" si="4"/>
        <v>Mehrdad Jafari Giv</v>
      </c>
      <c r="AC16" s="3">
        <v>33151223</v>
      </c>
      <c r="AD16" s="3">
        <v>33151223</v>
      </c>
      <c r="AF16" s="2" t="str">
        <f t="shared" si="5"/>
        <v>INSERT INTO instructor (Eid, Fname, Mname, Lname) VALUES (33151223,'Mehrdad','Jafari','Giv');</v>
      </c>
    </row>
    <row r="17" spans="1:32" x14ac:dyDescent="0.25">
      <c r="A17" s="2" t="str">
        <f t="shared" si="0"/>
        <v>CPSC 231</v>
      </c>
      <c r="B17" t="s">
        <v>0</v>
      </c>
      <c r="C17">
        <v>231</v>
      </c>
      <c r="D17" t="s">
        <v>42</v>
      </c>
      <c r="E17" t="s">
        <v>25</v>
      </c>
      <c r="F17" t="s">
        <v>10</v>
      </c>
      <c r="G17" t="s">
        <v>26</v>
      </c>
      <c r="H17" t="s">
        <v>80</v>
      </c>
      <c r="I17" t="s">
        <v>13</v>
      </c>
      <c r="J17" t="s">
        <v>14</v>
      </c>
      <c r="K17" t="s">
        <v>15</v>
      </c>
      <c r="L17" t="s">
        <v>16</v>
      </c>
      <c r="M17" t="s">
        <v>81</v>
      </c>
      <c r="N17" t="s">
        <v>82</v>
      </c>
      <c r="O17" t="s">
        <v>83</v>
      </c>
      <c r="P17" t="s">
        <v>20</v>
      </c>
      <c r="Q17" t="s">
        <v>84</v>
      </c>
      <c r="R17" t="s">
        <v>22</v>
      </c>
      <c r="S17" t="s">
        <v>85</v>
      </c>
      <c r="U17" s="2" t="str">
        <f t="shared" si="1"/>
        <v>Fahim</v>
      </c>
      <c r="V17" s="2" t="str">
        <f t="shared" si="2"/>
        <v>Hasan</v>
      </c>
      <c r="W17" s="2" t="str">
        <f t="shared" si="3"/>
        <v>Khan</v>
      </c>
      <c r="Y17" s="2" t="str">
        <f>U31</f>
        <v>Ruiting</v>
      </c>
      <c r="Z17" s="2" t="str">
        <f>IF(V31=W31, "",V31)</f>
        <v/>
      </c>
      <c r="AA17" s="2" t="str">
        <f>W31</f>
        <v>Zhou</v>
      </c>
      <c r="AB17" s="2" t="str">
        <f t="shared" si="4"/>
        <v>Ruiting  Zhou</v>
      </c>
      <c r="AC17" s="3">
        <v>79204929</v>
      </c>
      <c r="AD17" s="3">
        <v>79204929</v>
      </c>
      <c r="AF17" s="2" t="str">
        <f t="shared" si="5"/>
        <v>INSERT INTO instructor (Eid, Fname, Mname, Lname) VALUES (79204929,'Ruiting','','Zhou');</v>
      </c>
    </row>
    <row r="18" spans="1:32" x14ac:dyDescent="0.25">
      <c r="A18" s="2" t="str">
        <f t="shared" si="0"/>
        <v>CPSC 231</v>
      </c>
      <c r="B18" t="s">
        <v>0</v>
      </c>
      <c r="C18">
        <v>231</v>
      </c>
      <c r="D18" t="s">
        <v>45</v>
      </c>
      <c r="E18" t="s">
        <v>25</v>
      </c>
      <c r="F18" t="s">
        <v>10</v>
      </c>
      <c r="G18" t="s">
        <v>26</v>
      </c>
      <c r="H18" t="s">
        <v>69</v>
      </c>
      <c r="I18" t="s">
        <v>13</v>
      </c>
      <c r="J18" t="s">
        <v>63</v>
      </c>
      <c r="K18" t="s">
        <v>15</v>
      </c>
      <c r="L18" t="s">
        <v>16</v>
      </c>
      <c r="M18" t="s">
        <v>81</v>
      </c>
      <c r="N18" t="s">
        <v>82</v>
      </c>
      <c r="O18" t="s">
        <v>83</v>
      </c>
      <c r="P18" t="s">
        <v>20</v>
      </c>
      <c r="Q18" t="s">
        <v>49</v>
      </c>
      <c r="R18" t="s">
        <v>22</v>
      </c>
      <c r="S18" t="s">
        <v>50</v>
      </c>
      <c r="U18" s="2" t="str">
        <f t="shared" si="1"/>
        <v>Fahim</v>
      </c>
      <c r="V18" s="2" t="str">
        <f t="shared" si="2"/>
        <v>Hasan</v>
      </c>
      <c r="W18" s="2" t="str">
        <f t="shared" si="3"/>
        <v>Khan</v>
      </c>
      <c r="Y18" s="2" t="str">
        <f>U35</f>
        <v>Sonny</v>
      </c>
      <c r="Z18" s="2" t="str">
        <f>IF(V35=W35, "",V35)</f>
        <v/>
      </c>
      <c r="AA18" s="2" t="str">
        <f>W35</f>
        <v>Chan</v>
      </c>
      <c r="AB18" s="2" t="str">
        <f t="shared" si="4"/>
        <v>Sonny  Chan</v>
      </c>
      <c r="AC18" s="3">
        <v>89402101</v>
      </c>
      <c r="AD18" s="3">
        <v>89402101</v>
      </c>
      <c r="AF18" s="2" t="str">
        <f t="shared" si="5"/>
        <v>INSERT INTO instructor (Eid, Fname, Mname, Lname) VALUES (89402101,'Sonny','','Chan');</v>
      </c>
    </row>
    <row r="19" spans="1:32" x14ac:dyDescent="0.25">
      <c r="A19" s="2" t="str">
        <f t="shared" si="0"/>
        <v>CPSC 231</v>
      </c>
      <c r="B19" t="s">
        <v>0</v>
      </c>
      <c r="C19">
        <v>231</v>
      </c>
      <c r="D19" t="s">
        <v>48</v>
      </c>
      <c r="E19" t="s">
        <v>25</v>
      </c>
      <c r="F19" t="s">
        <v>10</v>
      </c>
      <c r="G19" t="s">
        <v>26</v>
      </c>
      <c r="H19" t="s">
        <v>69</v>
      </c>
      <c r="I19" t="s">
        <v>13</v>
      </c>
      <c r="J19" t="s">
        <v>63</v>
      </c>
      <c r="K19" t="s">
        <v>15</v>
      </c>
      <c r="L19" t="s">
        <v>16</v>
      </c>
      <c r="M19" t="s">
        <v>70</v>
      </c>
      <c r="N19" t="s">
        <v>71</v>
      </c>
      <c r="O19" t="s">
        <v>30</v>
      </c>
      <c r="P19" t="s">
        <v>40</v>
      </c>
      <c r="Q19" t="s">
        <v>22</v>
      </c>
      <c r="R19" t="s">
        <v>41</v>
      </c>
      <c r="U19" s="2" t="str">
        <f t="shared" si="1"/>
        <v>Asma</v>
      </c>
      <c r="V19" s="2" t="str">
        <f t="shared" si="2"/>
        <v>Khalid</v>
      </c>
      <c r="W19" s="2" t="str">
        <f t="shared" si="3"/>
        <v>Khalid</v>
      </c>
      <c r="Y19" s="2" t="str">
        <f>U36</f>
        <v>Lee</v>
      </c>
      <c r="Z19" s="2" t="str">
        <f>IF(V36=W36, "",V36)</f>
        <v>Aaron</v>
      </c>
      <c r="AA19" s="2" t="str">
        <f>W36</f>
        <v>Ringham</v>
      </c>
      <c r="AB19" s="2" t="str">
        <f t="shared" si="4"/>
        <v>Lee Aaron Ringham</v>
      </c>
      <c r="AC19" s="3">
        <v>27507628</v>
      </c>
      <c r="AD19" s="3">
        <v>27507628</v>
      </c>
      <c r="AF19" s="2" t="str">
        <f t="shared" si="5"/>
        <v>INSERT INTO instructor (Eid, Fname, Mname, Lname) VALUES (27507628,'Lee','Aaron','Ringham');</v>
      </c>
    </row>
    <row r="20" spans="1:32" x14ac:dyDescent="0.25">
      <c r="A20" s="2" t="str">
        <f t="shared" si="0"/>
        <v>CPSC 231</v>
      </c>
      <c r="B20" t="s">
        <v>0</v>
      </c>
      <c r="C20">
        <v>231</v>
      </c>
      <c r="D20" t="s">
        <v>86</v>
      </c>
      <c r="E20" t="s">
        <v>25</v>
      </c>
      <c r="F20" t="s">
        <v>10</v>
      </c>
      <c r="G20" t="s">
        <v>26</v>
      </c>
      <c r="H20" t="s">
        <v>80</v>
      </c>
      <c r="I20" t="s">
        <v>13</v>
      </c>
      <c r="J20" t="s">
        <v>63</v>
      </c>
      <c r="K20" t="s">
        <v>15</v>
      </c>
      <c r="L20" t="s">
        <v>16</v>
      </c>
      <c r="M20" t="s">
        <v>87</v>
      </c>
      <c r="N20" t="s">
        <v>88</v>
      </c>
      <c r="O20" t="s">
        <v>30</v>
      </c>
      <c r="P20" t="s">
        <v>84</v>
      </c>
      <c r="Q20" t="s">
        <v>22</v>
      </c>
      <c r="R20" t="s">
        <v>85</v>
      </c>
      <c r="U20" s="2" t="str">
        <f t="shared" si="1"/>
        <v>Mahshid</v>
      </c>
      <c r="V20" s="2" t="str">
        <f t="shared" si="2"/>
        <v>Marbouti</v>
      </c>
      <c r="W20" s="2" t="str">
        <f t="shared" si="3"/>
        <v>Marbouti</v>
      </c>
      <c r="Y20" s="2" t="str">
        <f>U37</f>
        <v>Jeremy</v>
      </c>
      <c r="Z20" s="2" t="str">
        <f>IF(V37=W37, "",V37)</f>
        <v>Adam</v>
      </c>
      <c r="AA20" s="2" t="str">
        <f>W37</f>
        <v>Hart</v>
      </c>
      <c r="AB20" s="2" t="str">
        <f t="shared" si="4"/>
        <v>Jeremy Adam Hart</v>
      </c>
      <c r="AC20" s="3">
        <v>81906451</v>
      </c>
      <c r="AD20" s="3">
        <v>81906451</v>
      </c>
      <c r="AF20" s="2" t="str">
        <f t="shared" si="5"/>
        <v>INSERT INTO instructor (Eid, Fname, Mname, Lname) VALUES (81906451,'Jeremy','Adam','Hart');</v>
      </c>
    </row>
    <row r="21" spans="1:32" x14ac:dyDescent="0.25">
      <c r="A21" s="2" t="str">
        <f t="shared" si="0"/>
        <v>CPSC 231</v>
      </c>
      <c r="B21" t="s">
        <v>0</v>
      </c>
      <c r="C21">
        <v>231</v>
      </c>
      <c r="D21" t="s">
        <v>89</v>
      </c>
      <c r="E21" t="s">
        <v>25</v>
      </c>
      <c r="F21" t="s">
        <v>10</v>
      </c>
      <c r="G21" t="s">
        <v>26</v>
      </c>
      <c r="H21" t="s">
        <v>69</v>
      </c>
      <c r="I21" t="s">
        <v>13</v>
      </c>
      <c r="J21" t="s">
        <v>63</v>
      </c>
      <c r="K21" t="s">
        <v>15</v>
      </c>
      <c r="L21" t="s">
        <v>16</v>
      </c>
      <c r="M21" t="s">
        <v>77</v>
      </c>
      <c r="N21" t="s">
        <v>78</v>
      </c>
      <c r="O21" t="s">
        <v>79</v>
      </c>
      <c r="P21" t="s">
        <v>20</v>
      </c>
      <c r="Q21" t="s">
        <v>34</v>
      </c>
      <c r="R21" t="s">
        <v>22</v>
      </c>
      <c r="S21" t="s">
        <v>35</v>
      </c>
      <c r="U21" s="2" t="str">
        <f t="shared" si="1"/>
        <v>Kathleen</v>
      </c>
      <c r="V21" s="2" t="str">
        <f t="shared" si="2"/>
        <v>Danielle</v>
      </c>
      <c r="W21" s="2" t="str">
        <f t="shared" si="3"/>
        <v>Ang</v>
      </c>
      <c r="Y21" s="2" t="str">
        <f>U38</f>
        <v>Kamyar</v>
      </c>
      <c r="Z21" s="2" t="str">
        <f>IF(V38=W38, "",V38)</f>
        <v>Haji</v>
      </c>
      <c r="AA21" s="2" t="str">
        <f>W38</f>
        <v>Allahverdi</v>
      </c>
      <c r="AB21" s="2" t="str">
        <f t="shared" si="4"/>
        <v>Kamyar Haji Allahverdi</v>
      </c>
      <c r="AC21" s="3">
        <v>60039975</v>
      </c>
      <c r="AD21" s="3">
        <v>60039975</v>
      </c>
      <c r="AF21" s="2" t="str">
        <f t="shared" si="5"/>
        <v>INSERT INTO instructor (Eid, Fname, Mname, Lname) VALUES (60039975,'Kamyar','Haji','Allahverdi');</v>
      </c>
    </row>
    <row r="22" spans="1:32" x14ac:dyDescent="0.25">
      <c r="A22" s="2" t="str">
        <f t="shared" si="0"/>
        <v>CPSC 231</v>
      </c>
      <c r="B22" t="s">
        <v>0</v>
      </c>
      <c r="C22">
        <v>231</v>
      </c>
      <c r="D22" t="s">
        <v>90</v>
      </c>
      <c r="E22" t="s">
        <v>25</v>
      </c>
      <c r="F22" t="s">
        <v>10</v>
      </c>
      <c r="G22" t="s">
        <v>26</v>
      </c>
      <c r="H22" t="s">
        <v>80</v>
      </c>
      <c r="I22" t="s">
        <v>13</v>
      </c>
      <c r="J22" t="s">
        <v>67</v>
      </c>
      <c r="K22" t="s">
        <v>15</v>
      </c>
      <c r="L22" t="s">
        <v>16</v>
      </c>
      <c r="M22" t="s">
        <v>91</v>
      </c>
      <c r="N22" t="s">
        <v>92</v>
      </c>
      <c r="O22" t="s">
        <v>30</v>
      </c>
      <c r="P22" t="s">
        <v>93</v>
      </c>
      <c r="Q22" t="s">
        <v>22</v>
      </c>
      <c r="R22" t="s">
        <v>94</v>
      </c>
      <c r="U22" s="2" t="str">
        <f t="shared" si="1"/>
        <v>Kashfia</v>
      </c>
      <c r="V22" s="2" t="str">
        <f t="shared" si="2"/>
        <v>Sailunaz</v>
      </c>
      <c r="W22" s="2" t="str">
        <f t="shared" si="3"/>
        <v>Sailunaz</v>
      </c>
      <c r="Y22" s="2" t="str">
        <f>U43</f>
        <v>Majid</v>
      </c>
      <c r="Z22" s="2" t="str">
        <f>IF(V43=W43, "",V43)</f>
        <v>Ghaderi</v>
      </c>
      <c r="AA22" s="2" t="str">
        <f>W43</f>
        <v>Dehkordi</v>
      </c>
      <c r="AB22" s="2" t="str">
        <f t="shared" si="4"/>
        <v>Majid Ghaderi Dehkordi</v>
      </c>
      <c r="AC22" s="3">
        <v>27320955</v>
      </c>
      <c r="AD22" s="3">
        <v>27320955</v>
      </c>
      <c r="AF22" s="2" t="str">
        <f t="shared" si="5"/>
        <v>INSERT INTO instructor (Eid, Fname, Mname, Lname) VALUES (27320955,'Majid','Ghaderi','Dehkordi');</v>
      </c>
    </row>
    <row r="23" spans="1:32" x14ac:dyDescent="0.25">
      <c r="A23" s="2" t="str">
        <f t="shared" si="0"/>
        <v>CPSC 231</v>
      </c>
      <c r="B23" t="s">
        <v>0</v>
      </c>
      <c r="C23">
        <v>231</v>
      </c>
      <c r="D23" t="s">
        <v>95</v>
      </c>
      <c r="E23" t="s">
        <v>25</v>
      </c>
      <c r="F23" t="s">
        <v>10</v>
      </c>
      <c r="G23" t="s">
        <v>26</v>
      </c>
      <c r="H23" t="s">
        <v>80</v>
      </c>
      <c r="I23" t="s">
        <v>13</v>
      </c>
      <c r="J23" t="s">
        <v>67</v>
      </c>
      <c r="K23" t="s">
        <v>15</v>
      </c>
      <c r="L23" t="s">
        <v>16</v>
      </c>
      <c r="M23" t="s">
        <v>91</v>
      </c>
      <c r="N23" t="s">
        <v>92</v>
      </c>
      <c r="O23" t="s">
        <v>30</v>
      </c>
      <c r="P23" t="s">
        <v>43</v>
      </c>
      <c r="Q23" t="s">
        <v>22</v>
      </c>
      <c r="R23" t="s">
        <v>44</v>
      </c>
      <c r="U23" s="2" t="str">
        <f t="shared" si="1"/>
        <v>Kashfia</v>
      </c>
      <c r="V23" s="2" t="str">
        <f t="shared" si="2"/>
        <v>Sailunaz</v>
      </c>
      <c r="W23" s="2" t="str">
        <f t="shared" si="3"/>
        <v>Sailunaz</v>
      </c>
      <c r="Y23" s="2" t="str">
        <f>U44</f>
        <v>Cyriac</v>
      </c>
      <c r="Z23" s="2" t="str">
        <f>IF(V44=W44, "",V44)</f>
        <v/>
      </c>
      <c r="AA23" s="2" t="str">
        <f>W44</f>
        <v>James</v>
      </c>
      <c r="AB23" s="2" t="str">
        <f t="shared" si="4"/>
        <v>Cyriac  James</v>
      </c>
      <c r="AC23" s="3">
        <v>68483983</v>
      </c>
      <c r="AD23" s="3">
        <v>68483983</v>
      </c>
      <c r="AF23" s="2" t="str">
        <f t="shared" si="5"/>
        <v>INSERT INTO instructor (Eid, Fname, Mname, Lname) VALUES (68483983,'Cyriac','','James');</v>
      </c>
    </row>
    <row r="24" spans="1:32" x14ac:dyDescent="0.25">
      <c r="A24" s="2" t="str">
        <f t="shared" si="0"/>
        <v>CPSC 231</v>
      </c>
      <c r="B24" t="s">
        <v>0</v>
      </c>
      <c r="C24">
        <v>231</v>
      </c>
      <c r="D24" t="s">
        <v>96</v>
      </c>
      <c r="E24" t="s">
        <v>25</v>
      </c>
      <c r="F24" t="s">
        <v>10</v>
      </c>
      <c r="G24" t="s">
        <v>26</v>
      </c>
      <c r="H24" t="s">
        <v>80</v>
      </c>
      <c r="I24" t="s">
        <v>13</v>
      </c>
      <c r="J24" t="s">
        <v>67</v>
      </c>
      <c r="K24" t="s">
        <v>15</v>
      </c>
      <c r="L24" t="s">
        <v>16</v>
      </c>
      <c r="M24" t="s">
        <v>97</v>
      </c>
      <c r="N24" t="s">
        <v>98</v>
      </c>
      <c r="O24" t="s">
        <v>99</v>
      </c>
      <c r="P24" t="s">
        <v>20</v>
      </c>
      <c r="Q24" t="s">
        <v>31</v>
      </c>
      <c r="R24" t="s">
        <v>22</v>
      </c>
      <c r="S24" t="s">
        <v>32</v>
      </c>
      <c r="U24" s="2" t="str">
        <f t="shared" si="1"/>
        <v>Emmanuel</v>
      </c>
      <c r="V24" s="2" t="str">
        <f t="shared" si="2"/>
        <v>Ikenna</v>
      </c>
      <c r="W24" s="2" t="str">
        <f t="shared" si="3"/>
        <v>Onu</v>
      </c>
      <c r="Y24" s="2" t="str">
        <f>U46</f>
        <v>Abolfazl</v>
      </c>
      <c r="Z24" s="2" t="str">
        <f>IF(V46=W46, "",V46)</f>
        <v/>
      </c>
      <c r="AA24" s="2" t="str">
        <f>W46</f>
        <v>Samani</v>
      </c>
      <c r="AB24" s="2" t="str">
        <f t="shared" si="4"/>
        <v>Abolfazl  Samani</v>
      </c>
      <c r="AC24" s="3">
        <v>22360678</v>
      </c>
      <c r="AD24" s="3">
        <v>22360678</v>
      </c>
      <c r="AF24" s="2" t="str">
        <f t="shared" si="5"/>
        <v>INSERT INTO instructor (Eid, Fname, Mname, Lname) VALUES (22360678,'Abolfazl','','Samani');</v>
      </c>
    </row>
    <row r="25" spans="1:32" x14ac:dyDescent="0.25">
      <c r="A25" s="2" t="str">
        <f t="shared" si="0"/>
        <v>CPSC 231</v>
      </c>
      <c r="B25" t="s">
        <v>0</v>
      </c>
      <c r="C25">
        <v>231</v>
      </c>
      <c r="D25" t="s">
        <v>100</v>
      </c>
      <c r="E25" t="s">
        <v>25</v>
      </c>
      <c r="F25" t="s">
        <v>10</v>
      </c>
      <c r="G25" t="s">
        <v>26</v>
      </c>
      <c r="H25" t="s">
        <v>69</v>
      </c>
      <c r="I25" t="s">
        <v>13</v>
      </c>
      <c r="J25" t="s">
        <v>67</v>
      </c>
      <c r="K25" t="s">
        <v>15</v>
      </c>
      <c r="L25" t="s">
        <v>16</v>
      </c>
      <c r="M25" t="s">
        <v>72</v>
      </c>
      <c r="N25" t="s">
        <v>73</v>
      </c>
      <c r="O25" t="s">
        <v>74</v>
      </c>
      <c r="P25" t="s">
        <v>30</v>
      </c>
      <c r="Q25" t="s">
        <v>84</v>
      </c>
      <c r="R25" t="s">
        <v>22</v>
      </c>
      <c r="S25" t="s">
        <v>85</v>
      </c>
      <c r="U25" s="2" t="str">
        <f t="shared" si="1"/>
        <v>Fatema</v>
      </c>
      <c r="V25" s="2" t="str">
        <f t="shared" si="2"/>
        <v>Tuz</v>
      </c>
      <c r="W25" s="2" t="str">
        <f t="shared" si="3"/>
        <v>Zohra</v>
      </c>
      <c r="Y25" s="2" t="str">
        <f>U47</f>
        <v>Ali</v>
      </c>
      <c r="Z25" s="2" t="str">
        <f>IF(V47=W47, "",V47)</f>
        <v/>
      </c>
      <c r="AA25" s="2" t="str">
        <f>W47</f>
        <v>Sehati</v>
      </c>
      <c r="AB25" s="2" t="str">
        <f t="shared" si="4"/>
        <v>Ali  Sehati</v>
      </c>
      <c r="AC25" s="3">
        <v>47852584</v>
      </c>
      <c r="AD25" s="3">
        <v>47852584</v>
      </c>
      <c r="AF25" s="2" t="str">
        <f t="shared" si="5"/>
        <v>INSERT INTO instructor (Eid, Fname, Mname, Lname) VALUES (47852584,'Ali','','Sehati');</v>
      </c>
    </row>
    <row r="26" spans="1:32" x14ac:dyDescent="0.25">
      <c r="A26" s="2" t="str">
        <f t="shared" si="0"/>
        <v xml:space="preserve"> </v>
      </c>
      <c r="U26" s="2">
        <f t="shared" si="1"/>
        <v>0</v>
      </c>
      <c r="V26" s="2">
        <f t="shared" si="2"/>
        <v>0</v>
      </c>
      <c r="W26" s="2">
        <f t="shared" si="3"/>
        <v>0</v>
      </c>
      <c r="Y26" s="2" t="str">
        <f>U52</f>
        <v>Reyhaneh</v>
      </c>
      <c r="Z26" s="2" t="str">
        <f>IF(V52=W52, "",V52)</f>
        <v>Alsadat</v>
      </c>
      <c r="AA26" s="2" t="str">
        <f>W52</f>
        <v>Safavi-Naeini</v>
      </c>
      <c r="AB26" s="2" t="str">
        <f t="shared" si="4"/>
        <v>Reyhaneh Alsadat Safavi-Naeini</v>
      </c>
      <c r="AC26" s="3">
        <v>80362891</v>
      </c>
      <c r="AD26" s="3">
        <v>80362891</v>
      </c>
      <c r="AF26" s="2" t="str">
        <f t="shared" si="5"/>
        <v>INSERT INTO instructor (Eid, Fname, Mname, Lname) VALUES (80362891,'Reyhaneh','Alsadat','Safavi-Naeini');</v>
      </c>
    </row>
    <row r="27" spans="1:32" x14ac:dyDescent="0.25">
      <c r="A27" s="2" t="str">
        <f t="shared" si="0"/>
        <v>CPSC 17.2083333333333</v>
      </c>
      <c r="B27" t="s">
        <v>0</v>
      </c>
      <c r="C27" s="1">
        <v>17.208333333333332</v>
      </c>
      <c r="D27" t="s">
        <v>101</v>
      </c>
      <c r="E27" t="s">
        <v>102</v>
      </c>
      <c r="F27" t="s">
        <v>103</v>
      </c>
      <c r="G27" t="s">
        <v>104</v>
      </c>
      <c r="H27" t="s">
        <v>105</v>
      </c>
      <c r="I27" t="s">
        <v>55</v>
      </c>
      <c r="U27" s="2">
        <f t="shared" si="1"/>
        <v>0</v>
      </c>
      <c r="V27" s="2">
        <f t="shared" si="2"/>
        <v>0</v>
      </c>
      <c r="W27" s="2">
        <f t="shared" si="3"/>
        <v>0</v>
      </c>
      <c r="X27" s="5" t="s">
        <v>732</v>
      </c>
      <c r="Y27" s="2" t="str">
        <f>U53</f>
        <v>Masoumeh</v>
      </c>
      <c r="Z27" s="2" t="str">
        <f>IF(V53=W53, "",V53)</f>
        <v/>
      </c>
      <c r="AA27" s="2" t="str">
        <f>W53</f>
        <v>Shafieinejad</v>
      </c>
      <c r="AB27" s="2" t="str">
        <f t="shared" si="4"/>
        <v>Masoumeh  Shafieinejad</v>
      </c>
      <c r="AC27" s="3">
        <v>95546009</v>
      </c>
      <c r="AD27" s="3">
        <v>95546009</v>
      </c>
      <c r="AF27" s="2" t="str">
        <f t="shared" si="5"/>
        <v>INSERT INTO instructor (Eid, Fname, Mname, Lname) VALUES (95546009,'Masoumeh','','Shafieinejad');</v>
      </c>
    </row>
    <row r="28" spans="1:32" x14ac:dyDescent="0.25">
      <c r="A28" s="2" t="str">
        <f t="shared" si="0"/>
        <v>CPSC 413</v>
      </c>
      <c r="B28" t="s">
        <v>0</v>
      </c>
      <c r="C28">
        <v>413</v>
      </c>
      <c r="D28" t="s">
        <v>8</v>
      </c>
      <c r="E28" t="s">
        <v>9</v>
      </c>
      <c r="F28" t="s">
        <v>10</v>
      </c>
      <c r="G28" t="s">
        <v>56</v>
      </c>
      <c r="H28" t="s">
        <v>106</v>
      </c>
      <c r="I28" t="s">
        <v>13</v>
      </c>
      <c r="J28" t="s">
        <v>14</v>
      </c>
      <c r="K28" t="s">
        <v>15</v>
      </c>
      <c r="L28" t="s">
        <v>16</v>
      </c>
      <c r="M28" t="s">
        <v>107</v>
      </c>
      <c r="N28" t="s">
        <v>108</v>
      </c>
      <c r="O28" t="s">
        <v>20</v>
      </c>
      <c r="P28" t="s">
        <v>60</v>
      </c>
      <c r="Q28" t="s">
        <v>22</v>
      </c>
      <c r="R28" t="s">
        <v>61</v>
      </c>
      <c r="U28" s="2" t="str">
        <f t="shared" si="1"/>
        <v>Philipp</v>
      </c>
      <c r="V28" s="2" t="str">
        <f t="shared" si="2"/>
        <v>Woelfel</v>
      </c>
      <c r="W28" s="2" t="str">
        <f t="shared" si="3"/>
        <v>Woelfel</v>
      </c>
      <c r="Y28" s="2" t="str">
        <f>U57</f>
        <v>Mea</v>
      </c>
      <c r="Z28" s="2" t="str">
        <f>IF(V57=W57, "",V57)</f>
        <v/>
      </c>
      <c r="AA28" s="2" t="str">
        <f>W57</f>
        <v>Wang</v>
      </c>
      <c r="AB28" s="2" t="str">
        <f t="shared" si="4"/>
        <v>Mea  Wang</v>
      </c>
      <c r="AC28" s="3">
        <v>36974991</v>
      </c>
      <c r="AD28" s="3">
        <v>36974991</v>
      </c>
      <c r="AF28" s="2" t="str">
        <f t="shared" si="5"/>
        <v>INSERT INTO instructor (Eid, Fname, Mname, Lname) VALUES (36974991,'Mea','','Wang');</v>
      </c>
    </row>
    <row r="29" spans="1:32" x14ac:dyDescent="0.25">
      <c r="A29" s="2" t="str">
        <f t="shared" si="0"/>
        <v>CPSC 413</v>
      </c>
      <c r="B29" t="s">
        <v>0</v>
      </c>
      <c r="C29">
        <v>413</v>
      </c>
      <c r="D29" t="s">
        <v>24</v>
      </c>
      <c r="E29" t="s">
        <v>25</v>
      </c>
      <c r="F29" t="s">
        <v>10</v>
      </c>
      <c r="G29" t="s">
        <v>109</v>
      </c>
      <c r="H29" t="s">
        <v>110</v>
      </c>
      <c r="I29" t="s">
        <v>13</v>
      </c>
      <c r="J29" t="s">
        <v>14</v>
      </c>
      <c r="K29" t="s">
        <v>15</v>
      </c>
      <c r="L29" t="s">
        <v>16</v>
      </c>
      <c r="M29" t="s">
        <v>111</v>
      </c>
      <c r="N29" t="s">
        <v>112</v>
      </c>
      <c r="O29" t="s">
        <v>30</v>
      </c>
      <c r="P29" t="s">
        <v>113</v>
      </c>
      <c r="Q29" t="s">
        <v>22</v>
      </c>
      <c r="R29" t="s">
        <v>114</v>
      </c>
      <c r="U29" s="2" t="str">
        <f t="shared" si="1"/>
        <v>Aryaz</v>
      </c>
      <c r="V29" s="2" t="str">
        <f t="shared" si="2"/>
        <v>Eghbali</v>
      </c>
      <c r="W29" s="2" t="str">
        <f t="shared" si="3"/>
        <v>Eghbali</v>
      </c>
      <c r="Y29" s="2" t="str">
        <f>U58</f>
        <v>Gabriela</v>
      </c>
      <c r="Z29" s="2" t="str">
        <f>IF(V58=W58, "",V58)</f>
        <v>Alexandra</v>
      </c>
      <c r="AA29" s="2" t="str">
        <f>W58</f>
        <v>Jurca</v>
      </c>
      <c r="AB29" s="2" t="str">
        <f t="shared" si="4"/>
        <v>Gabriela Alexandra Jurca</v>
      </c>
      <c r="AC29" s="3">
        <v>40120292</v>
      </c>
      <c r="AD29" s="3">
        <v>40120292</v>
      </c>
      <c r="AF29" s="2" t="str">
        <f t="shared" si="5"/>
        <v>INSERT INTO instructor (Eid, Fname, Mname, Lname) VALUES (40120292,'Gabriela','Alexandra','Jurca');</v>
      </c>
    </row>
    <row r="30" spans="1:32" x14ac:dyDescent="0.25">
      <c r="A30" s="2" t="str">
        <f t="shared" si="0"/>
        <v>CPSC 413</v>
      </c>
      <c r="B30" t="s">
        <v>0</v>
      </c>
      <c r="C30">
        <v>413</v>
      </c>
      <c r="D30" t="s">
        <v>33</v>
      </c>
      <c r="E30" t="s">
        <v>25</v>
      </c>
      <c r="F30" t="s">
        <v>10</v>
      </c>
      <c r="G30" t="s">
        <v>109</v>
      </c>
      <c r="H30" t="s">
        <v>110</v>
      </c>
      <c r="I30" t="s">
        <v>13</v>
      </c>
      <c r="J30" t="s">
        <v>14</v>
      </c>
      <c r="K30" t="s">
        <v>15</v>
      </c>
      <c r="L30" t="s">
        <v>16</v>
      </c>
      <c r="M30" t="s">
        <v>115</v>
      </c>
      <c r="N30" t="s">
        <v>116</v>
      </c>
      <c r="O30" t="s">
        <v>117</v>
      </c>
      <c r="P30" t="s">
        <v>30</v>
      </c>
      <c r="Q30" t="s">
        <v>34</v>
      </c>
      <c r="R30" t="s">
        <v>22</v>
      </c>
      <c r="S30" t="s">
        <v>35</v>
      </c>
      <c r="U30" s="2" t="str">
        <f t="shared" si="1"/>
        <v>Mehrdad</v>
      </c>
      <c r="V30" s="2" t="str">
        <f t="shared" si="2"/>
        <v>Jafari</v>
      </c>
      <c r="W30" s="2" t="str">
        <f t="shared" si="3"/>
        <v>Giv</v>
      </c>
      <c r="Y30" s="2" t="str">
        <f>U59</f>
        <v>Maryam</v>
      </c>
      <c r="Z30" s="2" t="str">
        <f>IF(V59=W59, "",V59)</f>
        <v/>
      </c>
      <c r="AA30" s="2" t="str">
        <f>W59</f>
        <v>Majedi</v>
      </c>
      <c r="AB30" s="2" t="str">
        <f t="shared" si="4"/>
        <v>Maryam  Majedi</v>
      </c>
      <c r="AC30" s="3">
        <v>95241730</v>
      </c>
      <c r="AD30" s="3">
        <v>95241730</v>
      </c>
      <c r="AF30" s="2" t="str">
        <f t="shared" si="5"/>
        <v>INSERT INTO instructor (Eid, Fname, Mname, Lname) VALUES (95241730,'Maryam','','Majedi');</v>
      </c>
    </row>
    <row r="31" spans="1:32" x14ac:dyDescent="0.25">
      <c r="A31" s="2" t="str">
        <f t="shared" si="0"/>
        <v>CPSC 413</v>
      </c>
      <c r="B31" t="s">
        <v>0</v>
      </c>
      <c r="C31">
        <v>413</v>
      </c>
      <c r="D31" t="s">
        <v>36</v>
      </c>
      <c r="E31" t="s">
        <v>25</v>
      </c>
      <c r="F31" t="s">
        <v>10</v>
      </c>
      <c r="G31" t="s">
        <v>109</v>
      </c>
      <c r="H31" t="s">
        <v>110</v>
      </c>
      <c r="I31" t="s">
        <v>13</v>
      </c>
      <c r="J31" t="s">
        <v>14</v>
      </c>
      <c r="K31" t="s">
        <v>15</v>
      </c>
      <c r="L31" t="s">
        <v>16</v>
      </c>
      <c r="M31" t="s">
        <v>118</v>
      </c>
      <c r="N31" t="s">
        <v>119</v>
      </c>
      <c r="O31" t="s">
        <v>20</v>
      </c>
      <c r="P31" t="s">
        <v>49</v>
      </c>
      <c r="Q31" t="s">
        <v>22</v>
      </c>
      <c r="R31" t="s">
        <v>50</v>
      </c>
      <c r="U31" s="2" t="str">
        <f t="shared" si="1"/>
        <v>Ruiting</v>
      </c>
      <c r="V31" s="2" t="str">
        <f t="shared" si="2"/>
        <v>Zhou</v>
      </c>
      <c r="W31" s="2" t="str">
        <f t="shared" si="3"/>
        <v>Zhou</v>
      </c>
      <c r="Y31" s="2" t="str">
        <f>U60</f>
        <v>Fatemeh</v>
      </c>
      <c r="Z31" s="2" t="str">
        <f>IF(V60=W60, "",V60)</f>
        <v/>
      </c>
      <c r="AA31" s="2" t="str">
        <f>W60</f>
        <v>Shirzad</v>
      </c>
      <c r="AB31" s="2" t="str">
        <f t="shared" si="4"/>
        <v>Fatemeh  Shirzad</v>
      </c>
      <c r="AC31" s="3">
        <v>81500100</v>
      </c>
      <c r="AD31" s="3">
        <v>81500100</v>
      </c>
      <c r="AF31" s="2" t="str">
        <f t="shared" si="5"/>
        <v>INSERT INTO instructor (Eid, Fname, Mname, Lname) VALUES (81500100,'Fatemeh','','Shirzad');</v>
      </c>
    </row>
    <row r="32" spans="1:32" x14ac:dyDescent="0.25">
      <c r="A32" s="2" t="str">
        <f t="shared" si="0"/>
        <v>CPSC 413</v>
      </c>
      <c r="B32" t="s">
        <v>0</v>
      </c>
      <c r="C32">
        <v>413</v>
      </c>
      <c r="D32" t="s">
        <v>42</v>
      </c>
      <c r="E32" t="s">
        <v>25</v>
      </c>
      <c r="F32" t="s">
        <v>10</v>
      </c>
      <c r="G32" t="s">
        <v>109</v>
      </c>
      <c r="H32" t="s">
        <v>110</v>
      </c>
      <c r="I32" t="s">
        <v>13</v>
      </c>
      <c r="J32" t="s">
        <v>14</v>
      </c>
      <c r="K32" t="s">
        <v>15</v>
      </c>
      <c r="L32" t="s">
        <v>16</v>
      </c>
      <c r="M32" t="s">
        <v>115</v>
      </c>
      <c r="N32" t="s">
        <v>116</v>
      </c>
      <c r="O32" t="s">
        <v>117</v>
      </c>
      <c r="P32" t="s">
        <v>30</v>
      </c>
      <c r="Q32" t="s">
        <v>75</v>
      </c>
      <c r="R32" t="s">
        <v>22</v>
      </c>
      <c r="S32" t="s">
        <v>76</v>
      </c>
      <c r="U32" s="2" t="str">
        <f t="shared" si="1"/>
        <v>Mehrdad</v>
      </c>
      <c r="V32" s="2" t="str">
        <f t="shared" si="2"/>
        <v>Jafari</v>
      </c>
      <c r="W32" s="2" t="str">
        <f t="shared" si="3"/>
        <v>Giv</v>
      </c>
      <c r="Y32" s="2" t="str">
        <f>U61</f>
        <v>Timothy</v>
      </c>
      <c r="Z32" s="2" t="str">
        <f>IF(V61=W61, "",V61)</f>
        <v>Emenike</v>
      </c>
      <c r="AA32" s="2" t="str">
        <f>W61</f>
        <v>Ohanekwu</v>
      </c>
      <c r="AB32" s="2" t="str">
        <f t="shared" si="4"/>
        <v>Timothy Emenike Ohanekwu</v>
      </c>
      <c r="AC32" s="3">
        <v>67145270</v>
      </c>
      <c r="AD32" s="3">
        <v>67145270</v>
      </c>
      <c r="AF32" s="2" t="str">
        <f t="shared" si="5"/>
        <v>INSERT INTO instructor (Eid, Fname, Mname, Lname) VALUES (67145270,'Timothy','Emenike','Ohanekwu');</v>
      </c>
    </row>
    <row r="33" spans="1:32" x14ac:dyDescent="0.25">
      <c r="A33" s="2" t="str">
        <f t="shared" si="0"/>
        <v xml:space="preserve"> </v>
      </c>
      <c r="U33" s="2">
        <f t="shared" si="1"/>
        <v>0</v>
      </c>
      <c r="V33" s="2">
        <f t="shared" si="2"/>
        <v>0</v>
      </c>
      <c r="W33" s="2">
        <f t="shared" si="3"/>
        <v>0</v>
      </c>
      <c r="Y33" s="2" t="str">
        <f>U64</f>
        <v>Nelson</v>
      </c>
      <c r="Z33" s="2" t="str">
        <f>IF(V64=W64, "",V64)</f>
        <v>Yat</v>
      </c>
      <c r="AA33" s="2" t="str">
        <f>W64</f>
        <v>FungWong</v>
      </c>
      <c r="AB33" s="2" t="str">
        <f t="shared" si="4"/>
        <v>Nelson Yat FungWong</v>
      </c>
      <c r="AC33" s="3">
        <v>61781003</v>
      </c>
      <c r="AD33" s="3">
        <v>61781003</v>
      </c>
      <c r="AF33" s="2" t="str">
        <f t="shared" si="5"/>
        <v>INSERT INTO instructor (Eid, Fname, Mname, Lname) VALUES (61781003,'Nelson','Yat','FungWong');</v>
      </c>
    </row>
    <row r="34" spans="1:32" x14ac:dyDescent="0.25">
      <c r="A34" s="2" t="str">
        <f t="shared" si="0"/>
        <v>CPSC 18.875</v>
      </c>
      <c r="B34" t="s">
        <v>0</v>
      </c>
      <c r="C34" s="1">
        <v>18.875</v>
      </c>
      <c r="D34" t="s">
        <v>1</v>
      </c>
      <c r="E34" t="s">
        <v>2</v>
      </c>
      <c r="F34" t="s">
        <v>51</v>
      </c>
      <c r="G34" t="s">
        <v>120</v>
      </c>
      <c r="U34" s="2">
        <f t="shared" si="1"/>
        <v>0</v>
      </c>
      <c r="V34" s="2">
        <f t="shared" si="2"/>
        <v>0</v>
      </c>
      <c r="W34" s="2">
        <f t="shared" si="3"/>
        <v>0</v>
      </c>
      <c r="Y34" s="2" t="str">
        <f>U66</f>
        <v>Alper</v>
      </c>
      <c r="Z34" s="2" t="str">
        <f>IF(V66=W66, "",V66)</f>
        <v/>
      </c>
      <c r="AA34" s="2" t="str">
        <f>W66</f>
        <v>Aksac</v>
      </c>
      <c r="AB34" s="2" t="str">
        <f t="shared" si="4"/>
        <v>Alper  Aksac</v>
      </c>
      <c r="AC34" s="3">
        <v>10241884</v>
      </c>
      <c r="AD34" s="3">
        <v>10241884</v>
      </c>
      <c r="AF34" s="2" t="str">
        <f t="shared" si="5"/>
        <v>INSERT INTO instructor (Eid, Fname, Mname, Lname) VALUES (10241884,'Alper','','Aksac');</v>
      </c>
    </row>
    <row r="35" spans="1:32" x14ac:dyDescent="0.25">
      <c r="A35" s="2" t="str">
        <f t="shared" si="0"/>
        <v>CPSC 453</v>
      </c>
      <c r="B35" t="s">
        <v>0</v>
      </c>
      <c r="C35">
        <v>453</v>
      </c>
      <c r="D35" t="s">
        <v>8</v>
      </c>
      <c r="E35" t="s">
        <v>9</v>
      </c>
      <c r="F35" t="s">
        <v>10</v>
      </c>
      <c r="G35" t="s">
        <v>121</v>
      </c>
      <c r="H35" t="s">
        <v>122</v>
      </c>
      <c r="I35" t="s">
        <v>13</v>
      </c>
      <c r="J35" t="s">
        <v>14</v>
      </c>
      <c r="K35" t="s">
        <v>15</v>
      </c>
      <c r="L35" t="s">
        <v>16</v>
      </c>
      <c r="M35" t="s">
        <v>123</v>
      </c>
      <c r="N35" t="s">
        <v>124</v>
      </c>
      <c r="O35" t="s">
        <v>125</v>
      </c>
      <c r="P35" t="s">
        <v>34</v>
      </c>
      <c r="Q35" t="s">
        <v>22</v>
      </c>
      <c r="R35" t="s">
        <v>35</v>
      </c>
      <c r="U35" s="2" t="str">
        <f t="shared" si="1"/>
        <v>Sonny</v>
      </c>
      <c r="V35" s="2" t="str">
        <f t="shared" si="2"/>
        <v>Chan</v>
      </c>
      <c r="W35" s="2" t="str">
        <f t="shared" si="3"/>
        <v>Chan</v>
      </c>
      <c r="Y35" s="2" t="str">
        <f>U67</f>
        <v>Parthasarathi</v>
      </c>
      <c r="Z35" s="2" t="str">
        <f>IF(V67=W67, "",V67)</f>
        <v/>
      </c>
      <c r="AA35" s="2" t="str">
        <f>W67</f>
        <v>Das</v>
      </c>
      <c r="AB35" s="2" t="str">
        <f t="shared" si="4"/>
        <v>Parthasarathi  Das</v>
      </c>
      <c r="AC35" s="3">
        <v>97549138</v>
      </c>
      <c r="AD35" s="3">
        <v>97549138</v>
      </c>
      <c r="AF35" s="2" t="str">
        <f t="shared" si="5"/>
        <v>INSERT INTO instructor (Eid, Fname, Mname, Lname) VALUES (97549138,'Parthasarathi','','Das');</v>
      </c>
    </row>
    <row r="36" spans="1:32" x14ac:dyDescent="0.25">
      <c r="A36" s="2" t="str">
        <f t="shared" si="0"/>
        <v>CPSC 453</v>
      </c>
      <c r="B36" t="s">
        <v>0</v>
      </c>
      <c r="C36">
        <v>453</v>
      </c>
      <c r="D36" t="s">
        <v>24</v>
      </c>
      <c r="E36" t="s">
        <v>25</v>
      </c>
      <c r="F36" t="s">
        <v>10</v>
      </c>
      <c r="G36" t="s">
        <v>26</v>
      </c>
      <c r="H36" t="s">
        <v>126</v>
      </c>
      <c r="I36" t="s">
        <v>13</v>
      </c>
      <c r="J36" t="s">
        <v>14</v>
      </c>
      <c r="K36" t="s">
        <v>15</v>
      </c>
      <c r="L36" t="s">
        <v>16</v>
      </c>
      <c r="M36" t="s">
        <v>127</v>
      </c>
      <c r="N36" t="s">
        <v>128</v>
      </c>
      <c r="O36" t="s">
        <v>129</v>
      </c>
      <c r="P36" t="s">
        <v>30</v>
      </c>
      <c r="Q36" t="s">
        <v>40</v>
      </c>
      <c r="R36" t="s">
        <v>22</v>
      </c>
      <c r="S36" t="s">
        <v>41</v>
      </c>
      <c r="U36" s="2" t="str">
        <f t="shared" si="1"/>
        <v>Lee</v>
      </c>
      <c r="V36" s="2" t="str">
        <f t="shared" si="2"/>
        <v>Aaron</v>
      </c>
      <c r="W36" s="2" t="str">
        <f t="shared" si="3"/>
        <v>Ringham</v>
      </c>
      <c r="Y36" s="2" t="str">
        <f>U68</f>
        <v>Md</v>
      </c>
      <c r="Z36" s="2" t="str">
        <f>IF(V68=W68, "",V68)</f>
        <v>Wasiur</v>
      </c>
      <c r="AA36" s="2" t="str">
        <f>W68</f>
        <v>Rahman</v>
      </c>
      <c r="AB36" s="2" t="str">
        <f t="shared" si="4"/>
        <v>Md Wasiur Rahman</v>
      </c>
      <c r="AC36" s="3">
        <v>54683299</v>
      </c>
      <c r="AD36" s="3">
        <v>54683299</v>
      </c>
      <c r="AF36" s="2" t="str">
        <f t="shared" si="5"/>
        <v>INSERT INTO instructor (Eid, Fname, Mname, Lname) VALUES (54683299,'Md','Wasiur','Rahman');</v>
      </c>
    </row>
    <row r="37" spans="1:32" x14ac:dyDescent="0.25">
      <c r="A37" s="2" t="str">
        <f t="shared" si="0"/>
        <v>CPSC 453</v>
      </c>
      <c r="B37" t="s">
        <v>0</v>
      </c>
      <c r="C37">
        <v>453</v>
      </c>
      <c r="D37" t="s">
        <v>33</v>
      </c>
      <c r="E37" t="s">
        <v>25</v>
      </c>
      <c r="F37" t="s">
        <v>10</v>
      </c>
      <c r="G37" t="s">
        <v>26</v>
      </c>
      <c r="H37" t="s">
        <v>126</v>
      </c>
      <c r="I37" t="s">
        <v>13</v>
      </c>
      <c r="J37" t="s">
        <v>14</v>
      </c>
      <c r="K37" t="s">
        <v>15</v>
      </c>
      <c r="L37" t="s">
        <v>16</v>
      </c>
      <c r="M37" t="s">
        <v>130</v>
      </c>
      <c r="N37" t="s">
        <v>131</v>
      </c>
      <c r="O37" t="s">
        <v>132</v>
      </c>
      <c r="P37" t="s">
        <v>20</v>
      </c>
      <c r="Q37" t="s">
        <v>34</v>
      </c>
      <c r="R37" t="s">
        <v>22</v>
      </c>
      <c r="S37" t="s">
        <v>35</v>
      </c>
      <c r="U37" s="2" t="str">
        <f t="shared" si="1"/>
        <v>Jeremy</v>
      </c>
      <c r="V37" s="2" t="str">
        <f t="shared" si="2"/>
        <v>Adam</v>
      </c>
      <c r="W37" s="2" t="str">
        <f t="shared" si="3"/>
        <v>Hart</v>
      </c>
      <c r="Y37" s="2" t="str">
        <f>U69</f>
        <v>Gaurav</v>
      </c>
      <c r="Z37" s="2" t="str">
        <f>IF(V69=W69, "",V69)</f>
        <v/>
      </c>
      <c r="AA37" s="2" t="str">
        <f>W69</f>
        <v>Tripathi</v>
      </c>
      <c r="AB37" s="2" t="str">
        <f t="shared" si="4"/>
        <v>Gaurav  Tripathi</v>
      </c>
      <c r="AC37" s="3">
        <v>82566632</v>
      </c>
      <c r="AD37" s="3">
        <v>82566632</v>
      </c>
      <c r="AF37" s="2" t="str">
        <f t="shared" si="5"/>
        <v>INSERT INTO instructor (Eid, Fname, Mname, Lname) VALUES (82566632,'Gaurav','','Tripathi');</v>
      </c>
    </row>
    <row r="38" spans="1:32" x14ac:dyDescent="0.25">
      <c r="A38" s="2" t="str">
        <f t="shared" si="0"/>
        <v>CPSC 453</v>
      </c>
      <c r="B38" t="s">
        <v>0</v>
      </c>
      <c r="C38">
        <v>453</v>
      </c>
      <c r="D38" t="s">
        <v>36</v>
      </c>
      <c r="E38" t="s">
        <v>25</v>
      </c>
      <c r="F38" t="s">
        <v>10</v>
      </c>
      <c r="G38" t="s">
        <v>26</v>
      </c>
      <c r="H38" t="s">
        <v>126</v>
      </c>
      <c r="I38" t="s">
        <v>13</v>
      </c>
      <c r="J38" t="s">
        <v>14</v>
      </c>
      <c r="K38" t="s">
        <v>15</v>
      </c>
      <c r="L38" t="s">
        <v>16</v>
      </c>
      <c r="M38" t="s">
        <v>133</v>
      </c>
      <c r="N38" t="s">
        <v>134</v>
      </c>
      <c r="O38" t="s">
        <v>135</v>
      </c>
      <c r="P38" t="s">
        <v>30</v>
      </c>
      <c r="Q38" t="s">
        <v>49</v>
      </c>
      <c r="R38" t="s">
        <v>22</v>
      </c>
      <c r="S38" t="s">
        <v>50</v>
      </c>
      <c r="U38" s="2" t="str">
        <f t="shared" si="1"/>
        <v>Kamyar</v>
      </c>
      <c r="V38" s="2" t="str">
        <f t="shared" si="2"/>
        <v>Haji</v>
      </c>
      <c r="W38" s="2" t="str">
        <f t="shared" si="3"/>
        <v>Allahverdi</v>
      </c>
      <c r="Y38" s="2" t="str">
        <f>U70</f>
        <v>Mohammad</v>
      </c>
      <c r="Z38" s="2" t="str">
        <f>IF(V70=W70, "",V70)</f>
        <v>Imrul</v>
      </c>
      <c r="AA38" s="2" t="str">
        <f>W70</f>
        <v>Jubair</v>
      </c>
      <c r="AB38" s="2" t="str">
        <f t="shared" si="4"/>
        <v>Mohammad Imrul Jubair</v>
      </c>
      <c r="AC38" s="3">
        <v>57097659</v>
      </c>
      <c r="AD38" s="3">
        <v>57097659</v>
      </c>
      <c r="AF38" s="2" t="str">
        <f t="shared" si="5"/>
        <v>INSERT INTO instructor (Eid, Fname, Mname, Lname) VALUES (57097659,'Mohammad','Imrul','Jubair');</v>
      </c>
    </row>
    <row r="39" spans="1:32" x14ac:dyDescent="0.25">
      <c r="A39" s="2" t="str">
        <f t="shared" si="0"/>
        <v>CPSC 453</v>
      </c>
      <c r="B39" t="s">
        <v>0</v>
      </c>
      <c r="C39">
        <v>453</v>
      </c>
      <c r="D39" t="s">
        <v>42</v>
      </c>
      <c r="E39" t="s">
        <v>25</v>
      </c>
      <c r="F39" t="s">
        <v>10</v>
      </c>
      <c r="G39" t="s">
        <v>26</v>
      </c>
      <c r="H39" t="s">
        <v>126</v>
      </c>
      <c r="I39" t="s">
        <v>13</v>
      </c>
      <c r="J39" t="s">
        <v>14</v>
      </c>
      <c r="K39" t="s">
        <v>15</v>
      </c>
      <c r="L39" t="s">
        <v>16</v>
      </c>
      <c r="M39" t="s">
        <v>127</v>
      </c>
      <c r="N39" t="s">
        <v>128</v>
      </c>
      <c r="O39" t="s">
        <v>129</v>
      </c>
      <c r="P39" t="s">
        <v>30</v>
      </c>
      <c r="Q39" t="s">
        <v>43</v>
      </c>
      <c r="R39" t="s">
        <v>22</v>
      </c>
      <c r="S39" t="s">
        <v>44</v>
      </c>
      <c r="U39" s="2" t="str">
        <f t="shared" si="1"/>
        <v>Lee</v>
      </c>
      <c r="V39" s="2" t="str">
        <f t="shared" si="2"/>
        <v>Aaron</v>
      </c>
      <c r="W39" s="2" t="str">
        <f t="shared" si="3"/>
        <v>Ringham</v>
      </c>
      <c r="Y39" s="2" t="str">
        <f>U72</f>
        <v>Aniruddha</v>
      </c>
      <c r="Z39" s="2" t="str">
        <f>IF(V72=W72, "",V72)</f>
        <v/>
      </c>
      <c r="AA39" s="2" t="str">
        <f>W72</f>
        <v>Chattoraj</v>
      </c>
      <c r="AB39" s="2" t="str">
        <f t="shared" si="4"/>
        <v>Aniruddha  Chattoraj</v>
      </c>
      <c r="AC39" s="3">
        <v>40681195</v>
      </c>
      <c r="AD39" s="3">
        <v>40681195</v>
      </c>
      <c r="AF39" s="2" t="str">
        <f t="shared" si="5"/>
        <v>INSERT INTO instructor (Eid, Fname, Mname, Lname) VALUES (40681195,'Aniruddha','','Chattoraj');</v>
      </c>
    </row>
    <row r="40" spans="1:32" x14ac:dyDescent="0.25">
      <c r="A40" s="2" t="str">
        <f t="shared" si="0"/>
        <v>CPSC 453</v>
      </c>
      <c r="B40" t="s">
        <v>0</v>
      </c>
      <c r="C40">
        <v>453</v>
      </c>
      <c r="D40" t="s">
        <v>45</v>
      </c>
      <c r="E40" t="s">
        <v>25</v>
      </c>
      <c r="F40" t="s">
        <v>10</v>
      </c>
      <c r="G40" t="s">
        <v>26</v>
      </c>
      <c r="H40" t="s">
        <v>126</v>
      </c>
      <c r="I40" t="s">
        <v>13</v>
      </c>
      <c r="J40" t="s">
        <v>14</v>
      </c>
      <c r="K40" t="s">
        <v>15</v>
      </c>
      <c r="L40" t="s">
        <v>16</v>
      </c>
      <c r="M40" t="s">
        <v>130</v>
      </c>
      <c r="N40" t="s">
        <v>131</v>
      </c>
      <c r="O40" t="s">
        <v>132</v>
      </c>
      <c r="P40" t="s">
        <v>20</v>
      </c>
      <c r="Q40" t="s">
        <v>49</v>
      </c>
      <c r="R40" t="s">
        <v>22</v>
      </c>
      <c r="S40" t="s">
        <v>50</v>
      </c>
      <c r="U40" s="2" t="str">
        <f t="shared" si="1"/>
        <v>Jeremy</v>
      </c>
      <c r="V40" s="2" t="str">
        <f t="shared" si="2"/>
        <v>Adam</v>
      </c>
      <c r="W40" s="2" t="str">
        <f t="shared" si="3"/>
        <v>Hart</v>
      </c>
      <c r="Y40" s="2" t="str">
        <f>U74</f>
        <v>Samiul</v>
      </c>
      <c r="Z40" s="2" t="str">
        <f>IF(V74=W74, "",V74)</f>
        <v/>
      </c>
      <c r="AA40" s="2" t="str">
        <f>W74</f>
        <v>Azam</v>
      </c>
      <c r="AB40" s="2" t="str">
        <f t="shared" si="4"/>
        <v>Samiul  Azam</v>
      </c>
      <c r="AC40" s="3">
        <v>53806363</v>
      </c>
      <c r="AD40" s="3">
        <v>53806363</v>
      </c>
      <c r="AF40" s="2" t="str">
        <f t="shared" si="5"/>
        <v>INSERT INTO instructor (Eid, Fname, Mname, Lname) VALUES (53806363,'Samiul','','Azam');</v>
      </c>
    </row>
    <row r="41" spans="1:32" x14ac:dyDescent="0.25">
      <c r="A41" s="2" t="str">
        <f t="shared" si="0"/>
        <v xml:space="preserve"> </v>
      </c>
      <c r="U41" s="2">
        <f t="shared" si="1"/>
        <v>0</v>
      </c>
      <c r="V41" s="2">
        <f t="shared" si="2"/>
        <v>0</v>
      </c>
      <c r="W41" s="2">
        <f t="shared" si="3"/>
        <v>0</v>
      </c>
      <c r="Y41" s="2" t="str">
        <f>U76</f>
        <v>Mohsen</v>
      </c>
      <c r="Z41" s="2" t="str">
        <f>IF(V76=W76, "",V76)</f>
        <v/>
      </c>
      <c r="AA41" s="2" t="str">
        <f>W76</f>
        <v>Ansari</v>
      </c>
      <c r="AB41" s="2" t="str">
        <f t="shared" si="4"/>
        <v>Mohsen  Ansari</v>
      </c>
      <c r="AC41" s="3">
        <v>18797188</v>
      </c>
      <c r="AD41" s="3">
        <v>18797188</v>
      </c>
      <c r="AF41" s="2" t="str">
        <f t="shared" si="5"/>
        <v>INSERT INTO instructor (Eid, Fname, Mname, Lname) VALUES (18797188,'Mohsen','','Ansari');</v>
      </c>
    </row>
    <row r="42" spans="1:32" x14ac:dyDescent="0.25">
      <c r="A42" s="2" t="str">
        <f t="shared" si="0"/>
        <v>CPSC 18.375</v>
      </c>
      <c r="B42" t="s">
        <v>0</v>
      </c>
      <c r="C42" s="1">
        <v>18.375</v>
      </c>
      <c r="D42" t="s">
        <v>51</v>
      </c>
      <c r="E42" t="s">
        <v>136</v>
      </c>
      <c r="U42" s="2">
        <f t="shared" si="1"/>
        <v>0</v>
      </c>
      <c r="V42" s="2">
        <f t="shared" si="2"/>
        <v>0</v>
      </c>
      <c r="W42" s="2">
        <f t="shared" si="3"/>
        <v>0</v>
      </c>
      <c r="Y42" s="2" t="str">
        <f>U80</f>
        <v>Catalin</v>
      </c>
      <c r="Z42" s="2" t="str">
        <f>IF(V80=W80, "",V80)</f>
        <v/>
      </c>
      <c r="AA42" s="2" t="str">
        <f>W80</f>
        <v>Dohotaru</v>
      </c>
      <c r="AB42" s="2" t="str">
        <f t="shared" si="4"/>
        <v>Catalin  Dohotaru</v>
      </c>
      <c r="AC42" s="4">
        <v>98651819</v>
      </c>
      <c r="AD42" s="4">
        <v>98651819</v>
      </c>
      <c r="AF42" s="2" t="str">
        <f t="shared" si="5"/>
        <v>INSERT INTO instructor (Eid, Fname, Mname, Lname) VALUES (98651819,'Catalin','','Dohotaru');</v>
      </c>
    </row>
    <row r="43" spans="1:32" x14ac:dyDescent="0.25">
      <c r="A43" s="2" t="str">
        <f t="shared" si="0"/>
        <v>CPSC 441</v>
      </c>
      <c r="B43" t="s">
        <v>0</v>
      </c>
      <c r="C43">
        <v>441</v>
      </c>
      <c r="D43" t="s">
        <v>8</v>
      </c>
      <c r="E43" t="s">
        <v>9</v>
      </c>
      <c r="F43" t="s">
        <v>10</v>
      </c>
      <c r="G43" t="s">
        <v>11</v>
      </c>
      <c r="H43" t="s">
        <v>12</v>
      </c>
      <c r="I43" t="s">
        <v>13</v>
      </c>
      <c r="J43" t="s">
        <v>14</v>
      </c>
      <c r="K43" t="s">
        <v>15</v>
      </c>
      <c r="L43" t="s">
        <v>16</v>
      </c>
      <c r="M43" t="s">
        <v>137</v>
      </c>
      <c r="N43" t="s">
        <v>138</v>
      </c>
      <c r="O43" t="s">
        <v>139</v>
      </c>
      <c r="P43" t="s">
        <v>125</v>
      </c>
      <c r="Q43" t="s">
        <v>31</v>
      </c>
      <c r="R43" t="s">
        <v>22</v>
      </c>
      <c r="S43" t="s">
        <v>32</v>
      </c>
      <c r="U43" s="2" t="str">
        <f t="shared" si="1"/>
        <v>Majid</v>
      </c>
      <c r="V43" s="2" t="str">
        <f t="shared" si="2"/>
        <v>Ghaderi</v>
      </c>
      <c r="W43" s="2" t="str">
        <f t="shared" si="3"/>
        <v>Dehkordi</v>
      </c>
      <c r="Y43" s="2" t="str">
        <f>U81</f>
        <v>Asif</v>
      </c>
      <c r="Z43" s="2" t="str">
        <f>IF(V81=W81, "",V81)</f>
        <v>Muhammad</v>
      </c>
      <c r="AA43" s="2" t="str">
        <f>W81</f>
        <v>Yousuf</v>
      </c>
      <c r="AB43" s="2" t="str">
        <f t="shared" si="4"/>
        <v>Asif Muhammad Yousuf</v>
      </c>
      <c r="AC43" s="4">
        <v>95293477</v>
      </c>
      <c r="AD43" s="4">
        <v>95293477</v>
      </c>
      <c r="AF43" s="2" t="str">
        <f t="shared" si="5"/>
        <v>INSERT INTO instructor (Eid, Fname, Mname, Lname) VALUES (95293477,'Asif','Muhammad','Yousuf');</v>
      </c>
    </row>
    <row r="44" spans="1:32" x14ac:dyDescent="0.25">
      <c r="A44" s="2" t="str">
        <f t="shared" si="0"/>
        <v>CPSC 441</v>
      </c>
      <c r="B44" t="s">
        <v>0</v>
      </c>
      <c r="C44">
        <v>441</v>
      </c>
      <c r="D44" t="s">
        <v>24</v>
      </c>
      <c r="E44" t="s">
        <v>25</v>
      </c>
      <c r="F44" t="s">
        <v>10</v>
      </c>
      <c r="G44" t="s">
        <v>26</v>
      </c>
      <c r="H44" t="s">
        <v>140</v>
      </c>
      <c r="I44" t="s">
        <v>13</v>
      </c>
      <c r="J44" t="s">
        <v>14</v>
      </c>
      <c r="K44" t="s">
        <v>15</v>
      </c>
      <c r="L44" t="s">
        <v>16</v>
      </c>
      <c r="M44" t="s">
        <v>141</v>
      </c>
      <c r="N44" t="s">
        <v>17</v>
      </c>
      <c r="O44" t="s">
        <v>20</v>
      </c>
      <c r="P44" t="s">
        <v>49</v>
      </c>
      <c r="Q44" t="s">
        <v>22</v>
      </c>
      <c r="R44" t="s">
        <v>50</v>
      </c>
      <c r="U44" s="2" t="str">
        <f t="shared" si="1"/>
        <v>Cyriac</v>
      </c>
      <c r="V44" s="2" t="str">
        <f t="shared" si="2"/>
        <v>James</v>
      </c>
      <c r="W44" s="2" t="str">
        <f t="shared" si="3"/>
        <v>James</v>
      </c>
      <c r="Y44" s="2" t="str">
        <f>U82</f>
        <v>Rong</v>
      </c>
      <c r="Z44" s="2" t="str">
        <f>IF(V82=W82, "",V82)</f>
        <v/>
      </c>
      <c r="AA44" s="2" t="str">
        <f>W82</f>
        <v>Jiang</v>
      </c>
      <c r="AB44" s="2" t="str">
        <f t="shared" si="4"/>
        <v>Rong  Jiang</v>
      </c>
      <c r="AC44" s="4">
        <v>28091334</v>
      </c>
      <c r="AD44" s="4">
        <v>28091334</v>
      </c>
      <c r="AF44" s="2" t="str">
        <f t="shared" si="5"/>
        <v>INSERT INTO instructor (Eid, Fname, Mname, Lname) VALUES (28091334,'Rong','','Jiang');</v>
      </c>
    </row>
    <row r="45" spans="1:32" x14ac:dyDescent="0.25">
      <c r="A45" s="2" t="str">
        <f t="shared" si="0"/>
        <v>CPSC 441</v>
      </c>
      <c r="B45" t="s">
        <v>0</v>
      </c>
      <c r="C45">
        <v>441</v>
      </c>
      <c r="D45" t="s">
        <v>33</v>
      </c>
      <c r="E45" t="s">
        <v>25</v>
      </c>
      <c r="F45" t="s">
        <v>10</v>
      </c>
      <c r="G45" t="s">
        <v>26</v>
      </c>
      <c r="H45" t="s">
        <v>140</v>
      </c>
      <c r="I45" t="s">
        <v>13</v>
      </c>
      <c r="J45" t="s">
        <v>14</v>
      </c>
      <c r="K45" t="s">
        <v>15</v>
      </c>
      <c r="L45" t="s">
        <v>16</v>
      </c>
      <c r="M45" t="s">
        <v>141</v>
      </c>
      <c r="N45" t="s">
        <v>17</v>
      </c>
      <c r="O45" t="s">
        <v>20</v>
      </c>
      <c r="P45" t="s">
        <v>34</v>
      </c>
      <c r="Q45" t="s">
        <v>22</v>
      </c>
      <c r="R45" t="s">
        <v>35</v>
      </c>
      <c r="U45" s="2" t="str">
        <f t="shared" si="1"/>
        <v>Cyriac</v>
      </c>
      <c r="V45" s="2" t="str">
        <f t="shared" si="2"/>
        <v>James</v>
      </c>
      <c r="W45" s="2" t="str">
        <f t="shared" si="3"/>
        <v>James</v>
      </c>
      <c r="Y45" s="2" t="str">
        <f>U84</f>
        <v>Zahra</v>
      </c>
      <c r="Z45" s="2" t="str">
        <f>IF(V84=W84, "",V84)</f>
        <v>ShakeriHossein</v>
      </c>
      <c r="AA45" s="2" t="str">
        <f>W84</f>
        <v>Abad</v>
      </c>
      <c r="AB45" s="2" t="str">
        <f t="shared" si="4"/>
        <v>Zahra ShakeriHossein Abad</v>
      </c>
      <c r="AC45" s="4">
        <v>17001491</v>
      </c>
      <c r="AD45" s="4">
        <v>17001491</v>
      </c>
      <c r="AF45" s="2" t="str">
        <f t="shared" si="5"/>
        <v>INSERT INTO instructor (Eid, Fname, Mname, Lname) VALUES (17001491,'Zahra','ShakeriHossein','Abad');</v>
      </c>
    </row>
    <row r="46" spans="1:32" x14ac:dyDescent="0.25">
      <c r="A46" s="2" t="str">
        <f t="shared" si="0"/>
        <v>CPSC 441</v>
      </c>
      <c r="B46" t="s">
        <v>0</v>
      </c>
      <c r="C46">
        <v>441</v>
      </c>
      <c r="D46" t="s">
        <v>36</v>
      </c>
      <c r="E46" t="s">
        <v>25</v>
      </c>
      <c r="F46" t="s">
        <v>10</v>
      </c>
      <c r="G46" t="s">
        <v>26</v>
      </c>
      <c r="H46" t="s">
        <v>140</v>
      </c>
      <c r="I46" t="s">
        <v>13</v>
      </c>
      <c r="J46" t="s">
        <v>14</v>
      </c>
      <c r="K46" t="s">
        <v>15</v>
      </c>
      <c r="L46" t="s">
        <v>16</v>
      </c>
      <c r="M46" t="s">
        <v>142</v>
      </c>
      <c r="N46" t="s">
        <v>143</v>
      </c>
      <c r="O46" t="s">
        <v>30</v>
      </c>
      <c r="P46" t="s">
        <v>93</v>
      </c>
      <c r="Q46" t="s">
        <v>22</v>
      </c>
      <c r="R46" t="s">
        <v>94</v>
      </c>
      <c r="U46" s="2" t="str">
        <f t="shared" si="1"/>
        <v>Abolfazl</v>
      </c>
      <c r="V46" s="2" t="str">
        <f t="shared" si="2"/>
        <v>Samani</v>
      </c>
      <c r="W46" s="2" t="str">
        <f t="shared" si="3"/>
        <v>Samani</v>
      </c>
      <c r="Y46" s="2" t="str">
        <f>U89</f>
        <v>Leonard</v>
      </c>
      <c r="Z46" s="2" t="str">
        <f>IF(V89=W89, "",V89)</f>
        <v>C</v>
      </c>
      <c r="AA46" s="2" t="str">
        <f>W89</f>
        <v>Manzara</v>
      </c>
      <c r="AB46" s="2" t="str">
        <f t="shared" si="4"/>
        <v>Leonard C Manzara</v>
      </c>
      <c r="AC46" s="4">
        <v>46687675</v>
      </c>
      <c r="AD46" s="4">
        <v>46687675</v>
      </c>
      <c r="AF46" s="2" t="str">
        <f t="shared" si="5"/>
        <v>INSERT INTO instructor (Eid, Fname, Mname, Lname) VALUES (46687675,'Leonard','C','Manzara');</v>
      </c>
    </row>
    <row r="47" spans="1:32" x14ac:dyDescent="0.25">
      <c r="A47" s="2" t="str">
        <f t="shared" si="0"/>
        <v>CPSC 441</v>
      </c>
      <c r="B47" t="s">
        <v>0</v>
      </c>
      <c r="C47">
        <v>441</v>
      </c>
      <c r="D47" t="s">
        <v>42</v>
      </c>
      <c r="E47" t="s">
        <v>25</v>
      </c>
      <c r="F47" t="s">
        <v>10</v>
      </c>
      <c r="G47" t="s">
        <v>26</v>
      </c>
      <c r="H47" t="s">
        <v>140</v>
      </c>
      <c r="I47" t="s">
        <v>13</v>
      </c>
      <c r="J47" t="s">
        <v>14</v>
      </c>
      <c r="K47" t="s">
        <v>15</v>
      </c>
      <c r="L47" t="s">
        <v>16</v>
      </c>
      <c r="M47" t="s">
        <v>144</v>
      </c>
      <c r="N47" t="s">
        <v>145</v>
      </c>
      <c r="O47" t="s">
        <v>20</v>
      </c>
      <c r="P47" t="s">
        <v>113</v>
      </c>
      <c r="Q47" t="s">
        <v>22</v>
      </c>
      <c r="R47" t="s">
        <v>114</v>
      </c>
      <c r="U47" s="2" t="str">
        <f t="shared" si="1"/>
        <v>Ali</v>
      </c>
      <c r="V47" s="2" t="str">
        <f t="shared" si="2"/>
        <v>Sehati</v>
      </c>
      <c r="W47" s="2" t="str">
        <f t="shared" si="3"/>
        <v>Sehati</v>
      </c>
      <c r="Y47" s="2" t="str">
        <f>U91</f>
        <v>Cordell</v>
      </c>
      <c r="Z47" s="2" t="str">
        <f>IF(V91=W91, "",V91)</f>
        <v>George</v>
      </c>
      <c r="AA47" s="2" t="str">
        <f>W91</f>
        <v>Bloor</v>
      </c>
      <c r="AB47" s="2" t="str">
        <f t="shared" si="4"/>
        <v>Cordell George Bloor</v>
      </c>
      <c r="AC47" s="4">
        <v>57423070</v>
      </c>
      <c r="AD47" s="4">
        <v>57423070</v>
      </c>
      <c r="AF47" s="2" t="str">
        <f t="shared" si="5"/>
        <v>INSERT INTO instructor (Eid, Fname, Mname, Lname) VALUES (57423070,'Cordell','George','Bloor');</v>
      </c>
    </row>
    <row r="48" spans="1:32" x14ac:dyDescent="0.25">
      <c r="A48" s="2" t="str">
        <f t="shared" si="0"/>
        <v>CPSC 441</v>
      </c>
      <c r="B48" t="s">
        <v>0</v>
      </c>
      <c r="C48">
        <v>441</v>
      </c>
      <c r="D48" t="s">
        <v>45</v>
      </c>
      <c r="E48" t="s">
        <v>25</v>
      </c>
      <c r="F48" t="s">
        <v>10</v>
      </c>
      <c r="G48" t="s">
        <v>26</v>
      </c>
      <c r="H48" t="s">
        <v>146</v>
      </c>
      <c r="I48" t="s">
        <v>13</v>
      </c>
      <c r="J48" t="s">
        <v>14</v>
      </c>
      <c r="K48" t="s">
        <v>15</v>
      </c>
      <c r="L48" t="s">
        <v>16</v>
      </c>
      <c r="M48" t="s">
        <v>142</v>
      </c>
      <c r="N48" t="s">
        <v>143</v>
      </c>
      <c r="O48" t="s">
        <v>30</v>
      </c>
      <c r="P48" t="s">
        <v>34</v>
      </c>
      <c r="Q48" t="s">
        <v>22</v>
      </c>
      <c r="R48" t="s">
        <v>35</v>
      </c>
      <c r="U48" s="2" t="str">
        <f t="shared" si="1"/>
        <v>Abolfazl</v>
      </c>
      <c r="V48" s="2" t="str">
        <f t="shared" si="2"/>
        <v>Samani</v>
      </c>
      <c r="W48" s="2" t="str">
        <f t="shared" si="3"/>
        <v>Samani</v>
      </c>
      <c r="Y48" s="2" t="str">
        <f>U93</f>
        <v>Edwin</v>
      </c>
      <c r="Z48" s="2" t="str">
        <f>IF(V93=W93, "",V93)</f>
        <v/>
      </c>
      <c r="AA48" s="2" t="str">
        <f>W93</f>
        <v>Chan</v>
      </c>
      <c r="AB48" s="2" t="str">
        <f t="shared" si="4"/>
        <v>Edwin  Chan</v>
      </c>
      <c r="AC48" s="4">
        <v>69093486</v>
      </c>
      <c r="AD48" s="4">
        <v>69093486</v>
      </c>
      <c r="AF48" s="2" t="str">
        <f t="shared" si="5"/>
        <v>INSERT INTO instructor (Eid, Fname, Mname, Lname) VALUES (69093486,'Edwin','','Chan');</v>
      </c>
    </row>
    <row r="49" spans="1:32" x14ac:dyDescent="0.25">
      <c r="A49" s="2" t="str">
        <f t="shared" si="0"/>
        <v>CPSC 441</v>
      </c>
      <c r="B49" t="s">
        <v>0</v>
      </c>
      <c r="C49">
        <v>441</v>
      </c>
      <c r="D49" t="s">
        <v>48</v>
      </c>
      <c r="E49" t="s">
        <v>25</v>
      </c>
      <c r="F49" t="s">
        <v>10</v>
      </c>
      <c r="G49" t="s">
        <v>26</v>
      </c>
      <c r="H49" t="s">
        <v>140</v>
      </c>
      <c r="I49" t="s">
        <v>13</v>
      </c>
      <c r="J49" t="s">
        <v>14</v>
      </c>
      <c r="K49" t="s">
        <v>15</v>
      </c>
      <c r="L49" t="s">
        <v>16</v>
      </c>
      <c r="M49" t="s">
        <v>144</v>
      </c>
      <c r="N49" t="s">
        <v>145</v>
      </c>
      <c r="O49" t="s">
        <v>30</v>
      </c>
      <c r="P49" t="s">
        <v>75</v>
      </c>
      <c r="Q49" t="s">
        <v>22</v>
      </c>
      <c r="R49" t="s">
        <v>76</v>
      </c>
      <c r="U49" s="2" t="str">
        <f t="shared" si="1"/>
        <v>Ali</v>
      </c>
      <c r="V49" s="2" t="str">
        <f t="shared" si="2"/>
        <v>Sehati</v>
      </c>
      <c r="W49" s="2" t="str">
        <f t="shared" si="3"/>
        <v>Sehati</v>
      </c>
      <c r="Y49" s="2" t="str">
        <f>U94</f>
        <v>Ahmed</v>
      </c>
      <c r="Z49" s="2" t="str">
        <f>IF(V94=W94, "",V94)</f>
        <v>Al</v>
      </c>
      <c r="AA49" s="2" t="str">
        <f>W94</f>
        <v>Marouf</v>
      </c>
      <c r="AB49" s="2" t="str">
        <f t="shared" si="4"/>
        <v>Ahmed Al Marouf</v>
      </c>
      <c r="AC49" s="4">
        <v>48708823</v>
      </c>
      <c r="AD49" s="4">
        <v>48708823</v>
      </c>
      <c r="AF49" s="2" t="str">
        <f t="shared" si="5"/>
        <v>INSERT INTO instructor (Eid, Fname, Mname, Lname) VALUES (48708823,'Ahmed','Al','Marouf');</v>
      </c>
    </row>
    <row r="50" spans="1:32" x14ac:dyDescent="0.25">
      <c r="A50" s="2" t="str">
        <f t="shared" si="0"/>
        <v xml:space="preserve"> </v>
      </c>
      <c r="U50" s="2">
        <f t="shared" si="1"/>
        <v>0</v>
      </c>
      <c r="V50" s="2">
        <f t="shared" si="2"/>
        <v>0</v>
      </c>
      <c r="W50" s="2">
        <f t="shared" si="3"/>
        <v>0</v>
      </c>
      <c r="Y50" s="2" t="str">
        <f>U95</f>
        <v>Kevin</v>
      </c>
      <c r="Z50" s="2" t="str">
        <f>IF(V95=W95, "",V95)</f>
        <v/>
      </c>
      <c r="AA50" s="2" t="str">
        <f>W95</f>
        <v>Ta</v>
      </c>
      <c r="AB50" s="2" t="str">
        <f t="shared" si="4"/>
        <v>Kevin  Ta</v>
      </c>
      <c r="AC50" s="4">
        <v>78620722</v>
      </c>
      <c r="AD50" s="4">
        <v>78620722</v>
      </c>
      <c r="AF50" s="2" t="str">
        <f t="shared" si="5"/>
        <v>INSERT INTO instructor (Eid, Fname, Mname, Lname) VALUES (78620722,'Kevin','','Ta');</v>
      </c>
    </row>
    <row r="51" spans="1:32" x14ac:dyDescent="0.25">
      <c r="A51" s="2" t="str">
        <f t="shared" si="0"/>
        <v>CPSC 22.0833333333333</v>
      </c>
      <c r="B51" t="s">
        <v>0</v>
      </c>
      <c r="C51" s="1">
        <v>22.083333333333332</v>
      </c>
      <c r="D51" t="s">
        <v>147</v>
      </c>
      <c r="E51" t="s">
        <v>148</v>
      </c>
      <c r="F51" t="s">
        <v>149</v>
      </c>
      <c r="G51" t="s">
        <v>150</v>
      </c>
      <c r="U51" s="2">
        <f t="shared" si="1"/>
        <v>0</v>
      </c>
      <c r="V51" s="2">
        <f t="shared" si="2"/>
        <v>0</v>
      </c>
      <c r="W51" s="2">
        <f t="shared" si="3"/>
        <v>0</v>
      </c>
      <c r="Y51" s="2" t="str">
        <f>U101</f>
        <v>Jalal</v>
      </c>
      <c r="Z51" s="2" t="str">
        <f>IF(V101=W101, "",V101)</f>
        <v>Yusef</v>
      </c>
      <c r="AA51" s="2" t="str">
        <f>W101</f>
        <v>Kawash</v>
      </c>
      <c r="AB51" s="2" t="str">
        <f t="shared" si="4"/>
        <v>Jalal Yusef Kawash</v>
      </c>
      <c r="AC51" s="4">
        <v>14027446</v>
      </c>
      <c r="AD51" s="4">
        <v>14027446</v>
      </c>
      <c r="AF51" s="2" t="str">
        <f t="shared" si="5"/>
        <v>INSERT INTO instructor (Eid, Fname, Mname, Lname) VALUES (14027446,'Jalal','Yusef','Kawash');</v>
      </c>
    </row>
    <row r="52" spans="1:32" x14ac:dyDescent="0.25">
      <c r="A52" s="2" t="str">
        <f t="shared" si="0"/>
        <v>CPSC 530</v>
      </c>
      <c r="B52" t="s">
        <v>0</v>
      </c>
      <c r="C52">
        <v>530</v>
      </c>
      <c r="D52" t="s">
        <v>8</v>
      </c>
      <c r="E52" t="s">
        <v>9</v>
      </c>
      <c r="F52" t="s">
        <v>10</v>
      </c>
      <c r="G52" t="s">
        <v>26</v>
      </c>
      <c r="H52" t="s">
        <v>151</v>
      </c>
      <c r="I52" t="s">
        <v>13</v>
      </c>
      <c r="J52" t="s">
        <v>14</v>
      </c>
      <c r="K52" t="s">
        <v>15</v>
      </c>
      <c r="L52" t="s">
        <v>16</v>
      </c>
      <c r="M52" t="s">
        <v>152</v>
      </c>
      <c r="N52" t="s">
        <v>153</v>
      </c>
      <c r="O52" t="s">
        <v>154</v>
      </c>
      <c r="P52" t="s">
        <v>20</v>
      </c>
      <c r="Q52" t="s">
        <v>64</v>
      </c>
      <c r="R52" t="s">
        <v>22</v>
      </c>
      <c r="S52" t="s">
        <v>65</v>
      </c>
      <c r="U52" s="2" t="str">
        <f t="shared" si="1"/>
        <v>Reyhaneh</v>
      </c>
      <c r="V52" s="2" t="str">
        <f t="shared" si="2"/>
        <v>Alsadat</v>
      </c>
      <c r="W52" s="2" t="str">
        <f t="shared" si="3"/>
        <v>Safavi-Naeini</v>
      </c>
      <c r="Y52" s="2" t="str">
        <f>U102</f>
        <v>Abdullah</v>
      </c>
      <c r="Z52" s="2" t="str">
        <f>IF(V102=W102, "",V102)</f>
        <v/>
      </c>
      <c r="AA52" s="2" t="str">
        <f>W102</f>
        <v>Sarhan</v>
      </c>
      <c r="AB52" s="2" t="str">
        <f t="shared" si="4"/>
        <v>Abdullah  Sarhan</v>
      </c>
      <c r="AC52" s="4">
        <v>96213083</v>
      </c>
      <c r="AD52" s="4">
        <v>96213083</v>
      </c>
      <c r="AF52" s="2" t="str">
        <f t="shared" si="5"/>
        <v>INSERT INTO instructor (Eid, Fname, Mname, Lname) VALUES (96213083,'Abdullah','','Sarhan');</v>
      </c>
    </row>
    <row r="53" spans="1:32" x14ac:dyDescent="0.25">
      <c r="A53" s="2" t="str">
        <f t="shared" si="0"/>
        <v>CPSC 530</v>
      </c>
      <c r="B53" t="s">
        <v>0</v>
      </c>
      <c r="C53">
        <v>530</v>
      </c>
      <c r="D53" t="s">
        <v>24</v>
      </c>
      <c r="E53" t="s">
        <v>25</v>
      </c>
      <c r="F53" t="s">
        <v>10</v>
      </c>
      <c r="G53" t="s">
        <v>26</v>
      </c>
      <c r="H53" t="s">
        <v>151</v>
      </c>
      <c r="I53" t="s">
        <v>13</v>
      </c>
      <c r="J53" t="s">
        <v>14</v>
      </c>
      <c r="K53" t="s">
        <v>15</v>
      </c>
      <c r="L53" t="s">
        <v>16</v>
      </c>
      <c r="M53" t="s">
        <v>155</v>
      </c>
      <c r="N53" t="s">
        <v>156</v>
      </c>
      <c r="O53" t="s">
        <v>20</v>
      </c>
      <c r="P53" t="s">
        <v>75</v>
      </c>
      <c r="Q53" t="s">
        <v>22</v>
      </c>
      <c r="R53" t="s">
        <v>76</v>
      </c>
      <c r="U53" s="2" t="str">
        <f t="shared" si="1"/>
        <v>Masoumeh</v>
      </c>
      <c r="V53" s="2" t="str">
        <f t="shared" si="2"/>
        <v>Shafieinejad</v>
      </c>
      <c r="W53" s="2" t="str">
        <f t="shared" si="3"/>
        <v>Shafieinejad</v>
      </c>
      <c r="Y53" s="2" t="str">
        <f>U103</f>
        <v>Salim</v>
      </c>
      <c r="Z53" s="2" t="str">
        <f>IF(V103=W103, "",V103)</f>
        <v>Ahmad</v>
      </c>
      <c r="AA53" s="2" t="str">
        <f>W103</f>
        <v>Afra</v>
      </c>
      <c r="AB53" s="2" t="str">
        <f t="shared" si="4"/>
        <v>Salim Ahmad Afra</v>
      </c>
      <c r="AC53" s="4">
        <v>87413898</v>
      </c>
      <c r="AD53" s="4">
        <v>87413898</v>
      </c>
      <c r="AF53" s="2" t="str">
        <f t="shared" si="5"/>
        <v>INSERT INTO instructor (Eid, Fname, Mname, Lname) VALUES (87413898,'Salim','Ahmad','Afra');</v>
      </c>
    </row>
    <row r="54" spans="1:32" x14ac:dyDescent="0.25">
      <c r="A54" s="2" t="str">
        <f t="shared" si="0"/>
        <v>CPSC 530</v>
      </c>
      <c r="B54" t="s">
        <v>0</v>
      </c>
      <c r="C54">
        <v>530</v>
      </c>
      <c r="D54" t="s">
        <v>33</v>
      </c>
      <c r="E54" t="s">
        <v>25</v>
      </c>
      <c r="F54" t="s">
        <v>10</v>
      </c>
      <c r="G54" t="s">
        <v>109</v>
      </c>
      <c r="H54" t="s">
        <v>157</v>
      </c>
      <c r="I54" t="s">
        <v>13</v>
      </c>
      <c r="J54" t="s">
        <v>14</v>
      </c>
      <c r="K54" t="s">
        <v>15</v>
      </c>
      <c r="L54" t="s">
        <v>16</v>
      </c>
      <c r="M54" t="s">
        <v>155</v>
      </c>
      <c r="N54" t="s">
        <v>156</v>
      </c>
      <c r="O54" t="s">
        <v>20</v>
      </c>
      <c r="P54" t="s">
        <v>34</v>
      </c>
      <c r="Q54" t="s">
        <v>22</v>
      </c>
      <c r="R54" t="s">
        <v>35</v>
      </c>
      <c r="U54" s="2" t="str">
        <f t="shared" si="1"/>
        <v>Masoumeh</v>
      </c>
      <c r="V54" s="2" t="str">
        <f t="shared" si="2"/>
        <v>Shafieinejad</v>
      </c>
      <c r="W54" s="2" t="str">
        <f t="shared" si="3"/>
        <v>Shafieinejad</v>
      </c>
      <c r="Y54" s="2" t="str">
        <f>U108</f>
        <v>Jonathan</v>
      </c>
      <c r="Z54" s="2" t="str">
        <f>IF(V108=W108, "",V108)</f>
        <v>Dean</v>
      </c>
      <c r="AA54" s="2" t="str">
        <f>W108</f>
        <v>Gallagher</v>
      </c>
      <c r="AB54" s="2" t="str">
        <f t="shared" si="4"/>
        <v>Jonathan Dean Gallagher</v>
      </c>
      <c r="AC54" s="4">
        <v>32200092</v>
      </c>
      <c r="AD54" s="4">
        <v>32200092</v>
      </c>
      <c r="AF54" s="2" t="str">
        <f t="shared" si="5"/>
        <v>INSERT INTO instructor (Eid, Fname, Mname, Lname) VALUES (32200092,'Jonathan','Dean','Gallagher');</v>
      </c>
    </row>
    <row r="55" spans="1:32" x14ac:dyDescent="0.25">
      <c r="A55" s="2" t="str">
        <f t="shared" si="0"/>
        <v xml:space="preserve">HERE </v>
      </c>
      <c r="B55" t="s">
        <v>732</v>
      </c>
      <c r="U55" s="2">
        <f t="shared" si="1"/>
        <v>0</v>
      </c>
      <c r="V55" s="2">
        <f t="shared" si="2"/>
        <v>0</v>
      </c>
      <c r="W55" s="2">
        <f t="shared" si="3"/>
        <v>0</v>
      </c>
      <c r="Y55" s="2" t="str">
        <f>U109</f>
        <v>Chad</v>
      </c>
      <c r="Z55" s="2" t="str">
        <f>IF(V109=W109, "",V109)</f>
        <v>Mitchell</v>
      </c>
      <c r="AA55" s="2" t="str">
        <f>W109</f>
        <v>Nester</v>
      </c>
      <c r="AB55" s="2" t="str">
        <f t="shared" si="4"/>
        <v>Chad Mitchell Nester</v>
      </c>
      <c r="AC55" s="4">
        <v>81309294</v>
      </c>
      <c r="AD55" s="4">
        <v>81309294</v>
      </c>
      <c r="AF55" s="2" t="str">
        <f t="shared" si="5"/>
        <v>INSERT INTO instructor (Eid, Fname, Mname, Lname) VALUES (81309294,'Chad','Mitchell','Nester');</v>
      </c>
    </row>
    <row r="56" spans="1:32" x14ac:dyDescent="0.25">
      <c r="A56" s="2" t="str">
        <f t="shared" si="0"/>
        <v>CPSC 9.70833333333333</v>
      </c>
      <c r="B56" t="s">
        <v>0</v>
      </c>
      <c r="C56" s="1">
        <v>9.7083333333333339</v>
      </c>
      <c r="D56" t="s">
        <v>1</v>
      </c>
      <c r="E56" t="s">
        <v>2</v>
      </c>
      <c r="F56" t="s">
        <v>51</v>
      </c>
      <c r="G56" t="s">
        <v>52</v>
      </c>
      <c r="H56" t="s">
        <v>53</v>
      </c>
      <c r="I56" t="s">
        <v>51</v>
      </c>
      <c r="J56" t="s">
        <v>52</v>
      </c>
      <c r="K56" t="s">
        <v>54</v>
      </c>
      <c r="L56" t="s">
        <v>555</v>
      </c>
      <c r="U56" s="2">
        <f t="shared" si="1"/>
        <v>0</v>
      </c>
      <c r="V56" s="2">
        <f t="shared" si="2"/>
        <v>0</v>
      </c>
      <c r="W56" s="2">
        <f t="shared" si="3"/>
        <v>0</v>
      </c>
      <c r="Y56" s="2" t="str">
        <f>U110</f>
        <v>Benjamin</v>
      </c>
      <c r="Z56" s="2" t="str">
        <f>IF(V110=W110, "",V110)</f>
        <v>Alban</v>
      </c>
      <c r="AA56" s="2" t="str">
        <f>W110</f>
        <v>MacAdam</v>
      </c>
      <c r="AB56" s="2" t="str">
        <f t="shared" si="4"/>
        <v>Benjamin Alban MacAdam</v>
      </c>
      <c r="AC56" s="4">
        <v>81293991</v>
      </c>
      <c r="AD56" s="4">
        <v>81293991</v>
      </c>
      <c r="AF56" s="2" t="str">
        <f t="shared" si="5"/>
        <v>INSERT INTO instructor (Eid, Fname, Mname, Lname) VALUES (81293991,'Benjamin','Alban','MacAdam');</v>
      </c>
    </row>
    <row r="57" spans="1:32" x14ac:dyDescent="0.25">
      <c r="A57" s="2" t="str">
        <f t="shared" si="0"/>
        <v>CPSC 233</v>
      </c>
      <c r="B57" t="s">
        <v>0</v>
      </c>
      <c r="C57">
        <v>233</v>
      </c>
      <c r="D57" t="s">
        <v>8</v>
      </c>
      <c r="E57" t="s">
        <v>9</v>
      </c>
      <c r="F57" t="s">
        <v>10</v>
      </c>
      <c r="G57" t="s">
        <v>556</v>
      </c>
      <c r="H57" t="s">
        <v>557</v>
      </c>
      <c r="I57" t="s">
        <v>13</v>
      </c>
      <c r="J57" t="s">
        <v>14</v>
      </c>
      <c r="K57" t="s">
        <v>15</v>
      </c>
      <c r="L57" t="s">
        <v>16</v>
      </c>
      <c r="M57" t="s">
        <v>558</v>
      </c>
      <c r="N57" t="s">
        <v>559</v>
      </c>
      <c r="O57" t="s">
        <v>125</v>
      </c>
      <c r="P57" t="s">
        <v>31</v>
      </c>
      <c r="Q57" t="s">
        <v>22</v>
      </c>
      <c r="R57" t="s">
        <v>32</v>
      </c>
      <c r="U57" s="2" t="str">
        <f t="shared" si="1"/>
        <v>Mea</v>
      </c>
      <c r="V57" s="2" t="str">
        <f t="shared" si="2"/>
        <v>Wang</v>
      </c>
      <c r="W57" s="2" t="str">
        <f t="shared" si="3"/>
        <v>Wang</v>
      </c>
      <c r="Y57" s="2" t="str">
        <f>U112</f>
        <v>Qing</v>
      </c>
      <c r="Z57" s="2" t="str">
        <f>IF(V112=W112, "",V112)</f>
        <v/>
      </c>
      <c r="AA57" s="2" t="str">
        <f>W112</f>
        <v>Chen</v>
      </c>
      <c r="AB57" s="2" t="str">
        <f t="shared" si="4"/>
        <v>Qing  Chen</v>
      </c>
      <c r="AC57" s="4">
        <v>27445073</v>
      </c>
      <c r="AD57" s="4">
        <v>27445073</v>
      </c>
      <c r="AF57" s="2" t="str">
        <f t="shared" si="5"/>
        <v>INSERT INTO instructor (Eid, Fname, Mname, Lname) VALUES (27445073,'Qing','','Chen');</v>
      </c>
    </row>
    <row r="58" spans="1:32" x14ac:dyDescent="0.25">
      <c r="A58" s="2" t="str">
        <f t="shared" si="0"/>
        <v>CPSC 233</v>
      </c>
      <c r="B58" t="s">
        <v>0</v>
      </c>
      <c r="C58">
        <v>233</v>
      </c>
      <c r="D58" t="s">
        <v>24</v>
      </c>
      <c r="E58" t="s">
        <v>25</v>
      </c>
      <c r="F58" t="s">
        <v>10</v>
      </c>
      <c r="G58" t="s">
        <v>26</v>
      </c>
      <c r="H58" t="s">
        <v>80</v>
      </c>
      <c r="I58" t="s">
        <v>13</v>
      </c>
      <c r="J58" t="s">
        <v>14</v>
      </c>
      <c r="K58" t="s">
        <v>15</v>
      </c>
      <c r="L58" t="s">
        <v>16</v>
      </c>
      <c r="M58" t="s">
        <v>560</v>
      </c>
      <c r="N58" t="s">
        <v>561</v>
      </c>
      <c r="O58" t="s">
        <v>562</v>
      </c>
      <c r="P58" t="s">
        <v>30</v>
      </c>
      <c r="Q58" t="s">
        <v>113</v>
      </c>
      <c r="R58" t="s">
        <v>22</v>
      </c>
      <c r="S58" t="s">
        <v>114</v>
      </c>
      <c r="U58" s="2" t="str">
        <f t="shared" si="1"/>
        <v>Gabriela</v>
      </c>
      <c r="V58" s="2" t="str">
        <f t="shared" si="2"/>
        <v>Alexandra</v>
      </c>
      <c r="W58" s="2" t="str">
        <f t="shared" si="3"/>
        <v>Jurca</v>
      </c>
      <c r="Y58" s="2" t="str">
        <f>U117</f>
        <v>Priyaa</v>
      </c>
      <c r="Z58" s="2" t="str">
        <f>IF(V117=W117, "",V117)</f>
        <v>Varshinee</v>
      </c>
      <c r="AA58" s="2" t="str">
        <f>W117</f>
        <v>Srinivasan</v>
      </c>
      <c r="AB58" s="2" t="str">
        <f t="shared" si="4"/>
        <v>Priyaa Varshinee Srinivasan</v>
      </c>
      <c r="AC58" s="4">
        <v>78481196</v>
      </c>
      <c r="AD58" s="4">
        <v>78481196</v>
      </c>
      <c r="AF58" s="2" t="str">
        <f t="shared" si="5"/>
        <v>INSERT INTO instructor (Eid, Fname, Mname, Lname) VALUES (78481196,'Priyaa','Varshinee','Srinivasan');</v>
      </c>
    </row>
    <row r="59" spans="1:32" x14ac:dyDescent="0.25">
      <c r="A59" s="2" t="str">
        <f t="shared" si="0"/>
        <v>CPSC 233</v>
      </c>
      <c r="B59" t="s">
        <v>0</v>
      </c>
      <c r="C59">
        <v>233</v>
      </c>
      <c r="D59" t="s">
        <v>33</v>
      </c>
      <c r="E59" t="s">
        <v>25</v>
      </c>
      <c r="F59" t="s">
        <v>10</v>
      </c>
      <c r="G59" t="s">
        <v>26</v>
      </c>
      <c r="H59" t="s">
        <v>69</v>
      </c>
      <c r="I59" t="s">
        <v>13</v>
      </c>
      <c r="J59" t="s">
        <v>14</v>
      </c>
      <c r="K59" t="s">
        <v>15</v>
      </c>
      <c r="L59" t="s">
        <v>16</v>
      </c>
      <c r="M59" t="s">
        <v>563</v>
      </c>
      <c r="N59" t="s">
        <v>564</v>
      </c>
      <c r="O59" t="s">
        <v>20</v>
      </c>
      <c r="P59" t="s">
        <v>93</v>
      </c>
      <c r="Q59" t="s">
        <v>22</v>
      </c>
      <c r="R59" t="s">
        <v>94</v>
      </c>
      <c r="U59" s="2" t="str">
        <f t="shared" si="1"/>
        <v>Maryam</v>
      </c>
      <c r="V59" s="2" t="str">
        <f t="shared" si="2"/>
        <v>Majedi</v>
      </c>
      <c r="W59" s="2" t="str">
        <f t="shared" si="3"/>
        <v>Majedi</v>
      </c>
      <c r="Y59" s="2" t="str">
        <f>U118</f>
        <v>Khosro</v>
      </c>
      <c r="Z59" s="2" t="str">
        <f>IF(V118=W118, "",V118)</f>
        <v/>
      </c>
      <c r="AA59" s="2" t="str">
        <f>W118</f>
        <v>Salmani</v>
      </c>
      <c r="AB59" s="2" t="str">
        <f t="shared" si="4"/>
        <v>Khosro  Salmani</v>
      </c>
      <c r="AC59" s="4">
        <v>12640608</v>
      </c>
      <c r="AD59" s="4">
        <v>12640608</v>
      </c>
      <c r="AF59" s="2" t="str">
        <f t="shared" si="5"/>
        <v>INSERT INTO instructor (Eid, Fname, Mname, Lname) VALUES (12640608,'Khosro','','Salmani');</v>
      </c>
    </row>
    <row r="60" spans="1:32" x14ac:dyDescent="0.25">
      <c r="A60" s="2" t="str">
        <f t="shared" si="0"/>
        <v>CPSC 233</v>
      </c>
      <c r="B60" t="s">
        <v>0</v>
      </c>
      <c r="C60">
        <v>233</v>
      </c>
      <c r="D60" t="s">
        <v>36</v>
      </c>
      <c r="E60" t="s">
        <v>25</v>
      </c>
      <c r="F60" t="s">
        <v>10</v>
      </c>
      <c r="G60" t="s">
        <v>26</v>
      </c>
      <c r="H60" t="s">
        <v>69</v>
      </c>
      <c r="I60" t="s">
        <v>13</v>
      </c>
      <c r="J60" t="s">
        <v>14</v>
      </c>
      <c r="K60" t="s">
        <v>15</v>
      </c>
      <c r="L60" t="s">
        <v>16</v>
      </c>
      <c r="M60" t="s">
        <v>565</v>
      </c>
      <c r="N60" t="s">
        <v>566</v>
      </c>
      <c r="O60" t="s">
        <v>30</v>
      </c>
      <c r="P60" t="s">
        <v>43</v>
      </c>
      <c r="Q60" t="s">
        <v>22</v>
      </c>
      <c r="R60" t="s">
        <v>44</v>
      </c>
      <c r="U60" s="2" t="str">
        <f t="shared" si="1"/>
        <v>Fatemeh</v>
      </c>
      <c r="V60" s="2" t="str">
        <f t="shared" si="2"/>
        <v>Shirzad</v>
      </c>
      <c r="W60" s="2" t="str">
        <f t="shared" si="3"/>
        <v>Shirzad</v>
      </c>
      <c r="Y60" s="2" t="str">
        <f>U119</f>
        <v>Sahil</v>
      </c>
      <c r="Z60" s="2" t="str">
        <f>IF(V119=W119, "",V119)</f>
        <v/>
      </c>
      <c r="AA60" s="2" t="str">
        <f>W119</f>
        <v>Sharma</v>
      </c>
      <c r="AB60" s="2" t="str">
        <f t="shared" si="4"/>
        <v>Sahil  Sharma</v>
      </c>
      <c r="AC60" s="4">
        <v>16140520</v>
      </c>
      <c r="AD60" s="4">
        <v>16140520</v>
      </c>
      <c r="AF60" s="2" t="str">
        <f t="shared" si="5"/>
        <v>INSERT INTO instructor (Eid, Fname, Mname, Lname) VALUES (16140520,'Sahil','','Sharma');</v>
      </c>
    </row>
    <row r="61" spans="1:32" x14ac:dyDescent="0.25">
      <c r="A61" s="2" t="str">
        <f t="shared" si="0"/>
        <v>CPSC 233</v>
      </c>
      <c r="B61" t="s">
        <v>0</v>
      </c>
      <c r="C61">
        <v>233</v>
      </c>
      <c r="D61" t="s">
        <v>42</v>
      </c>
      <c r="E61" t="s">
        <v>25</v>
      </c>
      <c r="F61" t="s">
        <v>10</v>
      </c>
      <c r="G61" t="s">
        <v>26</v>
      </c>
      <c r="H61" t="s">
        <v>80</v>
      </c>
      <c r="I61" t="s">
        <v>13</v>
      </c>
      <c r="J61" t="s">
        <v>14</v>
      </c>
      <c r="K61" t="s">
        <v>15</v>
      </c>
      <c r="L61" t="s">
        <v>16</v>
      </c>
      <c r="M61" t="s">
        <v>567</v>
      </c>
      <c r="N61" t="s">
        <v>568</v>
      </c>
      <c r="O61" t="s">
        <v>569</v>
      </c>
      <c r="P61" t="s">
        <v>20</v>
      </c>
      <c r="Q61" t="s">
        <v>714</v>
      </c>
      <c r="R61" t="s">
        <v>22</v>
      </c>
      <c r="S61" t="s">
        <v>715</v>
      </c>
      <c r="U61" s="2" t="str">
        <f t="shared" si="1"/>
        <v>Timothy</v>
      </c>
      <c r="V61" s="2" t="str">
        <f t="shared" si="2"/>
        <v>Emenike</v>
      </c>
      <c r="W61" s="2" t="str">
        <f t="shared" si="3"/>
        <v>Ohanekwu</v>
      </c>
      <c r="Y61" s="2" t="str">
        <f>U125</f>
        <v>Konstantinos</v>
      </c>
      <c r="Z61" s="2" t="str">
        <f>IF(V125=W125, "",V125)</f>
        <v/>
      </c>
      <c r="AA61" s="2" t="str">
        <f>W125</f>
        <v>Xylogiannopoulos</v>
      </c>
      <c r="AB61" s="2" t="str">
        <f t="shared" si="4"/>
        <v>Konstantinos  Xylogiannopoulos</v>
      </c>
      <c r="AC61" s="4">
        <v>71383780</v>
      </c>
      <c r="AD61" s="4">
        <v>71383780</v>
      </c>
      <c r="AF61" s="2" t="str">
        <f t="shared" si="5"/>
        <v>INSERT INTO instructor (Eid, Fname, Mname, Lname) VALUES (71383780,'Konstantinos','','Xylogiannopoulos');</v>
      </c>
    </row>
    <row r="62" spans="1:32" x14ac:dyDescent="0.25">
      <c r="A62" s="2" t="str">
        <f t="shared" si="0"/>
        <v xml:space="preserve"> </v>
      </c>
      <c r="U62" s="2">
        <f t="shared" si="1"/>
        <v>0</v>
      </c>
      <c r="V62" s="2">
        <f t="shared" si="2"/>
        <v>0</v>
      </c>
      <c r="W62" s="2">
        <f t="shared" si="3"/>
        <v>0</v>
      </c>
      <c r="Y62" s="2" t="str">
        <f>U126</f>
        <v>JuanCarlos</v>
      </c>
      <c r="Z62" s="2" t="str">
        <f>IF(V126=W126, "",V126)</f>
        <v>Fuentes</v>
      </c>
      <c r="AA62" s="2" t="str">
        <f>W126</f>
        <v>Carranza</v>
      </c>
      <c r="AB62" s="2" t="str">
        <f t="shared" si="4"/>
        <v>JuanCarlos Fuentes Carranza</v>
      </c>
      <c r="AC62" s="4">
        <v>78351808</v>
      </c>
      <c r="AD62" s="4">
        <v>78351808</v>
      </c>
      <c r="AF62" s="2" t="str">
        <f t="shared" si="5"/>
        <v>INSERT INTO instructor (Eid, Fname, Mname, Lname) VALUES (78351808,'JuanCarlos','Fuentes','Carranza');</v>
      </c>
    </row>
    <row r="63" spans="1:32" x14ac:dyDescent="0.25">
      <c r="A63" s="2" t="str">
        <f t="shared" si="0"/>
        <v>CPSC 9.04166666666667</v>
      </c>
      <c r="B63" t="s">
        <v>0</v>
      </c>
      <c r="C63" s="1">
        <v>9.0416666666666661</v>
      </c>
      <c r="D63" t="s">
        <v>1</v>
      </c>
      <c r="E63" t="s">
        <v>2</v>
      </c>
      <c r="F63" t="s">
        <v>51</v>
      </c>
      <c r="G63" t="s">
        <v>52</v>
      </c>
      <c r="H63" t="s">
        <v>53</v>
      </c>
      <c r="I63" t="s">
        <v>570</v>
      </c>
      <c r="J63" t="s">
        <v>571</v>
      </c>
      <c r="K63" t="s">
        <v>55</v>
      </c>
      <c r="U63" s="2">
        <f t="shared" si="1"/>
        <v>0</v>
      </c>
      <c r="V63" s="2">
        <f t="shared" si="2"/>
        <v>0</v>
      </c>
      <c r="W63" s="2">
        <f t="shared" si="3"/>
        <v>0</v>
      </c>
      <c r="Y63" s="2" t="str">
        <f>U128</f>
        <v>Hao</v>
      </c>
      <c r="Z63" s="2" t="str">
        <f>IF(V128=W128, "",V128)</f>
        <v/>
      </c>
      <c r="AA63" s="2" t="str">
        <f>W128</f>
        <v>Men</v>
      </c>
      <c r="AB63" s="2" t="str">
        <f t="shared" si="4"/>
        <v>Hao  Men</v>
      </c>
      <c r="AC63" s="4">
        <v>99980916</v>
      </c>
      <c r="AD63" s="4">
        <v>99980916</v>
      </c>
      <c r="AF63" s="2" t="str">
        <f t="shared" si="5"/>
        <v>INSERT INTO instructor (Eid, Fname, Mname, Lname) VALUES (99980916,'Hao','','Men');</v>
      </c>
    </row>
    <row r="64" spans="1:32" x14ac:dyDescent="0.25">
      <c r="A64" s="2" t="str">
        <f t="shared" si="0"/>
        <v>CPSC 217</v>
      </c>
      <c r="B64" t="s">
        <v>0</v>
      </c>
      <c r="C64">
        <v>217</v>
      </c>
      <c r="D64" t="s">
        <v>8</v>
      </c>
      <c r="E64" t="s">
        <v>9</v>
      </c>
      <c r="F64" t="s">
        <v>10</v>
      </c>
      <c r="G64" t="s">
        <v>11</v>
      </c>
      <c r="H64" t="s">
        <v>12</v>
      </c>
      <c r="I64" t="s">
        <v>13</v>
      </c>
      <c r="J64" t="s">
        <v>14</v>
      </c>
      <c r="K64" t="s">
        <v>15</v>
      </c>
      <c r="L64" t="s">
        <v>16</v>
      </c>
      <c r="M64" t="s">
        <v>572</v>
      </c>
      <c r="N64" t="s">
        <v>573</v>
      </c>
      <c r="O64" t="s">
        <v>716</v>
      </c>
      <c r="P64" t="s">
        <v>125</v>
      </c>
      <c r="Q64" t="s">
        <v>113</v>
      </c>
      <c r="R64" t="s">
        <v>22</v>
      </c>
      <c r="S64" t="s">
        <v>114</v>
      </c>
      <c r="U64" s="2" t="str">
        <f t="shared" si="1"/>
        <v>Nelson</v>
      </c>
      <c r="V64" s="2" t="str">
        <f t="shared" si="2"/>
        <v>Yat</v>
      </c>
      <c r="W64" s="2" t="str">
        <f t="shared" si="3"/>
        <v>FungWong</v>
      </c>
      <c r="Y64" s="2" t="str">
        <f>U129</f>
        <v>Md.</v>
      </c>
      <c r="Z64" s="2" t="str">
        <f>IF(V129=W129, "",V129)</f>
        <v>Reza</v>
      </c>
      <c r="AA64" s="2" t="str">
        <f>W129</f>
        <v>Rabbani</v>
      </c>
      <c r="AB64" s="2" t="str">
        <f t="shared" si="4"/>
        <v>Md. Reza Rabbani</v>
      </c>
      <c r="AC64" s="4">
        <v>43474656</v>
      </c>
      <c r="AD64" s="4">
        <v>43474656</v>
      </c>
      <c r="AF64" s="2" t="str">
        <f t="shared" si="5"/>
        <v>INSERT INTO instructor (Eid, Fname, Mname, Lname) VALUES (43474656,'Md.','Reza','Rabbani');</v>
      </c>
    </row>
    <row r="65" spans="1:32" x14ac:dyDescent="0.25">
      <c r="A65" s="2" t="str">
        <f t="shared" si="0"/>
        <v>CPSC 217</v>
      </c>
      <c r="B65" t="s">
        <v>0</v>
      </c>
      <c r="C65">
        <v>217</v>
      </c>
      <c r="D65" t="s">
        <v>62</v>
      </c>
      <c r="E65" t="s">
        <v>9</v>
      </c>
      <c r="F65" t="s">
        <v>10</v>
      </c>
      <c r="G65" t="s">
        <v>11</v>
      </c>
      <c r="H65" t="s">
        <v>12</v>
      </c>
      <c r="I65" t="s">
        <v>13</v>
      </c>
      <c r="J65" t="s">
        <v>14</v>
      </c>
      <c r="K65" t="s">
        <v>15</v>
      </c>
      <c r="L65" t="s">
        <v>16</v>
      </c>
      <c r="M65" t="s">
        <v>572</v>
      </c>
      <c r="N65" t="s">
        <v>573</v>
      </c>
      <c r="O65" t="s">
        <v>716</v>
      </c>
      <c r="P65" t="s">
        <v>125</v>
      </c>
      <c r="Q65" t="s">
        <v>43</v>
      </c>
      <c r="R65" t="s">
        <v>22</v>
      </c>
      <c r="S65" t="s">
        <v>44</v>
      </c>
      <c r="U65" s="2" t="str">
        <f t="shared" si="1"/>
        <v>Nelson</v>
      </c>
      <c r="V65" s="2" t="str">
        <f t="shared" si="2"/>
        <v>Yat</v>
      </c>
      <c r="W65" s="2" t="str">
        <f t="shared" si="3"/>
        <v>FungWong</v>
      </c>
      <c r="Y65" s="2" t="str">
        <f>U134</f>
        <v>Philip</v>
      </c>
      <c r="Z65" s="2" t="str">
        <f>IF(V134=W134, "",V134)</f>
        <v>WaiLeung</v>
      </c>
      <c r="AA65" s="2" t="str">
        <f>W134</f>
        <v>Fong</v>
      </c>
      <c r="AB65" s="2" t="str">
        <f t="shared" si="4"/>
        <v>Philip WaiLeung Fong</v>
      </c>
      <c r="AC65" s="4">
        <v>66880610</v>
      </c>
      <c r="AD65" s="4">
        <v>66880610</v>
      </c>
      <c r="AF65" s="2" t="str">
        <f t="shared" si="5"/>
        <v>INSERT INTO instructor (Eid, Fname, Mname, Lname) VALUES (66880610,'Philip','WaiLeung','Fong');</v>
      </c>
    </row>
    <row r="66" spans="1:32" x14ac:dyDescent="0.25">
      <c r="A66" s="2" t="str">
        <f t="shared" si="0"/>
        <v>CPSC 217</v>
      </c>
      <c r="B66" t="s">
        <v>0</v>
      </c>
      <c r="C66">
        <v>217</v>
      </c>
      <c r="D66" t="s">
        <v>24</v>
      </c>
      <c r="E66" t="s">
        <v>25</v>
      </c>
      <c r="F66" t="s">
        <v>10</v>
      </c>
      <c r="G66" t="s">
        <v>26</v>
      </c>
      <c r="H66" t="s">
        <v>69</v>
      </c>
      <c r="I66" t="s">
        <v>13</v>
      </c>
      <c r="J66" t="s">
        <v>14</v>
      </c>
      <c r="K66" t="s">
        <v>15</v>
      </c>
      <c r="L66" t="s">
        <v>16</v>
      </c>
      <c r="M66" t="s">
        <v>574</v>
      </c>
      <c r="N66" t="s">
        <v>575</v>
      </c>
      <c r="O66" t="s">
        <v>20</v>
      </c>
      <c r="P66" t="s">
        <v>43</v>
      </c>
      <c r="Q66" t="s">
        <v>22</v>
      </c>
      <c r="R66" t="s">
        <v>44</v>
      </c>
      <c r="U66" s="2" t="str">
        <f t="shared" si="1"/>
        <v>Alper</v>
      </c>
      <c r="V66" s="2" t="str">
        <f t="shared" si="2"/>
        <v>Aksac</v>
      </c>
      <c r="W66" s="2" t="str">
        <f t="shared" si="3"/>
        <v>Aksac</v>
      </c>
      <c r="Y66" s="2" t="str">
        <f>U135</f>
        <v>Syed</v>
      </c>
      <c r="Z66" s="2" t="str">
        <f>IF(V135=W135, "",V135)</f>
        <v>ZainRaza</v>
      </c>
      <c r="AA66" s="2" t="str">
        <f>W135</f>
        <v>Rizvi</v>
      </c>
      <c r="AB66" s="2" t="str">
        <f t="shared" si="4"/>
        <v>Syed ZainRaza Rizvi</v>
      </c>
      <c r="AC66" s="4">
        <v>57180516</v>
      </c>
      <c r="AD66" s="4">
        <v>57180516</v>
      </c>
      <c r="AF66" s="2" t="str">
        <f t="shared" si="5"/>
        <v>INSERT INTO instructor (Eid, Fname, Mname, Lname) VALUES (57180516,'Syed','ZainRaza','Rizvi');</v>
      </c>
    </row>
    <row r="67" spans="1:32" x14ac:dyDescent="0.25">
      <c r="A67" s="2" t="str">
        <f t="shared" ref="A67:A130" si="6">CONCATENATE(B67," ",C67)</f>
        <v>CPSC 217</v>
      </c>
      <c r="B67" t="s">
        <v>0</v>
      </c>
      <c r="C67">
        <v>217</v>
      </c>
      <c r="D67" t="s">
        <v>33</v>
      </c>
      <c r="E67" t="s">
        <v>25</v>
      </c>
      <c r="F67" t="s">
        <v>10</v>
      </c>
      <c r="G67" t="s">
        <v>26</v>
      </c>
      <c r="H67" t="s">
        <v>69</v>
      </c>
      <c r="I67" t="s">
        <v>13</v>
      </c>
      <c r="J67" t="s">
        <v>14</v>
      </c>
      <c r="K67" t="s">
        <v>15</v>
      </c>
      <c r="L67" t="s">
        <v>16</v>
      </c>
      <c r="M67" t="s">
        <v>576</v>
      </c>
      <c r="N67" t="s">
        <v>577</v>
      </c>
      <c r="O67" t="s">
        <v>30</v>
      </c>
      <c r="P67" t="s">
        <v>49</v>
      </c>
      <c r="Q67" t="s">
        <v>22</v>
      </c>
      <c r="R67" t="s">
        <v>50</v>
      </c>
      <c r="U67" s="2" t="str">
        <f t="shared" ref="U67:U130" si="7">M67</f>
        <v>Parthasarathi</v>
      </c>
      <c r="V67" s="2" t="str">
        <f t="shared" ref="V67:V130" si="8">N67</f>
        <v>Das</v>
      </c>
      <c r="W67" s="2" t="str">
        <f t="shared" ref="W67:W130" si="9">IF(LEFT(O67,1)="(", N67, O67)</f>
        <v>Das</v>
      </c>
      <c r="Y67" s="2" t="str">
        <f>U137</f>
        <v>Xi</v>
      </c>
      <c r="Z67" s="2" t="str">
        <f>IF(V137=W137, "",V137)</f>
        <v/>
      </c>
      <c r="AA67" s="2" t="str">
        <f>W137</f>
        <v>Liu</v>
      </c>
      <c r="AB67" s="2" t="str">
        <f t="shared" ref="AB67:AB130" si="10">CONCATENATE(Y67," ",Z67," ",AA67)</f>
        <v>Xi  Liu</v>
      </c>
      <c r="AC67" s="4">
        <v>94737353</v>
      </c>
      <c r="AD67" s="4">
        <v>94737353</v>
      </c>
      <c r="AF67" s="2" t="str">
        <f t="shared" ref="AF67:AF130" si="11">CONCATENATE("INSERT INTO instructor (Eid, Fname, Mname, Lname) VALUES (",AD67,",'",Y67,"','",Z67,"','",AA67,"');")</f>
        <v>INSERT INTO instructor (Eid, Fname, Mname, Lname) VALUES (94737353,'Xi','','Liu');</v>
      </c>
    </row>
    <row r="68" spans="1:32" x14ac:dyDescent="0.25">
      <c r="A68" s="2" t="str">
        <f t="shared" si="6"/>
        <v>CPSC 217</v>
      </c>
      <c r="B68" t="s">
        <v>0</v>
      </c>
      <c r="C68">
        <v>217</v>
      </c>
      <c r="D68" t="s">
        <v>36</v>
      </c>
      <c r="E68" t="s">
        <v>25</v>
      </c>
      <c r="F68" t="s">
        <v>10</v>
      </c>
      <c r="G68" t="s">
        <v>26</v>
      </c>
      <c r="H68" t="s">
        <v>80</v>
      </c>
      <c r="I68" t="s">
        <v>13</v>
      </c>
      <c r="J68" t="s">
        <v>14</v>
      </c>
      <c r="K68" t="s">
        <v>15</v>
      </c>
      <c r="L68" t="s">
        <v>16</v>
      </c>
      <c r="M68" t="s">
        <v>578</v>
      </c>
      <c r="N68" t="s">
        <v>579</v>
      </c>
      <c r="O68" t="s">
        <v>580</v>
      </c>
      <c r="P68" t="s">
        <v>30</v>
      </c>
      <c r="Q68" t="s">
        <v>31</v>
      </c>
      <c r="R68" t="s">
        <v>22</v>
      </c>
      <c r="S68" t="s">
        <v>32</v>
      </c>
      <c r="U68" s="2" t="str">
        <f t="shared" si="7"/>
        <v>Md</v>
      </c>
      <c r="V68" s="2" t="str">
        <f t="shared" si="8"/>
        <v>Wasiur</v>
      </c>
      <c r="W68" s="2" t="str">
        <f t="shared" si="9"/>
        <v>Rahman</v>
      </c>
      <c r="Y68" s="2" t="str">
        <f>U146</f>
        <v>Renate</v>
      </c>
      <c r="Z68" s="2" t="str">
        <f>IF(V146=W146, "",V146)</f>
        <v/>
      </c>
      <c r="AA68" s="2" t="str">
        <f>W146</f>
        <v>Scheidler</v>
      </c>
      <c r="AB68" s="2" t="str">
        <f t="shared" si="10"/>
        <v>Renate  Scheidler</v>
      </c>
      <c r="AC68" s="4">
        <v>53369785</v>
      </c>
      <c r="AD68" s="4">
        <v>53369785</v>
      </c>
      <c r="AF68" s="2" t="str">
        <f t="shared" si="11"/>
        <v>INSERT INTO instructor (Eid, Fname, Mname, Lname) VALUES (53369785,'Renate','','Scheidler');</v>
      </c>
    </row>
    <row r="69" spans="1:32" x14ac:dyDescent="0.25">
      <c r="A69" s="2" t="str">
        <f t="shared" si="6"/>
        <v>CPSC 217</v>
      </c>
      <c r="B69" t="s">
        <v>0</v>
      </c>
      <c r="C69">
        <v>217</v>
      </c>
      <c r="D69" t="s">
        <v>42</v>
      </c>
      <c r="E69" t="s">
        <v>25</v>
      </c>
      <c r="F69" t="s">
        <v>10</v>
      </c>
      <c r="G69" t="s">
        <v>26</v>
      </c>
      <c r="H69" t="s">
        <v>80</v>
      </c>
      <c r="I69" t="s">
        <v>13</v>
      </c>
      <c r="J69" t="s">
        <v>14</v>
      </c>
      <c r="K69" t="s">
        <v>15</v>
      </c>
      <c r="L69" t="s">
        <v>16</v>
      </c>
      <c r="M69" t="s">
        <v>581</v>
      </c>
      <c r="N69" t="s">
        <v>582</v>
      </c>
      <c r="O69" t="s">
        <v>20</v>
      </c>
      <c r="P69" t="s">
        <v>34</v>
      </c>
      <c r="Q69" t="s">
        <v>22</v>
      </c>
      <c r="R69" t="s">
        <v>35</v>
      </c>
      <c r="U69" s="2" t="str">
        <f t="shared" si="7"/>
        <v>Gaurav</v>
      </c>
      <c r="V69" s="2" t="str">
        <f t="shared" si="8"/>
        <v>Tripathi</v>
      </c>
      <c r="W69" s="2" t="str">
        <f t="shared" si="9"/>
        <v>Tripathi</v>
      </c>
      <c r="Y69" s="2" t="str">
        <f>U147</f>
        <v>Randy</v>
      </c>
      <c r="Z69" s="2" t="str">
        <f>IF(V147=W147, "",V147)</f>
        <v>Keit-Meng</v>
      </c>
      <c r="AA69" s="2" t="str">
        <f>W147</f>
        <v>Yee</v>
      </c>
      <c r="AB69" s="2" t="str">
        <f t="shared" si="10"/>
        <v>Randy Keit-Meng Yee</v>
      </c>
      <c r="AC69" s="4">
        <v>99592036</v>
      </c>
      <c r="AD69" s="4">
        <v>99592036</v>
      </c>
      <c r="AF69" s="2" t="str">
        <f t="shared" si="11"/>
        <v>INSERT INTO instructor (Eid, Fname, Mname, Lname) VALUES (99592036,'Randy','Keit-Meng','Yee');</v>
      </c>
    </row>
    <row r="70" spans="1:32" x14ac:dyDescent="0.25">
      <c r="A70" s="2" t="str">
        <f t="shared" si="6"/>
        <v>CPSC 217</v>
      </c>
      <c r="B70" t="s">
        <v>0</v>
      </c>
      <c r="C70">
        <v>217</v>
      </c>
      <c r="D70" t="s">
        <v>45</v>
      </c>
      <c r="E70" t="s">
        <v>25</v>
      </c>
      <c r="F70" t="s">
        <v>10</v>
      </c>
      <c r="G70" t="s">
        <v>26</v>
      </c>
      <c r="H70" t="s">
        <v>80</v>
      </c>
      <c r="I70" t="s">
        <v>13</v>
      </c>
      <c r="J70" t="s">
        <v>14</v>
      </c>
      <c r="K70" t="s">
        <v>15</v>
      </c>
      <c r="L70" t="s">
        <v>16</v>
      </c>
      <c r="M70" t="s">
        <v>583</v>
      </c>
      <c r="N70" t="s">
        <v>584</v>
      </c>
      <c r="O70" t="s">
        <v>585</v>
      </c>
      <c r="P70" t="s">
        <v>30</v>
      </c>
      <c r="Q70" t="s">
        <v>49</v>
      </c>
      <c r="R70" t="s">
        <v>22</v>
      </c>
      <c r="S70" t="s">
        <v>50</v>
      </c>
      <c r="U70" s="2" t="str">
        <f t="shared" si="7"/>
        <v>Mohammad</v>
      </c>
      <c r="V70" s="2" t="str">
        <f t="shared" si="8"/>
        <v>Imrul</v>
      </c>
      <c r="W70" s="2" t="str">
        <f t="shared" si="9"/>
        <v>Jubair</v>
      </c>
      <c r="Y70" s="2" t="str">
        <f>U148</f>
        <v>Sebastian</v>
      </c>
      <c r="Z70" s="2" t="str">
        <f>IF(V148=W148, "",V148)</f>
        <v>Anton</v>
      </c>
      <c r="AA70" s="2" t="str">
        <f>W148</f>
        <v>Lindner</v>
      </c>
      <c r="AB70" s="2" t="str">
        <f t="shared" si="10"/>
        <v>Sebastian Anton Lindner</v>
      </c>
      <c r="AC70" s="4">
        <v>62184445</v>
      </c>
      <c r="AD70" s="4">
        <v>62184445</v>
      </c>
      <c r="AF70" s="2" t="str">
        <f t="shared" si="11"/>
        <v>INSERT INTO instructor (Eid, Fname, Mname, Lname) VALUES (62184445,'Sebastian','Anton','Lindner');</v>
      </c>
    </row>
    <row r="71" spans="1:32" x14ac:dyDescent="0.25">
      <c r="A71" s="2" t="str">
        <f t="shared" si="6"/>
        <v>CPSC 217</v>
      </c>
      <c r="B71" t="s">
        <v>0</v>
      </c>
      <c r="C71">
        <v>217</v>
      </c>
      <c r="D71" t="s">
        <v>48</v>
      </c>
      <c r="E71" t="s">
        <v>25</v>
      </c>
      <c r="F71" t="s">
        <v>10</v>
      </c>
      <c r="G71" t="s">
        <v>26</v>
      </c>
      <c r="H71" t="s">
        <v>69</v>
      </c>
      <c r="I71" t="s">
        <v>13</v>
      </c>
      <c r="J71" t="s">
        <v>14</v>
      </c>
      <c r="K71" t="s">
        <v>15</v>
      </c>
      <c r="L71" t="s">
        <v>16</v>
      </c>
      <c r="M71" t="s">
        <v>581</v>
      </c>
      <c r="N71" t="s">
        <v>582</v>
      </c>
      <c r="O71" t="s">
        <v>20</v>
      </c>
      <c r="P71" t="s">
        <v>31</v>
      </c>
      <c r="Q71" t="s">
        <v>22</v>
      </c>
      <c r="R71" t="s">
        <v>32</v>
      </c>
      <c r="U71" s="2" t="str">
        <f t="shared" si="7"/>
        <v>Gaurav</v>
      </c>
      <c r="V71" s="2" t="str">
        <f t="shared" si="8"/>
        <v>Tripathi</v>
      </c>
      <c r="W71" s="2" t="str">
        <f t="shared" si="9"/>
        <v>Tripathi</v>
      </c>
      <c r="Y71" s="2" t="str">
        <f>U152</f>
        <v>Jorg</v>
      </c>
      <c r="Z71" s="2" t="str">
        <f>IF(V152=W152, "",V152)</f>
        <v/>
      </c>
      <c r="AA71" s="2" t="str">
        <f>W152</f>
        <v>Denzinger</v>
      </c>
      <c r="AB71" s="2" t="str">
        <f t="shared" si="10"/>
        <v>Jorg  Denzinger</v>
      </c>
      <c r="AC71" s="4">
        <v>82080630</v>
      </c>
      <c r="AD71" s="4">
        <v>82080630</v>
      </c>
      <c r="AF71" s="2" t="str">
        <f t="shared" si="11"/>
        <v>INSERT INTO instructor (Eid, Fname, Mname, Lname) VALUES (82080630,'Jorg','','Denzinger');</v>
      </c>
    </row>
    <row r="72" spans="1:32" x14ac:dyDescent="0.25">
      <c r="A72" s="2" t="str">
        <f t="shared" si="6"/>
        <v>CPSC 217</v>
      </c>
      <c r="B72" t="s">
        <v>0</v>
      </c>
      <c r="C72">
        <v>217</v>
      </c>
      <c r="D72" t="s">
        <v>86</v>
      </c>
      <c r="E72" t="s">
        <v>25</v>
      </c>
      <c r="F72" t="s">
        <v>10</v>
      </c>
      <c r="G72" t="s">
        <v>26</v>
      </c>
      <c r="H72" t="s">
        <v>69</v>
      </c>
      <c r="I72" t="s">
        <v>13</v>
      </c>
      <c r="J72" t="s">
        <v>14</v>
      </c>
      <c r="K72" t="s">
        <v>15</v>
      </c>
      <c r="L72" t="s">
        <v>16</v>
      </c>
      <c r="M72" t="s">
        <v>586</v>
      </c>
      <c r="N72" t="s">
        <v>587</v>
      </c>
      <c r="O72" t="s">
        <v>20</v>
      </c>
      <c r="P72" t="s">
        <v>113</v>
      </c>
      <c r="Q72" t="s">
        <v>22</v>
      </c>
      <c r="R72" t="s">
        <v>114</v>
      </c>
      <c r="U72" s="2" t="str">
        <f t="shared" si="7"/>
        <v>Aniruddha</v>
      </c>
      <c r="V72" s="2" t="str">
        <f t="shared" si="8"/>
        <v>Chattoraj</v>
      </c>
      <c r="W72" s="2" t="str">
        <f t="shared" si="9"/>
        <v>Chattoraj</v>
      </c>
      <c r="Y72" s="2" t="str">
        <f>U153</f>
        <v>TBA</v>
      </c>
      <c r="Z72" s="2" t="str">
        <f>IF(V153=W153, "",V153)</f>
        <v>-</v>
      </c>
      <c r="AA72" s="2" t="str">
        <f>W153</f>
        <v>TBA</v>
      </c>
      <c r="AB72" s="2" t="str">
        <f t="shared" si="10"/>
        <v>TBA - TBA</v>
      </c>
      <c r="AC72" s="4">
        <v>1</v>
      </c>
      <c r="AD72" s="4">
        <v>1</v>
      </c>
      <c r="AF72" s="2" t="str">
        <f t="shared" si="11"/>
        <v>INSERT INTO instructor (Eid, Fname, Mname, Lname) VALUES (1,'TBA','-','TBA');</v>
      </c>
    </row>
    <row r="73" spans="1:32" x14ac:dyDescent="0.25">
      <c r="A73" s="2" t="str">
        <f t="shared" si="6"/>
        <v>CPSC 217</v>
      </c>
      <c r="B73" t="s">
        <v>0</v>
      </c>
      <c r="C73">
        <v>217</v>
      </c>
      <c r="D73" t="s">
        <v>89</v>
      </c>
      <c r="E73" t="s">
        <v>25</v>
      </c>
      <c r="F73" t="s">
        <v>10</v>
      </c>
      <c r="G73" t="s">
        <v>26</v>
      </c>
      <c r="H73" t="s">
        <v>80</v>
      </c>
      <c r="I73" t="s">
        <v>13</v>
      </c>
      <c r="J73" t="s">
        <v>14</v>
      </c>
      <c r="K73" t="s">
        <v>15</v>
      </c>
      <c r="L73" t="s">
        <v>16</v>
      </c>
      <c r="M73" t="s">
        <v>578</v>
      </c>
      <c r="N73" t="s">
        <v>579</v>
      </c>
      <c r="O73" t="s">
        <v>580</v>
      </c>
      <c r="P73" t="s">
        <v>30</v>
      </c>
      <c r="Q73" t="s">
        <v>34</v>
      </c>
      <c r="R73" t="s">
        <v>22</v>
      </c>
      <c r="S73" t="s">
        <v>35</v>
      </c>
      <c r="U73" s="2" t="str">
        <f t="shared" si="7"/>
        <v>Md</v>
      </c>
      <c r="V73" s="2" t="str">
        <f t="shared" si="8"/>
        <v>Wasiur</v>
      </c>
      <c r="W73" s="2" t="str">
        <f t="shared" si="9"/>
        <v>Rahman</v>
      </c>
      <c r="Y73" s="2" t="str">
        <f>U160</f>
        <v>John</v>
      </c>
      <c r="Z73" s="2" t="str">
        <f>IF(V160=W160, "",V160)</f>
        <v>Daniel</v>
      </c>
      <c r="AA73" s="2" t="str">
        <f>W160</f>
        <v>Aycock</v>
      </c>
      <c r="AB73" s="2" t="str">
        <f t="shared" si="10"/>
        <v>John Daniel Aycock</v>
      </c>
      <c r="AC73" s="4">
        <v>91268619</v>
      </c>
      <c r="AD73" s="4">
        <v>91268619</v>
      </c>
      <c r="AF73" s="2" t="str">
        <f t="shared" si="11"/>
        <v>INSERT INTO instructor (Eid, Fname, Mname, Lname) VALUES (91268619,'John','Daniel','Aycock');</v>
      </c>
    </row>
    <row r="74" spans="1:32" x14ac:dyDescent="0.25">
      <c r="A74" s="2" t="str">
        <f t="shared" si="6"/>
        <v>CPSC 217</v>
      </c>
      <c r="B74" t="s">
        <v>0</v>
      </c>
      <c r="C74">
        <v>217</v>
      </c>
      <c r="D74" t="s">
        <v>90</v>
      </c>
      <c r="E74" t="s">
        <v>25</v>
      </c>
      <c r="F74" t="s">
        <v>10</v>
      </c>
      <c r="G74" t="s">
        <v>26</v>
      </c>
      <c r="H74" t="s">
        <v>69</v>
      </c>
      <c r="I74" t="s">
        <v>13</v>
      </c>
      <c r="J74" t="s">
        <v>14</v>
      </c>
      <c r="K74" t="s">
        <v>15</v>
      </c>
      <c r="L74" t="s">
        <v>16</v>
      </c>
      <c r="M74" t="s">
        <v>588</v>
      </c>
      <c r="N74" t="s">
        <v>589</v>
      </c>
      <c r="O74" t="s">
        <v>30</v>
      </c>
      <c r="P74" t="s">
        <v>34</v>
      </c>
      <c r="Q74" t="s">
        <v>22</v>
      </c>
      <c r="R74" t="s">
        <v>35</v>
      </c>
      <c r="U74" s="2" t="str">
        <f t="shared" si="7"/>
        <v>Samiul</v>
      </c>
      <c r="V74" s="2" t="str">
        <f t="shared" si="8"/>
        <v>Azam</v>
      </c>
      <c r="W74" s="2" t="str">
        <f t="shared" si="9"/>
        <v>Azam</v>
      </c>
      <c r="X74" s="6" t="s">
        <v>756</v>
      </c>
      <c r="Y74" s="2" t="str">
        <f>U163</f>
        <v>James-Robin</v>
      </c>
      <c r="Z74" s="2" t="str">
        <f>IF(V163=W163, "",V163)</f>
        <v>Bernard</v>
      </c>
      <c r="AA74" s="2" t="str">
        <f>W163</f>
        <v>Cockett</v>
      </c>
      <c r="AB74" s="2" t="str">
        <f t="shared" si="10"/>
        <v>James-Robin Bernard Cockett</v>
      </c>
      <c r="AC74" s="4">
        <v>94368720</v>
      </c>
      <c r="AD74" s="4">
        <v>94368720</v>
      </c>
      <c r="AF74" s="2" t="str">
        <f t="shared" si="11"/>
        <v>INSERT INTO instructor (Eid, Fname, Mname, Lname) VALUES (94368720,'James-Robin','Bernard','Cockett');</v>
      </c>
    </row>
    <row r="75" spans="1:32" x14ac:dyDescent="0.25">
      <c r="A75" s="2" t="str">
        <f t="shared" si="6"/>
        <v>CPSC 217</v>
      </c>
      <c r="B75" t="s">
        <v>0</v>
      </c>
      <c r="C75">
        <v>217</v>
      </c>
      <c r="D75" t="s">
        <v>95</v>
      </c>
      <c r="E75" t="s">
        <v>25</v>
      </c>
      <c r="F75" t="s">
        <v>10</v>
      </c>
      <c r="G75" t="s">
        <v>26</v>
      </c>
      <c r="H75" t="s">
        <v>80</v>
      </c>
      <c r="I75" t="s">
        <v>13</v>
      </c>
      <c r="J75" t="s">
        <v>14</v>
      </c>
      <c r="K75" t="s">
        <v>15</v>
      </c>
      <c r="L75" t="s">
        <v>16</v>
      </c>
      <c r="M75" t="s">
        <v>588</v>
      </c>
      <c r="N75" t="s">
        <v>589</v>
      </c>
      <c r="O75" t="s">
        <v>30</v>
      </c>
      <c r="P75" t="s">
        <v>40</v>
      </c>
      <c r="Q75" t="s">
        <v>22</v>
      </c>
      <c r="R75" t="s">
        <v>41</v>
      </c>
      <c r="U75" s="2" t="str">
        <f t="shared" si="7"/>
        <v>Samiul</v>
      </c>
      <c r="V75" s="2" t="str">
        <f t="shared" si="8"/>
        <v>Azam</v>
      </c>
      <c r="W75" s="2" t="str">
        <f t="shared" si="9"/>
        <v>Azam</v>
      </c>
      <c r="Y75" s="2" t="str">
        <f>U164</f>
        <v>Prashant</v>
      </c>
      <c r="Z75" s="2" t="str">
        <f>IF(V164=W164, "",V164)</f>
        <v/>
      </c>
      <c r="AA75" s="2" t="str">
        <f>W164</f>
        <v>Kumar</v>
      </c>
      <c r="AB75" s="2" t="str">
        <f t="shared" si="10"/>
        <v>Prashant  Kumar</v>
      </c>
      <c r="AC75" s="4">
        <v>23175828</v>
      </c>
      <c r="AD75" s="4">
        <v>23175828</v>
      </c>
      <c r="AF75" s="2" t="str">
        <f t="shared" si="11"/>
        <v>INSERT INTO instructor (Eid, Fname, Mname, Lname) VALUES (23175828,'Prashant','','Kumar');</v>
      </c>
    </row>
    <row r="76" spans="1:32" x14ac:dyDescent="0.25">
      <c r="A76" s="2" t="str">
        <f t="shared" si="6"/>
        <v>CPSC 217</v>
      </c>
      <c r="B76" t="s">
        <v>0</v>
      </c>
      <c r="C76">
        <v>217</v>
      </c>
      <c r="D76" t="s">
        <v>96</v>
      </c>
      <c r="E76" t="s">
        <v>25</v>
      </c>
      <c r="F76" t="s">
        <v>10</v>
      </c>
      <c r="G76" t="s">
        <v>26</v>
      </c>
      <c r="H76" t="s">
        <v>80</v>
      </c>
      <c r="I76" t="s">
        <v>13</v>
      </c>
      <c r="J76" t="s">
        <v>14</v>
      </c>
      <c r="K76" t="s">
        <v>15</v>
      </c>
      <c r="L76" t="s">
        <v>16</v>
      </c>
      <c r="M76" t="s">
        <v>590</v>
      </c>
      <c r="N76" t="s">
        <v>591</v>
      </c>
      <c r="O76" t="s">
        <v>20</v>
      </c>
      <c r="P76" t="s">
        <v>93</v>
      </c>
      <c r="Q76" t="s">
        <v>22</v>
      </c>
      <c r="R76" t="s">
        <v>94</v>
      </c>
      <c r="U76" s="2" t="str">
        <f t="shared" si="7"/>
        <v>Mohsen</v>
      </c>
      <c r="V76" s="2" t="str">
        <f t="shared" si="8"/>
        <v>Ansari</v>
      </c>
      <c r="W76" s="2" t="str">
        <f t="shared" si="9"/>
        <v>Ansari</v>
      </c>
      <c r="Y76" s="2" t="str">
        <f>U167</f>
        <v>Robert</v>
      </c>
      <c r="Z76" s="2" t="str">
        <f>IF(V167=W167, "",V167)</f>
        <v>James</v>
      </c>
      <c r="AA76" s="2" t="str">
        <f>W167</f>
        <v>Walker</v>
      </c>
      <c r="AB76" s="2" t="str">
        <f t="shared" si="10"/>
        <v>Robert James Walker</v>
      </c>
      <c r="AC76" s="4">
        <v>12853591</v>
      </c>
      <c r="AD76" s="4">
        <v>12853591</v>
      </c>
      <c r="AF76" s="2" t="str">
        <f t="shared" si="11"/>
        <v>INSERT INTO instructor (Eid, Fname, Mname, Lname) VALUES (12853591,'Robert','James','Walker');</v>
      </c>
    </row>
    <row r="77" spans="1:32" x14ac:dyDescent="0.25">
      <c r="A77" s="2" t="str">
        <f t="shared" si="6"/>
        <v>CPSC 217</v>
      </c>
      <c r="B77" t="s">
        <v>0</v>
      </c>
      <c r="C77">
        <v>217</v>
      </c>
      <c r="D77" t="s">
        <v>100</v>
      </c>
      <c r="E77" t="s">
        <v>25</v>
      </c>
      <c r="F77" t="s">
        <v>10</v>
      </c>
      <c r="G77" t="s">
        <v>26</v>
      </c>
      <c r="H77" t="s">
        <v>69</v>
      </c>
      <c r="I77" t="s">
        <v>13</v>
      </c>
      <c r="J77" t="s">
        <v>14</v>
      </c>
      <c r="K77" t="s">
        <v>15</v>
      </c>
      <c r="L77" t="s">
        <v>16</v>
      </c>
      <c r="M77" t="s">
        <v>586</v>
      </c>
      <c r="N77" t="s">
        <v>587</v>
      </c>
      <c r="O77" t="s">
        <v>20</v>
      </c>
      <c r="P77" t="s">
        <v>84</v>
      </c>
      <c r="Q77" t="s">
        <v>22</v>
      </c>
      <c r="R77" t="s">
        <v>85</v>
      </c>
      <c r="U77" s="2" t="str">
        <f t="shared" si="7"/>
        <v>Aniruddha</v>
      </c>
      <c r="V77" s="2" t="str">
        <f t="shared" si="8"/>
        <v>Chattoraj</v>
      </c>
      <c r="W77" s="2" t="str">
        <f t="shared" si="9"/>
        <v>Chattoraj</v>
      </c>
      <c r="Y77" s="2" t="str">
        <f>U168</f>
        <v>Sydney</v>
      </c>
      <c r="Z77" s="2" t="str">
        <f>IF(V168=W168, "",V168)</f>
        <v>Anne</v>
      </c>
      <c r="AA77" s="2" t="str">
        <f>W168</f>
        <v>Pratte</v>
      </c>
      <c r="AB77" s="2" t="str">
        <f t="shared" si="10"/>
        <v>Sydney Anne Pratte</v>
      </c>
      <c r="AC77" s="4">
        <v>96836218</v>
      </c>
      <c r="AD77" s="4">
        <v>96836218</v>
      </c>
      <c r="AF77" s="2" t="str">
        <f t="shared" si="11"/>
        <v>INSERT INTO instructor (Eid, Fname, Mname, Lname) VALUES (96836218,'Sydney','Anne','Pratte');</v>
      </c>
    </row>
    <row r="78" spans="1:32" x14ac:dyDescent="0.25">
      <c r="A78" s="2" t="str">
        <f t="shared" si="6"/>
        <v xml:space="preserve"> </v>
      </c>
      <c r="U78" s="2">
        <f t="shared" si="7"/>
        <v>0</v>
      </c>
      <c r="V78" s="2">
        <f t="shared" si="8"/>
        <v>0</v>
      </c>
      <c r="W78" s="2">
        <f t="shared" si="9"/>
        <v>0</v>
      </c>
      <c r="Y78" s="2" t="str">
        <f>U169</f>
        <v>May</v>
      </c>
      <c r="Z78" s="2" t="str">
        <f>IF(V169=W169, "",V169)</f>
        <v>A.Sayed</v>
      </c>
      <c r="AA78" s="2" t="str">
        <f>W169</f>
        <v>Mahmoud</v>
      </c>
      <c r="AB78" s="2" t="str">
        <f t="shared" si="10"/>
        <v>May A.Sayed Mahmoud</v>
      </c>
      <c r="AC78" s="4">
        <v>10216679</v>
      </c>
      <c r="AD78" s="4">
        <v>10216679</v>
      </c>
      <c r="AF78" s="2" t="str">
        <f t="shared" si="11"/>
        <v>INSERT INTO instructor (Eid, Fname, Mname, Lname) VALUES (10216679,'May','A.Sayed','Mahmoud');</v>
      </c>
    </row>
    <row r="79" spans="1:32" x14ac:dyDescent="0.25">
      <c r="A79" s="2" t="str">
        <f t="shared" si="6"/>
        <v>CPSC 13.0416666666667</v>
      </c>
      <c r="B79" t="s">
        <v>0</v>
      </c>
      <c r="C79" s="1">
        <v>13.041666666666666</v>
      </c>
      <c r="D79" t="s">
        <v>1</v>
      </c>
      <c r="E79" t="s">
        <v>2</v>
      </c>
      <c r="F79" t="s">
        <v>165</v>
      </c>
      <c r="U79" s="2">
        <f t="shared" si="7"/>
        <v>0</v>
      </c>
      <c r="V79" s="2">
        <f t="shared" si="8"/>
        <v>0</v>
      </c>
      <c r="W79" s="2">
        <f t="shared" si="9"/>
        <v>0</v>
      </c>
      <c r="Y79" s="2" t="str">
        <f>U171</f>
        <v>Lakshya</v>
      </c>
      <c r="Z79" s="2" t="str">
        <f>IF(V171=W171, "",V171)</f>
        <v/>
      </c>
      <c r="AA79" s="2" t="str">
        <f>W171</f>
        <v>Tandon</v>
      </c>
      <c r="AB79" s="2" t="str">
        <f t="shared" si="10"/>
        <v>Lakshya  Tandon</v>
      </c>
      <c r="AC79" s="4">
        <v>29263193</v>
      </c>
      <c r="AD79" s="4">
        <v>29263193</v>
      </c>
      <c r="AF79" s="2" t="str">
        <f t="shared" si="11"/>
        <v>INSERT INTO instructor (Eid, Fname, Mname, Lname) VALUES (29263193,'Lakshya','','Tandon');</v>
      </c>
    </row>
    <row r="80" spans="1:32" x14ac:dyDescent="0.25">
      <c r="A80" s="2" t="str">
        <f t="shared" si="6"/>
        <v>CPSC 313</v>
      </c>
      <c r="B80" t="s">
        <v>0</v>
      </c>
      <c r="C80">
        <v>313</v>
      </c>
      <c r="D80" t="s">
        <v>8</v>
      </c>
      <c r="E80" t="s">
        <v>9</v>
      </c>
      <c r="F80" t="s">
        <v>10</v>
      </c>
      <c r="G80" t="s">
        <v>11</v>
      </c>
      <c r="H80" t="s">
        <v>12</v>
      </c>
      <c r="I80" t="s">
        <v>13</v>
      </c>
      <c r="J80" t="s">
        <v>14</v>
      </c>
      <c r="K80" t="s">
        <v>15</v>
      </c>
      <c r="L80" t="s">
        <v>16</v>
      </c>
      <c r="M80" t="s">
        <v>592</v>
      </c>
      <c r="N80" t="s">
        <v>593</v>
      </c>
      <c r="O80" t="s">
        <v>125</v>
      </c>
      <c r="P80" t="s">
        <v>34</v>
      </c>
      <c r="Q80" t="s">
        <v>22</v>
      </c>
      <c r="R80" t="s">
        <v>35</v>
      </c>
      <c r="U80" s="2" t="str">
        <f t="shared" si="7"/>
        <v>Catalin</v>
      </c>
      <c r="V80" s="2" t="str">
        <f t="shared" si="8"/>
        <v>Dohotaru</v>
      </c>
      <c r="W80" s="2" t="str">
        <f t="shared" si="9"/>
        <v>Dohotaru</v>
      </c>
      <c r="Y80" s="2" t="str">
        <f>U176</f>
        <v>Behrouz</v>
      </c>
      <c r="Z80" s="2" t="str">
        <f>IF(V176=W176, "",V176)</f>
        <v>H</v>
      </c>
      <c r="AA80" s="2" t="str">
        <f>W176</f>
        <v>Far</v>
      </c>
      <c r="AB80" s="2" t="str">
        <f t="shared" si="10"/>
        <v>Behrouz H Far</v>
      </c>
      <c r="AC80" s="4">
        <v>50261745</v>
      </c>
      <c r="AD80" s="4">
        <v>50261745</v>
      </c>
      <c r="AF80" s="2" t="str">
        <f t="shared" si="11"/>
        <v>INSERT INTO instructor (Eid, Fname, Mname, Lname) VALUES (50261745,'Behrouz','H','Far');</v>
      </c>
    </row>
    <row r="81" spans="1:32" x14ac:dyDescent="0.25">
      <c r="A81" s="2" t="str">
        <f t="shared" si="6"/>
        <v>CPSC 313</v>
      </c>
      <c r="B81" t="s">
        <v>0</v>
      </c>
      <c r="C81">
        <v>313</v>
      </c>
      <c r="D81" t="s">
        <v>24</v>
      </c>
      <c r="E81" t="s">
        <v>25</v>
      </c>
      <c r="F81" t="s">
        <v>10</v>
      </c>
      <c r="G81" t="s">
        <v>56</v>
      </c>
      <c r="H81" t="s">
        <v>717</v>
      </c>
      <c r="I81" t="s">
        <v>13</v>
      </c>
      <c r="J81" t="s">
        <v>14</v>
      </c>
      <c r="K81" t="s">
        <v>15</v>
      </c>
      <c r="L81" t="s">
        <v>16</v>
      </c>
      <c r="M81" t="s">
        <v>594</v>
      </c>
      <c r="N81" t="s">
        <v>595</v>
      </c>
      <c r="O81" t="s">
        <v>596</v>
      </c>
      <c r="P81" t="s">
        <v>718</v>
      </c>
      <c r="Q81" t="s">
        <v>31</v>
      </c>
      <c r="R81" t="s">
        <v>22</v>
      </c>
      <c r="S81" t="s">
        <v>32</v>
      </c>
      <c r="U81" s="2" t="str">
        <f t="shared" si="7"/>
        <v>Asif</v>
      </c>
      <c r="V81" s="2" t="str">
        <f t="shared" si="8"/>
        <v>Muhammad</v>
      </c>
      <c r="W81" s="2" t="str">
        <f t="shared" si="9"/>
        <v>Yousuf</v>
      </c>
      <c r="Y81" s="2" t="str">
        <f>U180</f>
        <v>Scott</v>
      </c>
      <c r="Z81" s="2" t="str">
        <f>IF(V180=W180, "",V180)</f>
        <v>Andrew</v>
      </c>
      <c r="AA81" s="2" t="str">
        <f>W180</f>
        <v>Robison</v>
      </c>
      <c r="AB81" s="2" t="str">
        <f t="shared" si="10"/>
        <v>Scott Andrew Robison</v>
      </c>
      <c r="AC81" s="4">
        <v>91336561</v>
      </c>
      <c r="AD81" s="4">
        <v>91336561</v>
      </c>
      <c r="AF81" s="2" t="str">
        <f t="shared" si="11"/>
        <v>INSERT INTO instructor (Eid, Fname, Mname, Lname) VALUES (91336561,'Scott','Andrew','Robison');</v>
      </c>
    </row>
    <row r="82" spans="1:32" x14ac:dyDescent="0.25">
      <c r="A82" s="2" t="str">
        <f t="shared" si="6"/>
        <v>CPSC 313</v>
      </c>
      <c r="B82" t="s">
        <v>0</v>
      </c>
      <c r="C82">
        <v>313</v>
      </c>
      <c r="D82" t="s">
        <v>33</v>
      </c>
      <c r="E82" t="s">
        <v>25</v>
      </c>
      <c r="F82" t="s">
        <v>10</v>
      </c>
      <c r="G82" t="s">
        <v>56</v>
      </c>
      <c r="H82" t="s">
        <v>717</v>
      </c>
      <c r="I82" t="s">
        <v>13</v>
      </c>
      <c r="J82" t="s">
        <v>14</v>
      </c>
      <c r="K82" t="s">
        <v>15</v>
      </c>
      <c r="L82" t="s">
        <v>16</v>
      </c>
      <c r="M82" t="s">
        <v>597</v>
      </c>
      <c r="N82" t="s">
        <v>598</v>
      </c>
      <c r="O82" t="s">
        <v>719</v>
      </c>
      <c r="P82" t="s">
        <v>75</v>
      </c>
      <c r="Q82" t="s">
        <v>22</v>
      </c>
      <c r="R82" t="s">
        <v>76</v>
      </c>
      <c r="U82" s="2" t="str">
        <f t="shared" si="7"/>
        <v>Rong</v>
      </c>
      <c r="V82" s="2" t="str">
        <f t="shared" si="8"/>
        <v>Jiang</v>
      </c>
      <c r="W82" s="2" t="str">
        <f t="shared" si="9"/>
        <v>Jiang</v>
      </c>
      <c r="Y82" s="2" t="str">
        <f>U181</f>
        <v>Alexander</v>
      </c>
      <c r="Z82" s="2" t="str">
        <f>IF(V181=W181, "",V181)</f>
        <v>R.</v>
      </c>
      <c r="AA82" s="2" t="str">
        <f>W181</f>
        <v>DeLeon</v>
      </c>
      <c r="AB82" s="2" t="str">
        <f t="shared" si="10"/>
        <v>Alexander R. DeLeon</v>
      </c>
      <c r="AC82" s="4">
        <v>66511015</v>
      </c>
      <c r="AD82" s="4">
        <v>66511015</v>
      </c>
      <c r="AF82" s="2" t="str">
        <f t="shared" si="11"/>
        <v>INSERT INTO instructor (Eid, Fname, Mname, Lname) VALUES (66511015,'Alexander','R.','DeLeon');</v>
      </c>
    </row>
    <row r="83" spans="1:32" x14ac:dyDescent="0.25">
      <c r="A83" s="2" t="str">
        <f t="shared" si="6"/>
        <v>CPSC 313</v>
      </c>
      <c r="B83" t="s">
        <v>0</v>
      </c>
      <c r="C83">
        <v>313</v>
      </c>
      <c r="D83" t="s">
        <v>36</v>
      </c>
      <c r="E83" t="s">
        <v>25</v>
      </c>
      <c r="F83" t="s">
        <v>10</v>
      </c>
      <c r="G83" t="s">
        <v>56</v>
      </c>
      <c r="H83" t="s">
        <v>717</v>
      </c>
      <c r="I83" t="s">
        <v>13</v>
      </c>
      <c r="J83" t="s">
        <v>14</v>
      </c>
      <c r="K83" t="s">
        <v>15</v>
      </c>
      <c r="L83" t="s">
        <v>16</v>
      </c>
      <c r="M83" t="s">
        <v>597</v>
      </c>
      <c r="N83" t="s">
        <v>598</v>
      </c>
      <c r="O83" t="s">
        <v>720</v>
      </c>
      <c r="P83" t="s">
        <v>40</v>
      </c>
      <c r="Q83" t="s">
        <v>22</v>
      </c>
      <c r="R83" t="s">
        <v>41</v>
      </c>
      <c r="U83" s="2" t="str">
        <f t="shared" si="7"/>
        <v>Rong</v>
      </c>
      <c r="V83" s="2" t="str">
        <f t="shared" si="8"/>
        <v>Jiang</v>
      </c>
      <c r="W83" s="2" t="str">
        <f t="shared" si="9"/>
        <v>Jiang</v>
      </c>
      <c r="Y83" s="2" t="str">
        <f>U182</f>
        <v>Claudia</v>
      </c>
      <c r="Z83" s="2" t="str">
        <f>IF(V182=W182, "",V182)</f>
        <v>Marie</v>
      </c>
      <c r="AA83" s="2" t="str">
        <f>W182</f>
        <v>Mahler</v>
      </c>
      <c r="AB83" s="2" t="str">
        <f t="shared" si="10"/>
        <v>Claudia Marie Mahler</v>
      </c>
      <c r="AC83" s="4">
        <v>64022067</v>
      </c>
      <c r="AD83" s="4">
        <v>64022067</v>
      </c>
      <c r="AF83" s="2" t="str">
        <f t="shared" si="11"/>
        <v>INSERT INTO instructor (Eid, Fname, Mname, Lname) VALUES (64022067,'Claudia','Marie','Mahler');</v>
      </c>
    </row>
    <row r="84" spans="1:32" x14ac:dyDescent="0.25">
      <c r="A84" s="2" t="str">
        <f t="shared" si="6"/>
        <v>CPSC 313</v>
      </c>
      <c r="B84" t="s">
        <v>0</v>
      </c>
      <c r="C84">
        <v>313</v>
      </c>
      <c r="D84" t="s">
        <v>42</v>
      </c>
      <c r="E84" t="s">
        <v>25</v>
      </c>
      <c r="F84" t="s">
        <v>10</v>
      </c>
      <c r="G84" t="s">
        <v>56</v>
      </c>
      <c r="H84" t="s">
        <v>717</v>
      </c>
      <c r="I84" t="s">
        <v>13</v>
      </c>
      <c r="J84" t="s">
        <v>14</v>
      </c>
      <c r="K84" t="s">
        <v>15</v>
      </c>
      <c r="L84" t="s">
        <v>16</v>
      </c>
      <c r="M84" t="s">
        <v>599</v>
      </c>
      <c r="N84" t="s">
        <v>721</v>
      </c>
      <c r="O84" t="s">
        <v>600</v>
      </c>
      <c r="P84" t="s">
        <v>720</v>
      </c>
      <c r="Q84" t="s">
        <v>75</v>
      </c>
      <c r="R84" t="s">
        <v>22</v>
      </c>
      <c r="S84" t="s">
        <v>76</v>
      </c>
      <c r="U84" s="2" t="str">
        <f t="shared" si="7"/>
        <v>Zahra</v>
      </c>
      <c r="V84" s="2" t="str">
        <f t="shared" si="8"/>
        <v>ShakeriHossein</v>
      </c>
      <c r="W84" s="2" t="str">
        <f t="shared" si="9"/>
        <v>Abad</v>
      </c>
      <c r="Y84" s="2" t="str">
        <f>U183</f>
        <v>James</v>
      </c>
      <c r="Z84" s="2" t="str">
        <f>IF(V183=W183, "",V183)</f>
        <v/>
      </c>
      <c r="AA84" s="2" t="str">
        <f>W183</f>
        <v>Stallard</v>
      </c>
      <c r="AB84" s="2" t="str">
        <f t="shared" si="10"/>
        <v>James  Stallard</v>
      </c>
      <c r="AC84" s="4">
        <v>97664099</v>
      </c>
      <c r="AD84" s="4">
        <v>97664099</v>
      </c>
      <c r="AF84" s="2" t="str">
        <f t="shared" si="11"/>
        <v>INSERT INTO instructor (Eid, Fname, Mname, Lname) VALUES (97664099,'James','','Stallard');</v>
      </c>
    </row>
    <row r="85" spans="1:32" x14ac:dyDescent="0.25">
      <c r="A85" s="2" t="str">
        <f t="shared" si="6"/>
        <v>CPSC 313</v>
      </c>
      <c r="B85" t="s">
        <v>0</v>
      </c>
      <c r="C85">
        <v>313</v>
      </c>
      <c r="D85" t="s">
        <v>45</v>
      </c>
      <c r="E85" t="s">
        <v>25</v>
      </c>
      <c r="F85" t="s">
        <v>10</v>
      </c>
      <c r="G85" t="s">
        <v>56</v>
      </c>
      <c r="H85" t="s">
        <v>717</v>
      </c>
      <c r="I85" t="s">
        <v>13</v>
      </c>
      <c r="J85" t="s">
        <v>14</v>
      </c>
      <c r="K85" t="s">
        <v>15</v>
      </c>
      <c r="L85" t="s">
        <v>16</v>
      </c>
      <c r="M85" t="s">
        <v>594</v>
      </c>
      <c r="N85" t="s">
        <v>595</v>
      </c>
      <c r="O85" t="s">
        <v>596</v>
      </c>
      <c r="P85" t="s">
        <v>719</v>
      </c>
      <c r="Q85" t="s">
        <v>113</v>
      </c>
      <c r="R85" t="s">
        <v>22</v>
      </c>
      <c r="S85" t="s">
        <v>114</v>
      </c>
      <c r="U85" s="2" t="str">
        <f t="shared" si="7"/>
        <v>Asif</v>
      </c>
      <c r="V85" s="2" t="str">
        <f t="shared" si="8"/>
        <v>Muhammad</v>
      </c>
      <c r="W85" s="2" t="str">
        <f t="shared" si="9"/>
        <v>Yousuf</v>
      </c>
      <c r="Y85" s="2" t="str">
        <f>U184</f>
        <v>Chao</v>
      </c>
      <c r="Z85" s="2" t="str">
        <f>IF(V184=W184, "",V184)</f>
        <v/>
      </c>
      <c r="AA85" s="2" t="str">
        <f>W184</f>
        <v>Qiu</v>
      </c>
      <c r="AB85" s="2" t="str">
        <f t="shared" si="10"/>
        <v>Chao  Qiu</v>
      </c>
      <c r="AC85" s="4">
        <v>50518581</v>
      </c>
      <c r="AD85" s="4">
        <v>50518581</v>
      </c>
      <c r="AF85" s="2" t="str">
        <f t="shared" si="11"/>
        <v>INSERT INTO instructor (Eid, Fname, Mname, Lname) VALUES (50518581,'Chao','','Qiu');</v>
      </c>
    </row>
    <row r="86" spans="1:32" x14ac:dyDescent="0.25">
      <c r="A86" s="2" t="str">
        <f t="shared" si="6"/>
        <v>CPSC 313</v>
      </c>
      <c r="B86" t="s">
        <v>0</v>
      </c>
      <c r="C86">
        <v>313</v>
      </c>
      <c r="D86" t="s">
        <v>48</v>
      </c>
      <c r="E86" t="s">
        <v>25</v>
      </c>
      <c r="F86" t="s">
        <v>10</v>
      </c>
      <c r="G86" t="s">
        <v>56</v>
      </c>
      <c r="H86" t="s">
        <v>717</v>
      </c>
      <c r="I86" t="s">
        <v>13</v>
      </c>
      <c r="J86" t="s">
        <v>14</v>
      </c>
      <c r="K86" t="s">
        <v>15</v>
      </c>
      <c r="L86" t="s">
        <v>16</v>
      </c>
      <c r="M86" t="s">
        <v>599</v>
      </c>
      <c r="N86" t="s">
        <v>721</v>
      </c>
      <c r="O86" t="s">
        <v>600</v>
      </c>
      <c r="P86" t="s">
        <v>720</v>
      </c>
      <c r="Q86" t="s">
        <v>113</v>
      </c>
      <c r="R86" t="s">
        <v>22</v>
      </c>
      <c r="S86" t="s">
        <v>114</v>
      </c>
      <c r="U86" s="2" t="str">
        <f t="shared" si="7"/>
        <v>Zahra</v>
      </c>
      <c r="V86" s="2" t="str">
        <f t="shared" si="8"/>
        <v>ShakeriHossein</v>
      </c>
      <c r="W86" s="2" t="str">
        <f t="shared" si="9"/>
        <v>Abad</v>
      </c>
      <c r="Y86" s="2" t="str">
        <f>U185</f>
        <v>Xuewen</v>
      </c>
      <c r="Z86" s="2" t="str">
        <f>IF(V185=W185, "",V185)</f>
        <v/>
      </c>
      <c r="AA86" s="2" t="str">
        <f>W185</f>
        <v>Lu</v>
      </c>
      <c r="AB86" s="2" t="str">
        <f t="shared" si="10"/>
        <v>Xuewen  Lu</v>
      </c>
      <c r="AC86" s="4">
        <v>27423920</v>
      </c>
      <c r="AD86" s="4">
        <v>27423920</v>
      </c>
      <c r="AF86" s="2" t="str">
        <f t="shared" si="11"/>
        <v>INSERT INTO instructor (Eid, Fname, Mname, Lname) VALUES (27423920,'Xuewen','','Lu');</v>
      </c>
    </row>
    <row r="87" spans="1:32" x14ac:dyDescent="0.25">
      <c r="A87" s="2" t="str">
        <f t="shared" si="6"/>
        <v xml:space="preserve"> </v>
      </c>
      <c r="U87" s="2">
        <f t="shared" si="7"/>
        <v>0</v>
      </c>
      <c r="V87" s="2">
        <f t="shared" si="8"/>
        <v>0</v>
      </c>
      <c r="W87" s="2">
        <f t="shared" si="9"/>
        <v>0</v>
      </c>
      <c r="Y87" s="2" t="str">
        <f>U186</f>
        <v>Jingjing</v>
      </c>
      <c r="Z87" s="2" t="str">
        <f>IF(V186=W186, "",V186)</f>
        <v/>
      </c>
      <c r="AA87" s="2" t="str">
        <f>W186</f>
        <v>Wu</v>
      </c>
      <c r="AB87" s="2" t="str">
        <f t="shared" si="10"/>
        <v>Jingjing  Wu</v>
      </c>
      <c r="AC87" s="4">
        <v>33992317</v>
      </c>
      <c r="AD87" s="4">
        <v>33992317</v>
      </c>
      <c r="AF87" s="2" t="str">
        <f t="shared" si="11"/>
        <v>INSERT INTO instructor (Eid, Fname, Mname, Lname) VALUES (33992317,'Jingjing','','Wu');</v>
      </c>
    </row>
    <row r="88" spans="1:32" x14ac:dyDescent="0.25">
      <c r="A88" s="2" t="str">
        <f t="shared" si="6"/>
        <v>CPSC 14.7916666666667</v>
      </c>
      <c r="B88" t="s">
        <v>0</v>
      </c>
      <c r="C88" s="1">
        <v>14.791666666666666</v>
      </c>
      <c r="D88" t="s">
        <v>601</v>
      </c>
      <c r="E88" t="s">
        <v>602</v>
      </c>
      <c r="U88" s="2">
        <f t="shared" si="7"/>
        <v>0</v>
      </c>
      <c r="V88" s="2">
        <f t="shared" si="8"/>
        <v>0</v>
      </c>
      <c r="W88" s="2">
        <f t="shared" si="9"/>
        <v>0</v>
      </c>
      <c r="Y88" s="2" t="str">
        <f>U200</f>
        <v>Shiying</v>
      </c>
      <c r="Z88" s="2" t="str">
        <f>IF(V200=W200, "",V200)</f>
        <v/>
      </c>
      <c r="AA88" s="2" t="str">
        <f>W200</f>
        <v>Kong</v>
      </c>
      <c r="AB88" s="2" t="str">
        <f t="shared" si="10"/>
        <v>Shiying  Kong</v>
      </c>
      <c r="AC88" s="4">
        <v>22886548</v>
      </c>
      <c r="AD88" s="4">
        <v>22886548</v>
      </c>
      <c r="AF88" s="2" t="str">
        <f t="shared" si="11"/>
        <v>INSERT INTO instructor (Eid, Fname, Mname, Lname) VALUES (22886548,'Shiying','','Kong');</v>
      </c>
    </row>
    <row r="89" spans="1:32" x14ac:dyDescent="0.25">
      <c r="A89" s="2" t="str">
        <f t="shared" si="6"/>
        <v>CPSC 355</v>
      </c>
      <c r="B89" t="s">
        <v>0</v>
      </c>
      <c r="C89">
        <v>355</v>
      </c>
      <c r="D89" t="s">
        <v>8</v>
      </c>
      <c r="E89" t="s">
        <v>9</v>
      </c>
      <c r="F89" t="s">
        <v>10</v>
      </c>
      <c r="G89" t="s">
        <v>56</v>
      </c>
      <c r="H89" t="s">
        <v>106</v>
      </c>
      <c r="I89" t="s">
        <v>13</v>
      </c>
      <c r="J89" t="s">
        <v>14</v>
      </c>
      <c r="K89" t="s">
        <v>15</v>
      </c>
      <c r="L89" t="s">
        <v>16</v>
      </c>
      <c r="M89" t="s">
        <v>603</v>
      </c>
      <c r="N89" t="s">
        <v>604</v>
      </c>
      <c r="O89" t="s">
        <v>605</v>
      </c>
      <c r="P89" t="s">
        <v>125</v>
      </c>
      <c r="Q89" t="s">
        <v>49</v>
      </c>
      <c r="R89" t="s">
        <v>22</v>
      </c>
      <c r="S89" t="s">
        <v>50</v>
      </c>
      <c r="U89" s="2" t="str">
        <f t="shared" si="7"/>
        <v>Leonard</v>
      </c>
      <c r="V89" s="2" t="str">
        <f t="shared" si="8"/>
        <v>C</v>
      </c>
      <c r="W89" s="2" t="str">
        <f t="shared" si="9"/>
        <v>Manzara</v>
      </c>
      <c r="Y89" s="2" t="str">
        <f>U201</f>
        <v>Yunting</v>
      </c>
      <c r="Z89" s="2" t="str">
        <f>IF(V201=W201, "",V201)</f>
        <v/>
      </c>
      <c r="AA89" s="2" t="str">
        <f>W201</f>
        <v>Fu</v>
      </c>
      <c r="AB89" s="2" t="str">
        <f t="shared" si="10"/>
        <v>Yunting  Fu</v>
      </c>
      <c r="AC89" s="4">
        <v>38638877</v>
      </c>
      <c r="AD89" s="4">
        <v>38638877</v>
      </c>
      <c r="AF89" s="2" t="str">
        <f t="shared" si="11"/>
        <v>INSERT INTO instructor (Eid, Fname, Mname, Lname) VALUES (38638877,'Yunting','','Fu');</v>
      </c>
    </row>
    <row r="90" spans="1:32" x14ac:dyDescent="0.25">
      <c r="A90" s="2" t="str">
        <f t="shared" si="6"/>
        <v>CPSC 355</v>
      </c>
      <c r="B90" t="s">
        <v>0</v>
      </c>
      <c r="C90">
        <v>355</v>
      </c>
      <c r="D90" t="s">
        <v>62</v>
      </c>
      <c r="E90" t="s">
        <v>9</v>
      </c>
      <c r="F90" t="s">
        <v>10</v>
      </c>
      <c r="G90" t="s">
        <v>606</v>
      </c>
      <c r="H90" t="s">
        <v>607</v>
      </c>
      <c r="I90" t="s">
        <v>13</v>
      </c>
      <c r="J90" t="s">
        <v>63</v>
      </c>
      <c r="K90" t="s">
        <v>15</v>
      </c>
      <c r="L90" t="s">
        <v>16</v>
      </c>
      <c r="M90" t="s">
        <v>603</v>
      </c>
      <c r="N90" t="s">
        <v>604</v>
      </c>
      <c r="O90" t="s">
        <v>605</v>
      </c>
      <c r="P90" t="s">
        <v>125</v>
      </c>
      <c r="Q90" t="s">
        <v>31</v>
      </c>
      <c r="R90" t="s">
        <v>22</v>
      </c>
      <c r="S90" t="s">
        <v>32</v>
      </c>
      <c r="U90" s="2" t="str">
        <f t="shared" si="7"/>
        <v>Leonard</v>
      </c>
      <c r="V90" s="2" t="str">
        <f t="shared" si="8"/>
        <v>C</v>
      </c>
      <c r="W90" s="2" t="str">
        <f t="shared" si="9"/>
        <v>Manzara</v>
      </c>
      <c r="Y90" s="2" t="str">
        <f>U202</f>
        <v>Mingchen</v>
      </c>
      <c r="Z90" s="2" t="str">
        <f>IF(V202=W202, "",V202)</f>
        <v/>
      </c>
      <c r="AA90" s="2" t="str">
        <f>W202</f>
        <v>Ren</v>
      </c>
      <c r="AB90" s="2" t="str">
        <f t="shared" si="10"/>
        <v>Mingchen  Ren</v>
      </c>
      <c r="AC90" s="4">
        <v>90840478</v>
      </c>
      <c r="AD90" s="4">
        <v>90840478</v>
      </c>
      <c r="AF90" s="2" t="str">
        <f t="shared" si="11"/>
        <v>INSERT INTO instructor (Eid, Fname, Mname, Lname) VALUES (90840478,'Mingchen','','Ren');</v>
      </c>
    </row>
    <row r="91" spans="1:32" x14ac:dyDescent="0.25">
      <c r="A91" s="2" t="str">
        <f t="shared" si="6"/>
        <v>CPSC 355</v>
      </c>
      <c r="B91" t="s">
        <v>0</v>
      </c>
      <c r="C91">
        <v>355</v>
      </c>
      <c r="D91" t="s">
        <v>24</v>
      </c>
      <c r="E91" t="s">
        <v>25</v>
      </c>
      <c r="F91" t="s">
        <v>10</v>
      </c>
      <c r="G91" t="s">
        <v>26</v>
      </c>
      <c r="H91" t="s">
        <v>140</v>
      </c>
      <c r="I91" t="s">
        <v>13</v>
      </c>
      <c r="J91" t="s">
        <v>14</v>
      </c>
      <c r="K91" t="s">
        <v>15</v>
      </c>
      <c r="L91" t="s">
        <v>16</v>
      </c>
      <c r="M91" t="s">
        <v>608</v>
      </c>
      <c r="N91" t="s">
        <v>609</v>
      </c>
      <c r="O91" t="s">
        <v>610</v>
      </c>
      <c r="P91" t="s">
        <v>20</v>
      </c>
      <c r="Q91" t="s">
        <v>93</v>
      </c>
      <c r="R91" t="s">
        <v>22</v>
      </c>
      <c r="S91" t="s">
        <v>94</v>
      </c>
      <c r="U91" s="2" t="str">
        <f t="shared" si="7"/>
        <v>Cordell</v>
      </c>
      <c r="V91" s="2" t="str">
        <f t="shared" si="8"/>
        <v>George</v>
      </c>
      <c r="W91" s="2" t="str">
        <f t="shared" si="9"/>
        <v>Bloor</v>
      </c>
      <c r="Y91" s="2" t="str">
        <f>U203</f>
        <v>Yue</v>
      </c>
      <c r="Z91" s="2" t="str">
        <f>IF(V203=W203, "",V203)</f>
        <v/>
      </c>
      <c r="AA91" s="2" t="str">
        <f>W203</f>
        <v>Xu</v>
      </c>
      <c r="AB91" s="2" t="str">
        <f t="shared" si="10"/>
        <v>Yue  Xu</v>
      </c>
      <c r="AC91" s="4">
        <v>28732945</v>
      </c>
      <c r="AD91" s="4">
        <v>28732945</v>
      </c>
      <c r="AF91" s="2" t="str">
        <f t="shared" si="11"/>
        <v>INSERT INTO instructor (Eid, Fname, Mname, Lname) VALUES (28732945,'Yue','','Xu');</v>
      </c>
    </row>
    <row r="92" spans="1:32" x14ac:dyDescent="0.25">
      <c r="A92" s="2" t="str">
        <f t="shared" si="6"/>
        <v>CPSC 355</v>
      </c>
      <c r="B92" t="s">
        <v>0</v>
      </c>
      <c r="C92">
        <v>355</v>
      </c>
      <c r="D92" t="s">
        <v>33</v>
      </c>
      <c r="E92" t="s">
        <v>25</v>
      </c>
      <c r="F92" t="s">
        <v>10</v>
      </c>
      <c r="G92" t="s">
        <v>26</v>
      </c>
      <c r="H92" t="s">
        <v>69</v>
      </c>
      <c r="I92" t="s">
        <v>13</v>
      </c>
      <c r="J92" t="s">
        <v>14</v>
      </c>
      <c r="K92" t="s">
        <v>15</v>
      </c>
      <c r="L92" t="s">
        <v>16</v>
      </c>
      <c r="M92" t="s">
        <v>608</v>
      </c>
      <c r="N92" t="s">
        <v>609</v>
      </c>
      <c r="O92" t="s">
        <v>610</v>
      </c>
      <c r="P92" t="s">
        <v>30</v>
      </c>
      <c r="Q92" t="s">
        <v>113</v>
      </c>
      <c r="R92" t="s">
        <v>22</v>
      </c>
      <c r="S92" t="s">
        <v>114</v>
      </c>
      <c r="U92" s="2" t="str">
        <f t="shared" si="7"/>
        <v>Cordell</v>
      </c>
      <c r="V92" s="2" t="str">
        <f t="shared" si="8"/>
        <v>George</v>
      </c>
      <c r="W92" s="2" t="str">
        <f t="shared" si="9"/>
        <v>Bloor</v>
      </c>
      <c r="Y92" s="2" t="str">
        <f>U204</f>
        <v>Charmaine</v>
      </c>
      <c r="Z92" s="2" t="str">
        <f>IF(V204=W204, "",V204)</f>
        <v/>
      </c>
      <c r="AA92" s="2" t="str">
        <f>W204</f>
        <v>Navis</v>
      </c>
      <c r="AB92" s="2" t="str">
        <f t="shared" si="10"/>
        <v>Charmaine  Navis</v>
      </c>
      <c r="AC92" s="4">
        <v>47211009</v>
      </c>
      <c r="AD92" s="4">
        <v>47211009</v>
      </c>
      <c r="AF92" s="2" t="str">
        <f t="shared" si="11"/>
        <v>INSERT INTO instructor (Eid, Fname, Mname, Lname) VALUES (47211009,'Charmaine','','Navis');</v>
      </c>
    </row>
    <row r="93" spans="1:32" x14ac:dyDescent="0.25">
      <c r="A93" s="2" t="str">
        <f t="shared" si="6"/>
        <v>CPSC 355</v>
      </c>
      <c r="B93" t="s">
        <v>0</v>
      </c>
      <c r="C93">
        <v>355</v>
      </c>
      <c r="D93" t="s">
        <v>36</v>
      </c>
      <c r="E93" t="s">
        <v>25</v>
      </c>
      <c r="F93" t="s">
        <v>10</v>
      </c>
      <c r="G93" t="s">
        <v>26</v>
      </c>
      <c r="H93" t="s">
        <v>146</v>
      </c>
      <c r="I93" t="s">
        <v>13</v>
      </c>
      <c r="J93" t="s">
        <v>14</v>
      </c>
      <c r="K93" t="s">
        <v>15</v>
      </c>
      <c r="L93" t="s">
        <v>16</v>
      </c>
      <c r="M93" t="s">
        <v>611</v>
      </c>
      <c r="N93" t="s">
        <v>124</v>
      </c>
      <c r="O93" t="s">
        <v>30</v>
      </c>
      <c r="P93" t="s">
        <v>84</v>
      </c>
      <c r="Q93" t="s">
        <v>22</v>
      </c>
      <c r="R93" t="s">
        <v>85</v>
      </c>
      <c r="U93" s="2" t="str">
        <f t="shared" si="7"/>
        <v>Edwin</v>
      </c>
      <c r="V93" s="2" t="str">
        <f t="shared" si="8"/>
        <v>Chan</v>
      </c>
      <c r="W93" s="2" t="str">
        <f t="shared" si="9"/>
        <v>Chan</v>
      </c>
      <c r="Y93" s="2" t="str">
        <f>U207</f>
        <v>Jixian</v>
      </c>
      <c r="Z93" s="2" t="str">
        <f>IF(V207=W207, "",V207)</f>
        <v/>
      </c>
      <c r="AA93" s="2" t="str">
        <f>W207</f>
        <v>Li</v>
      </c>
      <c r="AB93" s="2" t="str">
        <f t="shared" si="10"/>
        <v>Jixian  Li</v>
      </c>
      <c r="AC93" s="4">
        <v>69254133</v>
      </c>
      <c r="AD93" s="4">
        <v>69254133</v>
      </c>
      <c r="AF93" s="2" t="str">
        <f t="shared" si="11"/>
        <v>INSERT INTO instructor (Eid, Fname, Mname, Lname) VALUES (69254133,'Jixian','','Li');</v>
      </c>
    </row>
    <row r="94" spans="1:32" x14ac:dyDescent="0.25">
      <c r="A94" s="2" t="str">
        <f t="shared" si="6"/>
        <v>CPSC 355</v>
      </c>
      <c r="B94" t="s">
        <v>0</v>
      </c>
      <c r="C94">
        <v>355</v>
      </c>
      <c r="D94" t="s">
        <v>42</v>
      </c>
      <c r="E94" t="s">
        <v>25</v>
      </c>
      <c r="F94" t="s">
        <v>10</v>
      </c>
      <c r="G94" t="s">
        <v>26</v>
      </c>
      <c r="H94" t="s">
        <v>80</v>
      </c>
      <c r="I94" t="s">
        <v>13</v>
      </c>
      <c r="J94" t="s">
        <v>14</v>
      </c>
      <c r="K94" t="s">
        <v>15</v>
      </c>
      <c r="L94" t="s">
        <v>16</v>
      </c>
      <c r="M94" t="s">
        <v>612</v>
      </c>
      <c r="N94" t="s">
        <v>613</v>
      </c>
      <c r="O94" t="s">
        <v>614</v>
      </c>
      <c r="P94" t="s">
        <v>20</v>
      </c>
      <c r="Q94" t="s">
        <v>75</v>
      </c>
      <c r="R94" t="s">
        <v>22</v>
      </c>
      <c r="S94" t="s">
        <v>76</v>
      </c>
      <c r="U94" s="2" t="str">
        <f t="shared" si="7"/>
        <v>Ahmed</v>
      </c>
      <c r="V94" s="2" t="str">
        <f t="shared" si="8"/>
        <v>Al</v>
      </c>
      <c r="W94" s="2" t="str">
        <f t="shared" si="9"/>
        <v>Marouf</v>
      </c>
      <c r="Y94" s="2" t="str">
        <f>U209</f>
        <v>Levi</v>
      </c>
      <c r="Z94" s="2" t="str">
        <f>IF(V209=W209, "",V209)</f>
        <v>James</v>
      </c>
      <c r="AA94" s="2" t="str">
        <f>W209</f>
        <v>Mason</v>
      </c>
      <c r="AB94" s="2" t="str">
        <f t="shared" si="10"/>
        <v>Levi James Mason</v>
      </c>
      <c r="AC94" s="4">
        <v>80614800</v>
      </c>
      <c r="AD94" s="4">
        <v>80614800</v>
      </c>
      <c r="AF94" s="2" t="str">
        <f t="shared" si="11"/>
        <v>INSERT INTO instructor (Eid, Fname, Mname, Lname) VALUES (80614800,'Levi','James','Mason');</v>
      </c>
    </row>
    <row r="95" spans="1:32" x14ac:dyDescent="0.25">
      <c r="A95" s="2" t="str">
        <f t="shared" si="6"/>
        <v>CPSC 355</v>
      </c>
      <c r="B95" t="s">
        <v>0</v>
      </c>
      <c r="C95">
        <v>355</v>
      </c>
      <c r="D95" t="s">
        <v>45</v>
      </c>
      <c r="E95" t="s">
        <v>25</v>
      </c>
      <c r="F95" t="s">
        <v>10</v>
      </c>
      <c r="G95" t="s">
        <v>26</v>
      </c>
      <c r="H95" t="s">
        <v>146</v>
      </c>
      <c r="I95" t="s">
        <v>13</v>
      </c>
      <c r="J95" t="s">
        <v>63</v>
      </c>
      <c r="K95" t="s">
        <v>15</v>
      </c>
      <c r="L95" t="s">
        <v>16</v>
      </c>
      <c r="M95" t="s">
        <v>615</v>
      </c>
      <c r="N95" t="s">
        <v>616</v>
      </c>
      <c r="O95" t="s">
        <v>20</v>
      </c>
      <c r="P95" t="s">
        <v>93</v>
      </c>
      <c r="Q95" t="s">
        <v>22</v>
      </c>
      <c r="R95" t="s">
        <v>94</v>
      </c>
      <c r="U95" s="2" t="str">
        <f t="shared" si="7"/>
        <v>Kevin</v>
      </c>
      <c r="V95" s="2" t="str">
        <f t="shared" si="8"/>
        <v>Ta</v>
      </c>
      <c r="W95" s="2" t="str">
        <f t="shared" si="9"/>
        <v>Ta</v>
      </c>
      <c r="Y95" s="2" t="str">
        <f>U212</f>
        <v>Fahmida</v>
      </c>
      <c r="Z95" s="2" t="str">
        <f>IF(V212=W212, "",V212)</f>
        <v/>
      </c>
      <c r="AA95" s="2" t="str">
        <f>W212</f>
        <v>Yeasmin</v>
      </c>
      <c r="AB95" s="2" t="str">
        <f t="shared" si="10"/>
        <v>Fahmida  Yeasmin</v>
      </c>
      <c r="AC95" s="4">
        <v>13874278</v>
      </c>
      <c r="AD95" s="4">
        <v>13874278</v>
      </c>
      <c r="AF95" s="2" t="str">
        <f t="shared" si="11"/>
        <v>INSERT INTO instructor (Eid, Fname, Mname, Lname) VALUES (13874278,'Fahmida','','Yeasmin');</v>
      </c>
    </row>
    <row r="96" spans="1:32" x14ac:dyDescent="0.25">
      <c r="A96" s="2" t="str">
        <f t="shared" si="6"/>
        <v>CPSC 355</v>
      </c>
      <c r="B96" t="s">
        <v>0</v>
      </c>
      <c r="C96">
        <v>355</v>
      </c>
      <c r="D96" t="s">
        <v>48</v>
      </c>
      <c r="E96" t="s">
        <v>25</v>
      </c>
      <c r="F96" t="s">
        <v>10</v>
      </c>
      <c r="G96" t="s">
        <v>26</v>
      </c>
      <c r="H96" t="s">
        <v>80</v>
      </c>
      <c r="I96" t="s">
        <v>13</v>
      </c>
      <c r="J96" t="s">
        <v>63</v>
      </c>
      <c r="K96" t="s">
        <v>15</v>
      </c>
      <c r="L96" t="s">
        <v>16</v>
      </c>
      <c r="M96" t="s">
        <v>611</v>
      </c>
      <c r="N96" t="s">
        <v>124</v>
      </c>
      <c r="O96" t="s">
        <v>30</v>
      </c>
      <c r="P96" t="s">
        <v>75</v>
      </c>
      <c r="Q96" t="s">
        <v>22</v>
      </c>
      <c r="R96" t="s">
        <v>76</v>
      </c>
      <c r="U96" s="2" t="str">
        <f t="shared" si="7"/>
        <v>Edwin</v>
      </c>
      <c r="V96" s="2" t="str">
        <f t="shared" si="8"/>
        <v>Chan</v>
      </c>
      <c r="W96" s="2" t="str">
        <f t="shared" si="9"/>
        <v>Chan</v>
      </c>
      <c r="Y96" s="2" t="str">
        <f>U213</f>
        <v>Zixiang</v>
      </c>
      <c r="Z96" s="2" t="str">
        <f>IF(V213=W213, "",V213)</f>
        <v/>
      </c>
      <c r="AA96" s="2" t="str">
        <f>W213</f>
        <v>Guan</v>
      </c>
      <c r="AB96" s="2" t="str">
        <f t="shared" si="10"/>
        <v>Zixiang  Guan</v>
      </c>
      <c r="AC96" s="4">
        <v>51405227</v>
      </c>
      <c r="AD96" s="4">
        <v>51405227</v>
      </c>
      <c r="AF96" s="2" t="str">
        <f t="shared" si="11"/>
        <v>INSERT INTO instructor (Eid, Fname, Mname, Lname) VALUES (51405227,'Zixiang','','Guan');</v>
      </c>
    </row>
    <row r="97" spans="1:32" x14ac:dyDescent="0.25">
      <c r="A97" s="2" t="str">
        <f t="shared" si="6"/>
        <v>CPSC 355</v>
      </c>
      <c r="B97" t="s">
        <v>0</v>
      </c>
      <c r="C97">
        <v>355</v>
      </c>
      <c r="D97" t="s">
        <v>86</v>
      </c>
      <c r="E97" t="s">
        <v>25</v>
      </c>
      <c r="F97" t="s">
        <v>10</v>
      </c>
      <c r="G97" t="s">
        <v>26</v>
      </c>
      <c r="H97" t="s">
        <v>146</v>
      </c>
      <c r="I97" t="s">
        <v>13</v>
      </c>
      <c r="J97" t="s">
        <v>63</v>
      </c>
      <c r="K97" t="s">
        <v>15</v>
      </c>
      <c r="L97" t="s">
        <v>16</v>
      </c>
      <c r="M97" t="s">
        <v>612</v>
      </c>
      <c r="N97" t="s">
        <v>613</v>
      </c>
      <c r="O97" t="s">
        <v>614</v>
      </c>
      <c r="P97" t="s">
        <v>20</v>
      </c>
      <c r="Q97" t="s">
        <v>84</v>
      </c>
      <c r="R97" t="s">
        <v>22</v>
      </c>
      <c r="S97" t="s">
        <v>85</v>
      </c>
      <c r="U97" s="2" t="str">
        <f t="shared" si="7"/>
        <v>Ahmed</v>
      </c>
      <c r="V97" s="2" t="str">
        <f t="shared" si="8"/>
        <v>Al</v>
      </c>
      <c r="W97" s="2" t="str">
        <f t="shared" si="9"/>
        <v>Marouf</v>
      </c>
      <c r="Y97" s="2" t="str">
        <f>U214</f>
        <v>Derek</v>
      </c>
      <c r="Z97" s="2" t="str">
        <f>IF(V214=W214, "",V214)</f>
        <v>Lou</v>
      </c>
      <c r="AA97" s="2" t="str">
        <f>W214</f>
        <v>Beatch</v>
      </c>
      <c r="AB97" s="2" t="str">
        <f t="shared" si="10"/>
        <v>Derek Lou Beatch</v>
      </c>
      <c r="AC97" s="4">
        <v>63736871</v>
      </c>
      <c r="AD97" s="4">
        <v>63736871</v>
      </c>
      <c r="AF97" s="2" t="str">
        <f t="shared" si="11"/>
        <v>INSERT INTO instructor (Eid, Fname, Mname, Lname) VALUES (63736871,'Derek','Lou','Beatch');</v>
      </c>
    </row>
    <row r="98" spans="1:32" x14ac:dyDescent="0.25">
      <c r="A98" s="2" t="str">
        <f t="shared" si="6"/>
        <v>CPSC 355</v>
      </c>
      <c r="B98" t="s">
        <v>0</v>
      </c>
      <c r="C98">
        <v>355</v>
      </c>
      <c r="D98" t="s">
        <v>89</v>
      </c>
      <c r="E98" t="s">
        <v>25</v>
      </c>
      <c r="F98" t="s">
        <v>10</v>
      </c>
      <c r="G98" t="s">
        <v>26</v>
      </c>
      <c r="H98" t="s">
        <v>146</v>
      </c>
      <c r="I98" t="s">
        <v>13</v>
      </c>
      <c r="J98" t="s">
        <v>63</v>
      </c>
      <c r="K98" t="s">
        <v>15</v>
      </c>
      <c r="L98" t="s">
        <v>16</v>
      </c>
      <c r="M98" t="s">
        <v>615</v>
      </c>
      <c r="N98" t="s">
        <v>616</v>
      </c>
      <c r="O98" t="s">
        <v>20</v>
      </c>
      <c r="P98" t="s">
        <v>31</v>
      </c>
      <c r="Q98" t="s">
        <v>22</v>
      </c>
      <c r="R98" t="s">
        <v>32</v>
      </c>
      <c r="U98" s="2" t="str">
        <f t="shared" si="7"/>
        <v>Kevin</v>
      </c>
      <c r="V98" s="2" t="str">
        <f t="shared" si="8"/>
        <v>Ta</v>
      </c>
      <c r="W98" s="2" t="str">
        <f t="shared" si="9"/>
        <v>Ta</v>
      </c>
      <c r="Y98" s="2" t="str">
        <f>U215</f>
        <v>MD</v>
      </c>
      <c r="Z98" s="2" t="str">
        <f>IF(V215=W215, "",V215)</f>
        <v/>
      </c>
      <c r="AA98" s="2" t="str">
        <f>W215</f>
        <v>Mahsin</v>
      </c>
      <c r="AB98" s="2" t="str">
        <f t="shared" si="10"/>
        <v>MD  Mahsin</v>
      </c>
      <c r="AC98" s="4">
        <v>53801519</v>
      </c>
      <c r="AD98" s="4">
        <v>53801519</v>
      </c>
      <c r="AF98" s="2" t="str">
        <f t="shared" si="11"/>
        <v>INSERT INTO instructor (Eid, Fname, Mname, Lname) VALUES (53801519,'MD','','Mahsin');</v>
      </c>
    </row>
    <row r="99" spans="1:32" x14ac:dyDescent="0.25">
      <c r="A99" s="2" t="str">
        <f t="shared" si="6"/>
        <v xml:space="preserve"> </v>
      </c>
      <c r="U99" s="2">
        <f t="shared" si="7"/>
        <v>0</v>
      </c>
      <c r="V99" s="2">
        <f t="shared" si="8"/>
        <v>0</v>
      </c>
      <c r="W99" s="2">
        <f t="shared" si="9"/>
        <v>0</v>
      </c>
      <c r="Y99" s="2" t="str">
        <f>U218</f>
        <v>Yilan</v>
      </c>
      <c r="Z99" s="2" t="str">
        <f>IF(V218=W218, "",V218)</f>
        <v/>
      </c>
      <c r="AA99" s="2" t="str">
        <f>W218</f>
        <v>Luo</v>
      </c>
      <c r="AB99" s="2" t="str">
        <f t="shared" si="10"/>
        <v>Yilan  Luo</v>
      </c>
      <c r="AC99" s="4">
        <v>95978678</v>
      </c>
      <c r="AD99" s="4">
        <v>95978678</v>
      </c>
      <c r="AF99" s="2" t="str">
        <f t="shared" si="11"/>
        <v>INSERT INTO instructor (Eid, Fname, Mname, Lname) VALUES (95978678,'Yilan','','Luo');</v>
      </c>
    </row>
    <row r="100" spans="1:32" x14ac:dyDescent="0.25">
      <c r="A100" s="2" t="str">
        <f t="shared" si="6"/>
        <v>CPSC 14.9583333333333</v>
      </c>
      <c r="B100" t="s">
        <v>0</v>
      </c>
      <c r="C100" s="1">
        <v>14.958333333333334</v>
      </c>
      <c r="D100" t="s">
        <v>601</v>
      </c>
      <c r="E100" t="s">
        <v>602</v>
      </c>
      <c r="F100" t="s">
        <v>555</v>
      </c>
      <c r="U100" s="2">
        <f t="shared" si="7"/>
        <v>0</v>
      </c>
      <c r="V100" s="2">
        <f t="shared" si="8"/>
        <v>0</v>
      </c>
      <c r="W100" s="2">
        <f t="shared" si="9"/>
        <v>0</v>
      </c>
      <c r="Y100" s="2" t="str">
        <f>U220</f>
        <v>Yuyu</v>
      </c>
      <c r="Z100" s="2" t="str">
        <f>IF(V220=W220, "",V220)</f>
        <v/>
      </c>
      <c r="AA100" s="2" t="str">
        <f>W220</f>
        <v>Chen</v>
      </c>
      <c r="AB100" s="2" t="str">
        <f t="shared" si="10"/>
        <v>Yuyu  Chen</v>
      </c>
      <c r="AC100" s="4">
        <v>49045215</v>
      </c>
      <c r="AD100" s="4">
        <v>49045215</v>
      </c>
      <c r="AF100" s="2" t="str">
        <f t="shared" si="11"/>
        <v>INSERT INTO instructor (Eid, Fname, Mname, Lname) VALUES (49045215,'Yuyu','','Chen');</v>
      </c>
    </row>
    <row r="101" spans="1:32" x14ac:dyDescent="0.25">
      <c r="A101" s="2" t="str">
        <f t="shared" si="6"/>
        <v>CPSC 359</v>
      </c>
      <c r="B101" t="s">
        <v>0</v>
      </c>
      <c r="C101">
        <v>359</v>
      </c>
      <c r="D101" t="s">
        <v>8</v>
      </c>
      <c r="E101" t="s">
        <v>9</v>
      </c>
      <c r="F101" t="s">
        <v>10</v>
      </c>
      <c r="G101" t="s">
        <v>617</v>
      </c>
      <c r="H101" t="s">
        <v>618</v>
      </c>
      <c r="I101" t="s">
        <v>13</v>
      </c>
      <c r="J101" t="s">
        <v>14</v>
      </c>
      <c r="K101" t="s">
        <v>15</v>
      </c>
      <c r="L101" t="s">
        <v>16</v>
      </c>
      <c r="M101" t="s">
        <v>619</v>
      </c>
      <c r="N101" t="s">
        <v>620</v>
      </c>
      <c r="O101" t="s">
        <v>621</v>
      </c>
      <c r="P101" t="s">
        <v>30</v>
      </c>
      <c r="Q101" t="s">
        <v>64</v>
      </c>
      <c r="R101" t="s">
        <v>22</v>
      </c>
      <c r="S101" t="s">
        <v>65</v>
      </c>
      <c r="U101" s="2" t="str">
        <f t="shared" si="7"/>
        <v>Jalal</v>
      </c>
      <c r="V101" s="2" t="str">
        <f t="shared" si="8"/>
        <v>Yusef</v>
      </c>
      <c r="W101" s="2" t="str">
        <f t="shared" si="9"/>
        <v>Kawash</v>
      </c>
      <c r="Y101" s="2" t="str">
        <f>U224</f>
        <v>Kaida</v>
      </c>
      <c r="Z101" s="2" t="str">
        <f>IF(V224=W224, "",V224)</f>
        <v/>
      </c>
      <c r="AA101" s="2" t="str">
        <f>W224</f>
        <v>Cai</v>
      </c>
      <c r="AB101" s="2" t="str">
        <f t="shared" si="10"/>
        <v>Kaida  Cai</v>
      </c>
      <c r="AC101" s="4">
        <v>50627132</v>
      </c>
      <c r="AD101" s="4">
        <v>50627132</v>
      </c>
      <c r="AF101" s="2" t="str">
        <f t="shared" si="11"/>
        <v>INSERT INTO instructor (Eid, Fname, Mname, Lname) VALUES (50627132,'Kaida','','Cai');</v>
      </c>
    </row>
    <row r="102" spans="1:32" x14ac:dyDescent="0.25">
      <c r="A102" s="2" t="str">
        <f t="shared" si="6"/>
        <v>CPSC 359</v>
      </c>
      <c r="B102" t="s">
        <v>0</v>
      </c>
      <c r="C102">
        <v>359</v>
      </c>
      <c r="D102" t="s">
        <v>24</v>
      </c>
      <c r="E102" t="s">
        <v>25</v>
      </c>
      <c r="F102" t="s">
        <v>10</v>
      </c>
      <c r="G102" t="s">
        <v>26</v>
      </c>
      <c r="H102" t="s">
        <v>622</v>
      </c>
      <c r="I102" t="s">
        <v>13</v>
      </c>
      <c r="J102" t="s">
        <v>14</v>
      </c>
      <c r="K102" t="s">
        <v>15</v>
      </c>
      <c r="L102" t="s">
        <v>16</v>
      </c>
      <c r="M102" t="s">
        <v>623</v>
      </c>
      <c r="N102" t="s">
        <v>624</v>
      </c>
      <c r="O102" t="s">
        <v>30</v>
      </c>
      <c r="P102" t="s">
        <v>43</v>
      </c>
      <c r="Q102" t="s">
        <v>22</v>
      </c>
      <c r="R102" t="s">
        <v>44</v>
      </c>
      <c r="U102" s="2" t="str">
        <f t="shared" si="7"/>
        <v>Abdullah</v>
      </c>
      <c r="V102" s="2" t="str">
        <f t="shared" si="8"/>
        <v>Sarhan</v>
      </c>
      <c r="W102" s="2" t="str">
        <f t="shared" si="9"/>
        <v>Sarhan</v>
      </c>
      <c r="Y102" s="2" t="str">
        <f>U225</f>
        <v>Jian</v>
      </c>
      <c r="Z102" s="2" t="str">
        <f>IF(V225=W225, "",V225)</f>
        <v/>
      </c>
      <c r="AA102" s="2" t="str">
        <f>W225</f>
        <v>Yang</v>
      </c>
      <c r="AB102" s="2" t="str">
        <f t="shared" si="10"/>
        <v>Jian  Yang</v>
      </c>
      <c r="AC102" s="4">
        <v>14927675</v>
      </c>
      <c r="AD102" s="4">
        <v>14927675</v>
      </c>
      <c r="AF102" s="2" t="str">
        <f t="shared" si="11"/>
        <v>INSERT INTO instructor (Eid, Fname, Mname, Lname) VALUES (14927675,'Jian','','Yang');</v>
      </c>
    </row>
    <row r="103" spans="1:32" x14ac:dyDescent="0.25">
      <c r="A103" s="2" t="str">
        <f t="shared" si="6"/>
        <v>CPSC 359</v>
      </c>
      <c r="B103" t="s">
        <v>0</v>
      </c>
      <c r="C103">
        <v>359</v>
      </c>
      <c r="D103" t="s">
        <v>33</v>
      </c>
      <c r="E103" t="s">
        <v>25</v>
      </c>
      <c r="F103" t="s">
        <v>10</v>
      </c>
      <c r="G103" t="s">
        <v>26</v>
      </c>
      <c r="H103" t="s">
        <v>622</v>
      </c>
      <c r="I103" t="s">
        <v>13</v>
      </c>
      <c r="J103" t="s">
        <v>14</v>
      </c>
      <c r="K103" t="s">
        <v>15</v>
      </c>
      <c r="L103" t="s">
        <v>16</v>
      </c>
      <c r="M103" t="s">
        <v>625</v>
      </c>
      <c r="N103" t="s">
        <v>626</v>
      </c>
      <c r="O103" t="s">
        <v>627</v>
      </c>
      <c r="P103" t="s">
        <v>20</v>
      </c>
      <c r="Q103" t="s">
        <v>34</v>
      </c>
      <c r="R103" t="s">
        <v>22</v>
      </c>
      <c r="S103" t="s">
        <v>35</v>
      </c>
      <c r="U103" s="2" t="str">
        <f t="shared" si="7"/>
        <v>Salim</v>
      </c>
      <c r="V103" s="2" t="str">
        <f t="shared" si="8"/>
        <v>Ahmad</v>
      </c>
      <c r="W103" s="2" t="str">
        <f t="shared" si="9"/>
        <v>Afra</v>
      </c>
      <c r="Y103" s="2" t="str">
        <f>U238</f>
        <v>Nancy</v>
      </c>
      <c r="Z103" s="2" t="str">
        <f>IF(V238=W238, "",V238)</f>
        <v>Roberta</v>
      </c>
      <c r="AA103" s="2" t="str">
        <f>W238</f>
        <v>Chibry</v>
      </c>
      <c r="AB103" s="2" t="str">
        <f t="shared" si="10"/>
        <v>Nancy Roberta Chibry</v>
      </c>
      <c r="AC103" s="4">
        <v>17569179</v>
      </c>
      <c r="AD103" s="4">
        <v>17569179</v>
      </c>
      <c r="AF103" s="2" t="str">
        <f t="shared" si="11"/>
        <v>INSERT INTO instructor (Eid, Fname, Mname, Lname) VALUES (17569179,'Nancy','Roberta','Chibry');</v>
      </c>
    </row>
    <row r="104" spans="1:32" x14ac:dyDescent="0.25">
      <c r="A104" s="2" t="str">
        <f t="shared" si="6"/>
        <v>CPSC 359</v>
      </c>
      <c r="B104" t="s">
        <v>0</v>
      </c>
      <c r="C104">
        <v>359</v>
      </c>
      <c r="D104" t="s">
        <v>36</v>
      </c>
      <c r="E104" t="s">
        <v>25</v>
      </c>
      <c r="F104" t="s">
        <v>10</v>
      </c>
      <c r="G104" t="s">
        <v>26</v>
      </c>
      <c r="H104" t="s">
        <v>622</v>
      </c>
      <c r="I104" t="s">
        <v>13</v>
      </c>
      <c r="J104" t="s">
        <v>14</v>
      </c>
      <c r="K104" t="s">
        <v>15</v>
      </c>
      <c r="L104" t="s">
        <v>16</v>
      </c>
      <c r="M104" t="s">
        <v>625</v>
      </c>
      <c r="N104" t="s">
        <v>626</v>
      </c>
      <c r="O104" t="s">
        <v>627</v>
      </c>
      <c r="P104" t="s">
        <v>20</v>
      </c>
      <c r="Q104" t="s">
        <v>40</v>
      </c>
      <c r="R104" t="s">
        <v>22</v>
      </c>
      <c r="S104" t="s">
        <v>41</v>
      </c>
      <c r="U104" s="2" t="str">
        <f t="shared" si="7"/>
        <v>Salim</v>
      </c>
      <c r="V104" s="2" t="str">
        <f t="shared" si="8"/>
        <v>Ahmad</v>
      </c>
      <c r="W104" s="2" t="str">
        <f t="shared" si="9"/>
        <v>Afra</v>
      </c>
      <c r="Y104" s="2" t="str">
        <f>U240</f>
        <v>Wenyan</v>
      </c>
      <c r="Z104" s="2" t="str">
        <f>IF(V240=W240, "",V240)</f>
        <v/>
      </c>
      <c r="AA104" s="2" t="str">
        <f>W240</f>
        <v>Zhong</v>
      </c>
      <c r="AB104" s="2" t="str">
        <f t="shared" si="10"/>
        <v>Wenyan  Zhong</v>
      </c>
      <c r="AC104" s="4">
        <v>16206198</v>
      </c>
      <c r="AD104" s="4">
        <v>16206198</v>
      </c>
      <c r="AF104" s="2" t="str">
        <f t="shared" si="11"/>
        <v>INSERT INTO instructor (Eid, Fname, Mname, Lname) VALUES (16206198,'Wenyan','','Zhong');</v>
      </c>
    </row>
    <row r="105" spans="1:32" x14ac:dyDescent="0.25">
      <c r="A105" s="2" t="str">
        <f t="shared" si="6"/>
        <v>CPSC 359</v>
      </c>
      <c r="B105" t="s">
        <v>0</v>
      </c>
      <c r="C105">
        <v>359</v>
      </c>
      <c r="D105" t="s">
        <v>42</v>
      </c>
      <c r="E105" t="s">
        <v>25</v>
      </c>
      <c r="F105" t="s">
        <v>10</v>
      </c>
      <c r="G105" t="s">
        <v>26</v>
      </c>
      <c r="H105" t="s">
        <v>622</v>
      </c>
      <c r="I105" t="s">
        <v>13</v>
      </c>
      <c r="J105" t="s">
        <v>14</v>
      </c>
      <c r="K105" t="s">
        <v>15</v>
      </c>
      <c r="L105" t="s">
        <v>16</v>
      </c>
      <c r="M105" t="s">
        <v>623</v>
      </c>
      <c r="N105" t="s">
        <v>624</v>
      </c>
      <c r="O105" t="s">
        <v>30</v>
      </c>
      <c r="P105" t="s">
        <v>31</v>
      </c>
      <c r="Q105" t="s">
        <v>22</v>
      </c>
      <c r="R105" t="s">
        <v>32</v>
      </c>
      <c r="U105" s="2" t="str">
        <f t="shared" si="7"/>
        <v>Abdullah</v>
      </c>
      <c r="V105" s="2" t="str">
        <f t="shared" si="8"/>
        <v>Sarhan</v>
      </c>
      <c r="W105" s="2" t="str">
        <f t="shared" si="9"/>
        <v>Sarhan</v>
      </c>
      <c r="Y105" s="2" t="str">
        <f>U241</f>
        <v>Tayler</v>
      </c>
      <c r="Z105" s="2" t="str">
        <f>IF(V241=W241, "",V241)</f>
        <v>Dawn</v>
      </c>
      <c r="AA105" s="2" t="str">
        <f>W241</f>
        <v>Scory</v>
      </c>
      <c r="AB105" s="2" t="str">
        <f t="shared" si="10"/>
        <v>Tayler Dawn Scory</v>
      </c>
      <c r="AC105" s="4">
        <v>26710958</v>
      </c>
      <c r="AD105" s="4">
        <v>26710958</v>
      </c>
      <c r="AF105" s="2" t="str">
        <f t="shared" si="11"/>
        <v>INSERT INTO instructor (Eid, Fname, Mname, Lname) VALUES (26710958,'Tayler','Dawn','Scory');</v>
      </c>
    </row>
    <row r="106" spans="1:32" x14ac:dyDescent="0.25">
      <c r="A106" s="2" t="str">
        <f t="shared" si="6"/>
        <v xml:space="preserve"> </v>
      </c>
      <c r="U106" s="2">
        <f t="shared" si="7"/>
        <v>0</v>
      </c>
      <c r="V106" s="2">
        <f t="shared" si="8"/>
        <v>0</v>
      </c>
      <c r="W106" s="2">
        <f t="shared" si="9"/>
        <v>0</v>
      </c>
      <c r="Y106" s="2" t="str">
        <f>U243</f>
        <v>Wei</v>
      </c>
      <c r="Z106" s="2" t="str">
        <f>IF(V243=W243, "",V243)</f>
        <v/>
      </c>
      <c r="AA106" s="2" t="str">
        <f>W243</f>
        <v>Hong</v>
      </c>
      <c r="AB106" s="2" t="str">
        <f t="shared" si="10"/>
        <v>Wei  Hong</v>
      </c>
      <c r="AC106" s="4">
        <v>12431243</v>
      </c>
      <c r="AD106" s="4">
        <v>12431243</v>
      </c>
      <c r="AF106" s="2" t="str">
        <f t="shared" si="11"/>
        <v>INSERT INTO instructor (Eid, Fname, Mname, Lname) VALUES (12431243,'Wei','','Hong');</v>
      </c>
    </row>
    <row r="107" spans="1:32" x14ac:dyDescent="0.25">
      <c r="A107" s="2" t="str">
        <f t="shared" si="6"/>
        <v>CPSC 18.7083333333333</v>
      </c>
      <c r="B107" t="s">
        <v>0</v>
      </c>
      <c r="C107" s="1">
        <v>18.708333333333332</v>
      </c>
      <c r="D107" t="s">
        <v>628</v>
      </c>
      <c r="E107" t="s">
        <v>629</v>
      </c>
      <c r="U107" s="2">
        <f t="shared" si="7"/>
        <v>0</v>
      </c>
      <c r="V107" s="2">
        <f t="shared" si="8"/>
        <v>0</v>
      </c>
      <c r="W107" s="2">
        <f t="shared" si="9"/>
        <v>0</v>
      </c>
      <c r="Y107" s="2" t="str">
        <f>U251</f>
        <v>Mark</v>
      </c>
      <c r="Z107" s="2" t="str">
        <f>IF(V251=W251, "",V251)</f>
        <v>L</v>
      </c>
      <c r="AA107" s="2" t="str">
        <f>W251</f>
        <v>Bauer</v>
      </c>
      <c r="AB107" s="2" t="str">
        <f t="shared" si="10"/>
        <v>Mark L Bauer</v>
      </c>
      <c r="AC107" s="4">
        <v>45274867</v>
      </c>
      <c r="AD107" s="4">
        <v>45274867</v>
      </c>
      <c r="AF107" s="2" t="str">
        <f t="shared" si="11"/>
        <v>INSERT INTO instructor (Eid, Fname, Mname, Lname) VALUES (45274867,'Mark','L','Bauer');</v>
      </c>
    </row>
    <row r="108" spans="1:32" x14ac:dyDescent="0.25">
      <c r="A108" s="2" t="str">
        <f t="shared" si="6"/>
        <v>CPSC 449</v>
      </c>
      <c r="B108" t="s">
        <v>0</v>
      </c>
      <c r="C108">
        <v>449</v>
      </c>
      <c r="D108" t="s">
        <v>8</v>
      </c>
      <c r="E108" t="s">
        <v>9</v>
      </c>
      <c r="F108" t="s">
        <v>10</v>
      </c>
      <c r="G108" t="s">
        <v>630</v>
      </c>
      <c r="H108" t="s">
        <v>631</v>
      </c>
      <c r="I108" t="s">
        <v>13</v>
      </c>
      <c r="J108" t="s">
        <v>14</v>
      </c>
      <c r="K108" t="s">
        <v>15</v>
      </c>
      <c r="L108" t="s">
        <v>16</v>
      </c>
      <c r="M108" t="s">
        <v>632</v>
      </c>
      <c r="N108" t="s">
        <v>633</v>
      </c>
      <c r="O108" t="s">
        <v>634</v>
      </c>
      <c r="P108" t="s">
        <v>125</v>
      </c>
      <c r="Q108" t="s">
        <v>43</v>
      </c>
      <c r="R108" t="s">
        <v>22</v>
      </c>
      <c r="S108" t="s">
        <v>44</v>
      </c>
      <c r="U108" s="2" t="str">
        <f t="shared" si="7"/>
        <v>Jonathan</v>
      </c>
      <c r="V108" s="2" t="str">
        <f t="shared" si="8"/>
        <v>Dean</v>
      </c>
      <c r="W108" s="2" t="str">
        <f t="shared" si="9"/>
        <v>Gallagher</v>
      </c>
      <c r="Y108" s="2" t="str">
        <f>U252</f>
        <v>Bin</v>
      </c>
      <c r="Z108" s="2" t="str">
        <f>IF(V252=W252, "",V252)</f>
        <v/>
      </c>
      <c r="AA108" s="2" t="str">
        <f>W252</f>
        <v>Xu</v>
      </c>
      <c r="AB108" s="2" t="str">
        <f t="shared" si="10"/>
        <v>Bin  Xu</v>
      </c>
      <c r="AC108" s="4">
        <v>27463682</v>
      </c>
      <c r="AD108" s="4">
        <v>27463682</v>
      </c>
      <c r="AF108" s="2" t="str">
        <f t="shared" si="11"/>
        <v>INSERT INTO instructor (Eid, Fname, Mname, Lname) VALUES (27463682,'Bin','','Xu');</v>
      </c>
    </row>
    <row r="109" spans="1:32" x14ac:dyDescent="0.25">
      <c r="A109" s="2" t="str">
        <f t="shared" si="6"/>
        <v>CPSC 449</v>
      </c>
      <c r="B109" t="s">
        <v>0</v>
      </c>
      <c r="C109">
        <v>449</v>
      </c>
      <c r="D109" t="s">
        <v>24</v>
      </c>
      <c r="E109" t="s">
        <v>25</v>
      </c>
      <c r="F109" t="s">
        <v>10</v>
      </c>
      <c r="G109" t="s">
        <v>26</v>
      </c>
      <c r="H109" t="s">
        <v>140</v>
      </c>
      <c r="I109" t="s">
        <v>13</v>
      </c>
      <c r="J109" t="s">
        <v>14</v>
      </c>
      <c r="K109" t="s">
        <v>15</v>
      </c>
      <c r="L109" t="s">
        <v>16</v>
      </c>
      <c r="M109" t="s">
        <v>635</v>
      </c>
      <c r="N109" t="s">
        <v>636</v>
      </c>
      <c r="O109" t="s">
        <v>637</v>
      </c>
      <c r="P109" t="s">
        <v>30</v>
      </c>
      <c r="Q109" t="s">
        <v>34</v>
      </c>
      <c r="R109" t="s">
        <v>22</v>
      </c>
      <c r="S109" t="s">
        <v>35</v>
      </c>
      <c r="U109" s="2" t="str">
        <f t="shared" si="7"/>
        <v>Chad</v>
      </c>
      <c r="V109" s="2" t="str">
        <f t="shared" si="8"/>
        <v>Mitchell</v>
      </c>
      <c r="W109" s="2" t="str">
        <f t="shared" si="9"/>
        <v>Nester</v>
      </c>
      <c r="Y109" s="2" t="str">
        <f>U253</f>
        <v>Ryan</v>
      </c>
      <c r="Z109" s="2" t="str">
        <f>IF(V253=W253, "",V253)</f>
        <v>John</v>
      </c>
      <c r="AA109" s="2" t="str">
        <f>W253</f>
        <v>Hamilton</v>
      </c>
      <c r="AB109" s="2" t="str">
        <f t="shared" si="10"/>
        <v>Ryan John Hamilton</v>
      </c>
      <c r="AC109" s="4">
        <v>35073074</v>
      </c>
      <c r="AD109" s="4">
        <v>35073074</v>
      </c>
      <c r="AF109" s="2" t="str">
        <f t="shared" si="11"/>
        <v>INSERT INTO instructor (Eid, Fname, Mname, Lname) VALUES (35073074,'Ryan','John','Hamilton');</v>
      </c>
    </row>
    <row r="110" spans="1:32" x14ac:dyDescent="0.25">
      <c r="A110" s="2" t="str">
        <f t="shared" si="6"/>
        <v>CPSC 449</v>
      </c>
      <c r="B110" t="s">
        <v>0</v>
      </c>
      <c r="C110">
        <v>449</v>
      </c>
      <c r="D110" t="s">
        <v>33</v>
      </c>
      <c r="E110" t="s">
        <v>25</v>
      </c>
      <c r="F110" t="s">
        <v>10</v>
      </c>
      <c r="G110" t="s">
        <v>26</v>
      </c>
      <c r="H110" t="s">
        <v>140</v>
      </c>
      <c r="I110" t="s">
        <v>13</v>
      </c>
      <c r="J110" t="s">
        <v>14</v>
      </c>
      <c r="K110" t="s">
        <v>15</v>
      </c>
      <c r="L110" t="s">
        <v>16</v>
      </c>
      <c r="M110" t="s">
        <v>638</v>
      </c>
      <c r="N110" t="s">
        <v>639</v>
      </c>
      <c r="O110" t="s">
        <v>640</v>
      </c>
      <c r="P110" t="s">
        <v>20</v>
      </c>
      <c r="Q110" t="s">
        <v>43</v>
      </c>
      <c r="R110" t="s">
        <v>22</v>
      </c>
      <c r="S110" t="s">
        <v>44</v>
      </c>
      <c r="U110" s="2" t="str">
        <f t="shared" si="7"/>
        <v>Benjamin</v>
      </c>
      <c r="V110" s="2" t="str">
        <f t="shared" si="8"/>
        <v>Alban</v>
      </c>
      <c r="W110" s="2" t="str">
        <f t="shared" si="9"/>
        <v>MacAdam</v>
      </c>
      <c r="Y110" s="2" t="str">
        <f>U254</f>
        <v>Venceslava</v>
      </c>
      <c r="Z110" s="2" t="str">
        <f>IF(V254=W254, "",V254)</f>
        <v/>
      </c>
      <c r="AA110" s="2" t="str">
        <f>W254</f>
        <v>Stastna</v>
      </c>
      <c r="AB110" s="2" t="str">
        <f t="shared" si="10"/>
        <v>Venceslava  Stastna</v>
      </c>
      <c r="AC110" s="4">
        <v>88691645</v>
      </c>
      <c r="AD110" s="4">
        <v>88691645</v>
      </c>
      <c r="AF110" s="2" t="str">
        <f t="shared" si="11"/>
        <v>INSERT INTO instructor (Eid, Fname, Mname, Lname) VALUES (88691645,'Venceslava','','Stastna');</v>
      </c>
    </row>
    <row r="111" spans="1:32" x14ac:dyDescent="0.25">
      <c r="A111" s="2" t="str">
        <f t="shared" si="6"/>
        <v>CPSC 449</v>
      </c>
      <c r="B111" t="s">
        <v>0</v>
      </c>
      <c r="C111">
        <v>449</v>
      </c>
      <c r="D111" t="s">
        <v>36</v>
      </c>
      <c r="E111" t="s">
        <v>25</v>
      </c>
      <c r="F111" t="s">
        <v>10</v>
      </c>
      <c r="G111" t="s">
        <v>26</v>
      </c>
      <c r="H111" t="s">
        <v>140</v>
      </c>
      <c r="I111" t="s">
        <v>13</v>
      </c>
      <c r="J111" t="s">
        <v>14</v>
      </c>
      <c r="K111" t="s">
        <v>15</v>
      </c>
      <c r="L111" t="s">
        <v>16</v>
      </c>
      <c r="M111" t="s">
        <v>638</v>
      </c>
      <c r="N111" t="s">
        <v>639</v>
      </c>
      <c r="O111" t="s">
        <v>640</v>
      </c>
      <c r="P111" t="s">
        <v>20</v>
      </c>
      <c r="Q111" t="s">
        <v>84</v>
      </c>
      <c r="R111" t="s">
        <v>22</v>
      </c>
      <c r="S111" t="s">
        <v>85</v>
      </c>
      <c r="U111" s="2" t="str">
        <f t="shared" si="7"/>
        <v>Benjamin</v>
      </c>
      <c r="V111" s="2" t="str">
        <f t="shared" si="8"/>
        <v>Alban</v>
      </c>
      <c r="W111" s="2" t="str">
        <f t="shared" si="9"/>
        <v>MacAdam</v>
      </c>
      <c r="Y111" s="2" t="str">
        <f>U255</f>
        <v>Mehdi</v>
      </c>
      <c r="Z111" s="2" t="str">
        <f>IF(V255=W255, "",V255)</f>
        <v/>
      </c>
      <c r="AA111" s="2" t="str">
        <f>W255</f>
        <v>Ahmadi</v>
      </c>
      <c r="AB111" s="2" t="str">
        <f t="shared" si="10"/>
        <v>Mehdi  Ahmadi</v>
      </c>
      <c r="AC111" s="4">
        <v>91736344</v>
      </c>
      <c r="AD111" s="4">
        <v>91736344</v>
      </c>
      <c r="AF111" s="2" t="str">
        <f t="shared" si="11"/>
        <v>INSERT INTO instructor (Eid, Fname, Mname, Lname) VALUES (91736344,'Mehdi','','Ahmadi');</v>
      </c>
    </row>
    <row r="112" spans="1:32" x14ac:dyDescent="0.25">
      <c r="A112" s="2" t="str">
        <f t="shared" si="6"/>
        <v>CPSC 449</v>
      </c>
      <c r="B112" t="s">
        <v>0</v>
      </c>
      <c r="C112">
        <v>449</v>
      </c>
      <c r="D112" t="s">
        <v>42</v>
      </c>
      <c r="E112" t="s">
        <v>25</v>
      </c>
      <c r="F112" t="s">
        <v>10</v>
      </c>
      <c r="G112" t="s">
        <v>121</v>
      </c>
      <c r="H112" t="s">
        <v>641</v>
      </c>
      <c r="I112" t="s">
        <v>13</v>
      </c>
      <c r="J112" t="s">
        <v>14</v>
      </c>
      <c r="K112" t="s">
        <v>15</v>
      </c>
      <c r="L112" t="s">
        <v>16</v>
      </c>
      <c r="M112" t="s">
        <v>642</v>
      </c>
      <c r="N112" t="s">
        <v>643</v>
      </c>
      <c r="O112" t="s">
        <v>30</v>
      </c>
      <c r="P112" t="s">
        <v>93</v>
      </c>
      <c r="Q112" t="s">
        <v>22</v>
      </c>
      <c r="R112" t="s">
        <v>94</v>
      </c>
      <c r="U112" s="2" t="str">
        <f t="shared" si="7"/>
        <v>Qing</v>
      </c>
      <c r="V112" s="2" t="str">
        <f t="shared" si="8"/>
        <v>Chen</v>
      </c>
      <c r="W112" s="2" t="str">
        <f t="shared" si="9"/>
        <v>Chen</v>
      </c>
      <c r="Y112" s="2" t="str">
        <f>U256</f>
        <v>Olasunkanmi</v>
      </c>
      <c r="Z112" s="2" t="str">
        <f>IF(V256=W256, "",V256)</f>
        <v>James</v>
      </c>
      <c r="AA112" s="2" t="str">
        <f>W256</f>
        <v>Kehinde</v>
      </c>
      <c r="AB112" s="2" t="str">
        <f t="shared" si="10"/>
        <v>Olasunkanmi James Kehinde</v>
      </c>
      <c r="AC112" s="4">
        <v>56973396</v>
      </c>
      <c r="AD112" s="4">
        <v>56973396</v>
      </c>
      <c r="AF112" s="2" t="str">
        <f t="shared" si="11"/>
        <v>INSERT INTO instructor (Eid, Fname, Mname, Lname) VALUES (56973396,'Olasunkanmi','James','Kehinde');</v>
      </c>
    </row>
    <row r="113" spans="1:32" x14ac:dyDescent="0.25">
      <c r="A113" s="2" t="str">
        <f t="shared" si="6"/>
        <v>CPSC 449</v>
      </c>
      <c r="B113" t="s">
        <v>0</v>
      </c>
      <c r="C113">
        <v>449</v>
      </c>
      <c r="D113" t="s">
        <v>45</v>
      </c>
      <c r="E113" t="s">
        <v>25</v>
      </c>
      <c r="F113" t="s">
        <v>10</v>
      </c>
      <c r="G113" t="s">
        <v>26</v>
      </c>
      <c r="H113" t="s">
        <v>126</v>
      </c>
      <c r="I113" t="s">
        <v>13</v>
      </c>
      <c r="J113" t="s">
        <v>14</v>
      </c>
      <c r="K113" t="s">
        <v>15</v>
      </c>
      <c r="L113" t="s">
        <v>16</v>
      </c>
      <c r="M113" t="s">
        <v>635</v>
      </c>
      <c r="N113" t="s">
        <v>636</v>
      </c>
      <c r="O113" t="s">
        <v>637</v>
      </c>
      <c r="P113" t="s">
        <v>30</v>
      </c>
      <c r="Q113" t="s">
        <v>113</v>
      </c>
      <c r="R113" t="s">
        <v>22</v>
      </c>
      <c r="S113" t="s">
        <v>114</v>
      </c>
      <c r="U113" s="2" t="str">
        <f t="shared" si="7"/>
        <v>Chad</v>
      </c>
      <c r="V113" s="2" t="str">
        <f t="shared" si="8"/>
        <v>Mitchell</v>
      </c>
      <c r="W113" s="2" t="str">
        <f t="shared" si="9"/>
        <v>Nester</v>
      </c>
      <c r="Y113" s="2" t="str">
        <f>U257</f>
        <v>Aiden</v>
      </c>
      <c r="Z113" s="2" t="str">
        <f>IF(V257=W257, "",V257)</f>
        <v>James</v>
      </c>
      <c r="AA113" s="2" t="str">
        <f>W257</f>
        <v>Huffman</v>
      </c>
      <c r="AB113" s="2" t="str">
        <f t="shared" si="10"/>
        <v>Aiden James Huffman</v>
      </c>
      <c r="AC113" s="4">
        <v>67031115</v>
      </c>
      <c r="AD113" s="4">
        <v>67031115</v>
      </c>
      <c r="AF113" s="2" t="str">
        <f t="shared" si="11"/>
        <v>INSERT INTO instructor (Eid, Fname, Mname, Lname) VALUES (67031115,'Aiden','James','Huffman');</v>
      </c>
    </row>
    <row r="114" spans="1:32" x14ac:dyDescent="0.25">
      <c r="A114" s="2" t="str">
        <f t="shared" si="6"/>
        <v xml:space="preserve"> </v>
      </c>
      <c r="U114" s="2">
        <f t="shared" si="7"/>
        <v>0</v>
      </c>
      <c r="V114" s="2">
        <f t="shared" si="8"/>
        <v>0</v>
      </c>
      <c r="W114" s="2">
        <f t="shared" si="9"/>
        <v>0</v>
      </c>
      <c r="Y114" s="2" t="str">
        <f>U258</f>
        <v>Qihe</v>
      </c>
      <c r="Z114" s="2" t="str">
        <f>IF(V258=W258, "",V258)</f>
        <v/>
      </c>
      <c r="AA114" s="2" t="str">
        <f>W258</f>
        <v>Liang</v>
      </c>
      <c r="AB114" s="2" t="str">
        <f t="shared" si="10"/>
        <v>Qihe  Liang</v>
      </c>
      <c r="AC114" s="4">
        <v>68117988</v>
      </c>
      <c r="AD114" s="4">
        <v>68117988</v>
      </c>
      <c r="AF114" s="2" t="str">
        <f t="shared" si="11"/>
        <v>INSERT INTO instructor (Eid, Fname, Mname, Lname) VALUES (68117988,'Qihe','','Liang');</v>
      </c>
    </row>
    <row r="115" spans="1:32" x14ac:dyDescent="0.25">
      <c r="A115" s="2" t="str">
        <f t="shared" si="6"/>
        <v>CPSC 19.0416666666667</v>
      </c>
      <c r="B115" t="s">
        <v>0</v>
      </c>
      <c r="C115" s="1">
        <v>19.041666666666668</v>
      </c>
      <c r="D115" t="s">
        <v>644</v>
      </c>
      <c r="E115" t="s">
        <v>104</v>
      </c>
      <c r="F115" t="s">
        <v>645</v>
      </c>
      <c r="G115" t="s">
        <v>646</v>
      </c>
      <c r="U115" s="2">
        <f t="shared" si="7"/>
        <v>0</v>
      </c>
      <c r="V115" s="2">
        <f t="shared" si="8"/>
        <v>0</v>
      </c>
      <c r="W115" s="2">
        <f t="shared" si="9"/>
        <v>0</v>
      </c>
      <c r="Y115" s="2" t="str">
        <f>U259</f>
        <v>Vida</v>
      </c>
      <c r="Z115" s="2" t="str">
        <f>IF(V259=W259, "",V259)</f>
        <v/>
      </c>
      <c r="AA115" s="2" t="str">
        <f>W259</f>
        <v>Jakovljevic</v>
      </c>
      <c r="AB115" s="2" t="str">
        <f t="shared" si="10"/>
        <v>Vida  Jakovljevic</v>
      </c>
      <c r="AC115" s="4">
        <v>34107128</v>
      </c>
      <c r="AD115" s="4">
        <v>34107128</v>
      </c>
      <c r="AF115" s="2" t="str">
        <f t="shared" si="11"/>
        <v>INSERT INTO instructor (Eid, Fname, Mname, Lname) VALUES (34107128,'Vida','','Jakovljevic');</v>
      </c>
    </row>
    <row r="116" spans="1:32" x14ac:dyDescent="0.25">
      <c r="A116" s="2" t="str">
        <f t="shared" si="6"/>
        <v>CPSC 457</v>
      </c>
      <c r="B116" t="s">
        <v>0</v>
      </c>
      <c r="C116">
        <v>457</v>
      </c>
      <c r="D116" t="s">
        <v>8</v>
      </c>
      <c r="E116" t="s">
        <v>9</v>
      </c>
      <c r="F116" t="s">
        <v>10</v>
      </c>
      <c r="G116" t="s">
        <v>617</v>
      </c>
      <c r="H116" t="s">
        <v>647</v>
      </c>
      <c r="I116" t="s">
        <v>13</v>
      </c>
      <c r="J116" t="s">
        <v>14</v>
      </c>
      <c r="K116" t="s">
        <v>15</v>
      </c>
      <c r="L116" t="s">
        <v>16</v>
      </c>
      <c r="M116" t="s">
        <v>619</v>
      </c>
      <c r="N116" t="s">
        <v>620</v>
      </c>
      <c r="O116" t="s">
        <v>621</v>
      </c>
      <c r="P116" t="s">
        <v>30</v>
      </c>
      <c r="Q116" t="s">
        <v>49</v>
      </c>
      <c r="R116" t="s">
        <v>22</v>
      </c>
      <c r="S116" t="s">
        <v>68</v>
      </c>
      <c r="U116" s="2" t="str">
        <f t="shared" si="7"/>
        <v>Jalal</v>
      </c>
      <c r="V116" s="2" t="str">
        <f t="shared" si="8"/>
        <v>Yusef</v>
      </c>
      <c r="W116" s="2" t="str">
        <f t="shared" si="9"/>
        <v>Kawash</v>
      </c>
      <c r="Y116" s="2" t="str">
        <f>U261</f>
        <v>Hyunjae</v>
      </c>
      <c r="Z116" s="2" t="str">
        <f>IF(V261=W261, "",V261)</f>
        <v/>
      </c>
      <c r="AA116" s="2" t="str">
        <f>W261</f>
        <v>Moon</v>
      </c>
      <c r="AB116" s="2" t="str">
        <f t="shared" si="10"/>
        <v>Hyunjae  Moon</v>
      </c>
      <c r="AC116" s="4">
        <v>26843432</v>
      </c>
      <c r="AD116" s="4">
        <v>26843432</v>
      </c>
      <c r="AF116" s="2" t="str">
        <f t="shared" si="11"/>
        <v>INSERT INTO instructor (Eid, Fname, Mname, Lname) VALUES (26843432,'Hyunjae','','Moon');</v>
      </c>
    </row>
    <row r="117" spans="1:32" x14ac:dyDescent="0.25">
      <c r="A117" s="2" t="str">
        <f t="shared" si="6"/>
        <v>CPSC 457</v>
      </c>
      <c r="B117" t="s">
        <v>0</v>
      </c>
      <c r="C117">
        <v>457</v>
      </c>
      <c r="D117" t="s">
        <v>24</v>
      </c>
      <c r="E117" t="s">
        <v>25</v>
      </c>
      <c r="F117" t="s">
        <v>10</v>
      </c>
      <c r="G117" t="s">
        <v>26</v>
      </c>
      <c r="H117" t="s">
        <v>69</v>
      </c>
      <c r="I117" t="s">
        <v>13</v>
      </c>
      <c r="J117" t="s">
        <v>14</v>
      </c>
      <c r="K117" t="s">
        <v>15</v>
      </c>
      <c r="L117" t="s">
        <v>16</v>
      </c>
      <c r="M117" t="s">
        <v>648</v>
      </c>
      <c r="N117" t="s">
        <v>649</v>
      </c>
      <c r="O117" t="s">
        <v>650</v>
      </c>
      <c r="P117" t="s">
        <v>722</v>
      </c>
      <c r="Q117" t="s">
        <v>723</v>
      </c>
      <c r="R117" t="s">
        <v>22</v>
      </c>
      <c r="S117" t="s">
        <v>724</v>
      </c>
      <c r="U117" s="2" t="str">
        <f t="shared" si="7"/>
        <v>Priyaa</v>
      </c>
      <c r="V117" s="2" t="str">
        <f t="shared" si="8"/>
        <v>Varshinee</v>
      </c>
      <c r="W117" s="2" t="str">
        <f t="shared" si="9"/>
        <v>Srinivasan</v>
      </c>
      <c r="Y117" s="2" t="str">
        <f>U262</f>
        <v>Eric</v>
      </c>
      <c r="Z117" s="2" t="str">
        <f>IF(V262=W262, "",V262)</f>
        <v/>
      </c>
      <c r="AA117" s="2" t="str">
        <f>W262</f>
        <v>Provencher</v>
      </c>
      <c r="AB117" s="2" t="str">
        <f t="shared" si="10"/>
        <v>Eric  Provencher</v>
      </c>
      <c r="AC117" s="4">
        <v>51629419</v>
      </c>
      <c r="AD117" s="4">
        <v>51629419</v>
      </c>
      <c r="AF117" s="2" t="str">
        <f t="shared" si="11"/>
        <v>INSERT INTO instructor (Eid, Fname, Mname, Lname) VALUES (51629419,'Eric','','Provencher');</v>
      </c>
    </row>
    <row r="118" spans="1:32" x14ac:dyDescent="0.25">
      <c r="A118" s="2" t="str">
        <f t="shared" si="6"/>
        <v>CPSC 457</v>
      </c>
      <c r="B118" t="s">
        <v>0</v>
      </c>
      <c r="C118">
        <v>457</v>
      </c>
      <c r="D118" t="s">
        <v>33</v>
      </c>
      <c r="E118" t="s">
        <v>25</v>
      </c>
      <c r="F118" t="s">
        <v>10</v>
      </c>
      <c r="G118" t="s">
        <v>26</v>
      </c>
      <c r="H118" t="s">
        <v>69</v>
      </c>
      <c r="I118" t="s">
        <v>13</v>
      </c>
      <c r="J118" t="s">
        <v>14</v>
      </c>
      <c r="K118" t="s">
        <v>15</v>
      </c>
      <c r="L118" t="s">
        <v>16</v>
      </c>
      <c r="M118" t="s">
        <v>651</v>
      </c>
      <c r="N118" t="s">
        <v>652</v>
      </c>
      <c r="O118" t="s">
        <v>20</v>
      </c>
      <c r="P118" t="s">
        <v>723</v>
      </c>
      <c r="Q118" t="s">
        <v>22</v>
      </c>
      <c r="R118" t="s">
        <v>724</v>
      </c>
      <c r="U118" s="2" t="str">
        <f t="shared" si="7"/>
        <v>Khosro</v>
      </c>
      <c r="V118" s="2" t="str">
        <f t="shared" si="8"/>
        <v>Salmani</v>
      </c>
      <c r="W118" s="2" t="str">
        <f t="shared" si="9"/>
        <v>Salmani</v>
      </c>
      <c r="Y118" s="2" t="str">
        <f>U264</f>
        <v>Kyle</v>
      </c>
      <c r="Z118" s="2" t="str">
        <f>IF(V264=W264, "",V264)</f>
        <v>Mitchell</v>
      </c>
      <c r="AA118" s="2" t="str">
        <f>W264</f>
        <v>Ostrander</v>
      </c>
      <c r="AB118" s="2" t="str">
        <f t="shared" si="10"/>
        <v>Kyle Mitchell Ostrander</v>
      </c>
      <c r="AC118" s="4">
        <v>23240111</v>
      </c>
      <c r="AD118" s="4">
        <v>23240111</v>
      </c>
      <c r="AF118" s="2" t="str">
        <f t="shared" si="11"/>
        <v>INSERT INTO instructor (Eid, Fname, Mname, Lname) VALUES (23240111,'Kyle','Mitchell','Ostrander');</v>
      </c>
    </row>
    <row r="119" spans="1:32" x14ac:dyDescent="0.25">
      <c r="A119" s="2" t="str">
        <f t="shared" si="6"/>
        <v>CPSC 457</v>
      </c>
      <c r="B119" t="s">
        <v>0</v>
      </c>
      <c r="C119">
        <v>457</v>
      </c>
      <c r="D119" t="s">
        <v>36</v>
      </c>
      <c r="E119" t="s">
        <v>25</v>
      </c>
      <c r="F119" t="s">
        <v>10</v>
      </c>
      <c r="G119" t="s">
        <v>26</v>
      </c>
      <c r="H119" t="s">
        <v>146</v>
      </c>
      <c r="I119" t="s">
        <v>13</v>
      </c>
      <c r="J119" t="s">
        <v>14</v>
      </c>
      <c r="K119" t="s">
        <v>15</v>
      </c>
      <c r="L119" t="s">
        <v>16</v>
      </c>
      <c r="M119" t="s">
        <v>653</v>
      </c>
      <c r="N119" t="s">
        <v>654</v>
      </c>
      <c r="O119" t="s">
        <v>20</v>
      </c>
      <c r="P119" t="s">
        <v>75</v>
      </c>
      <c r="Q119" t="s">
        <v>22</v>
      </c>
      <c r="R119" t="s">
        <v>76</v>
      </c>
      <c r="U119" s="2" t="str">
        <f t="shared" si="7"/>
        <v>Sahil</v>
      </c>
      <c r="V119" s="2" t="str">
        <f t="shared" si="8"/>
        <v>Sharma</v>
      </c>
      <c r="W119" s="2" t="str">
        <f t="shared" si="9"/>
        <v>Sharma</v>
      </c>
      <c r="Y119" s="2" t="str">
        <f>U266</f>
        <v>Peter</v>
      </c>
      <c r="Z119" s="2" t="str">
        <f>IF(V266=W266, "",V266)</f>
        <v/>
      </c>
      <c r="AA119" s="2" t="str">
        <f>W266</f>
        <v>Le-hoang</v>
      </c>
      <c r="AB119" s="2" t="str">
        <f t="shared" si="10"/>
        <v>Peter  Le-hoang</v>
      </c>
      <c r="AC119" s="4">
        <v>20204801</v>
      </c>
      <c r="AD119" s="4">
        <v>20204801</v>
      </c>
      <c r="AF119" s="2" t="str">
        <f t="shared" si="11"/>
        <v>INSERT INTO instructor (Eid, Fname, Mname, Lname) VALUES (20204801,'Peter','','Le-hoang');</v>
      </c>
    </row>
    <row r="120" spans="1:32" x14ac:dyDescent="0.25">
      <c r="A120" s="2" t="str">
        <f t="shared" si="6"/>
        <v>CPSC 457</v>
      </c>
      <c r="B120" t="s">
        <v>0</v>
      </c>
      <c r="C120">
        <v>457</v>
      </c>
      <c r="D120" t="s">
        <v>42</v>
      </c>
      <c r="E120" t="s">
        <v>25</v>
      </c>
      <c r="F120" t="s">
        <v>10</v>
      </c>
      <c r="G120" t="s">
        <v>26</v>
      </c>
      <c r="H120" t="s">
        <v>146</v>
      </c>
      <c r="I120" t="s">
        <v>13</v>
      </c>
      <c r="J120" t="s">
        <v>14</v>
      </c>
      <c r="K120" t="s">
        <v>15</v>
      </c>
      <c r="L120" t="s">
        <v>16</v>
      </c>
      <c r="M120" t="s">
        <v>651</v>
      </c>
      <c r="N120" t="s">
        <v>652</v>
      </c>
      <c r="O120" t="s">
        <v>20</v>
      </c>
      <c r="P120" t="s">
        <v>34</v>
      </c>
      <c r="Q120" t="s">
        <v>22</v>
      </c>
      <c r="R120" t="s">
        <v>35</v>
      </c>
      <c r="U120" s="2" t="str">
        <f t="shared" si="7"/>
        <v>Khosro</v>
      </c>
      <c r="V120" s="2" t="str">
        <f t="shared" si="8"/>
        <v>Salmani</v>
      </c>
      <c r="W120" s="2" t="str">
        <f t="shared" si="9"/>
        <v>Salmani</v>
      </c>
      <c r="Y120" s="2" t="str">
        <f>U267</f>
        <v>David</v>
      </c>
      <c r="Z120" s="2" t="str">
        <f>IF(V267=W267, "",V267)</f>
        <v/>
      </c>
      <c r="AA120" s="2" t="str">
        <f>W267</f>
        <v>Wiredu</v>
      </c>
      <c r="AB120" s="2" t="str">
        <f t="shared" si="10"/>
        <v>David  Wiredu</v>
      </c>
      <c r="AC120" s="4">
        <v>43362894</v>
      </c>
      <c r="AD120" s="4">
        <v>43362894</v>
      </c>
      <c r="AF120" s="2" t="str">
        <f t="shared" si="11"/>
        <v>INSERT INTO instructor (Eid, Fname, Mname, Lname) VALUES (43362894,'David','','Wiredu');</v>
      </c>
    </row>
    <row r="121" spans="1:32" x14ac:dyDescent="0.25">
      <c r="A121" s="2" t="str">
        <f t="shared" si="6"/>
        <v>CPSC 457</v>
      </c>
      <c r="B121" t="s">
        <v>0</v>
      </c>
      <c r="C121">
        <v>457</v>
      </c>
      <c r="D121" t="s">
        <v>45</v>
      </c>
      <c r="E121" t="s">
        <v>25</v>
      </c>
      <c r="F121" t="s">
        <v>10</v>
      </c>
      <c r="G121" t="s">
        <v>26</v>
      </c>
      <c r="H121" t="s">
        <v>126</v>
      </c>
      <c r="I121" t="s">
        <v>13</v>
      </c>
      <c r="J121" t="s">
        <v>14</v>
      </c>
      <c r="K121" t="s">
        <v>15</v>
      </c>
      <c r="L121" t="s">
        <v>16</v>
      </c>
      <c r="M121" t="s">
        <v>648</v>
      </c>
      <c r="N121" t="s">
        <v>649</v>
      </c>
      <c r="O121" t="s">
        <v>650</v>
      </c>
      <c r="P121" t="s">
        <v>30</v>
      </c>
      <c r="Q121" t="s">
        <v>84</v>
      </c>
      <c r="R121" t="s">
        <v>22</v>
      </c>
      <c r="S121" t="s">
        <v>85</v>
      </c>
      <c r="U121" s="2" t="str">
        <f t="shared" si="7"/>
        <v>Priyaa</v>
      </c>
      <c r="V121" s="2" t="str">
        <f t="shared" si="8"/>
        <v>Varshinee</v>
      </c>
      <c r="W121" s="2" t="str">
        <f t="shared" si="9"/>
        <v>Srinivasan</v>
      </c>
      <c r="Y121" s="2" t="str">
        <f>U268</f>
        <v>Syeda</v>
      </c>
      <c r="Z121" s="2" t="str">
        <f>IF(V268=W268, "",V268)</f>
        <v>Fareeha</v>
      </c>
      <c r="AA121" s="2" t="str">
        <f>W268</f>
        <v>Ali</v>
      </c>
      <c r="AB121" s="2" t="str">
        <f t="shared" si="10"/>
        <v>Syeda Fareeha Ali</v>
      </c>
      <c r="AC121" s="4">
        <v>82585847</v>
      </c>
      <c r="AD121" s="4">
        <v>82585847</v>
      </c>
      <c r="AF121" s="2" t="str">
        <f t="shared" si="11"/>
        <v>INSERT INTO instructor (Eid, Fname, Mname, Lname) VALUES (82585847,'Syeda','Fareeha','Ali');</v>
      </c>
    </row>
    <row r="122" spans="1:32" x14ac:dyDescent="0.25">
      <c r="A122" s="2" t="str">
        <f t="shared" si="6"/>
        <v>CPSC 457</v>
      </c>
      <c r="B122" t="s">
        <v>0</v>
      </c>
      <c r="C122">
        <v>457</v>
      </c>
      <c r="D122" t="s">
        <v>48</v>
      </c>
      <c r="E122" t="s">
        <v>25</v>
      </c>
      <c r="F122" t="s">
        <v>10</v>
      </c>
      <c r="G122" t="s">
        <v>26</v>
      </c>
      <c r="H122" t="s">
        <v>126</v>
      </c>
      <c r="I122" t="s">
        <v>13</v>
      </c>
      <c r="J122" t="s">
        <v>14</v>
      </c>
      <c r="K122" t="s">
        <v>15</v>
      </c>
      <c r="L122" t="s">
        <v>16</v>
      </c>
      <c r="M122" t="s">
        <v>653</v>
      </c>
      <c r="N122" t="s">
        <v>654</v>
      </c>
      <c r="O122" t="s">
        <v>20</v>
      </c>
      <c r="P122" t="s">
        <v>84</v>
      </c>
      <c r="Q122" t="s">
        <v>22</v>
      </c>
      <c r="R122" t="s">
        <v>85</v>
      </c>
      <c r="U122" s="2" t="str">
        <f t="shared" si="7"/>
        <v>Sahil</v>
      </c>
      <c r="V122" s="2" t="str">
        <f t="shared" si="8"/>
        <v>Sharma</v>
      </c>
      <c r="W122" s="2" t="str">
        <f t="shared" si="9"/>
        <v>Sharma</v>
      </c>
      <c r="Y122" s="2" t="str">
        <f>U270</f>
        <v>Ayman-Mohammad</v>
      </c>
      <c r="Z122" s="2" t="str">
        <f>IF(V270=W270, "",V270)</f>
        <v>Abedalqader</v>
      </c>
      <c r="AA122" s="2" t="str">
        <f>W270</f>
        <v>Horoub</v>
      </c>
      <c r="AB122" s="2" t="str">
        <f t="shared" si="10"/>
        <v>Ayman-Mohammad Abedalqader Horoub</v>
      </c>
      <c r="AC122" s="4">
        <v>48266764</v>
      </c>
      <c r="AD122" s="4">
        <v>48266764</v>
      </c>
      <c r="AF122" s="2" t="str">
        <f t="shared" si="11"/>
        <v>INSERT INTO instructor (Eid, Fname, Mname, Lname) VALUES (48266764,'Ayman-Mohammad','Abedalqader','Horoub');</v>
      </c>
    </row>
    <row r="123" spans="1:32" x14ac:dyDescent="0.25">
      <c r="A123" s="2" t="str">
        <f t="shared" si="6"/>
        <v xml:space="preserve"> </v>
      </c>
      <c r="U123" s="2">
        <f t="shared" si="7"/>
        <v>0</v>
      </c>
      <c r="V123" s="2">
        <f t="shared" si="8"/>
        <v>0</v>
      </c>
      <c r="W123" s="2">
        <f t="shared" si="9"/>
        <v>0</v>
      </c>
      <c r="Y123" s="2" t="str">
        <f>U272</f>
        <v>Nolan</v>
      </c>
      <c r="Z123" s="2" t="str">
        <f>IF(V272=W272, "",V272)</f>
        <v>Peter</v>
      </c>
      <c r="AA123" s="2" t="str">
        <f>W272</f>
        <v>Shaw</v>
      </c>
      <c r="AB123" s="2" t="str">
        <f t="shared" si="10"/>
        <v>Nolan Peter Shaw</v>
      </c>
      <c r="AC123" s="4">
        <v>91877691</v>
      </c>
      <c r="AD123" s="4">
        <v>91877691</v>
      </c>
      <c r="AF123" s="2" t="str">
        <f t="shared" si="11"/>
        <v>INSERT INTO instructor (Eid, Fname, Mname, Lname) VALUES (91877691,'Nolan','Peter','Shaw');</v>
      </c>
    </row>
    <row r="124" spans="1:32" x14ac:dyDescent="0.25">
      <c r="A124" s="2" t="str">
        <f t="shared" si="6"/>
        <v>CPSC 13.7916666666667</v>
      </c>
      <c r="B124" t="s">
        <v>0</v>
      </c>
      <c r="C124" s="1">
        <v>13.791666666666666</v>
      </c>
      <c r="D124" t="s">
        <v>655</v>
      </c>
      <c r="E124" t="s">
        <v>656</v>
      </c>
      <c r="F124" t="s">
        <v>657</v>
      </c>
      <c r="G124" t="s">
        <v>149</v>
      </c>
      <c r="H124" t="s">
        <v>658</v>
      </c>
      <c r="I124" t="s">
        <v>103</v>
      </c>
      <c r="U124" s="2">
        <f t="shared" si="7"/>
        <v>0</v>
      </c>
      <c r="V124" s="2">
        <f t="shared" si="8"/>
        <v>0</v>
      </c>
      <c r="W124" s="2">
        <f t="shared" si="9"/>
        <v>0</v>
      </c>
      <c r="Y124" s="2" t="str">
        <f>U274</f>
        <v>Iaryna</v>
      </c>
      <c r="Z124" s="2" t="str">
        <f>IF(V274=W274, "",V274)</f>
        <v/>
      </c>
      <c r="AA124" s="2" t="str">
        <f>W274</f>
        <v>Grushevska</v>
      </c>
      <c r="AB124" s="2" t="str">
        <f t="shared" si="10"/>
        <v>Iaryna  Grushevska</v>
      </c>
      <c r="AC124" s="4">
        <v>17167245</v>
      </c>
      <c r="AD124" s="4">
        <v>17167245</v>
      </c>
      <c r="AF124" s="2" t="str">
        <f t="shared" si="11"/>
        <v>INSERT INTO instructor (Eid, Fname, Mname, Lname) VALUES (17167245,'Iaryna','','Grushevska');</v>
      </c>
    </row>
    <row r="125" spans="1:32" x14ac:dyDescent="0.25">
      <c r="A125" s="2" t="str">
        <f t="shared" si="6"/>
        <v>CPSC 331</v>
      </c>
      <c r="B125" t="s">
        <v>0</v>
      </c>
      <c r="C125">
        <v>331</v>
      </c>
      <c r="D125" t="s">
        <v>8</v>
      </c>
      <c r="E125" t="s">
        <v>9</v>
      </c>
      <c r="F125" t="s">
        <v>10</v>
      </c>
      <c r="G125" t="s">
        <v>11</v>
      </c>
      <c r="H125" t="s">
        <v>12</v>
      </c>
      <c r="I125" t="s">
        <v>13</v>
      </c>
      <c r="J125" t="s">
        <v>14</v>
      </c>
      <c r="K125" t="s">
        <v>15</v>
      </c>
      <c r="L125" t="s">
        <v>16</v>
      </c>
      <c r="M125" t="s">
        <v>659</v>
      </c>
      <c r="N125" t="s">
        <v>660</v>
      </c>
      <c r="O125" t="s">
        <v>20</v>
      </c>
      <c r="P125" t="s">
        <v>60</v>
      </c>
      <c r="Q125" t="s">
        <v>22</v>
      </c>
      <c r="R125" t="s">
        <v>61</v>
      </c>
      <c r="U125" s="2" t="str">
        <f t="shared" si="7"/>
        <v>Konstantinos</v>
      </c>
      <c r="V125" s="2" t="str">
        <f t="shared" si="8"/>
        <v>Xylogiannopoulos</v>
      </c>
      <c r="W125" s="2" t="str">
        <f t="shared" si="9"/>
        <v>Xylogiannopoulos</v>
      </c>
      <c r="Y125" s="2" t="str">
        <f>U288</f>
        <v>Michael</v>
      </c>
      <c r="Z125" s="2" t="str">
        <f>IF(V288=W288, "",V288)</f>
        <v>S.</v>
      </c>
      <c r="AA125" s="2" t="str">
        <f>W288</f>
        <v>Cavers</v>
      </c>
      <c r="AB125" s="2" t="str">
        <f t="shared" si="10"/>
        <v>Michael S. Cavers</v>
      </c>
      <c r="AC125" s="4">
        <v>93005825</v>
      </c>
      <c r="AD125" s="4">
        <v>93005825</v>
      </c>
      <c r="AF125" s="2" t="str">
        <f t="shared" si="11"/>
        <v>INSERT INTO instructor (Eid, Fname, Mname, Lname) VALUES (93005825,'Michael','S.','Cavers');</v>
      </c>
    </row>
    <row r="126" spans="1:32" x14ac:dyDescent="0.25">
      <c r="A126" s="2" t="str">
        <f t="shared" si="6"/>
        <v>CPSC 331</v>
      </c>
      <c r="B126" t="s">
        <v>0</v>
      </c>
      <c r="C126">
        <v>331</v>
      </c>
      <c r="D126" t="s">
        <v>24</v>
      </c>
      <c r="E126" t="s">
        <v>25</v>
      </c>
      <c r="F126" t="s">
        <v>10</v>
      </c>
      <c r="G126" t="s">
        <v>26</v>
      </c>
      <c r="H126" t="s">
        <v>69</v>
      </c>
      <c r="I126" t="s">
        <v>13</v>
      </c>
      <c r="J126" t="s">
        <v>14</v>
      </c>
      <c r="K126" t="s">
        <v>15</v>
      </c>
      <c r="L126" t="s">
        <v>16</v>
      </c>
      <c r="M126" t="s">
        <v>725</v>
      </c>
      <c r="N126" t="s">
        <v>661</v>
      </c>
      <c r="O126" t="s">
        <v>662</v>
      </c>
      <c r="P126" t="s">
        <v>30</v>
      </c>
      <c r="Q126" t="s">
        <v>93</v>
      </c>
      <c r="R126" t="s">
        <v>22</v>
      </c>
      <c r="S126" t="s">
        <v>94</v>
      </c>
      <c r="U126" s="2" t="str">
        <f t="shared" si="7"/>
        <v>JuanCarlos</v>
      </c>
      <c r="V126" s="2" t="str">
        <f t="shared" si="8"/>
        <v>Fuentes</v>
      </c>
      <c r="W126" s="2" t="str">
        <f t="shared" si="9"/>
        <v>Carranza</v>
      </c>
      <c r="Y126" s="2" t="str">
        <f>U289</f>
        <v>Nancy</v>
      </c>
      <c r="Z126" s="2" t="str">
        <f>IF(V289=W289, "",V289)</f>
        <v>Hernandez</v>
      </c>
      <c r="AA126" s="2" t="str">
        <f>W289</f>
        <v>Ceron</v>
      </c>
      <c r="AB126" s="2" t="str">
        <f t="shared" si="10"/>
        <v>Nancy Hernandez Ceron</v>
      </c>
      <c r="AC126" s="4">
        <v>12433959</v>
      </c>
      <c r="AD126" s="4">
        <v>12433959</v>
      </c>
      <c r="AF126" s="2" t="str">
        <f t="shared" si="11"/>
        <v>INSERT INTO instructor (Eid, Fname, Mname, Lname) VALUES (12433959,'Nancy','Hernandez','Ceron');</v>
      </c>
    </row>
    <row r="127" spans="1:32" x14ac:dyDescent="0.25">
      <c r="A127" s="2" t="str">
        <f t="shared" si="6"/>
        <v>CPSC 331</v>
      </c>
      <c r="B127" t="s">
        <v>0</v>
      </c>
      <c r="C127">
        <v>331</v>
      </c>
      <c r="D127" t="s">
        <v>33</v>
      </c>
      <c r="E127" t="s">
        <v>25</v>
      </c>
      <c r="F127" t="s">
        <v>10</v>
      </c>
      <c r="G127" t="s">
        <v>26</v>
      </c>
      <c r="H127" t="s">
        <v>146</v>
      </c>
      <c r="I127" t="s">
        <v>13</v>
      </c>
      <c r="J127" t="s">
        <v>14</v>
      </c>
      <c r="K127" t="s">
        <v>15</v>
      </c>
      <c r="L127" t="s">
        <v>16</v>
      </c>
      <c r="M127" t="s">
        <v>725</v>
      </c>
      <c r="N127" t="s">
        <v>661</v>
      </c>
      <c r="O127" t="s">
        <v>662</v>
      </c>
      <c r="P127" t="s">
        <v>30</v>
      </c>
      <c r="Q127" t="s">
        <v>40</v>
      </c>
      <c r="R127" t="s">
        <v>22</v>
      </c>
      <c r="S127" t="s">
        <v>41</v>
      </c>
      <c r="U127" s="2" t="str">
        <f t="shared" si="7"/>
        <v>JuanCarlos</v>
      </c>
      <c r="V127" s="2" t="str">
        <f t="shared" si="8"/>
        <v>Fuentes</v>
      </c>
      <c r="W127" s="2" t="str">
        <f t="shared" si="9"/>
        <v>Carranza</v>
      </c>
      <c r="Y127" s="2" t="str">
        <f>U290</f>
        <v>Andrew</v>
      </c>
      <c r="Z127" s="2" t="str">
        <f>IF(V290=W290, "",V290)</f>
        <v/>
      </c>
      <c r="AA127" s="2" t="str">
        <f>W290</f>
        <v>Fiori</v>
      </c>
      <c r="AB127" s="2" t="str">
        <f t="shared" si="10"/>
        <v>Andrew  Fiori</v>
      </c>
      <c r="AC127" s="4">
        <v>58136810</v>
      </c>
      <c r="AD127" s="4">
        <v>58136810</v>
      </c>
      <c r="AF127" s="2" t="str">
        <f t="shared" si="11"/>
        <v>INSERT INTO instructor (Eid, Fname, Mname, Lname) VALUES (58136810,'Andrew','','Fiori');</v>
      </c>
    </row>
    <row r="128" spans="1:32" x14ac:dyDescent="0.25">
      <c r="A128" s="2" t="str">
        <f t="shared" si="6"/>
        <v>CPSC 331</v>
      </c>
      <c r="B128" t="s">
        <v>0</v>
      </c>
      <c r="C128">
        <v>331</v>
      </c>
      <c r="D128" t="s">
        <v>36</v>
      </c>
      <c r="E128" t="s">
        <v>25</v>
      </c>
      <c r="F128" t="s">
        <v>10</v>
      </c>
      <c r="G128" t="s">
        <v>26</v>
      </c>
      <c r="H128" t="s">
        <v>69</v>
      </c>
      <c r="I128" t="s">
        <v>13</v>
      </c>
      <c r="J128" t="s">
        <v>14</v>
      </c>
      <c r="K128" t="s">
        <v>15</v>
      </c>
      <c r="L128" t="s">
        <v>16</v>
      </c>
      <c r="M128" t="s">
        <v>663</v>
      </c>
      <c r="N128" t="s">
        <v>664</v>
      </c>
      <c r="O128" t="s">
        <v>20</v>
      </c>
      <c r="P128" t="s">
        <v>75</v>
      </c>
      <c r="Q128" t="s">
        <v>22</v>
      </c>
      <c r="R128" t="s">
        <v>76</v>
      </c>
      <c r="U128" s="2" t="str">
        <f t="shared" si="7"/>
        <v>Hao</v>
      </c>
      <c r="V128" s="2" t="str">
        <f t="shared" si="8"/>
        <v>Men</v>
      </c>
      <c r="W128" s="2" t="str">
        <f t="shared" si="9"/>
        <v>Men</v>
      </c>
      <c r="Y128" s="2" t="str">
        <f>U292</f>
        <v>Alexander</v>
      </c>
      <c r="Z128" s="2" t="str">
        <f>IF(V292=W292, "",V292)</f>
        <v/>
      </c>
      <c r="AA128" s="2" t="str">
        <f>W292</f>
        <v>Brudnyi</v>
      </c>
      <c r="AB128" s="2" t="str">
        <f t="shared" si="10"/>
        <v>Alexander  Brudnyi</v>
      </c>
      <c r="AC128" s="4">
        <v>76735761</v>
      </c>
      <c r="AD128" s="4">
        <v>76735761</v>
      </c>
      <c r="AF128" s="2" t="str">
        <f t="shared" si="11"/>
        <v>INSERT INTO instructor (Eid, Fname, Mname, Lname) VALUES (76735761,'Alexander','','Brudnyi');</v>
      </c>
    </row>
    <row r="129" spans="1:32" x14ac:dyDescent="0.25">
      <c r="A129" s="2" t="str">
        <f t="shared" si="6"/>
        <v>CPSC 331</v>
      </c>
      <c r="B129" t="s">
        <v>0</v>
      </c>
      <c r="C129">
        <v>331</v>
      </c>
      <c r="D129" t="s">
        <v>42</v>
      </c>
      <c r="E129" t="s">
        <v>25</v>
      </c>
      <c r="F129" t="s">
        <v>10</v>
      </c>
      <c r="G129" t="s">
        <v>26</v>
      </c>
      <c r="H129" t="s">
        <v>146</v>
      </c>
      <c r="I129" t="s">
        <v>13</v>
      </c>
      <c r="J129" t="s">
        <v>14</v>
      </c>
      <c r="K129" t="s">
        <v>15</v>
      </c>
      <c r="L129" t="s">
        <v>16</v>
      </c>
      <c r="M129" t="s">
        <v>665</v>
      </c>
      <c r="N129" t="s">
        <v>666</v>
      </c>
      <c r="O129" t="s">
        <v>667</v>
      </c>
      <c r="P129" t="s">
        <v>30</v>
      </c>
      <c r="Q129" t="s">
        <v>113</v>
      </c>
      <c r="R129" t="s">
        <v>22</v>
      </c>
      <c r="S129" t="s">
        <v>114</v>
      </c>
      <c r="U129" s="2" t="str">
        <f t="shared" si="7"/>
        <v>Md.</v>
      </c>
      <c r="V129" s="2" t="str">
        <f t="shared" si="8"/>
        <v>Reza</v>
      </c>
      <c r="W129" s="2" t="str">
        <f t="shared" si="9"/>
        <v>Rabbani</v>
      </c>
      <c r="Y129" s="2" t="str">
        <f>U293</f>
        <v>Ayse</v>
      </c>
      <c r="Z129" s="2" t="str">
        <f>IF(V293=W293, "",V293)</f>
        <v>Deniz</v>
      </c>
      <c r="AA129" s="2" t="str">
        <f>W293</f>
        <v>Sezer</v>
      </c>
      <c r="AB129" s="2" t="str">
        <f t="shared" si="10"/>
        <v>Ayse Deniz Sezer</v>
      </c>
      <c r="AC129" s="4">
        <v>97233466</v>
      </c>
      <c r="AD129" s="4">
        <v>97233466</v>
      </c>
      <c r="AF129" s="2" t="str">
        <f t="shared" si="11"/>
        <v>INSERT INTO instructor (Eid, Fname, Mname, Lname) VALUES (97233466,'Ayse','Deniz','Sezer');</v>
      </c>
    </row>
    <row r="130" spans="1:32" x14ac:dyDescent="0.25">
      <c r="A130" s="2" t="str">
        <f t="shared" si="6"/>
        <v>CPSC 331</v>
      </c>
      <c r="B130" t="s">
        <v>0</v>
      </c>
      <c r="C130">
        <v>331</v>
      </c>
      <c r="D130" t="s">
        <v>45</v>
      </c>
      <c r="E130" t="s">
        <v>25</v>
      </c>
      <c r="F130" t="s">
        <v>10</v>
      </c>
      <c r="G130" t="s">
        <v>26</v>
      </c>
      <c r="H130" t="s">
        <v>146</v>
      </c>
      <c r="I130" t="s">
        <v>13</v>
      </c>
      <c r="J130" t="s">
        <v>14</v>
      </c>
      <c r="K130" t="s">
        <v>15</v>
      </c>
      <c r="L130" t="s">
        <v>16</v>
      </c>
      <c r="M130" t="s">
        <v>663</v>
      </c>
      <c r="N130" t="s">
        <v>664</v>
      </c>
      <c r="O130" t="s">
        <v>20</v>
      </c>
      <c r="P130" t="s">
        <v>113</v>
      </c>
      <c r="Q130" t="s">
        <v>22</v>
      </c>
      <c r="R130" t="s">
        <v>114</v>
      </c>
      <c r="U130" s="2" t="str">
        <f t="shared" si="7"/>
        <v>Hao</v>
      </c>
      <c r="V130" s="2" t="str">
        <f t="shared" si="8"/>
        <v>Men</v>
      </c>
      <c r="W130" s="2" t="str">
        <f t="shared" si="9"/>
        <v>Men</v>
      </c>
      <c r="Y130" s="2" t="str">
        <f>U294</f>
        <v>Rachel</v>
      </c>
      <c r="Z130" s="2" t="str">
        <f>IF(V294=W294, "",V294)</f>
        <v>Lisbeth</v>
      </c>
      <c r="AA130" s="2" t="str">
        <f>W294</f>
        <v>Hardeman</v>
      </c>
      <c r="AB130" s="2" t="str">
        <f t="shared" si="10"/>
        <v>Rachel Lisbeth Hardeman</v>
      </c>
      <c r="AC130" s="4">
        <v>32299756</v>
      </c>
      <c r="AD130" s="4">
        <v>32299756</v>
      </c>
      <c r="AF130" s="2" t="str">
        <f t="shared" si="11"/>
        <v>INSERT INTO instructor (Eid, Fname, Mname, Lname) VALUES (32299756,'Rachel','Lisbeth','Hardeman');</v>
      </c>
    </row>
    <row r="131" spans="1:32" x14ac:dyDescent="0.25">
      <c r="A131" s="2" t="str">
        <f t="shared" ref="A131:A194" si="12">CONCATENATE(B131," ",C131)</f>
        <v>CPSC 331</v>
      </c>
      <c r="B131" t="s">
        <v>0</v>
      </c>
      <c r="C131">
        <v>331</v>
      </c>
      <c r="D131" t="s">
        <v>48</v>
      </c>
      <c r="E131" t="s">
        <v>25</v>
      </c>
      <c r="F131" t="s">
        <v>10</v>
      </c>
      <c r="G131" t="s">
        <v>26</v>
      </c>
      <c r="H131" t="s">
        <v>140</v>
      </c>
      <c r="I131" t="s">
        <v>13</v>
      </c>
      <c r="J131" t="s">
        <v>14</v>
      </c>
      <c r="K131" t="s">
        <v>15</v>
      </c>
      <c r="L131" t="s">
        <v>16</v>
      </c>
      <c r="M131" t="s">
        <v>665</v>
      </c>
      <c r="N131" t="s">
        <v>666</v>
      </c>
      <c r="O131" t="s">
        <v>667</v>
      </c>
      <c r="P131" t="s">
        <v>30</v>
      </c>
      <c r="Q131" t="s">
        <v>40</v>
      </c>
      <c r="R131" t="s">
        <v>22</v>
      </c>
      <c r="S131" t="s">
        <v>41</v>
      </c>
      <c r="U131" s="2" t="str">
        <f t="shared" ref="U131:U194" si="13">M131</f>
        <v>Md.</v>
      </c>
      <c r="V131" s="2" t="str">
        <f t="shared" ref="V131:V194" si="14">N131</f>
        <v>Reza</v>
      </c>
      <c r="W131" s="2" t="str">
        <f t="shared" ref="W131:W194" si="15">IF(LEFT(O131,1)="(", N131, O131)</f>
        <v>Rabbani</v>
      </c>
      <c r="Y131" s="2" t="str">
        <f>U295</f>
        <v>Ethan</v>
      </c>
      <c r="Z131" s="2" t="str">
        <f>IF(V295=W295, "",V295)</f>
        <v>Patrick</v>
      </c>
      <c r="AA131" s="2" t="str">
        <f>W295</f>
        <v>White</v>
      </c>
      <c r="AB131" s="2" t="str">
        <f t="shared" ref="AB131:AB168" si="16">CONCATENATE(Y131," ",Z131," ",AA131)</f>
        <v>Ethan Patrick White</v>
      </c>
      <c r="AC131" s="4">
        <v>38302594</v>
      </c>
      <c r="AD131" s="4">
        <v>38302594</v>
      </c>
      <c r="AF131" s="2" t="str">
        <f t="shared" ref="AF131:AF168" si="17">CONCATENATE("INSERT INTO instructor (Eid, Fname, Mname, Lname) VALUES (",AD131,",'",Y131,"','",Z131,"','",AA131,"');")</f>
        <v>INSERT INTO instructor (Eid, Fname, Mname, Lname) VALUES (38302594,'Ethan','Patrick','White');</v>
      </c>
    </row>
    <row r="132" spans="1:32" x14ac:dyDescent="0.25">
      <c r="A132" s="2" t="str">
        <f t="shared" si="12"/>
        <v xml:space="preserve"> </v>
      </c>
      <c r="U132" s="2">
        <f t="shared" si="13"/>
        <v>0</v>
      </c>
      <c r="V132" s="2">
        <f t="shared" si="14"/>
        <v>0</v>
      </c>
      <c r="W132" s="2">
        <f t="shared" si="15"/>
        <v>0</v>
      </c>
      <c r="Y132" s="2" t="str">
        <f>U296</f>
        <v>Marina</v>
      </c>
      <c r="Z132" s="2" t="str">
        <f>IF(V296=W296, "",V296)</f>
        <v>Alexandrovna</v>
      </c>
      <c r="AA132" s="2" t="str">
        <f>W296</f>
        <v>Chugunova</v>
      </c>
      <c r="AB132" s="2" t="str">
        <f t="shared" si="16"/>
        <v>Marina Alexandrovna Chugunova</v>
      </c>
      <c r="AC132" s="4">
        <v>43741204</v>
      </c>
      <c r="AD132" s="4">
        <v>43741204</v>
      </c>
      <c r="AF132" s="2" t="str">
        <f t="shared" si="17"/>
        <v>INSERT INTO instructor (Eid, Fname, Mname, Lname) VALUES (43741204,'Marina','Alexandrovna','Chugunova');</v>
      </c>
    </row>
    <row r="133" spans="1:32" x14ac:dyDescent="0.25">
      <c r="A133" s="2" t="str">
        <f t="shared" si="12"/>
        <v>CPSC 21.875</v>
      </c>
      <c r="B133" t="s">
        <v>0</v>
      </c>
      <c r="C133" s="1">
        <v>21.875</v>
      </c>
      <c r="D133" t="s">
        <v>644</v>
      </c>
      <c r="E133" t="s">
        <v>104</v>
      </c>
      <c r="F133" t="s">
        <v>51</v>
      </c>
      <c r="G133" t="s">
        <v>150</v>
      </c>
      <c r="U133" s="2">
        <f t="shared" si="13"/>
        <v>0</v>
      </c>
      <c r="V133" s="2">
        <f t="shared" si="14"/>
        <v>0</v>
      </c>
      <c r="W133" s="2">
        <f t="shared" si="15"/>
        <v>0</v>
      </c>
      <c r="Y133" s="2" t="str">
        <f>U297</f>
        <v>Reginald</v>
      </c>
      <c r="Z133" s="2" t="str">
        <f>IF(V297=W297, "",V297)</f>
        <v>David</v>
      </c>
      <c r="AA133" s="2" t="str">
        <f>W297</f>
        <v>Lybbert</v>
      </c>
      <c r="AB133" s="2" t="str">
        <f t="shared" si="16"/>
        <v>Reginald David Lybbert</v>
      </c>
      <c r="AC133" s="4">
        <v>40809118</v>
      </c>
      <c r="AD133" s="4">
        <v>40809118</v>
      </c>
      <c r="AF133" s="2" t="str">
        <f t="shared" si="17"/>
        <v>INSERT INTO instructor (Eid, Fname, Mname, Lname) VALUES (40809118,'Reginald','David','Lybbert');</v>
      </c>
    </row>
    <row r="134" spans="1:32" x14ac:dyDescent="0.25">
      <c r="A134" s="2" t="str">
        <f t="shared" si="12"/>
        <v>CPSC 525</v>
      </c>
      <c r="B134" t="s">
        <v>0</v>
      </c>
      <c r="C134">
        <v>525</v>
      </c>
      <c r="D134" t="s">
        <v>8</v>
      </c>
      <c r="E134" t="s">
        <v>9</v>
      </c>
      <c r="F134" t="s">
        <v>10</v>
      </c>
      <c r="G134" t="s">
        <v>121</v>
      </c>
      <c r="H134" t="s">
        <v>122</v>
      </c>
      <c r="I134" t="s">
        <v>13</v>
      </c>
      <c r="J134" t="s">
        <v>14</v>
      </c>
      <c r="K134" t="s">
        <v>15</v>
      </c>
      <c r="L134" t="s">
        <v>16</v>
      </c>
      <c r="M134" t="s">
        <v>668</v>
      </c>
      <c r="N134" t="s">
        <v>726</v>
      </c>
      <c r="O134" t="s">
        <v>669</v>
      </c>
      <c r="P134" t="s">
        <v>20</v>
      </c>
      <c r="Q134" t="s">
        <v>21</v>
      </c>
      <c r="R134" t="s">
        <v>22</v>
      </c>
      <c r="S134" t="s">
        <v>23</v>
      </c>
      <c r="U134" s="2" t="str">
        <f t="shared" si="13"/>
        <v>Philip</v>
      </c>
      <c r="V134" s="2" t="str">
        <f t="shared" si="14"/>
        <v>WaiLeung</v>
      </c>
      <c r="W134" s="2" t="str">
        <f t="shared" si="15"/>
        <v>Fong</v>
      </c>
      <c r="Y134" s="2" t="str">
        <f>U298</f>
        <v>Elizabeth</v>
      </c>
      <c r="Z134" s="2" t="str">
        <f>IF(V298=W298, "",V298)</f>
        <v/>
      </c>
      <c r="AA134" s="2" t="str">
        <f>W298</f>
        <v>Ofori</v>
      </c>
      <c r="AB134" s="2" t="str">
        <f t="shared" si="16"/>
        <v>Elizabeth  Ofori</v>
      </c>
      <c r="AC134" s="4">
        <v>59236077</v>
      </c>
      <c r="AD134" s="4">
        <v>59236077</v>
      </c>
      <c r="AF134" s="2" t="str">
        <f t="shared" si="17"/>
        <v>INSERT INTO instructor (Eid, Fname, Mname, Lname) VALUES (59236077,'Elizabeth','','Ofori');</v>
      </c>
    </row>
    <row r="135" spans="1:32" x14ac:dyDescent="0.25">
      <c r="A135" s="2" t="str">
        <f t="shared" si="12"/>
        <v>CPSC 525</v>
      </c>
      <c r="B135" t="s">
        <v>0</v>
      </c>
      <c r="C135">
        <v>525</v>
      </c>
      <c r="D135" t="s">
        <v>24</v>
      </c>
      <c r="E135" t="s">
        <v>25</v>
      </c>
      <c r="F135" t="s">
        <v>10</v>
      </c>
      <c r="G135" t="s">
        <v>121</v>
      </c>
      <c r="H135" t="s">
        <v>641</v>
      </c>
      <c r="I135" t="s">
        <v>13</v>
      </c>
      <c r="J135" t="s">
        <v>14</v>
      </c>
      <c r="K135" t="s">
        <v>15</v>
      </c>
      <c r="L135" t="s">
        <v>16</v>
      </c>
      <c r="M135" t="s">
        <v>670</v>
      </c>
      <c r="N135" t="s">
        <v>727</v>
      </c>
      <c r="O135" t="s">
        <v>671</v>
      </c>
      <c r="P135" t="s">
        <v>30</v>
      </c>
      <c r="Q135" t="s">
        <v>49</v>
      </c>
      <c r="R135" t="s">
        <v>22</v>
      </c>
      <c r="S135" t="s">
        <v>50</v>
      </c>
      <c r="U135" s="2" t="str">
        <f t="shared" si="13"/>
        <v>Syed</v>
      </c>
      <c r="V135" s="2" t="str">
        <f t="shared" si="14"/>
        <v>ZainRaza</v>
      </c>
      <c r="W135" s="2" t="str">
        <f t="shared" si="15"/>
        <v>Rizvi</v>
      </c>
      <c r="Y135" s="2" t="str">
        <f>U305</f>
        <v>Matthew</v>
      </c>
      <c r="Z135" s="2" t="str">
        <f>IF(V305=W305, "",V305)</f>
        <v/>
      </c>
      <c r="AA135" s="2" t="str">
        <f>W305</f>
        <v>Adams</v>
      </c>
      <c r="AB135" s="2" t="str">
        <f t="shared" si="16"/>
        <v>Matthew  Adams</v>
      </c>
      <c r="AC135" s="4">
        <v>11681094</v>
      </c>
      <c r="AD135" s="4">
        <v>11681094</v>
      </c>
      <c r="AF135" s="2" t="str">
        <f t="shared" si="17"/>
        <v>INSERT INTO instructor (Eid, Fname, Mname, Lname) VALUES (11681094,'Matthew','','Adams');</v>
      </c>
    </row>
    <row r="136" spans="1:32" x14ac:dyDescent="0.25">
      <c r="A136" s="2" t="str">
        <f t="shared" si="12"/>
        <v>CPSC 525</v>
      </c>
      <c r="B136" t="s">
        <v>0</v>
      </c>
      <c r="C136">
        <v>525</v>
      </c>
      <c r="D136" t="s">
        <v>33</v>
      </c>
      <c r="E136" t="s">
        <v>25</v>
      </c>
      <c r="F136" t="s">
        <v>10</v>
      </c>
      <c r="G136" t="s">
        <v>26</v>
      </c>
      <c r="H136" t="s">
        <v>126</v>
      </c>
      <c r="I136" t="s">
        <v>13</v>
      </c>
      <c r="J136" t="s">
        <v>14</v>
      </c>
      <c r="K136" t="s">
        <v>15</v>
      </c>
      <c r="L136" t="s">
        <v>16</v>
      </c>
      <c r="M136" t="s">
        <v>670</v>
      </c>
      <c r="N136" t="s">
        <v>727</v>
      </c>
      <c r="O136" t="s">
        <v>671</v>
      </c>
      <c r="P136" t="s">
        <v>30</v>
      </c>
      <c r="Q136" t="s">
        <v>34</v>
      </c>
      <c r="R136" t="s">
        <v>22</v>
      </c>
      <c r="S136" t="s">
        <v>35</v>
      </c>
      <c r="U136" s="2" t="str">
        <f t="shared" si="13"/>
        <v>Syed</v>
      </c>
      <c r="V136" s="2" t="str">
        <f t="shared" si="14"/>
        <v>ZainRaza</v>
      </c>
      <c r="W136" s="2" t="str">
        <f t="shared" si="15"/>
        <v>Rizvi</v>
      </c>
      <c r="Y136" s="2" t="str">
        <f>U312</f>
        <v>Ilia</v>
      </c>
      <c r="Z136" s="2" t="str">
        <f>IF(V312=W312, "",V312)</f>
        <v/>
      </c>
      <c r="AA136" s="2" t="str">
        <f>W312</f>
        <v>Ilmer</v>
      </c>
      <c r="AB136" s="2" t="str">
        <f t="shared" si="16"/>
        <v>Ilia  Ilmer</v>
      </c>
      <c r="AC136" s="4">
        <v>50269272</v>
      </c>
      <c r="AD136" s="4">
        <v>50269272</v>
      </c>
      <c r="AF136" s="2" t="str">
        <f t="shared" si="17"/>
        <v>INSERT INTO instructor (Eid, Fname, Mname, Lname) VALUES (50269272,'Ilia','','Ilmer');</v>
      </c>
    </row>
    <row r="137" spans="1:32" x14ac:dyDescent="0.25">
      <c r="A137" s="2" t="str">
        <f t="shared" si="12"/>
        <v>CPSC 525</v>
      </c>
      <c r="B137" t="s">
        <v>0</v>
      </c>
      <c r="C137">
        <v>525</v>
      </c>
      <c r="D137" t="s">
        <v>36</v>
      </c>
      <c r="E137" t="s">
        <v>25</v>
      </c>
      <c r="F137" t="s">
        <v>10</v>
      </c>
      <c r="G137" t="s">
        <v>26</v>
      </c>
      <c r="H137" t="s">
        <v>126</v>
      </c>
      <c r="I137" t="s">
        <v>13</v>
      </c>
      <c r="J137" t="s">
        <v>14</v>
      </c>
      <c r="K137" t="s">
        <v>15</v>
      </c>
      <c r="L137" t="s">
        <v>16</v>
      </c>
      <c r="M137" t="s">
        <v>672</v>
      </c>
      <c r="N137" t="s">
        <v>673</v>
      </c>
      <c r="O137" t="s">
        <v>20</v>
      </c>
      <c r="P137" t="s">
        <v>113</v>
      </c>
      <c r="Q137" t="s">
        <v>22</v>
      </c>
      <c r="R137" t="s">
        <v>114</v>
      </c>
      <c r="U137" s="2" t="str">
        <f t="shared" si="13"/>
        <v>Xi</v>
      </c>
      <c r="V137" s="2" t="str">
        <f t="shared" si="14"/>
        <v>Liu</v>
      </c>
      <c r="W137" s="2" t="str">
        <f t="shared" si="15"/>
        <v>Liu</v>
      </c>
      <c r="Y137" s="2" t="str">
        <f>U313</f>
        <v>Michael</v>
      </c>
      <c r="Z137" s="2" t="str">
        <f>IF(V313=W313, "",V313)</f>
        <v/>
      </c>
      <c r="AA137" s="2" t="str">
        <f>W313</f>
        <v>Oliwa</v>
      </c>
      <c r="AB137" s="2" t="str">
        <f t="shared" si="16"/>
        <v>Michael  Oliwa</v>
      </c>
      <c r="AC137" s="4">
        <v>35858287</v>
      </c>
      <c r="AD137" s="4">
        <v>35858287</v>
      </c>
      <c r="AF137" s="2" t="str">
        <f t="shared" si="17"/>
        <v>INSERT INTO instructor (Eid, Fname, Mname, Lname) VALUES (35858287,'Michael','','Oliwa');</v>
      </c>
    </row>
    <row r="138" spans="1:32" x14ac:dyDescent="0.25">
      <c r="A138" s="2" t="str">
        <f t="shared" si="12"/>
        <v xml:space="preserve"> </v>
      </c>
      <c r="U138" s="2">
        <f t="shared" si="13"/>
        <v>0</v>
      </c>
      <c r="V138" s="2">
        <f t="shared" si="14"/>
        <v>0</v>
      </c>
      <c r="W138" s="2">
        <f t="shared" si="15"/>
        <v>0</v>
      </c>
      <c r="Y138" s="2" t="str">
        <f>U330</f>
        <v>Yousry</v>
      </c>
      <c r="Z138" s="2" t="str">
        <f>IF(V330=W330, "",V330)</f>
        <v/>
      </c>
      <c r="AA138" s="2" t="str">
        <f>W330</f>
        <v>Elsabrouty</v>
      </c>
      <c r="AB138" s="2" t="str">
        <f t="shared" si="16"/>
        <v>Yousry  Elsabrouty</v>
      </c>
      <c r="AC138" s="4">
        <v>96180775</v>
      </c>
      <c r="AD138" s="4">
        <v>96180775</v>
      </c>
      <c r="AF138" s="2" t="str">
        <f t="shared" si="17"/>
        <v>INSERT INTO instructor (Eid, Fname, Mname, Lname) VALUES (96180775,'Yousry','','Elsabrouty');</v>
      </c>
    </row>
    <row r="139" spans="1:32" x14ac:dyDescent="0.25">
      <c r="A139" s="2" t="str">
        <f t="shared" si="12"/>
        <v>CPSC 21.9166666666667</v>
      </c>
      <c r="B139" t="s">
        <v>0</v>
      </c>
      <c r="C139" s="1">
        <v>21.916666666666668</v>
      </c>
      <c r="D139" t="s">
        <v>674</v>
      </c>
      <c r="E139" t="s">
        <v>646</v>
      </c>
      <c r="F139" t="s">
        <v>150</v>
      </c>
      <c r="G139" t="s">
        <v>675</v>
      </c>
      <c r="U139" s="2">
        <f t="shared" si="13"/>
        <v>0</v>
      </c>
      <c r="V139" s="2">
        <f t="shared" si="14"/>
        <v>0</v>
      </c>
      <c r="W139" s="2">
        <f t="shared" si="15"/>
        <v>0</v>
      </c>
      <c r="Y139" s="2" t="str">
        <f>U331</f>
        <v>Kam-Fai</v>
      </c>
      <c r="Z139" s="2" t="str">
        <f>IF(V331=W331, "",V331)</f>
        <v/>
      </c>
      <c r="AA139" s="2" t="str">
        <f>W331</f>
        <v>Tam</v>
      </c>
      <c r="AB139" s="2" t="str">
        <f t="shared" si="16"/>
        <v>Kam-Fai  Tam</v>
      </c>
      <c r="AC139" s="4">
        <v>47627785</v>
      </c>
      <c r="AD139" s="4">
        <v>47627785</v>
      </c>
      <c r="AF139" s="2" t="str">
        <f t="shared" si="17"/>
        <v>INSERT INTO instructor (Eid, Fname, Mname, Lname) VALUES (47627785,'Kam-Fai','','Tam');</v>
      </c>
    </row>
    <row r="140" spans="1:32" x14ac:dyDescent="0.25">
      <c r="A140" s="2" t="str">
        <f t="shared" si="12"/>
        <v>CPSC 526</v>
      </c>
      <c r="B140" t="s">
        <v>0</v>
      </c>
      <c r="C140">
        <v>526</v>
      </c>
      <c r="D140" t="s">
        <v>8</v>
      </c>
      <c r="E140" t="s">
        <v>9</v>
      </c>
      <c r="F140" t="s">
        <v>10</v>
      </c>
      <c r="G140" t="s">
        <v>676</v>
      </c>
      <c r="H140" t="s">
        <v>677</v>
      </c>
      <c r="I140" t="s">
        <v>13</v>
      </c>
      <c r="J140" t="s">
        <v>14</v>
      </c>
      <c r="K140" t="s">
        <v>15</v>
      </c>
      <c r="L140" t="s">
        <v>16</v>
      </c>
      <c r="M140" t="s">
        <v>58</v>
      </c>
      <c r="N140" t="s">
        <v>59</v>
      </c>
      <c r="O140" t="s">
        <v>20</v>
      </c>
      <c r="P140" t="s">
        <v>49</v>
      </c>
      <c r="Q140" t="s">
        <v>22</v>
      </c>
      <c r="R140" t="s">
        <v>68</v>
      </c>
      <c r="U140" s="2" t="str">
        <f t="shared" si="13"/>
        <v>Pavol</v>
      </c>
      <c r="V140" s="2" t="str">
        <f t="shared" si="14"/>
        <v>Federl</v>
      </c>
      <c r="W140" s="2" t="str">
        <f t="shared" si="15"/>
        <v>Federl</v>
      </c>
      <c r="Y140" s="2" t="str">
        <f>U333</f>
        <v>Ebrahim</v>
      </c>
      <c r="Z140" s="2" t="str">
        <f>IF(V333=W333, "",V333)</f>
        <v/>
      </c>
      <c r="AA140" s="2" t="str">
        <f>W333</f>
        <v>Ghaderpour</v>
      </c>
      <c r="AB140" s="2" t="str">
        <f t="shared" si="16"/>
        <v>Ebrahim  Ghaderpour</v>
      </c>
      <c r="AC140" s="4">
        <v>65271425</v>
      </c>
      <c r="AD140" s="4">
        <v>65271425</v>
      </c>
      <c r="AF140" s="2" t="str">
        <f t="shared" si="17"/>
        <v>INSERT INTO instructor (Eid, Fname, Mname, Lname) VALUES (65271425,'Ebrahim','','Ghaderpour');</v>
      </c>
    </row>
    <row r="141" spans="1:32" x14ac:dyDescent="0.25">
      <c r="A141" s="2" t="str">
        <f t="shared" si="12"/>
        <v>CPSC 526</v>
      </c>
      <c r="B141" t="s">
        <v>0</v>
      </c>
      <c r="C141">
        <v>526</v>
      </c>
      <c r="D141" t="s">
        <v>24</v>
      </c>
      <c r="E141" t="s">
        <v>25</v>
      </c>
      <c r="F141" t="s">
        <v>10</v>
      </c>
      <c r="G141" t="s">
        <v>26</v>
      </c>
      <c r="H141" t="s">
        <v>126</v>
      </c>
      <c r="I141" t="s">
        <v>13</v>
      </c>
      <c r="J141" t="s">
        <v>14</v>
      </c>
      <c r="K141" t="s">
        <v>15</v>
      </c>
      <c r="L141" t="s">
        <v>16</v>
      </c>
      <c r="M141" t="s">
        <v>672</v>
      </c>
      <c r="N141" t="s">
        <v>673</v>
      </c>
      <c r="O141" t="s">
        <v>30</v>
      </c>
      <c r="P141" t="s">
        <v>43</v>
      </c>
      <c r="Q141" t="s">
        <v>22</v>
      </c>
      <c r="R141" t="s">
        <v>44</v>
      </c>
      <c r="U141" s="2" t="str">
        <f t="shared" si="13"/>
        <v>Xi</v>
      </c>
      <c r="V141" s="2" t="str">
        <f t="shared" si="14"/>
        <v>Liu</v>
      </c>
      <c r="W141" s="2" t="str">
        <f t="shared" si="15"/>
        <v>Liu</v>
      </c>
      <c r="Y141" s="2" t="str">
        <f>U335</f>
        <v>Yi</v>
      </c>
      <c r="Z141" s="2" t="str">
        <f>IF(V335=W335, "",V335)</f>
        <v/>
      </c>
      <c r="AA141" s="2" t="str">
        <f>W335</f>
        <v>Zhang</v>
      </c>
      <c r="AB141" s="2" t="str">
        <f t="shared" si="16"/>
        <v>Yi  Zhang</v>
      </c>
      <c r="AC141" s="4">
        <v>81638463</v>
      </c>
      <c r="AD141" s="4">
        <v>81638463</v>
      </c>
      <c r="AF141" s="2" t="str">
        <f t="shared" si="17"/>
        <v>INSERT INTO instructor (Eid, Fname, Mname, Lname) VALUES (81638463,'Yi','','Zhang');</v>
      </c>
    </row>
    <row r="142" spans="1:32" x14ac:dyDescent="0.25">
      <c r="A142" s="2" t="str">
        <f t="shared" si="12"/>
        <v>CPSC 526</v>
      </c>
      <c r="B142" t="s">
        <v>0</v>
      </c>
      <c r="C142">
        <v>526</v>
      </c>
      <c r="D142" t="s">
        <v>33</v>
      </c>
      <c r="E142" t="s">
        <v>25</v>
      </c>
      <c r="F142" t="s">
        <v>10</v>
      </c>
      <c r="G142" t="s">
        <v>26</v>
      </c>
      <c r="H142" t="s">
        <v>126</v>
      </c>
      <c r="I142" t="s">
        <v>13</v>
      </c>
      <c r="J142" t="s">
        <v>14</v>
      </c>
      <c r="K142" t="s">
        <v>15</v>
      </c>
      <c r="L142" t="s">
        <v>16</v>
      </c>
      <c r="M142" t="s">
        <v>725</v>
      </c>
      <c r="N142" t="s">
        <v>661</v>
      </c>
      <c r="O142" t="s">
        <v>662</v>
      </c>
      <c r="P142" t="s">
        <v>20</v>
      </c>
      <c r="Q142" t="s">
        <v>40</v>
      </c>
      <c r="R142" t="s">
        <v>22</v>
      </c>
      <c r="S142" t="s">
        <v>41</v>
      </c>
      <c r="U142" s="2" t="str">
        <f t="shared" si="13"/>
        <v>JuanCarlos</v>
      </c>
      <c r="V142" s="2" t="str">
        <f t="shared" si="14"/>
        <v>Fuentes</v>
      </c>
      <c r="W142" s="2" t="str">
        <f t="shared" si="15"/>
        <v>Carranza</v>
      </c>
      <c r="Y142" s="2" t="str">
        <f>U346</f>
        <v>TBA</v>
      </c>
      <c r="Z142" s="2" t="str">
        <f>IF(V346=W346, "",V346)</f>
        <v>TBA</v>
      </c>
      <c r="AA142" s="2" t="str">
        <f>W346</f>
        <v>-</v>
      </c>
      <c r="AB142" s="2" t="str">
        <f t="shared" si="16"/>
        <v>TBA TBA -</v>
      </c>
      <c r="AC142" s="4">
        <v>79605281</v>
      </c>
      <c r="AD142" s="4">
        <v>79605281</v>
      </c>
      <c r="AF142" s="2" t="str">
        <f t="shared" si="17"/>
        <v>INSERT INTO instructor (Eid, Fname, Mname, Lname) VALUES (79605281,'TBA','TBA','-');</v>
      </c>
    </row>
    <row r="143" spans="1:32" x14ac:dyDescent="0.25">
      <c r="A143" s="2" t="str">
        <f t="shared" si="12"/>
        <v>CPSC 526</v>
      </c>
      <c r="B143" t="s">
        <v>0</v>
      </c>
      <c r="C143">
        <v>526</v>
      </c>
      <c r="D143" t="s">
        <v>36</v>
      </c>
      <c r="E143" t="s">
        <v>25</v>
      </c>
      <c r="F143" t="s">
        <v>10</v>
      </c>
      <c r="G143" t="s">
        <v>26</v>
      </c>
      <c r="H143" t="s">
        <v>126</v>
      </c>
      <c r="I143" t="s">
        <v>13</v>
      </c>
      <c r="J143" t="s">
        <v>14</v>
      </c>
      <c r="K143" t="s">
        <v>15</v>
      </c>
      <c r="L143" t="s">
        <v>16</v>
      </c>
      <c r="M143" t="s">
        <v>725</v>
      </c>
      <c r="N143" t="s">
        <v>661</v>
      </c>
      <c r="O143" t="s">
        <v>662</v>
      </c>
      <c r="P143" t="s">
        <v>20</v>
      </c>
      <c r="Q143" t="s">
        <v>714</v>
      </c>
      <c r="R143" t="s">
        <v>22</v>
      </c>
      <c r="S143" t="s">
        <v>715</v>
      </c>
      <c r="U143" s="2" t="str">
        <f t="shared" si="13"/>
        <v>JuanCarlos</v>
      </c>
      <c r="V143" s="2" t="str">
        <f t="shared" si="14"/>
        <v>Fuentes</v>
      </c>
      <c r="W143" s="2" t="str">
        <f t="shared" si="15"/>
        <v>Carranza</v>
      </c>
      <c r="Y143" s="2" t="str">
        <f>U349</f>
        <v>William</v>
      </c>
      <c r="Z143" s="2" t="str">
        <f>IF(V349=W349, "",V349)</f>
        <v>(Keith)</v>
      </c>
      <c r="AA143" s="2" t="str">
        <f>W349</f>
        <v>Nicholson</v>
      </c>
      <c r="AB143" s="2" t="str">
        <f t="shared" si="16"/>
        <v>William (Keith) Nicholson</v>
      </c>
      <c r="AC143" s="4">
        <v>81217347</v>
      </c>
      <c r="AD143" s="4">
        <v>81217347</v>
      </c>
      <c r="AF143" s="2" t="str">
        <f t="shared" si="17"/>
        <v>INSERT INTO instructor (Eid, Fname, Mname, Lname) VALUES (81217347,'William','(Keith)','Nicholson');</v>
      </c>
    </row>
    <row r="144" spans="1:32" x14ac:dyDescent="0.25">
      <c r="A144" s="2" t="str">
        <f t="shared" si="12"/>
        <v xml:space="preserve"> </v>
      </c>
      <c r="U144" s="2">
        <f t="shared" si="13"/>
        <v>0</v>
      </c>
      <c r="V144" s="2">
        <f t="shared" si="14"/>
        <v>0</v>
      </c>
      <c r="W144" s="2">
        <f t="shared" si="15"/>
        <v>0</v>
      </c>
      <c r="Y144" s="2" t="str">
        <f>U350</f>
        <v>Keivan</v>
      </c>
      <c r="Z144" s="2" t="str">
        <f>IF(V350=W350, "",V350)</f>
        <v>Hassani</v>
      </c>
      <c r="AA144" s="2" t="str">
        <f>W350</f>
        <v>Monfared</v>
      </c>
      <c r="AB144" s="2" t="str">
        <f t="shared" si="16"/>
        <v>Keivan Hassani Monfared</v>
      </c>
      <c r="AC144" s="4">
        <v>17591623</v>
      </c>
      <c r="AD144" s="4">
        <v>17591623</v>
      </c>
      <c r="AF144" s="2" t="str">
        <f t="shared" si="17"/>
        <v>INSERT INTO instructor (Eid, Fname, Mname, Lname) VALUES (17591623,'Keivan','Hassani','Monfared');</v>
      </c>
    </row>
    <row r="145" spans="1:32" x14ac:dyDescent="0.25">
      <c r="A145" s="2" t="str">
        <f t="shared" si="12"/>
        <v>CPSC 17.4166666666667</v>
      </c>
      <c r="B145" t="s">
        <v>0</v>
      </c>
      <c r="C145" s="1">
        <v>17.416666666666668</v>
      </c>
      <c r="D145" t="s">
        <v>1</v>
      </c>
      <c r="E145" t="s">
        <v>2</v>
      </c>
      <c r="F145" t="s">
        <v>166</v>
      </c>
      <c r="U145" s="2">
        <f t="shared" si="13"/>
        <v>0</v>
      </c>
      <c r="V145" s="2">
        <f t="shared" si="14"/>
        <v>0</v>
      </c>
      <c r="W145" s="2">
        <f t="shared" si="15"/>
        <v>0</v>
      </c>
      <c r="Y145" s="2" t="str">
        <f>U352</f>
        <v>Gilad</v>
      </c>
      <c r="Z145" s="2" t="str">
        <f>IF(V352=W352, "",V352)</f>
        <v/>
      </c>
      <c r="AA145" s="2" t="str">
        <f>W352</f>
        <v>Gour</v>
      </c>
      <c r="AB145" s="2" t="str">
        <f t="shared" si="16"/>
        <v>Gilad  Gour</v>
      </c>
      <c r="AC145" s="4">
        <v>75933453</v>
      </c>
      <c r="AD145" s="4">
        <v>75933453</v>
      </c>
      <c r="AF145" s="2" t="str">
        <f t="shared" si="17"/>
        <v>INSERT INTO instructor (Eid, Fname, Mname, Lname) VALUES (75933453,'Gilad','','Gour');</v>
      </c>
    </row>
    <row r="146" spans="1:32" x14ac:dyDescent="0.25">
      <c r="A146" s="2" t="str">
        <f t="shared" si="12"/>
        <v>CPSC 418</v>
      </c>
      <c r="B146" t="s">
        <v>0</v>
      </c>
      <c r="C146">
        <v>418</v>
      </c>
      <c r="D146" t="s">
        <v>8</v>
      </c>
      <c r="E146" t="s">
        <v>9</v>
      </c>
      <c r="F146" t="s">
        <v>10</v>
      </c>
      <c r="G146" t="s">
        <v>56</v>
      </c>
      <c r="H146" t="s">
        <v>57</v>
      </c>
      <c r="I146" t="s">
        <v>13</v>
      </c>
      <c r="J146" t="s">
        <v>14</v>
      </c>
      <c r="K146" t="s">
        <v>15</v>
      </c>
      <c r="L146" t="s">
        <v>16</v>
      </c>
      <c r="M146" t="s">
        <v>678</v>
      </c>
      <c r="N146" t="s">
        <v>679</v>
      </c>
      <c r="O146" t="s">
        <v>125</v>
      </c>
      <c r="P146" t="s">
        <v>113</v>
      </c>
      <c r="Q146" t="s">
        <v>22</v>
      </c>
      <c r="R146" t="s">
        <v>114</v>
      </c>
      <c r="U146" s="2" t="str">
        <f t="shared" si="13"/>
        <v>Renate</v>
      </c>
      <c r="V146" s="2" t="str">
        <f t="shared" si="14"/>
        <v>Scheidler</v>
      </c>
      <c r="W146" s="2" t="str">
        <f t="shared" si="15"/>
        <v>Scheidler</v>
      </c>
      <c r="Y146" s="2" t="str">
        <f>U354</f>
        <v>Karen</v>
      </c>
      <c r="Z146" s="2" t="str">
        <f>IF(V354=W354, "",V354)</f>
        <v/>
      </c>
      <c r="AA146" s="2" t="str">
        <f>W354</f>
        <v>Seyffarth</v>
      </c>
      <c r="AB146" s="2" t="str">
        <f t="shared" si="16"/>
        <v>Karen  Seyffarth</v>
      </c>
      <c r="AC146" s="4">
        <v>42922726</v>
      </c>
      <c r="AD146" s="4">
        <v>42922726</v>
      </c>
      <c r="AF146" s="2" t="str">
        <f t="shared" si="17"/>
        <v>INSERT INTO instructor (Eid, Fname, Mname, Lname) VALUES (42922726,'Karen','','Seyffarth');</v>
      </c>
    </row>
    <row r="147" spans="1:32" x14ac:dyDescent="0.25">
      <c r="A147" s="2" t="str">
        <f t="shared" si="12"/>
        <v>CPSC 418</v>
      </c>
      <c r="B147" t="s">
        <v>0</v>
      </c>
      <c r="C147">
        <v>418</v>
      </c>
      <c r="D147" t="s">
        <v>24</v>
      </c>
      <c r="E147" t="s">
        <v>25</v>
      </c>
      <c r="F147" t="s">
        <v>10</v>
      </c>
      <c r="G147" t="s">
        <v>109</v>
      </c>
      <c r="H147" t="s">
        <v>680</v>
      </c>
      <c r="I147" t="s">
        <v>13</v>
      </c>
      <c r="J147" t="s">
        <v>14</v>
      </c>
      <c r="K147" t="s">
        <v>15</v>
      </c>
      <c r="L147" t="s">
        <v>16</v>
      </c>
      <c r="M147" t="s">
        <v>681</v>
      </c>
      <c r="N147" t="s">
        <v>682</v>
      </c>
      <c r="O147" t="s">
        <v>683</v>
      </c>
      <c r="P147" t="s">
        <v>30</v>
      </c>
      <c r="Q147" t="s">
        <v>75</v>
      </c>
      <c r="R147" t="s">
        <v>22</v>
      </c>
      <c r="S147" t="s">
        <v>76</v>
      </c>
      <c r="U147" s="2" t="str">
        <f t="shared" si="13"/>
        <v>Randy</v>
      </c>
      <c r="V147" s="2" t="str">
        <f t="shared" si="14"/>
        <v>Keit-Meng</v>
      </c>
      <c r="W147" s="2" t="str">
        <f t="shared" si="15"/>
        <v>Yee</v>
      </c>
      <c r="Y147" s="2" t="str">
        <f>U356</f>
        <v>Thi</v>
      </c>
      <c r="Z147" s="2" t="str">
        <f>IF(V356=W356, "",V356)</f>
        <v>Ngoc</v>
      </c>
      <c r="AA147" s="2" t="str">
        <f>W356</f>
        <v>Dinh</v>
      </c>
      <c r="AB147" s="2" t="str">
        <f t="shared" si="16"/>
        <v>Thi Ngoc Dinh</v>
      </c>
      <c r="AC147" s="4">
        <v>37092790</v>
      </c>
      <c r="AD147" s="4">
        <v>37092790</v>
      </c>
      <c r="AF147" s="2" t="str">
        <f t="shared" si="17"/>
        <v>INSERT INTO instructor (Eid, Fname, Mname, Lname) VALUES (37092790,'Thi','Ngoc','Dinh');</v>
      </c>
    </row>
    <row r="148" spans="1:32" x14ac:dyDescent="0.25">
      <c r="A148" s="2" t="str">
        <f t="shared" si="12"/>
        <v>CPSC 418</v>
      </c>
      <c r="B148" t="s">
        <v>0</v>
      </c>
      <c r="C148">
        <v>418</v>
      </c>
      <c r="D148" t="s">
        <v>33</v>
      </c>
      <c r="E148" t="s">
        <v>25</v>
      </c>
      <c r="F148" t="s">
        <v>10</v>
      </c>
      <c r="G148" t="s">
        <v>109</v>
      </c>
      <c r="H148" t="s">
        <v>110</v>
      </c>
      <c r="I148" t="s">
        <v>13</v>
      </c>
      <c r="J148" t="s">
        <v>14</v>
      </c>
      <c r="K148" t="s">
        <v>15</v>
      </c>
      <c r="L148" t="s">
        <v>16</v>
      </c>
      <c r="M148" t="s">
        <v>684</v>
      </c>
      <c r="N148" t="s">
        <v>685</v>
      </c>
      <c r="O148" t="s">
        <v>686</v>
      </c>
      <c r="P148" t="s">
        <v>20</v>
      </c>
      <c r="Q148" t="s">
        <v>75</v>
      </c>
      <c r="R148" t="s">
        <v>22</v>
      </c>
      <c r="S148" t="s">
        <v>76</v>
      </c>
      <c r="U148" s="2" t="str">
        <f t="shared" si="13"/>
        <v>Sebastian</v>
      </c>
      <c r="V148" s="2" t="str">
        <f t="shared" si="14"/>
        <v>Anton</v>
      </c>
      <c r="W148" s="2" t="str">
        <f t="shared" si="15"/>
        <v>Lindner</v>
      </c>
      <c r="Y148" s="2" t="str">
        <f>U358</f>
        <v>Kelsey</v>
      </c>
      <c r="Z148" s="2" t="str">
        <f>IF(V358=W358, "",V358)</f>
        <v>Marie</v>
      </c>
      <c r="AA148" s="2" t="str">
        <f>W358</f>
        <v>Wagner</v>
      </c>
      <c r="AB148" s="2" t="str">
        <f t="shared" si="16"/>
        <v>Kelsey Marie Wagner</v>
      </c>
      <c r="AC148" s="4">
        <v>99639383</v>
      </c>
      <c r="AD148" s="4">
        <v>99639383</v>
      </c>
      <c r="AF148" s="2" t="str">
        <f t="shared" si="17"/>
        <v>INSERT INTO instructor (Eid, Fname, Mname, Lname) VALUES (99639383,'Kelsey','Marie','Wagner');</v>
      </c>
    </row>
    <row r="149" spans="1:32" x14ac:dyDescent="0.25">
      <c r="A149" s="2" t="str">
        <f t="shared" si="12"/>
        <v>CPSC 418</v>
      </c>
      <c r="B149" t="s">
        <v>0</v>
      </c>
      <c r="C149">
        <v>418</v>
      </c>
      <c r="D149" t="s">
        <v>36</v>
      </c>
      <c r="E149" t="s">
        <v>25</v>
      </c>
      <c r="F149" t="s">
        <v>10</v>
      </c>
      <c r="G149" t="s">
        <v>109</v>
      </c>
      <c r="H149" t="s">
        <v>110</v>
      </c>
      <c r="I149" t="s">
        <v>13</v>
      </c>
      <c r="J149" t="s">
        <v>14</v>
      </c>
      <c r="K149" t="s">
        <v>15</v>
      </c>
      <c r="L149" t="s">
        <v>16</v>
      </c>
      <c r="M149" t="s">
        <v>684</v>
      </c>
      <c r="N149" t="s">
        <v>685</v>
      </c>
      <c r="O149" t="s">
        <v>686</v>
      </c>
      <c r="P149" t="s">
        <v>20</v>
      </c>
      <c r="Q149" t="s">
        <v>113</v>
      </c>
      <c r="R149" t="s">
        <v>22</v>
      </c>
      <c r="S149" t="s">
        <v>114</v>
      </c>
      <c r="U149" s="2" t="str">
        <f t="shared" si="13"/>
        <v>Sebastian</v>
      </c>
      <c r="V149" s="2" t="str">
        <f t="shared" si="14"/>
        <v>Anton</v>
      </c>
      <c r="W149" s="2" t="str">
        <f t="shared" si="15"/>
        <v>Lindner</v>
      </c>
      <c r="Y149" s="2" t="str">
        <f>U359</f>
        <v>Evan</v>
      </c>
      <c r="Z149" s="2" t="str">
        <f>IF(V359=W359, "",V359)</f>
        <v>Michael</v>
      </c>
      <c r="AA149" s="2" t="str">
        <f>W359</f>
        <v>MacNeil</v>
      </c>
      <c r="AB149" s="2" t="str">
        <f t="shared" si="16"/>
        <v>Evan Michael MacNeil</v>
      </c>
      <c r="AC149" s="4">
        <v>19868585</v>
      </c>
      <c r="AD149" s="4">
        <v>19868585</v>
      </c>
      <c r="AF149" s="2" t="str">
        <f t="shared" si="17"/>
        <v>INSERT INTO instructor (Eid, Fname, Mname, Lname) VALUES (19868585,'Evan','Michael','MacNeil');</v>
      </c>
    </row>
    <row r="150" spans="1:32" x14ac:dyDescent="0.25">
      <c r="A150" s="2" t="str">
        <f t="shared" si="12"/>
        <v xml:space="preserve"> </v>
      </c>
      <c r="U150" s="2">
        <f t="shared" si="13"/>
        <v>0</v>
      </c>
      <c r="V150" s="2">
        <f t="shared" si="14"/>
        <v>0</v>
      </c>
      <c r="W150" s="2">
        <f t="shared" si="15"/>
        <v>0</v>
      </c>
      <c r="Y150" s="2" t="str">
        <f>U360</f>
        <v>William</v>
      </c>
      <c r="Z150" s="2" t="str">
        <f>IF(V360=W360, "",V360)</f>
        <v>Thomas</v>
      </c>
      <c r="AA150" s="2" t="str">
        <f>W360</f>
        <v>Johnson</v>
      </c>
      <c r="AB150" s="2" t="str">
        <f t="shared" si="16"/>
        <v>William Thomas Johnson</v>
      </c>
      <c r="AC150" s="4">
        <v>99698405</v>
      </c>
      <c r="AD150" s="4">
        <v>99698405</v>
      </c>
      <c r="AF150" s="2" t="str">
        <f t="shared" si="17"/>
        <v>INSERT INTO instructor (Eid, Fname, Mname, Lname) VALUES (99698405,'William','Thomas','Johnson');</v>
      </c>
    </row>
    <row r="151" spans="1:32" x14ac:dyDescent="0.25">
      <c r="A151" s="2" t="str">
        <f t="shared" si="12"/>
        <v>CPSC 502.04A:</v>
      </c>
      <c r="B151" t="s">
        <v>0</v>
      </c>
      <c r="C151" t="s">
        <v>687</v>
      </c>
      <c r="D151" t="s">
        <v>688</v>
      </c>
      <c r="E151" t="s">
        <v>158</v>
      </c>
      <c r="F151" t="s">
        <v>10</v>
      </c>
      <c r="G151" t="s">
        <v>147</v>
      </c>
      <c r="H151" t="s">
        <v>150</v>
      </c>
      <c r="U151" s="2">
        <f t="shared" si="13"/>
        <v>0</v>
      </c>
      <c r="V151" s="2">
        <f t="shared" si="14"/>
        <v>0</v>
      </c>
      <c r="W151" s="2">
        <f t="shared" si="15"/>
        <v>0</v>
      </c>
      <c r="Y151" s="2" t="str">
        <f>U362</f>
        <v>Jean-Simon</v>
      </c>
      <c r="Z151" s="2" t="str">
        <f>IF(V362=W362, "",V362)</f>
        <v>Pacaud</v>
      </c>
      <c r="AA151" s="2" t="str">
        <f>W362</f>
        <v>Lemay</v>
      </c>
      <c r="AB151" s="2" t="str">
        <f t="shared" si="16"/>
        <v>Jean-Simon Pacaud Lemay</v>
      </c>
      <c r="AC151" s="4">
        <v>76333323</v>
      </c>
      <c r="AD151" s="4">
        <v>76333323</v>
      </c>
      <c r="AF151" s="2" t="str">
        <f t="shared" si="17"/>
        <v>INSERT INTO instructor (Eid, Fname, Mname, Lname) VALUES (76333323,'Jean-Simon','Pacaud','Lemay');</v>
      </c>
    </row>
    <row r="152" spans="1:32" x14ac:dyDescent="0.25">
      <c r="A152" s="2" t="str">
        <f t="shared" si="12"/>
        <v>CPSC 50204</v>
      </c>
      <c r="B152" t="s">
        <v>0</v>
      </c>
      <c r="C152">
        <v>50204</v>
      </c>
      <c r="D152" t="s">
        <v>8</v>
      </c>
      <c r="E152" t="s">
        <v>9</v>
      </c>
      <c r="F152" t="s">
        <v>10</v>
      </c>
      <c r="G152" t="s">
        <v>121</v>
      </c>
      <c r="H152" t="s">
        <v>689</v>
      </c>
      <c r="I152" t="s">
        <v>13</v>
      </c>
      <c r="J152" t="s">
        <v>14</v>
      </c>
      <c r="K152" t="s">
        <v>15</v>
      </c>
      <c r="L152" t="s">
        <v>16</v>
      </c>
      <c r="M152" t="s">
        <v>690</v>
      </c>
      <c r="N152" t="s">
        <v>691</v>
      </c>
      <c r="O152" t="s">
        <v>720</v>
      </c>
      <c r="P152" t="s">
        <v>723</v>
      </c>
      <c r="Q152" t="s">
        <v>22</v>
      </c>
      <c r="R152" t="s">
        <v>724</v>
      </c>
      <c r="U152" s="2" t="str">
        <f t="shared" ref="U152:U160" si="18">M152</f>
        <v>Jorg</v>
      </c>
      <c r="V152" s="2" t="str">
        <f t="shared" ref="V152:V160" si="19">N152</f>
        <v>Denzinger</v>
      </c>
      <c r="W152" s="2" t="str">
        <f t="shared" ref="W152:W160" si="20">IF(LEFT(O152,1)="(", N152, O152)</f>
        <v>Denzinger</v>
      </c>
      <c r="Y152" s="2" t="str">
        <f>U364</f>
        <v>Vanessa</v>
      </c>
      <c r="Z152" s="2" t="str">
        <f>IF(V364=W364, "",V364)</f>
        <v>Ann</v>
      </c>
      <c r="AA152" s="2" t="str">
        <f>W364</f>
        <v>Pizante</v>
      </c>
      <c r="AB152" s="2" t="str">
        <f t="shared" si="16"/>
        <v>Vanessa Ann Pizante</v>
      </c>
      <c r="AC152" s="4">
        <v>37525065</v>
      </c>
      <c r="AD152" s="4">
        <v>37525065</v>
      </c>
      <c r="AF152" s="2" t="str">
        <f t="shared" si="17"/>
        <v>INSERT INTO instructor (Eid, Fname, Mname, Lname) VALUES (37525065,'Vanessa','Ann','Pizante');</v>
      </c>
    </row>
    <row r="153" spans="1:32" x14ac:dyDescent="0.25">
      <c r="A153" s="2" t="str">
        <f t="shared" si="12"/>
        <v>CPSC 50204</v>
      </c>
      <c r="B153" t="s">
        <v>0</v>
      </c>
      <c r="C153" s="2">
        <v>50204</v>
      </c>
      <c r="D153" t="s">
        <v>692</v>
      </c>
      <c r="E153" t="s">
        <v>693</v>
      </c>
      <c r="F153" t="s">
        <v>694</v>
      </c>
      <c r="G153" t="s">
        <v>695</v>
      </c>
      <c r="H153" t="s">
        <v>734</v>
      </c>
      <c r="I153" t="s">
        <v>696</v>
      </c>
      <c r="J153" t="s">
        <v>13</v>
      </c>
      <c r="K153" t="s">
        <v>14</v>
      </c>
      <c r="L153" t="s">
        <v>695</v>
      </c>
      <c r="M153" t="s">
        <v>729</v>
      </c>
      <c r="N153" t="s">
        <v>22</v>
      </c>
      <c r="O153" t="s">
        <v>729</v>
      </c>
      <c r="P153" s="2" t="s">
        <v>730</v>
      </c>
      <c r="Q153" s="2" t="s">
        <v>22</v>
      </c>
      <c r="R153" s="2" t="s">
        <v>730</v>
      </c>
      <c r="U153" s="2" t="str">
        <f t="shared" si="18"/>
        <v>TBA</v>
      </c>
      <c r="V153" s="2" t="str">
        <f t="shared" si="19"/>
        <v>-</v>
      </c>
      <c r="W153" s="2" t="str">
        <f t="shared" si="20"/>
        <v>TBA</v>
      </c>
      <c r="Y153" s="2" t="str">
        <f>U367</f>
        <v>Muhammad</v>
      </c>
      <c r="Z153" s="2" t="str">
        <f>IF(V367=W367, "",V367)</f>
        <v/>
      </c>
      <c r="AA153" s="2" t="str">
        <f>W367</f>
        <v>Israr-Ul-Haq</v>
      </c>
      <c r="AB153" s="2" t="str">
        <f t="shared" si="16"/>
        <v>Muhammad  Israr-Ul-Haq</v>
      </c>
      <c r="AC153" s="4">
        <v>63633542</v>
      </c>
      <c r="AD153" s="4">
        <v>63633542</v>
      </c>
      <c r="AF153" s="2" t="str">
        <f t="shared" si="17"/>
        <v>INSERT INTO instructor (Eid, Fname, Mname, Lname) VALUES (63633542,'Muhammad','','Israr-Ul-Haq');</v>
      </c>
    </row>
    <row r="154" spans="1:32" x14ac:dyDescent="0.25">
      <c r="A154" s="2" t="str">
        <f t="shared" si="12"/>
        <v xml:space="preserve"> </v>
      </c>
      <c r="U154" s="2">
        <f t="shared" si="18"/>
        <v>0</v>
      </c>
      <c r="V154" s="2">
        <f t="shared" si="19"/>
        <v>0</v>
      </c>
      <c r="W154" s="2">
        <f t="shared" si="20"/>
        <v>0</v>
      </c>
      <c r="Y154" s="2" t="str">
        <f>U375</f>
        <v>Leanne</v>
      </c>
      <c r="Z154" s="2" t="str">
        <f>IF(V375=W375, "",V375)</f>
        <v>Carolyn</v>
      </c>
      <c r="AA154" s="2" t="str">
        <f>W375</f>
        <v>Haasen</v>
      </c>
      <c r="AB154" s="2" t="str">
        <f t="shared" si="16"/>
        <v>Leanne Carolyn Haasen</v>
      </c>
      <c r="AC154" s="4">
        <v>50486268</v>
      </c>
      <c r="AD154" s="4">
        <v>50486268</v>
      </c>
      <c r="AF154" s="2" t="str">
        <f t="shared" si="17"/>
        <v>INSERT INTO instructor (Eid, Fname, Mname, Lname) VALUES (50486268,'Leanne','Carolyn','Haasen');</v>
      </c>
    </row>
    <row r="155" spans="1:32" x14ac:dyDescent="0.25">
      <c r="A155" s="2" t="str">
        <f t="shared" si="12"/>
        <v>CPSC 503.04:</v>
      </c>
      <c r="B155" t="s">
        <v>0</v>
      </c>
      <c r="C155" t="s">
        <v>698</v>
      </c>
      <c r="D155" t="s">
        <v>158</v>
      </c>
      <c r="E155" t="s">
        <v>10</v>
      </c>
      <c r="F155" t="s">
        <v>699</v>
      </c>
      <c r="U155" s="2">
        <f t="shared" si="18"/>
        <v>0</v>
      </c>
      <c r="V155" s="2">
        <f t="shared" si="19"/>
        <v>0</v>
      </c>
      <c r="W155" s="2">
        <f t="shared" si="20"/>
        <v>0</v>
      </c>
      <c r="Y155" s="2" t="str">
        <f>U381</f>
        <v>Jeremy</v>
      </c>
      <c r="Z155" s="2" t="str">
        <f>IF(V381=W381, "",V381)</f>
        <v>James</v>
      </c>
      <c r="AA155" s="2" t="str">
        <f>W381</f>
        <v>Gillespie</v>
      </c>
      <c r="AB155" s="2" t="str">
        <f t="shared" si="16"/>
        <v>Jeremy James Gillespie</v>
      </c>
      <c r="AC155" s="4">
        <v>30023855</v>
      </c>
      <c r="AD155" s="4">
        <v>30023855</v>
      </c>
      <c r="AF155" s="2" t="str">
        <f t="shared" si="17"/>
        <v>INSERT INTO instructor (Eid, Fname, Mname, Lname) VALUES (30023855,'Jeremy','James','Gillespie');</v>
      </c>
    </row>
    <row r="156" spans="1:32" x14ac:dyDescent="0.25">
      <c r="A156" s="2" t="str">
        <f t="shared" si="12"/>
        <v>CPSC 50304</v>
      </c>
      <c r="B156" t="s">
        <v>0</v>
      </c>
      <c r="C156">
        <v>50304</v>
      </c>
      <c r="D156" t="s">
        <v>8</v>
      </c>
      <c r="E156" t="s">
        <v>9</v>
      </c>
      <c r="F156" t="s">
        <v>10</v>
      </c>
      <c r="G156" t="s">
        <v>121</v>
      </c>
      <c r="H156" t="s">
        <v>689</v>
      </c>
      <c r="I156" t="s">
        <v>13</v>
      </c>
      <c r="J156" t="s">
        <v>14</v>
      </c>
      <c r="K156" t="s">
        <v>15</v>
      </c>
      <c r="L156" t="s">
        <v>16</v>
      </c>
      <c r="M156" t="s">
        <v>690</v>
      </c>
      <c r="N156" t="s">
        <v>691</v>
      </c>
      <c r="O156" t="s">
        <v>718</v>
      </c>
      <c r="P156" t="s">
        <v>723</v>
      </c>
      <c r="Q156" t="s">
        <v>22</v>
      </c>
      <c r="R156" t="s">
        <v>724</v>
      </c>
      <c r="U156" s="2" t="str">
        <f t="shared" si="18"/>
        <v>Jorg</v>
      </c>
      <c r="V156" s="2" t="str">
        <f t="shared" si="19"/>
        <v>Denzinger</v>
      </c>
      <c r="W156" s="2" t="str">
        <f t="shared" si="20"/>
        <v>Denzinger</v>
      </c>
      <c r="Y156" s="2" t="str">
        <f>U382</f>
        <v>Joshua</v>
      </c>
      <c r="Z156" s="2" t="str">
        <f>IF(V382=W382, "",V382)</f>
        <v>Simon</v>
      </c>
      <c r="AA156" s="2" t="str">
        <f>W382</f>
        <v>Novak</v>
      </c>
      <c r="AB156" s="2" t="str">
        <f t="shared" si="16"/>
        <v>Joshua Simon Novak</v>
      </c>
      <c r="AC156" s="4">
        <v>66799010</v>
      </c>
      <c r="AD156" s="4">
        <v>66799010</v>
      </c>
      <c r="AF156" s="2" t="str">
        <f t="shared" si="17"/>
        <v>INSERT INTO instructor (Eid, Fname, Mname, Lname) VALUES (66799010,'Joshua','Simon','Novak');</v>
      </c>
    </row>
    <row r="157" spans="1:32" x14ac:dyDescent="0.25">
      <c r="A157" s="2" t="str">
        <f t="shared" si="12"/>
        <v>CPSC 50304</v>
      </c>
      <c r="B157" t="s">
        <v>0</v>
      </c>
      <c r="C157" s="2">
        <v>50304</v>
      </c>
      <c r="D157" t="s">
        <v>692</v>
      </c>
      <c r="E157" t="s">
        <v>693</v>
      </c>
      <c r="F157" t="s">
        <v>694</v>
      </c>
      <c r="G157" t="s">
        <v>695</v>
      </c>
      <c r="H157" t="s">
        <v>734</v>
      </c>
      <c r="I157" t="s">
        <v>696</v>
      </c>
      <c r="J157" t="s">
        <v>13</v>
      </c>
      <c r="K157" t="s">
        <v>14</v>
      </c>
      <c r="L157" t="s">
        <v>695</v>
      </c>
      <c r="M157" s="2" t="s">
        <v>729</v>
      </c>
      <c r="N157" s="2" t="s">
        <v>22</v>
      </c>
      <c r="O157" s="2" t="s">
        <v>729</v>
      </c>
      <c r="P157" s="2" t="s">
        <v>730</v>
      </c>
      <c r="Q157" t="s">
        <v>22</v>
      </c>
      <c r="R157" t="s">
        <v>730</v>
      </c>
      <c r="U157" s="2" t="str">
        <f t="shared" si="18"/>
        <v>TBA</v>
      </c>
      <c r="V157" s="2" t="str">
        <f t="shared" si="19"/>
        <v>-</v>
      </c>
      <c r="W157" s="2" t="str">
        <f t="shared" si="20"/>
        <v>TBA</v>
      </c>
      <c r="Y157" s="2" t="str">
        <f>U399</f>
        <v>Su</v>
      </c>
      <c r="Z157" s="2" t="str">
        <f>IF(V399=W399, "",V399)</f>
        <v>Min</v>
      </c>
      <c r="AA157" s="2" t="str">
        <f>W399</f>
        <v>Leem</v>
      </c>
      <c r="AB157" s="2" t="str">
        <f t="shared" si="16"/>
        <v>Su Min Leem</v>
      </c>
      <c r="AC157" s="4">
        <v>95844232</v>
      </c>
      <c r="AD157" s="4">
        <v>95844232</v>
      </c>
      <c r="AF157" s="2" t="str">
        <f t="shared" si="17"/>
        <v>INSERT INTO instructor (Eid, Fname, Mname, Lname) VALUES (95844232,'Su','Min','Leem');</v>
      </c>
    </row>
    <row r="158" spans="1:32" x14ac:dyDescent="0.25">
      <c r="A158" s="2" t="str">
        <f t="shared" si="12"/>
        <v xml:space="preserve"> </v>
      </c>
      <c r="U158" s="2">
        <f t="shared" si="18"/>
        <v>0</v>
      </c>
      <c r="V158" s="2">
        <f t="shared" si="19"/>
        <v>0</v>
      </c>
      <c r="W158" s="2">
        <f t="shared" si="20"/>
        <v>0</v>
      </c>
      <c r="Y158" s="2" t="str">
        <f>U409</f>
        <v>Ali</v>
      </c>
      <c r="Z158" s="2" t="str">
        <f>IF(V409=W409, "",V409)</f>
        <v>Akhtar</v>
      </c>
      <c r="AA158" s="2" t="str">
        <f>W409</f>
        <v>Kazmi</v>
      </c>
      <c r="AB158" s="2" t="str">
        <f t="shared" si="16"/>
        <v>Ali Akhtar Kazmi</v>
      </c>
      <c r="AC158" s="4">
        <v>25598587</v>
      </c>
      <c r="AD158" s="4">
        <v>25598587</v>
      </c>
      <c r="AF158" s="2" t="str">
        <f t="shared" si="17"/>
        <v>INSERT INTO instructor (Eid, Fname, Mname, Lname) VALUES (25598587,'Ali','Akhtar','Kazmi');</v>
      </c>
    </row>
    <row r="159" spans="1:32" x14ac:dyDescent="0.25">
      <c r="A159" s="2" t="str">
        <f t="shared" si="12"/>
        <v>CPSC 21.9583333333333</v>
      </c>
      <c r="B159" t="s">
        <v>0</v>
      </c>
      <c r="C159" s="1">
        <v>21.958333333333332</v>
      </c>
      <c r="D159" t="s">
        <v>51</v>
      </c>
      <c r="E159" t="s">
        <v>700</v>
      </c>
      <c r="F159" t="s">
        <v>102</v>
      </c>
      <c r="G159" t="s">
        <v>701</v>
      </c>
      <c r="H159" t="s">
        <v>702</v>
      </c>
      <c r="U159" s="2">
        <f t="shared" si="18"/>
        <v>0</v>
      </c>
      <c r="V159" s="2">
        <f t="shared" si="19"/>
        <v>0</v>
      </c>
      <c r="W159" s="2">
        <f t="shared" si="20"/>
        <v>0</v>
      </c>
      <c r="Y159" s="2" t="str">
        <f>U410</f>
        <v>John</v>
      </c>
      <c r="Z159" s="2" t="str">
        <f>IF(V410=W410, "",V410)</f>
        <v>James</v>
      </c>
      <c r="AA159" s="2" t="str">
        <f>W410</f>
        <v>MacIntosh</v>
      </c>
      <c r="AB159" s="2" t="str">
        <f t="shared" si="16"/>
        <v>John James MacIntosh</v>
      </c>
      <c r="AC159" s="4">
        <v>82404737</v>
      </c>
      <c r="AD159" s="4">
        <v>82404737</v>
      </c>
      <c r="AF159" s="2" t="str">
        <f t="shared" si="17"/>
        <v>INSERT INTO instructor (Eid, Fname, Mname, Lname) VALUES (82404737,'John','James','MacIntosh');</v>
      </c>
    </row>
    <row r="160" spans="1:32" x14ac:dyDescent="0.25">
      <c r="A160" s="2" t="str">
        <f t="shared" si="12"/>
        <v>CPSC 527</v>
      </c>
      <c r="B160" t="s">
        <v>0</v>
      </c>
      <c r="C160">
        <v>527</v>
      </c>
      <c r="D160" t="s">
        <v>8</v>
      </c>
      <c r="E160" t="s">
        <v>9</v>
      </c>
      <c r="F160" t="s">
        <v>10</v>
      </c>
      <c r="G160" t="s">
        <v>703</v>
      </c>
      <c r="H160" t="s">
        <v>704</v>
      </c>
      <c r="I160" t="s">
        <v>13</v>
      </c>
      <c r="J160" t="s">
        <v>14</v>
      </c>
      <c r="K160" t="s">
        <v>15</v>
      </c>
      <c r="L160" t="s">
        <v>16</v>
      </c>
      <c r="M160" t="s">
        <v>705</v>
      </c>
      <c r="N160" t="s">
        <v>706</v>
      </c>
      <c r="O160" t="s">
        <v>707</v>
      </c>
      <c r="P160" t="s">
        <v>20</v>
      </c>
      <c r="Q160" t="s">
        <v>60</v>
      </c>
      <c r="R160" t="s">
        <v>22</v>
      </c>
      <c r="S160" t="s">
        <v>61</v>
      </c>
      <c r="U160" s="2" t="str">
        <f t="shared" si="18"/>
        <v>John</v>
      </c>
      <c r="V160" s="2" t="str">
        <f t="shared" si="19"/>
        <v>Daniel</v>
      </c>
      <c r="W160" s="2" t="str">
        <f t="shared" si="20"/>
        <v>Aycock</v>
      </c>
      <c r="Y160" s="2" t="str">
        <f>U411</f>
        <v>Teppei</v>
      </c>
      <c r="Z160" s="2" t="str">
        <f>IF(V411=W411, "",V411)</f>
        <v/>
      </c>
      <c r="AA160" s="2" t="str">
        <f>W411</f>
        <v>Hayashi</v>
      </c>
      <c r="AB160" s="2" t="str">
        <f t="shared" si="16"/>
        <v>Teppei  Hayashi</v>
      </c>
      <c r="AC160" s="4">
        <v>59555101</v>
      </c>
      <c r="AD160" s="4">
        <v>59555101</v>
      </c>
      <c r="AF160" s="2" t="str">
        <f t="shared" si="17"/>
        <v>INSERT INTO instructor (Eid, Fname, Mname, Lname) VALUES (59555101,'Teppei','','Hayashi');</v>
      </c>
    </row>
    <row r="161" spans="1:32" x14ac:dyDescent="0.25">
      <c r="A161" s="2" t="str">
        <f t="shared" si="12"/>
        <v xml:space="preserve"> </v>
      </c>
      <c r="U161" s="2">
        <f t="shared" si="13"/>
        <v>0</v>
      </c>
      <c r="V161" s="2">
        <f t="shared" si="14"/>
        <v>0</v>
      </c>
      <c r="W161" s="2">
        <f t="shared" si="15"/>
        <v>0</v>
      </c>
      <c r="Y161" s="2" t="str">
        <f>U414</f>
        <v>Andrew</v>
      </c>
      <c r="Z161" s="2" t="str">
        <f>IF(V414=W414, "",V414)</f>
        <v>Paul</v>
      </c>
      <c r="AA161" s="2" t="str">
        <f>W414</f>
        <v>Schoepfer</v>
      </c>
      <c r="AB161" s="2" t="str">
        <f t="shared" si="16"/>
        <v>Andrew Paul Schoepfer</v>
      </c>
      <c r="AC161" s="4">
        <v>30766411</v>
      </c>
      <c r="AD161" s="4">
        <v>30766411</v>
      </c>
      <c r="AF161" s="2" t="str">
        <f t="shared" si="17"/>
        <v>INSERT INTO instructor (Eid, Fname, Mname, Lname) VALUES (30766411,'Andrew','Paul','Schoepfer');</v>
      </c>
    </row>
    <row r="162" spans="1:32" x14ac:dyDescent="0.25">
      <c r="A162" s="2" t="str">
        <f t="shared" si="12"/>
        <v>CPSC 21.7083333333333</v>
      </c>
      <c r="B162" t="s">
        <v>0</v>
      </c>
      <c r="C162" s="1">
        <v>21.708333333333332</v>
      </c>
      <c r="D162" t="s">
        <v>708</v>
      </c>
      <c r="E162" t="s">
        <v>104</v>
      </c>
      <c r="F162" t="s">
        <v>709</v>
      </c>
      <c r="G162" t="s">
        <v>628</v>
      </c>
      <c r="U162" s="2">
        <f t="shared" si="13"/>
        <v>0</v>
      </c>
      <c r="V162" s="2">
        <f t="shared" si="14"/>
        <v>0</v>
      </c>
      <c r="W162" s="2">
        <f t="shared" si="15"/>
        <v>0</v>
      </c>
      <c r="Y162" s="2" t="str">
        <f>U419</f>
        <v>John</v>
      </c>
      <c r="Z162" s="2" t="str">
        <f>IF(V419=W419, "",V419)</f>
        <v>Arthur</v>
      </c>
      <c r="AA162" s="2" t="str">
        <f>W419</f>
        <v>Baker</v>
      </c>
      <c r="AB162" s="2" t="str">
        <f t="shared" si="16"/>
        <v>John Arthur Baker</v>
      </c>
      <c r="AC162" s="4">
        <v>15639005</v>
      </c>
      <c r="AD162" s="4">
        <v>15639005</v>
      </c>
      <c r="AF162" s="2" t="str">
        <f t="shared" si="17"/>
        <v>INSERT INTO instructor (Eid, Fname, Mname, Lname) VALUES (15639005,'John','Arthur','Baker');</v>
      </c>
    </row>
    <row r="163" spans="1:32" x14ac:dyDescent="0.25">
      <c r="A163" s="2" t="str">
        <f t="shared" si="12"/>
        <v>CPSC 521</v>
      </c>
      <c r="B163" t="s">
        <v>0</v>
      </c>
      <c r="C163">
        <v>521</v>
      </c>
      <c r="D163" t="s">
        <v>8</v>
      </c>
      <c r="E163" t="s">
        <v>9</v>
      </c>
      <c r="F163" t="s">
        <v>10</v>
      </c>
      <c r="G163" t="s">
        <v>109</v>
      </c>
      <c r="H163" t="s">
        <v>157</v>
      </c>
      <c r="I163" t="s">
        <v>13</v>
      </c>
      <c r="J163" t="s">
        <v>14</v>
      </c>
      <c r="K163" t="s">
        <v>15</v>
      </c>
      <c r="L163" t="s">
        <v>16</v>
      </c>
      <c r="M163" t="s">
        <v>731</v>
      </c>
      <c r="N163" t="s">
        <v>710</v>
      </c>
      <c r="O163" t="s">
        <v>711</v>
      </c>
      <c r="P163" t="s">
        <v>20</v>
      </c>
      <c r="Q163" t="s">
        <v>64</v>
      </c>
      <c r="R163" t="s">
        <v>22</v>
      </c>
      <c r="S163" t="s">
        <v>65</v>
      </c>
      <c r="U163" s="2" t="str">
        <f t="shared" si="13"/>
        <v>James-Robin</v>
      </c>
      <c r="V163" s="2" t="str">
        <f t="shared" si="14"/>
        <v>Bernard</v>
      </c>
      <c r="W163" s="2" t="str">
        <f t="shared" si="15"/>
        <v>Cockett</v>
      </c>
      <c r="Y163" s="2" t="str">
        <f>U420</f>
        <v>Ishtiyaque</v>
      </c>
      <c r="Z163" s="2" t="str">
        <f>IF(V420=W420, "",V420)</f>
        <v>Hussein</v>
      </c>
      <c r="AA163" s="2" t="str">
        <f>W420</f>
        <v>Haji</v>
      </c>
      <c r="AB163" s="2" t="str">
        <f t="shared" si="16"/>
        <v>Ishtiyaque Hussein Haji</v>
      </c>
      <c r="AC163" s="4">
        <v>91840199</v>
      </c>
      <c r="AD163" s="4">
        <v>91840199</v>
      </c>
      <c r="AF163" s="2" t="str">
        <f t="shared" si="17"/>
        <v>INSERT INTO instructor (Eid, Fname, Mname, Lname) VALUES (91840199,'Ishtiyaque','Hussein','Haji');</v>
      </c>
    </row>
    <row r="164" spans="1:32" x14ac:dyDescent="0.25">
      <c r="A164" s="2" t="str">
        <f t="shared" si="12"/>
        <v>CPSC 521</v>
      </c>
      <c r="B164" t="s">
        <v>0</v>
      </c>
      <c r="C164">
        <v>521</v>
      </c>
      <c r="D164" t="s">
        <v>24</v>
      </c>
      <c r="E164" t="s">
        <v>25</v>
      </c>
      <c r="F164" t="s">
        <v>10</v>
      </c>
      <c r="G164" t="s">
        <v>109</v>
      </c>
      <c r="H164" t="s">
        <v>110</v>
      </c>
      <c r="I164" t="s">
        <v>13</v>
      </c>
      <c r="J164" t="s">
        <v>14</v>
      </c>
      <c r="K164" t="s">
        <v>15</v>
      </c>
      <c r="L164" t="s">
        <v>16</v>
      </c>
      <c r="M164" t="s">
        <v>712</v>
      </c>
      <c r="N164" t="s">
        <v>713</v>
      </c>
      <c r="O164" t="s">
        <v>30</v>
      </c>
      <c r="P164" t="s">
        <v>40</v>
      </c>
      <c r="Q164" t="s">
        <v>22</v>
      </c>
      <c r="R164" t="s">
        <v>41</v>
      </c>
      <c r="U164" s="2" t="str">
        <f t="shared" si="13"/>
        <v>Prashant</v>
      </c>
      <c r="V164" s="2" t="str">
        <f t="shared" si="14"/>
        <v>Kumar</v>
      </c>
      <c r="W164" s="2" t="str">
        <f t="shared" si="15"/>
        <v>Kumar</v>
      </c>
      <c r="Y164" s="2" t="str">
        <f>U423</f>
        <v>Justin</v>
      </c>
      <c r="Z164" s="2" t="str">
        <f>IF(V423=W423, "",V423)</f>
        <v/>
      </c>
      <c r="AA164" s="2" t="str">
        <f>W423</f>
        <v>Caouette</v>
      </c>
      <c r="AB164" s="2" t="str">
        <f t="shared" si="16"/>
        <v>Justin  Caouette</v>
      </c>
      <c r="AC164" s="4">
        <v>17134373</v>
      </c>
      <c r="AD164" s="4">
        <v>17134373</v>
      </c>
      <c r="AF164" s="2" t="str">
        <f t="shared" si="17"/>
        <v>INSERT INTO instructor (Eid, Fname, Mname, Lname) VALUES (17134373,'Justin','','Caouette');</v>
      </c>
    </row>
    <row r="165" spans="1:32" x14ac:dyDescent="0.25">
      <c r="A165" s="2" t="str">
        <f t="shared" si="12"/>
        <v xml:space="preserve"> </v>
      </c>
      <c r="U165" s="2">
        <f t="shared" si="13"/>
        <v>0</v>
      </c>
      <c r="V165" s="2">
        <f t="shared" si="14"/>
        <v>0</v>
      </c>
      <c r="W165" s="2">
        <f t="shared" si="15"/>
        <v>0</v>
      </c>
      <c r="X165" s="5" t="s">
        <v>756</v>
      </c>
      <c r="Y165" s="2" t="str">
        <f>U427</f>
        <v>Bokai</v>
      </c>
      <c r="Z165" s="2" t="str">
        <f>IF(V427=W427, "",V427)</f>
        <v/>
      </c>
      <c r="AA165" s="2" t="str">
        <f>W427</f>
        <v>Yao</v>
      </c>
      <c r="AB165" s="2" t="str">
        <f t="shared" si="16"/>
        <v>Bokai  Yao</v>
      </c>
      <c r="AC165" s="4">
        <v>40347153</v>
      </c>
      <c r="AD165" s="4">
        <v>40347153</v>
      </c>
      <c r="AF165" s="2" t="str">
        <f t="shared" si="17"/>
        <v>INSERT INTO instructor (Eid, Fname, Mname, Lname) VALUES (40347153,'Bokai','','Yao');</v>
      </c>
    </row>
    <row r="166" spans="1:32" x14ac:dyDescent="0.25">
      <c r="A166" s="2" t="str">
        <f t="shared" si="12"/>
        <v>SENG 12.5416666666667</v>
      </c>
      <c r="B166" s="2" t="s">
        <v>397</v>
      </c>
      <c r="C166" s="1">
        <v>12.541666666666666</v>
      </c>
      <c r="D166" t="s">
        <v>7</v>
      </c>
      <c r="E166" t="s">
        <v>103</v>
      </c>
      <c r="F166" t="s">
        <v>149</v>
      </c>
      <c r="G166" t="s">
        <v>101</v>
      </c>
      <c r="U166" s="2">
        <f t="shared" si="13"/>
        <v>0</v>
      </c>
      <c r="V166" s="2">
        <f t="shared" si="14"/>
        <v>0</v>
      </c>
      <c r="W166" s="2">
        <f t="shared" si="15"/>
        <v>0</v>
      </c>
      <c r="Y166" s="2" t="str">
        <f>U434</f>
        <v>Reid</v>
      </c>
      <c r="Z166" s="2" t="str">
        <f>IF(V434=W434, "",V434)</f>
        <v/>
      </c>
      <c r="AA166" s="2" t="str">
        <f>W434</f>
        <v>Buchanan</v>
      </c>
      <c r="AB166" s="2" t="str">
        <f t="shared" si="16"/>
        <v>Reid  Buchanan</v>
      </c>
      <c r="AC166" s="4">
        <v>75221011</v>
      </c>
      <c r="AD166" s="4">
        <v>75221011</v>
      </c>
      <c r="AF166" s="2" t="str">
        <f t="shared" si="17"/>
        <v>INSERT INTO instructor (Eid, Fname, Mname, Lname) VALUES (75221011,'Reid','','Buchanan');</v>
      </c>
    </row>
    <row r="167" spans="1:32" x14ac:dyDescent="0.25">
      <c r="A167" s="2" t="str">
        <f t="shared" si="12"/>
        <v>SENG 301</v>
      </c>
      <c r="B167" s="2" t="s">
        <v>397</v>
      </c>
      <c r="C167">
        <v>301</v>
      </c>
      <c r="D167" t="s">
        <v>8</v>
      </c>
      <c r="E167" t="s">
        <v>9</v>
      </c>
      <c r="F167" t="s">
        <v>10</v>
      </c>
      <c r="G167" t="s">
        <v>121</v>
      </c>
      <c r="H167" t="s">
        <v>930</v>
      </c>
      <c r="I167" t="s">
        <v>13</v>
      </c>
      <c r="J167" t="s">
        <v>14</v>
      </c>
      <c r="K167" t="s">
        <v>15</v>
      </c>
      <c r="L167" t="s">
        <v>16</v>
      </c>
      <c r="M167" t="s">
        <v>931</v>
      </c>
      <c r="N167" t="s">
        <v>17</v>
      </c>
      <c r="O167" t="s">
        <v>932</v>
      </c>
      <c r="P167" t="s">
        <v>20</v>
      </c>
      <c r="Q167" t="s">
        <v>60</v>
      </c>
      <c r="R167" t="s">
        <v>22</v>
      </c>
      <c r="S167" t="s">
        <v>61</v>
      </c>
      <c r="U167" s="2" t="str">
        <f t="shared" si="13"/>
        <v>Robert</v>
      </c>
      <c r="V167" s="2" t="str">
        <f t="shared" si="14"/>
        <v>James</v>
      </c>
      <c r="W167" s="2" t="str">
        <f t="shared" si="15"/>
        <v>Walker</v>
      </c>
      <c r="Y167" s="2" t="str">
        <f>U435</f>
        <v>Robert</v>
      </c>
      <c r="Z167" s="2" t="str">
        <f>IF(V435=W435, "",V435)</f>
        <v>James</v>
      </c>
      <c r="AA167" s="2" t="str">
        <f>W435</f>
        <v>Armstrong</v>
      </c>
      <c r="AB167" s="2" t="str">
        <f t="shared" si="16"/>
        <v>Robert James Armstrong</v>
      </c>
      <c r="AC167" s="4">
        <v>33117454</v>
      </c>
      <c r="AD167" s="4">
        <v>33117454</v>
      </c>
      <c r="AF167" s="2" t="str">
        <f t="shared" si="17"/>
        <v>INSERT INTO instructor (Eid, Fname, Mname, Lname) VALUES (33117454,'Robert','James','Armstrong');</v>
      </c>
    </row>
    <row r="168" spans="1:32" x14ac:dyDescent="0.25">
      <c r="A168" s="2" t="str">
        <f t="shared" si="12"/>
        <v>SENG 301</v>
      </c>
      <c r="B168" s="2" t="s">
        <v>397</v>
      </c>
      <c r="C168">
        <v>301</v>
      </c>
      <c r="D168" t="s">
        <v>692</v>
      </c>
      <c r="E168" t="s">
        <v>693</v>
      </c>
      <c r="F168" t="s">
        <v>10</v>
      </c>
      <c r="G168" t="s">
        <v>26</v>
      </c>
      <c r="H168" t="s">
        <v>146</v>
      </c>
      <c r="I168" t="s">
        <v>13</v>
      </c>
      <c r="J168" t="s">
        <v>14</v>
      </c>
      <c r="K168" t="s">
        <v>15</v>
      </c>
      <c r="L168" t="s">
        <v>16</v>
      </c>
      <c r="M168" t="s">
        <v>933</v>
      </c>
      <c r="N168" t="s">
        <v>934</v>
      </c>
      <c r="O168" t="s">
        <v>935</v>
      </c>
      <c r="P168" t="s">
        <v>20</v>
      </c>
      <c r="Q168" t="s">
        <v>43</v>
      </c>
      <c r="R168" t="s">
        <v>22</v>
      </c>
      <c r="S168" t="s">
        <v>44</v>
      </c>
      <c r="U168" s="2" t="str">
        <f t="shared" si="13"/>
        <v>Sydney</v>
      </c>
      <c r="V168" s="2" t="str">
        <f t="shared" si="14"/>
        <v>Anne</v>
      </c>
      <c r="W168" s="2" t="str">
        <f t="shared" si="15"/>
        <v>Pratte</v>
      </c>
      <c r="Y168" s="2" t="str">
        <f>U441</f>
        <v>Yoshiki</v>
      </c>
      <c r="Z168" s="2" t="str">
        <f>IF(V441=W441, "",V441)</f>
        <v/>
      </c>
      <c r="AA168" s="2" t="str">
        <f>W441</f>
        <v>Kobasigawa</v>
      </c>
      <c r="AB168" s="2" t="str">
        <f t="shared" si="16"/>
        <v>Yoshiki  Kobasigawa</v>
      </c>
      <c r="AC168" s="4">
        <v>91435580</v>
      </c>
      <c r="AD168" s="4">
        <v>91435580</v>
      </c>
      <c r="AF168" s="2" t="str">
        <f t="shared" si="17"/>
        <v>INSERT INTO instructor (Eid, Fname, Mname, Lname) VALUES (91435580,'Yoshiki','','Kobasigawa');</v>
      </c>
    </row>
    <row r="169" spans="1:32" x14ac:dyDescent="0.25">
      <c r="A169" s="2" t="str">
        <f t="shared" si="12"/>
        <v>SENG 301</v>
      </c>
      <c r="B169" s="2" t="s">
        <v>397</v>
      </c>
      <c r="C169">
        <v>301</v>
      </c>
      <c r="D169" t="s">
        <v>936</v>
      </c>
      <c r="E169" t="s">
        <v>693</v>
      </c>
      <c r="F169" t="s">
        <v>10</v>
      </c>
      <c r="G169" t="s">
        <v>26</v>
      </c>
      <c r="H169" t="s">
        <v>146</v>
      </c>
      <c r="I169" t="s">
        <v>13</v>
      </c>
      <c r="J169" t="s">
        <v>14</v>
      </c>
      <c r="K169" t="s">
        <v>15</v>
      </c>
      <c r="L169" t="s">
        <v>16</v>
      </c>
      <c r="M169" t="s">
        <v>937</v>
      </c>
      <c r="N169" t="s">
        <v>938</v>
      </c>
      <c r="O169" t="s">
        <v>939</v>
      </c>
      <c r="P169" t="s">
        <v>20</v>
      </c>
      <c r="Q169" t="s">
        <v>49</v>
      </c>
      <c r="R169" t="s">
        <v>22</v>
      </c>
      <c r="S169" t="s">
        <v>50</v>
      </c>
      <c r="U169" s="2" t="str">
        <f t="shared" si="13"/>
        <v>May</v>
      </c>
      <c r="V169" s="2" t="str">
        <f t="shared" si="14"/>
        <v>A.Sayed</v>
      </c>
      <c r="W169" s="2" t="str">
        <f t="shared" si="15"/>
        <v>Mahmoud</v>
      </c>
      <c r="AC169" s="4">
        <v>67469484</v>
      </c>
      <c r="AD169" s="4">
        <v>67469484</v>
      </c>
    </row>
    <row r="170" spans="1:32" x14ac:dyDescent="0.25">
      <c r="A170" s="2" t="str">
        <f t="shared" si="12"/>
        <v>SENG 301</v>
      </c>
      <c r="B170" s="2" t="s">
        <v>397</v>
      </c>
      <c r="C170">
        <v>301</v>
      </c>
      <c r="D170" t="s">
        <v>940</v>
      </c>
      <c r="E170" t="s">
        <v>693</v>
      </c>
      <c r="F170" t="s">
        <v>10</v>
      </c>
      <c r="G170" t="s">
        <v>26</v>
      </c>
      <c r="H170" t="s">
        <v>146</v>
      </c>
      <c r="I170" t="s">
        <v>13</v>
      </c>
      <c r="J170" t="s">
        <v>14</v>
      </c>
      <c r="K170" t="s">
        <v>15</v>
      </c>
      <c r="L170" t="s">
        <v>16</v>
      </c>
      <c r="M170" t="s">
        <v>937</v>
      </c>
      <c r="N170" t="s">
        <v>938</v>
      </c>
      <c r="O170" t="s">
        <v>939</v>
      </c>
      <c r="P170" t="s">
        <v>30</v>
      </c>
      <c r="Q170" t="s">
        <v>93</v>
      </c>
      <c r="R170" t="s">
        <v>22</v>
      </c>
      <c r="S170" t="s">
        <v>94</v>
      </c>
      <c r="U170" s="2" t="str">
        <f t="shared" si="13"/>
        <v>May</v>
      </c>
      <c r="V170" s="2" t="str">
        <f t="shared" si="14"/>
        <v>A.Sayed</v>
      </c>
      <c r="W170" s="2" t="str">
        <f t="shared" si="15"/>
        <v>Mahmoud</v>
      </c>
      <c r="AC170" s="4">
        <v>76158550</v>
      </c>
      <c r="AD170" s="4">
        <v>76158550</v>
      </c>
    </row>
    <row r="171" spans="1:32" x14ac:dyDescent="0.25">
      <c r="A171" s="2" t="str">
        <f t="shared" si="12"/>
        <v>SENG 301</v>
      </c>
      <c r="B171" s="2" t="s">
        <v>397</v>
      </c>
      <c r="C171">
        <v>301</v>
      </c>
      <c r="D171" t="s">
        <v>941</v>
      </c>
      <c r="E171" t="s">
        <v>693</v>
      </c>
      <c r="F171" t="s">
        <v>10</v>
      </c>
      <c r="G171" t="s">
        <v>26</v>
      </c>
      <c r="H171" t="s">
        <v>146</v>
      </c>
      <c r="I171" t="s">
        <v>13</v>
      </c>
      <c r="J171" t="s">
        <v>14</v>
      </c>
      <c r="K171" t="s">
        <v>15</v>
      </c>
      <c r="L171" t="s">
        <v>16</v>
      </c>
      <c r="M171" t="s">
        <v>942</v>
      </c>
      <c r="N171" t="s">
        <v>943</v>
      </c>
      <c r="O171" t="s">
        <v>30</v>
      </c>
      <c r="P171" t="s">
        <v>49</v>
      </c>
      <c r="Q171" t="s">
        <v>22</v>
      </c>
      <c r="R171" t="s">
        <v>50</v>
      </c>
      <c r="U171" s="2" t="str">
        <f t="shared" si="13"/>
        <v>Lakshya</v>
      </c>
      <c r="V171" s="2" t="str">
        <f t="shared" si="14"/>
        <v>Tandon</v>
      </c>
      <c r="W171" s="2" t="str">
        <f t="shared" si="15"/>
        <v>Tandon</v>
      </c>
      <c r="AC171" s="4">
        <v>22962540</v>
      </c>
      <c r="AD171" s="4">
        <v>22962540</v>
      </c>
    </row>
    <row r="172" spans="1:32" x14ac:dyDescent="0.25">
      <c r="A172" s="2" t="str">
        <f t="shared" si="12"/>
        <v>SENG 301</v>
      </c>
      <c r="B172" s="2" t="s">
        <v>397</v>
      </c>
      <c r="C172">
        <v>301</v>
      </c>
      <c r="D172" t="s">
        <v>944</v>
      </c>
      <c r="E172" t="s">
        <v>693</v>
      </c>
      <c r="F172" t="s">
        <v>10</v>
      </c>
      <c r="G172" t="s">
        <v>26</v>
      </c>
      <c r="H172" t="s">
        <v>146</v>
      </c>
      <c r="I172" t="s">
        <v>13</v>
      </c>
      <c r="J172" t="s">
        <v>14</v>
      </c>
      <c r="K172" t="s">
        <v>15</v>
      </c>
      <c r="L172" t="s">
        <v>16</v>
      </c>
      <c r="M172" t="s">
        <v>942</v>
      </c>
      <c r="N172" t="s">
        <v>943</v>
      </c>
      <c r="O172" t="s">
        <v>30</v>
      </c>
      <c r="P172" t="s">
        <v>43</v>
      </c>
      <c r="Q172" t="s">
        <v>22</v>
      </c>
      <c r="R172" t="s">
        <v>44</v>
      </c>
      <c r="U172" s="2" t="str">
        <f t="shared" si="13"/>
        <v>Lakshya</v>
      </c>
      <c r="V172" s="2" t="str">
        <f t="shared" si="14"/>
        <v>Tandon</v>
      </c>
      <c r="W172" s="2" t="str">
        <f t="shared" si="15"/>
        <v>Tandon</v>
      </c>
      <c r="AC172" s="4">
        <v>17714097</v>
      </c>
      <c r="AD172" s="4">
        <v>17714097</v>
      </c>
    </row>
    <row r="173" spans="1:32" x14ac:dyDescent="0.25">
      <c r="A173" s="2" t="str">
        <f t="shared" si="12"/>
        <v>SENG 301</v>
      </c>
      <c r="B173" s="2" t="s">
        <v>397</v>
      </c>
      <c r="C173">
        <v>301</v>
      </c>
      <c r="D173" t="s">
        <v>945</v>
      </c>
      <c r="E173" t="s">
        <v>693</v>
      </c>
      <c r="F173" t="s">
        <v>10</v>
      </c>
      <c r="G173" t="s">
        <v>26</v>
      </c>
      <c r="H173" t="s">
        <v>146</v>
      </c>
      <c r="I173" t="s">
        <v>13</v>
      </c>
      <c r="J173" t="s">
        <v>14</v>
      </c>
      <c r="K173" t="s">
        <v>15</v>
      </c>
      <c r="L173" t="s">
        <v>16</v>
      </c>
      <c r="M173" t="s">
        <v>933</v>
      </c>
      <c r="N173" t="s">
        <v>934</v>
      </c>
      <c r="O173" t="s">
        <v>935</v>
      </c>
      <c r="P173" t="s">
        <v>20</v>
      </c>
      <c r="Q173" t="s">
        <v>40</v>
      </c>
      <c r="R173" t="s">
        <v>22</v>
      </c>
      <c r="S173" t="s">
        <v>41</v>
      </c>
      <c r="U173" s="2" t="str">
        <f t="shared" si="13"/>
        <v>Sydney</v>
      </c>
      <c r="V173" s="2" t="str">
        <f t="shared" si="14"/>
        <v>Anne</v>
      </c>
      <c r="W173" s="2" t="str">
        <f t="shared" si="15"/>
        <v>Pratte</v>
      </c>
      <c r="AC173" s="4">
        <v>42635422</v>
      </c>
      <c r="AD173" s="4">
        <v>42635422</v>
      </c>
    </row>
    <row r="174" spans="1:32" x14ac:dyDescent="0.25">
      <c r="A174" s="2" t="str">
        <f t="shared" si="12"/>
        <v xml:space="preserve"> </v>
      </c>
      <c r="B174" s="2"/>
      <c r="U174" s="2">
        <f t="shared" si="13"/>
        <v>0</v>
      </c>
      <c r="V174" s="2">
        <f t="shared" si="14"/>
        <v>0</v>
      </c>
      <c r="W174" s="2">
        <f t="shared" si="15"/>
        <v>0</v>
      </c>
      <c r="AC174" s="4">
        <v>14346994</v>
      </c>
      <c r="AD174" s="4">
        <v>14346994</v>
      </c>
    </row>
    <row r="175" spans="1:32" x14ac:dyDescent="0.25">
      <c r="A175" s="2" t="str">
        <f t="shared" si="12"/>
        <v>SENG 21.7083333333333</v>
      </c>
      <c r="B175" s="2" t="s">
        <v>397</v>
      </c>
      <c r="C175" s="1">
        <v>21.708333333333332</v>
      </c>
      <c r="D175" t="s">
        <v>7</v>
      </c>
      <c r="E175" t="s">
        <v>946</v>
      </c>
      <c r="F175" t="s">
        <v>149</v>
      </c>
      <c r="G175" t="s">
        <v>7</v>
      </c>
      <c r="H175" t="s">
        <v>947</v>
      </c>
      <c r="U175" s="2">
        <f t="shared" si="13"/>
        <v>0</v>
      </c>
      <c r="V175" s="2">
        <f t="shared" si="14"/>
        <v>0</v>
      </c>
      <c r="W175" s="2">
        <f t="shared" si="15"/>
        <v>0</v>
      </c>
      <c r="AC175" s="4">
        <v>48963741</v>
      </c>
      <c r="AD175" s="4">
        <v>48963741</v>
      </c>
    </row>
    <row r="176" spans="1:32" x14ac:dyDescent="0.25">
      <c r="A176" s="2" t="str">
        <f t="shared" si="12"/>
        <v>SENG 521</v>
      </c>
      <c r="B176" s="2" t="s">
        <v>397</v>
      </c>
      <c r="C176">
        <v>521</v>
      </c>
      <c r="D176" t="s">
        <v>8</v>
      </c>
      <c r="E176" t="s">
        <v>9</v>
      </c>
      <c r="F176" t="s">
        <v>10</v>
      </c>
      <c r="G176" t="s">
        <v>26</v>
      </c>
      <c r="H176" t="s">
        <v>948</v>
      </c>
      <c r="I176" t="s">
        <v>13</v>
      </c>
      <c r="J176" t="s">
        <v>14</v>
      </c>
      <c r="K176" t="s">
        <v>15</v>
      </c>
      <c r="L176" t="s">
        <v>16</v>
      </c>
      <c r="M176" t="s">
        <v>949</v>
      </c>
      <c r="N176" t="s">
        <v>950</v>
      </c>
      <c r="O176" t="s">
        <v>951</v>
      </c>
      <c r="P176" t="s">
        <v>125</v>
      </c>
      <c r="Q176" t="s">
        <v>31</v>
      </c>
      <c r="R176" t="s">
        <v>22</v>
      </c>
      <c r="S176" t="s">
        <v>32</v>
      </c>
      <c r="U176" s="2" t="str">
        <f t="shared" si="13"/>
        <v>Behrouz</v>
      </c>
      <c r="V176" s="2" t="str">
        <f t="shared" si="14"/>
        <v>H</v>
      </c>
      <c r="W176" s="2" t="str">
        <f t="shared" si="15"/>
        <v>Far</v>
      </c>
      <c r="AC176" s="4">
        <v>40441565</v>
      </c>
      <c r="AD176" s="4">
        <v>40441565</v>
      </c>
    </row>
    <row r="177" spans="1:30" x14ac:dyDescent="0.25">
      <c r="A177" s="2" t="str">
        <f t="shared" si="12"/>
        <v>SENG 521</v>
      </c>
      <c r="B177" s="2" t="s">
        <v>397</v>
      </c>
      <c r="C177">
        <v>521</v>
      </c>
      <c r="D177" t="s">
        <v>692</v>
      </c>
      <c r="E177" t="s">
        <v>693</v>
      </c>
      <c r="F177" t="s">
        <v>10</v>
      </c>
      <c r="G177" t="s">
        <v>121</v>
      </c>
      <c r="H177" t="s">
        <v>952</v>
      </c>
      <c r="I177" t="s">
        <v>13</v>
      </c>
      <c r="J177" t="s">
        <v>14</v>
      </c>
      <c r="K177" t="s">
        <v>15</v>
      </c>
      <c r="L177" t="s">
        <v>16</v>
      </c>
      <c r="M177" t="s">
        <v>949</v>
      </c>
      <c r="N177" t="s">
        <v>950</v>
      </c>
      <c r="O177" t="s">
        <v>951</v>
      </c>
      <c r="P177" t="s">
        <v>719</v>
      </c>
      <c r="Q177" t="s">
        <v>113</v>
      </c>
      <c r="R177" t="s">
        <v>22</v>
      </c>
      <c r="S177" t="s">
        <v>85</v>
      </c>
      <c r="U177" s="2" t="str">
        <f t="shared" si="13"/>
        <v>Behrouz</v>
      </c>
      <c r="V177" s="2" t="str">
        <f t="shared" si="14"/>
        <v>H</v>
      </c>
      <c r="W177" s="2" t="str">
        <f t="shared" si="15"/>
        <v>Far</v>
      </c>
      <c r="AC177" s="4">
        <v>34434245</v>
      </c>
      <c r="AD177" s="4">
        <v>34434245</v>
      </c>
    </row>
    <row r="178" spans="1:30" x14ac:dyDescent="0.25">
      <c r="A178" s="2" t="str">
        <f t="shared" si="12"/>
        <v xml:space="preserve"> </v>
      </c>
      <c r="B178" s="2"/>
      <c r="U178" s="2">
        <f t="shared" si="13"/>
        <v>0</v>
      </c>
      <c r="V178" s="2">
        <f t="shared" si="14"/>
        <v>0</v>
      </c>
      <c r="W178" s="2">
        <f t="shared" si="15"/>
        <v>0</v>
      </c>
      <c r="AC178" s="4">
        <v>93315217</v>
      </c>
      <c r="AD178" s="4">
        <v>93315217</v>
      </c>
    </row>
    <row r="179" spans="1:30" x14ac:dyDescent="0.25">
      <c r="A179" s="2" t="str">
        <f t="shared" si="12"/>
        <v>STAT 8.875</v>
      </c>
      <c r="B179" s="2" t="s">
        <v>398</v>
      </c>
      <c r="C179" s="1">
        <v>8.875</v>
      </c>
      <c r="D179" t="s">
        <v>1</v>
      </c>
      <c r="E179" t="s">
        <v>953</v>
      </c>
      <c r="F179" t="s">
        <v>954</v>
      </c>
      <c r="G179" t="s">
        <v>55</v>
      </c>
      <c r="U179" s="2">
        <f t="shared" si="13"/>
        <v>0</v>
      </c>
      <c r="V179" s="2">
        <f t="shared" si="14"/>
        <v>0</v>
      </c>
      <c r="W179" s="2">
        <f t="shared" si="15"/>
        <v>0</v>
      </c>
      <c r="AC179" s="4">
        <v>36748158</v>
      </c>
      <c r="AD179" s="4">
        <v>36748158</v>
      </c>
    </row>
    <row r="180" spans="1:30" x14ac:dyDescent="0.25">
      <c r="A180" s="2" t="str">
        <f t="shared" si="12"/>
        <v>STAT 213</v>
      </c>
      <c r="B180" s="2" t="s">
        <v>398</v>
      </c>
      <c r="C180">
        <v>213</v>
      </c>
      <c r="D180" t="s">
        <v>8</v>
      </c>
      <c r="E180" t="s">
        <v>9</v>
      </c>
      <c r="F180" t="s">
        <v>10</v>
      </c>
      <c r="G180" t="s">
        <v>955</v>
      </c>
      <c r="H180" t="s">
        <v>647</v>
      </c>
      <c r="I180" t="s">
        <v>13</v>
      </c>
      <c r="J180" t="s">
        <v>14</v>
      </c>
      <c r="K180" t="s">
        <v>15</v>
      </c>
      <c r="L180" t="s">
        <v>16</v>
      </c>
      <c r="M180" t="s">
        <v>956</v>
      </c>
      <c r="N180" t="s">
        <v>957</v>
      </c>
      <c r="O180" t="s">
        <v>958</v>
      </c>
      <c r="P180" t="s">
        <v>125</v>
      </c>
      <c r="Q180" t="s">
        <v>93</v>
      </c>
      <c r="R180" t="s">
        <v>22</v>
      </c>
      <c r="S180" t="s">
        <v>94</v>
      </c>
      <c r="U180" s="2" t="str">
        <f t="shared" si="13"/>
        <v>Scott</v>
      </c>
      <c r="V180" s="2" t="str">
        <f t="shared" si="14"/>
        <v>Andrew</v>
      </c>
      <c r="W180" s="2" t="str">
        <f t="shared" si="15"/>
        <v>Robison</v>
      </c>
      <c r="AC180" s="4">
        <v>28165536</v>
      </c>
      <c r="AD180" s="4">
        <v>28165536</v>
      </c>
    </row>
    <row r="181" spans="1:30" x14ac:dyDescent="0.25">
      <c r="A181" s="2" t="str">
        <f t="shared" si="12"/>
        <v>STAT 213</v>
      </c>
      <c r="B181" s="2" t="s">
        <v>398</v>
      </c>
      <c r="C181">
        <v>213</v>
      </c>
      <c r="D181" t="s">
        <v>62</v>
      </c>
      <c r="E181" t="s">
        <v>9</v>
      </c>
      <c r="F181" t="s">
        <v>10</v>
      </c>
      <c r="G181" t="s">
        <v>109</v>
      </c>
      <c r="H181" t="s">
        <v>959</v>
      </c>
      <c r="I181" t="s">
        <v>13</v>
      </c>
      <c r="J181" t="s">
        <v>63</v>
      </c>
      <c r="K181" t="s">
        <v>15</v>
      </c>
      <c r="L181" t="s">
        <v>16</v>
      </c>
      <c r="M181" t="s">
        <v>960</v>
      </c>
      <c r="N181" t="s">
        <v>961</v>
      </c>
      <c r="O181" t="s">
        <v>1266</v>
      </c>
      <c r="P181" t="s">
        <v>125</v>
      </c>
      <c r="Q181" t="s">
        <v>723</v>
      </c>
      <c r="R181" t="s">
        <v>22</v>
      </c>
      <c r="S181" t="s">
        <v>724</v>
      </c>
      <c r="U181" s="2" t="str">
        <f t="shared" si="13"/>
        <v>Alexander</v>
      </c>
      <c r="V181" s="2" t="str">
        <f t="shared" si="14"/>
        <v>R.</v>
      </c>
      <c r="W181" s="2" t="str">
        <f t="shared" si="15"/>
        <v>DeLeon</v>
      </c>
      <c r="AC181" s="4">
        <v>53311496</v>
      </c>
      <c r="AD181" s="4">
        <v>53311496</v>
      </c>
    </row>
    <row r="182" spans="1:30" x14ac:dyDescent="0.25">
      <c r="A182" s="2" t="str">
        <f t="shared" si="12"/>
        <v>STAT 213</v>
      </c>
      <c r="B182" s="2" t="s">
        <v>398</v>
      </c>
      <c r="C182">
        <v>213</v>
      </c>
      <c r="D182" t="s">
        <v>66</v>
      </c>
      <c r="E182" t="s">
        <v>9</v>
      </c>
      <c r="F182" t="s">
        <v>10</v>
      </c>
      <c r="G182" t="s">
        <v>109</v>
      </c>
      <c r="H182" t="s">
        <v>962</v>
      </c>
      <c r="I182" t="s">
        <v>13</v>
      </c>
      <c r="J182" t="s">
        <v>67</v>
      </c>
      <c r="K182" t="s">
        <v>15</v>
      </c>
      <c r="L182" t="s">
        <v>16</v>
      </c>
      <c r="M182" t="s">
        <v>963</v>
      </c>
      <c r="N182" t="s">
        <v>964</v>
      </c>
      <c r="O182" t="s">
        <v>965</v>
      </c>
      <c r="P182" t="s">
        <v>125</v>
      </c>
      <c r="Q182" t="s">
        <v>40</v>
      </c>
      <c r="R182" t="s">
        <v>22</v>
      </c>
      <c r="S182" t="s">
        <v>41</v>
      </c>
      <c r="U182" s="2" t="str">
        <f t="shared" si="13"/>
        <v>Claudia</v>
      </c>
      <c r="V182" s="2" t="str">
        <f t="shared" si="14"/>
        <v>Marie</v>
      </c>
      <c r="W182" s="2" t="str">
        <f t="shared" si="15"/>
        <v>Mahler</v>
      </c>
      <c r="AC182" s="4">
        <v>72638462</v>
      </c>
      <c r="AD182" s="4">
        <v>72638462</v>
      </c>
    </row>
    <row r="183" spans="1:30" x14ac:dyDescent="0.25">
      <c r="A183" s="2" t="str">
        <f t="shared" si="12"/>
        <v>STAT 213</v>
      </c>
      <c r="B183" s="2" t="s">
        <v>398</v>
      </c>
      <c r="C183">
        <v>213</v>
      </c>
      <c r="D183" t="s">
        <v>966</v>
      </c>
      <c r="E183" t="s">
        <v>9</v>
      </c>
      <c r="F183" t="s">
        <v>10</v>
      </c>
      <c r="G183" t="s">
        <v>955</v>
      </c>
      <c r="H183" t="s">
        <v>967</v>
      </c>
      <c r="I183" t="s">
        <v>13</v>
      </c>
      <c r="J183" t="s">
        <v>968</v>
      </c>
      <c r="K183" t="s">
        <v>15</v>
      </c>
      <c r="L183" t="s">
        <v>16</v>
      </c>
      <c r="M183" t="s">
        <v>17</v>
      </c>
      <c r="N183" t="s">
        <v>969</v>
      </c>
      <c r="O183" t="s">
        <v>20</v>
      </c>
      <c r="P183" t="s">
        <v>60</v>
      </c>
      <c r="Q183" t="s">
        <v>22</v>
      </c>
      <c r="R183" t="s">
        <v>61</v>
      </c>
      <c r="U183" s="2" t="str">
        <f t="shared" si="13"/>
        <v>James</v>
      </c>
      <c r="V183" s="2" t="str">
        <f t="shared" si="14"/>
        <v>Stallard</v>
      </c>
      <c r="W183" s="2" t="str">
        <f t="shared" si="15"/>
        <v>Stallard</v>
      </c>
      <c r="AC183" s="4">
        <v>73630927</v>
      </c>
      <c r="AD183" s="4">
        <v>73630927</v>
      </c>
    </row>
    <row r="184" spans="1:30" x14ac:dyDescent="0.25">
      <c r="A184" s="2" t="str">
        <f t="shared" si="12"/>
        <v>STAT 213</v>
      </c>
      <c r="B184" s="2" t="s">
        <v>398</v>
      </c>
      <c r="C184">
        <v>213</v>
      </c>
      <c r="D184" t="s">
        <v>970</v>
      </c>
      <c r="E184" t="s">
        <v>9</v>
      </c>
      <c r="F184" t="s">
        <v>10</v>
      </c>
      <c r="G184" t="s">
        <v>109</v>
      </c>
      <c r="H184" t="s">
        <v>962</v>
      </c>
      <c r="I184" t="s">
        <v>13</v>
      </c>
      <c r="J184" t="s">
        <v>971</v>
      </c>
      <c r="K184" t="s">
        <v>15</v>
      </c>
      <c r="L184" t="s">
        <v>16</v>
      </c>
      <c r="M184" t="s">
        <v>972</v>
      </c>
      <c r="N184" t="s">
        <v>973</v>
      </c>
      <c r="O184" t="s">
        <v>125</v>
      </c>
      <c r="P184" t="s">
        <v>31</v>
      </c>
      <c r="Q184" t="s">
        <v>22</v>
      </c>
      <c r="R184" t="s">
        <v>32</v>
      </c>
      <c r="U184" s="2" t="str">
        <f t="shared" si="13"/>
        <v>Chao</v>
      </c>
      <c r="V184" s="2" t="str">
        <f t="shared" si="14"/>
        <v>Qiu</v>
      </c>
      <c r="W184" s="2" t="str">
        <f t="shared" si="15"/>
        <v>Qiu</v>
      </c>
      <c r="AC184" s="4">
        <v>31753127</v>
      </c>
      <c r="AD184" s="4">
        <v>31753127</v>
      </c>
    </row>
    <row r="185" spans="1:30" x14ac:dyDescent="0.25">
      <c r="A185" s="2" t="str">
        <f t="shared" si="12"/>
        <v>STAT 213</v>
      </c>
      <c r="B185" s="2" t="s">
        <v>398</v>
      </c>
      <c r="C185">
        <v>213</v>
      </c>
      <c r="D185" t="s">
        <v>974</v>
      </c>
      <c r="E185" t="s">
        <v>9</v>
      </c>
      <c r="F185" t="s">
        <v>10</v>
      </c>
      <c r="G185" t="s">
        <v>121</v>
      </c>
      <c r="H185" t="s">
        <v>930</v>
      </c>
      <c r="I185" t="s">
        <v>13</v>
      </c>
      <c r="J185" t="s">
        <v>975</v>
      </c>
      <c r="K185" t="s">
        <v>15</v>
      </c>
      <c r="L185" t="s">
        <v>16</v>
      </c>
      <c r="M185" t="s">
        <v>976</v>
      </c>
      <c r="N185" t="s">
        <v>977</v>
      </c>
      <c r="O185" t="s">
        <v>20</v>
      </c>
      <c r="P185" t="s">
        <v>21</v>
      </c>
      <c r="Q185" t="s">
        <v>22</v>
      </c>
      <c r="R185" t="s">
        <v>23</v>
      </c>
      <c r="U185" s="2" t="str">
        <f t="shared" si="13"/>
        <v>Xuewen</v>
      </c>
      <c r="V185" s="2" t="str">
        <f t="shared" si="14"/>
        <v>Lu</v>
      </c>
      <c r="W185" s="2" t="str">
        <f t="shared" si="15"/>
        <v>Lu</v>
      </c>
      <c r="AC185" s="4">
        <v>20116223</v>
      </c>
      <c r="AD185" s="4">
        <v>20116223</v>
      </c>
    </row>
    <row r="186" spans="1:30" x14ac:dyDescent="0.25">
      <c r="A186" s="2" t="str">
        <f t="shared" si="12"/>
        <v>STAT 213</v>
      </c>
      <c r="B186" s="2" t="s">
        <v>398</v>
      </c>
      <c r="C186">
        <v>213</v>
      </c>
      <c r="D186" t="s">
        <v>978</v>
      </c>
      <c r="E186" t="s">
        <v>9</v>
      </c>
      <c r="F186" t="s">
        <v>10</v>
      </c>
      <c r="G186" t="s">
        <v>109</v>
      </c>
      <c r="H186" t="s">
        <v>962</v>
      </c>
      <c r="I186" t="s">
        <v>13</v>
      </c>
      <c r="J186" t="s">
        <v>979</v>
      </c>
      <c r="K186" t="s">
        <v>15</v>
      </c>
      <c r="L186" t="s">
        <v>16</v>
      </c>
      <c r="M186" t="s">
        <v>980</v>
      </c>
      <c r="N186" t="s">
        <v>981</v>
      </c>
      <c r="O186" t="s">
        <v>125</v>
      </c>
      <c r="P186" t="s">
        <v>49</v>
      </c>
      <c r="Q186" t="s">
        <v>22</v>
      </c>
      <c r="R186" t="s">
        <v>50</v>
      </c>
      <c r="U186" s="2" t="str">
        <f t="shared" si="13"/>
        <v>Jingjing</v>
      </c>
      <c r="V186" s="2" t="str">
        <f t="shared" si="14"/>
        <v>Wu</v>
      </c>
      <c r="W186" s="2" t="str">
        <f t="shared" si="15"/>
        <v>Wu</v>
      </c>
      <c r="AC186" s="4">
        <v>77962619</v>
      </c>
      <c r="AD186" s="4">
        <v>77962619</v>
      </c>
    </row>
    <row r="187" spans="1:30" x14ac:dyDescent="0.25">
      <c r="A187" s="2" t="str">
        <f t="shared" si="12"/>
        <v>STAT 213</v>
      </c>
      <c r="B187" s="2" t="s">
        <v>398</v>
      </c>
      <c r="C187">
        <v>213</v>
      </c>
      <c r="D187" t="s">
        <v>24</v>
      </c>
      <c r="E187" t="s">
        <v>25</v>
      </c>
      <c r="F187" t="s">
        <v>694</v>
      </c>
      <c r="G187" t="s">
        <v>982</v>
      </c>
      <c r="I187" t="s">
        <v>983</v>
      </c>
      <c r="J187" t="s">
        <v>984</v>
      </c>
      <c r="K187" t="s">
        <v>697</v>
      </c>
      <c r="L187" t="s">
        <v>728</v>
      </c>
      <c r="M187" s="2" t="s">
        <v>729</v>
      </c>
      <c r="N187" s="2" t="s">
        <v>22</v>
      </c>
      <c r="O187" s="2" t="s">
        <v>729</v>
      </c>
      <c r="P187" t="s">
        <v>730</v>
      </c>
      <c r="U187" s="2" t="str">
        <f t="shared" si="13"/>
        <v>TBA</v>
      </c>
      <c r="V187" s="2" t="str">
        <f t="shared" si="14"/>
        <v>-</v>
      </c>
      <c r="W187" s="2" t="str">
        <f t="shared" si="15"/>
        <v>TBA</v>
      </c>
      <c r="AC187" s="4">
        <v>15703686</v>
      </c>
      <c r="AD187" s="4">
        <v>15703686</v>
      </c>
    </row>
    <row r="188" spans="1:30" x14ac:dyDescent="0.25">
      <c r="A188" s="2" t="str">
        <f t="shared" si="12"/>
        <v>STAT 213</v>
      </c>
      <c r="B188" s="2" t="s">
        <v>398</v>
      </c>
      <c r="C188">
        <v>213</v>
      </c>
      <c r="D188" t="s">
        <v>33</v>
      </c>
      <c r="E188" t="s">
        <v>25</v>
      </c>
      <c r="F188" t="s">
        <v>694</v>
      </c>
      <c r="G188" s="2" t="s">
        <v>982</v>
      </c>
      <c r="H188" s="2"/>
      <c r="I188" t="s">
        <v>983</v>
      </c>
      <c r="J188" t="s">
        <v>984</v>
      </c>
      <c r="K188" t="s">
        <v>697</v>
      </c>
      <c r="L188" t="s">
        <v>728</v>
      </c>
      <c r="M188" s="2" t="s">
        <v>729</v>
      </c>
      <c r="N188" s="2" t="s">
        <v>22</v>
      </c>
      <c r="O188" s="2" t="s">
        <v>729</v>
      </c>
      <c r="P188" t="s">
        <v>730</v>
      </c>
      <c r="U188" s="2" t="str">
        <f t="shared" si="13"/>
        <v>TBA</v>
      </c>
      <c r="V188" s="2" t="str">
        <f t="shared" si="14"/>
        <v>-</v>
      </c>
      <c r="W188" s="2" t="str">
        <f t="shared" si="15"/>
        <v>TBA</v>
      </c>
      <c r="AC188" s="4">
        <v>84991137</v>
      </c>
      <c r="AD188" s="4">
        <v>84991137</v>
      </c>
    </row>
    <row r="189" spans="1:30" x14ac:dyDescent="0.25">
      <c r="A189" s="2" t="str">
        <f t="shared" si="12"/>
        <v>STAT 213</v>
      </c>
      <c r="B189" s="2" t="s">
        <v>398</v>
      </c>
      <c r="C189">
        <v>213</v>
      </c>
      <c r="D189" t="s">
        <v>36</v>
      </c>
      <c r="E189" t="s">
        <v>25</v>
      </c>
      <c r="F189" t="s">
        <v>694</v>
      </c>
      <c r="G189" s="2" t="s">
        <v>982</v>
      </c>
      <c r="H189" s="2"/>
      <c r="I189" t="s">
        <v>983</v>
      </c>
      <c r="J189" t="s">
        <v>984</v>
      </c>
      <c r="K189" t="s">
        <v>697</v>
      </c>
      <c r="L189" t="s">
        <v>728</v>
      </c>
      <c r="M189" s="2" t="s">
        <v>729</v>
      </c>
      <c r="N189" s="2" t="s">
        <v>22</v>
      </c>
      <c r="O189" s="2" t="s">
        <v>729</v>
      </c>
      <c r="P189" t="s">
        <v>730</v>
      </c>
      <c r="U189" s="2" t="str">
        <f t="shared" si="13"/>
        <v>TBA</v>
      </c>
      <c r="V189" s="2" t="str">
        <f t="shared" si="14"/>
        <v>-</v>
      </c>
      <c r="W189" s="2" t="str">
        <f t="shared" si="15"/>
        <v>TBA</v>
      </c>
      <c r="AC189" s="4">
        <v>85504150</v>
      </c>
      <c r="AD189" s="4">
        <v>85504150</v>
      </c>
    </row>
    <row r="190" spans="1:30" x14ac:dyDescent="0.25">
      <c r="A190" s="2" t="str">
        <f t="shared" si="12"/>
        <v>STAT 213</v>
      </c>
      <c r="B190" s="2" t="s">
        <v>398</v>
      </c>
      <c r="C190">
        <v>213</v>
      </c>
      <c r="D190" t="s">
        <v>42</v>
      </c>
      <c r="E190" t="s">
        <v>25</v>
      </c>
      <c r="F190" t="s">
        <v>694</v>
      </c>
      <c r="G190" s="2" t="s">
        <v>982</v>
      </c>
      <c r="H190" s="2"/>
      <c r="I190" t="s">
        <v>983</v>
      </c>
      <c r="J190" t="s">
        <v>984</v>
      </c>
      <c r="K190" t="s">
        <v>697</v>
      </c>
      <c r="L190" t="s">
        <v>728</v>
      </c>
      <c r="M190" s="2" t="s">
        <v>729</v>
      </c>
      <c r="N190" s="2" t="s">
        <v>22</v>
      </c>
      <c r="O190" s="2" t="s">
        <v>729</v>
      </c>
      <c r="P190" t="s">
        <v>730</v>
      </c>
      <c r="U190" s="2" t="str">
        <f t="shared" si="13"/>
        <v>TBA</v>
      </c>
      <c r="V190" s="2" t="str">
        <f t="shared" si="14"/>
        <v>-</v>
      </c>
      <c r="W190" s="2" t="str">
        <f t="shared" si="15"/>
        <v>TBA</v>
      </c>
      <c r="AC190" s="4">
        <v>13885481</v>
      </c>
      <c r="AD190" s="4">
        <v>13885481</v>
      </c>
    </row>
    <row r="191" spans="1:30" x14ac:dyDescent="0.25">
      <c r="A191" s="2" t="str">
        <f t="shared" si="12"/>
        <v>STAT 213</v>
      </c>
      <c r="B191" s="2" t="s">
        <v>398</v>
      </c>
      <c r="C191">
        <v>213</v>
      </c>
      <c r="D191" t="s">
        <v>45</v>
      </c>
      <c r="E191" t="s">
        <v>25</v>
      </c>
      <c r="F191" t="s">
        <v>694</v>
      </c>
      <c r="G191" s="2" t="s">
        <v>982</v>
      </c>
      <c r="H191" s="2"/>
      <c r="I191" t="s">
        <v>983</v>
      </c>
      <c r="J191" t="s">
        <v>984</v>
      </c>
      <c r="K191" t="s">
        <v>697</v>
      </c>
      <c r="L191" t="s">
        <v>728</v>
      </c>
      <c r="M191" s="2" t="s">
        <v>729</v>
      </c>
      <c r="N191" s="2" t="s">
        <v>22</v>
      </c>
      <c r="O191" s="2" t="s">
        <v>729</v>
      </c>
      <c r="P191" t="s">
        <v>730</v>
      </c>
      <c r="U191" s="2" t="str">
        <f t="shared" si="13"/>
        <v>TBA</v>
      </c>
      <c r="V191" s="2" t="str">
        <f t="shared" si="14"/>
        <v>-</v>
      </c>
      <c r="W191" s="2" t="str">
        <f t="shared" si="15"/>
        <v>TBA</v>
      </c>
      <c r="AC191" s="4">
        <v>92099166</v>
      </c>
      <c r="AD191" s="4">
        <v>92099166</v>
      </c>
    </row>
    <row r="192" spans="1:30" x14ac:dyDescent="0.25">
      <c r="A192" s="2" t="str">
        <f t="shared" si="12"/>
        <v>STAT 213</v>
      </c>
      <c r="B192" s="2" t="s">
        <v>398</v>
      </c>
      <c r="C192">
        <v>213</v>
      </c>
      <c r="D192" t="s">
        <v>48</v>
      </c>
      <c r="E192" t="s">
        <v>25</v>
      </c>
      <c r="F192" t="s">
        <v>694</v>
      </c>
      <c r="G192" s="2" t="s">
        <v>982</v>
      </c>
      <c r="H192" s="2"/>
      <c r="I192" t="s">
        <v>983</v>
      </c>
      <c r="J192" t="s">
        <v>984</v>
      </c>
      <c r="K192" t="s">
        <v>697</v>
      </c>
      <c r="L192" t="s">
        <v>728</v>
      </c>
      <c r="M192" s="2" t="s">
        <v>729</v>
      </c>
      <c r="N192" s="2" t="s">
        <v>22</v>
      </c>
      <c r="O192" s="2" t="s">
        <v>729</v>
      </c>
      <c r="P192" t="s">
        <v>730</v>
      </c>
      <c r="U192" s="2" t="str">
        <f t="shared" si="13"/>
        <v>TBA</v>
      </c>
      <c r="V192" s="2" t="str">
        <f t="shared" si="14"/>
        <v>-</v>
      </c>
      <c r="W192" s="2" t="str">
        <f t="shared" si="15"/>
        <v>TBA</v>
      </c>
      <c r="AC192" s="4">
        <v>67270268</v>
      </c>
      <c r="AD192" s="4">
        <v>67270268</v>
      </c>
    </row>
    <row r="193" spans="1:30" x14ac:dyDescent="0.25">
      <c r="A193" s="2" t="str">
        <f t="shared" si="12"/>
        <v>STAT 213</v>
      </c>
      <c r="B193" s="2" t="s">
        <v>398</v>
      </c>
      <c r="C193">
        <v>213</v>
      </c>
      <c r="D193" t="s">
        <v>86</v>
      </c>
      <c r="E193" t="s">
        <v>25</v>
      </c>
      <c r="F193" t="s">
        <v>694</v>
      </c>
      <c r="G193" s="2" t="s">
        <v>982</v>
      </c>
      <c r="H193" s="2"/>
      <c r="I193" t="s">
        <v>983</v>
      </c>
      <c r="J193" t="s">
        <v>984</v>
      </c>
      <c r="K193" t="s">
        <v>697</v>
      </c>
      <c r="L193" t="s">
        <v>728</v>
      </c>
      <c r="M193" s="2" t="s">
        <v>729</v>
      </c>
      <c r="N193" s="2" t="s">
        <v>22</v>
      </c>
      <c r="O193" s="2" t="s">
        <v>729</v>
      </c>
      <c r="P193" t="s">
        <v>730</v>
      </c>
      <c r="U193" s="2" t="str">
        <f t="shared" si="13"/>
        <v>TBA</v>
      </c>
      <c r="V193" s="2" t="str">
        <f t="shared" si="14"/>
        <v>-</v>
      </c>
      <c r="W193" s="2" t="str">
        <f t="shared" si="15"/>
        <v>TBA</v>
      </c>
      <c r="AC193" s="4">
        <v>35703553</v>
      </c>
      <c r="AD193" s="4">
        <v>35703553</v>
      </c>
    </row>
    <row r="194" spans="1:30" x14ac:dyDescent="0.25">
      <c r="A194" s="2" t="str">
        <f t="shared" si="12"/>
        <v>STAT 213</v>
      </c>
      <c r="B194" s="2" t="s">
        <v>398</v>
      </c>
      <c r="C194">
        <v>213</v>
      </c>
      <c r="D194" t="s">
        <v>89</v>
      </c>
      <c r="E194" t="s">
        <v>25</v>
      </c>
      <c r="F194" t="s">
        <v>694</v>
      </c>
      <c r="G194" s="2" t="s">
        <v>982</v>
      </c>
      <c r="H194" s="2"/>
      <c r="I194" t="s">
        <v>983</v>
      </c>
      <c r="J194" t="s">
        <v>984</v>
      </c>
      <c r="K194" t="s">
        <v>697</v>
      </c>
      <c r="L194" t="s">
        <v>728</v>
      </c>
      <c r="M194" s="2" t="s">
        <v>729</v>
      </c>
      <c r="N194" s="2" t="s">
        <v>22</v>
      </c>
      <c r="O194" s="2" t="s">
        <v>729</v>
      </c>
      <c r="P194" t="s">
        <v>730</v>
      </c>
      <c r="U194" s="2" t="str">
        <f t="shared" si="13"/>
        <v>TBA</v>
      </c>
      <c r="V194" s="2" t="str">
        <f t="shared" si="14"/>
        <v>-</v>
      </c>
      <c r="W194" s="2" t="str">
        <f t="shared" si="15"/>
        <v>TBA</v>
      </c>
      <c r="AC194" s="4">
        <v>12497144</v>
      </c>
      <c r="AD194" s="4">
        <v>12497144</v>
      </c>
    </row>
    <row r="195" spans="1:30" x14ac:dyDescent="0.25">
      <c r="A195" s="2" t="str">
        <f t="shared" ref="A195:A258" si="21">CONCATENATE(B195," ",C195)</f>
        <v>STAT 213</v>
      </c>
      <c r="B195" s="2" t="s">
        <v>398</v>
      </c>
      <c r="C195">
        <v>213</v>
      </c>
      <c r="D195" t="s">
        <v>90</v>
      </c>
      <c r="E195" t="s">
        <v>25</v>
      </c>
      <c r="F195" t="s">
        <v>694</v>
      </c>
      <c r="G195" s="2" t="s">
        <v>982</v>
      </c>
      <c r="H195" s="2"/>
      <c r="I195" t="s">
        <v>983</v>
      </c>
      <c r="J195" t="s">
        <v>984</v>
      </c>
      <c r="K195" t="s">
        <v>697</v>
      </c>
      <c r="L195" t="s">
        <v>728</v>
      </c>
      <c r="M195" s="2" t="s">
        <v>729</v>
      </c>
      <c r="N195" s="2" t="s">
        <v>22</v>
      </c>
      <c r="O195" s="2" t="s">
        <v>729</v>
      </c>
      <c r="P195" t="s">
        <v>730</v>
      </c>
      <c r="U195" s="2" t="str">
        <f t="shared" ref="U195:U258" si="22">M195</f>
        <v>TBA</v>
      </c>
      <c r="V195" s="2" t="str">
        <f t="shared" ref="V195:V258" si="23">N195</f>
        <v>-</v>
      </c>
      <c r="W195" s="2" t="str">
        <f t="shared" ref="W195:W258" si="24">IF(LEFT(O195,1)="(", N195, O195)</f>
        <v>TBA</v>
      </c>
      <c r="AC195" s="4">
        <v>23697157</v>
      </c>
      <c r="AD195" s="4">
        <v>23697157</v>
      </c>
    </row>
    <row r="196" spans="1:30" x14ac:dyDescent="0.25">
      <c r="A196" s="2" t="str">
        <f t="shared" si="21"/>
        <v>STAT 213</v>
      </c>
      <c r="B196" s="2" t="s">
        <v>398</v>
      </c>
      <c r="C196">
        <v>213</v>
      </c>
      <c r="D196" t="s">
        <v>95</v>
      </c>
      <c r="E196" t="s">
        <v>25</v>
      </c>
      <c r="F196" t="s">
        <v>694</v>
      </c>
      <c r="G196" s="2" t="s">
        <v>982</v>
      </c>
      <c r="H196" s="2"/>
      <c r="I196" t="s">
        <v>983</v>
      </c>
      <c r="J196" t="s">
        <v>984</v>
      </c>
      <c r="K196" t="s">
        <v>697</v>
      </c>
      <c r="L196" t="s">
        <v>728</v>
      </c>
      <c r="M196" s="2" t="s">
        <v>729</v>
      </c>
      <c r="N196" s="2" t="s">
        <v>22</v>
      </c>
      <c r="O196" s="2" t="s">
        <v>729</v>
      </c>
      <c r="P196" t="s">
        <v>730</v>
      </c>
      <c r="U196" s="2" t="str">
        <f t="shared" si="22"/>
        <v>TBA</v>
      </c>
      <c r="V196" s="2" t="str">
        <f t="shared" si="23"/>
        <v>-</v>
      </c>
      <c r="W196" s="2" t="str">
        <f t="shared" si="24"/>
        <v>TBA</v>
      </c>
      <c r="AC196" s="4">
        <v>17674464</v>
      </c>
      <c r="AD196" s="4">
        <v>17674464</v>
      </c>
    </row>
    <row r="197" spans="1:30" x14ac:dyDescent="0.25">
      <c r="A197" s="2" t="str">
        <f t="shared" si="21"/>
        <v>STAT 213</v>
      </c>
      <c r="B197" s="2" t="s">
        <v>398</v>
      </c>
      <c r="C197">
        <v>213</v>
      </c>
      <c r="D197" t="s">
        <v>96</v>
      </c>
      <c r="E197" t="s">
        <v>25</v>
      </c>
      <c r="F197" t="s">
        <v>694</v>
      </c>
      <c r="G197" s="2" t="s">
        <v>982</v>
      </c>
      <c r="H197" s="2"/>
      <c r="I197" t="s">
        <v>983</v>
      </c>
      <c r="J197" t="s">
        <v>984</v>
      </c>
      <c r="K197" t="s">
        <v>697</v>
      </c>
      <c r="L197" t="s">
        <v>728</v>
      </c>
      <c r="M197" s="2" t="s">
        <v>729</v>
      </c>
      <c r="N197" s="2" t="s">
        <v>22</v>
      </c>
      <c r="O197" s="2" t="s">
        <v>729</v>
      </c>
      <c r="P197" t="s">
        <v>730</v>
      </c>
      <c r="U197" s="2" t="str">
        <f t="shared" si="22"/>
        <v>TBA</v>
      </c>
      <c r="V197" s="2" t="str">
        <f t="shared" si="23"/>
        <v>-</v>
      </c>
      <c r="W197" s="2" t="str">
        <f t="shared" si="24"/>
        <v>TBA</v>
      </c>
      <c r="AC197" s="4">
        <v>45453898</v>
      </c>
      <c r="AD197" s="4">
        <v>45453898</v>
      </c>
    </row>
    <row r="198" spans="1:30" x14ac:dyDescent="0.25">
      <c r="A198" s="2" t="str">
        <f t="shared" si="21"/>
        <v>STAT 213</v>
      </c>
      <c r="B198" s="2" t="s">
        <v>398</v>
      </c>
      <c r="C198">
        <v>213</v>
      </c>
      <c r="D198" t="s">
        <v>100</v>
      </c>
      <c r="E198" t="s">
        <v>25</v>
      </c>
      <c r="F198" t="s">
        <v>694</v>
      </c>
      <c r="G198" s="2" t="s">
        <v>982</v>
      </c>
      <c r="H198" s="2"/>
      <c r="I198" t="s">
        <v>983</v>
      </c>
      <c r="J198" t="s">
        <v>984</v>
      </c>
      <c r="K198" t="s">
        <v>697</v>
      </c>
      <c r="L198" t="s">
        <v>728</v>
      </c>
      <c r="M198" s="2" t="s">
        <v>729</v>
      </c>
      <c r="N198" s="2" t="s">
        <v>22</v>
      </c>
      <c r="O198" s="2" t="s">
        <v>729</v>
      </c>
      <c r="P198" t="s">
        <v>730</v>
      </c>
      <c r="U198" s="2" t="str">
        <f t="shared" si="22"/>
        <v>TBA</v>
      </c>
      <c r="V198" s="2" t="str">
        <f t="shared" si="23"/>
        <v>-</v>
      </c>
      <c r="W198" s="2" t="str">
        <f t="shared" si="24"/>
        <v>TBA</v>
      </c>
      <c r="AC198" s="4">
        <v>88635806</v>
      </c>
      <c r="AD198" s="4">
        <v>88635806</v>
      </c>
    </row>
    <row r="199" spans="1:30" x14ac:dyDescent="0.25">
      <c r="A199" s="2" t="str">
        <f t="shared" si="21"/>
        <v>STAT 213</v>
      </c>
      <c r="B199" s="2" t="s">
        <v>398</v>
      </c>
      <c r="C199">
        <v>213</v>
      </c>
      <c r="D199" t="s">
        <v>985</v>
      </c>
      <c r="E199" t="s">
        <v>25</v>
      </c>
      <c r="F199" t="s">
        <v>694</v>
      </c>
      <c r="G199" s="2" t="s">
        <v>982</v>
      </c>
      <c r="H199" s="2"/>
      <c r="I199" t="s">
        <v>983</v>
      </c>
      <c r="J199" t="s">
        <v>984</v>
      </c>
      <c r="K199" t="s">
        <v>697</v>
      </c>
      <c r="L199" t="s">
        <v>728</v>
      </c>
      <c r="M199" s="2" t="s">
        <v>729</v>
      </c>
      <c r="N199" s="2" t="s">
        <v>22</v>
      </c>
      <c r="O199" s="2" t="s">
        <v>729</v>
      </c>
      <c r="P199" t="s">
        <v>730</v>
      </c>
      <c r="U199" s="2" t="str">
        <f t="shared" si="22"/>
        <v>TBA</v>
      </c>
      <c r="V199" s="2" t="str">
        <f t="shared" si="23"/>
        <v>-</v>
      </c>
      <c r="W199" s="2" t="str">
        <f t="shared" si="24"/>
        <v>TBA</v>
      </c>
      <c r="AC199" s="4">
        <v>92376079</v>
      </c>
      <c r="AD199" s="4">
        <v>92376079</v>
      </c>
    </row>
    <row r="200" spans="1:30" x14ac:dyDescent="0.25">
      <c r="A200" s="2" t="str">
        <f t="shared" si="21"/>
        <v>STAT 213</v>
      </c>
      <c r="B200" s="2" t="s">
        <v>398</v>
      </c>
      <c r="C200">
        <v>213</v>
      </c>
      <c r="D200" t="s">
        <v>692</v>
      </c>
      <c r="E200" t="s">
        <v>693</v>
      </c>
      <c r="F200" t="s">
        <v>10</v>
      </c>
      <c r="G200" t="s">
        <v>26</v>
      </c>
      <c r="H200" t="s">
        <v>986</v>
      </c>
      <c r="I200" t="s">
        <v>13</v>
      </c>
      <c r="J200" t="s">
        <v>14</v>
      </c>
      <c r="K200" t="s">
        <v>15</v>
      </c>
      <c r="L200" t="s">
        <v>16</v>
      </c>
      <c r="M200" t="s">
        <v>987</v>
      </c>
      <c r="N200" t="s">
        <v>988</v>
      </c>
      <c r="O200" t="s">
        <v>718</v>
      </c>
      <c r="P200" t="s">
        <v>93</v>
      </c>
      <c r="Q200" t="s">
        <v>22</v>
      </c>
      <c r="R200" t="s">
        <v>94</v>
      </c>
      <c r="U200" s="2" t="str">
        <f t="shared" si="22"/>
        <v>Shiying</v>
      </c>
      <c r="V200" s="2" t="str">
        <f t="shared" si="23"/>
        <v>Kong</v>
      </c>
      <c r="W200" s="2" t="str">
        <f t="shared" si="24"/>
        <v>Kong</v>
      </c>
      <c r="AC200" s="4">
        <v>31090594</v>
      </c>
      <c r="AD200" s="4">
        <v>31090594</v>
      </c>
    </row>
    <row r="201" spans="1:30" x14ac:dyDescent="0.25">
      <c r="A201" s="2" t="str">
        <f t="shared" si="21"/>
        <v>STAT 213</v>
      </c>
      <c r="B201" s="2" t="s">
        <v>398</v>
      </c>
      <c r="C201">
        <v>213</v>
      </c>
      <c r="D201" t="s">
        <v>936</v>
      </c>
      <c r="E201" t="s">
        <v>693</v>
      </c>
      <c r="F201" t="s">
        <v>10</v>
      </c>
      <c r="G201" t="s">
        <v>26</v>
      </c>
      <c r="H201" t="s">
        <v>989</v>
      </c>
      <c r="I201" t="s">
        <v>13</v>
      </c>
      <c r="J201" t="s">
        <v>14</v>
      </c>
      <c r="K201" t="s">
        <v>15</v>
      </c>
      <c r="L201" t="s">
        <v>16</v>
      </c>
      <c r="M201" t="s">
        <v>990</v>
      </c>
      <c r="N201" t="s">
        <v>991</v>
      </c>
      <c r="O201" t="s">
        <v>718</v>
      </c>
      <c r="P201" t="s">
        <v>93</v>
      </c>
      <c r="Q201" t="s">
        <v>22</v>
      </c>
      <c r="R201" t="s">
        <v>94</v>
      </c>
      <c r="U201" s="2" t="str">
        <f t="shared" si="22"/>
        <v>Yunting</v>
      </c>
      <c r="V201" s="2" t="str">
        <f t="shared" si="23"/>
        <v>Fu</v>
      </c>
      <c r="W201" s="2" t="str">
        <f t="shared" si="24"/>
        <v>Fu</v>
      </c>
      <c r="AC201" s="4">
        <v>25930276</v>
      </c>
      <c r="AD201" s="4">
        <v>25930276</v>
      </c>
    </row>
    <row r="202" spans="1:30" x14ac:dyDescent="0.25">
      <c r="A202" s="2" t="str">
        <f t="shared" si="21"/>
        <v>STAT 213</v>
      </c>
      <c r="B202" s="2" t="s">
        <v>398</v>
      </c>
      <c r="C202">
        <v>213</v>
      </c>
      <c r="D202" t="s">
        <v>940</v>
      </c>
      <c r="E202" t="s">
        <v>693</v>
      </c>
      <c r="F202" t="s">
        <v>10</v>
      </c>
      <c r="G202" t="s">
        <v>26</v>
      </c>
      <c r="H202" t="s">
        <v>986</v>
      </c>
      <c r="I202" t="s">
        <v>13</v>
      </c>
      <c r="J202" t="s">
        <v>14</v>
      </c>
      <c r="K202" t="s">
        <v>15</v>
      </c>
      <c r="L202" t="s">
        <v>16</v>
      </c>
      <c r="M202" t="s">
        <v>992</v>
      </c>
      <c r="N202" t="s">
        <v>993</v>
      </c>
      <c r="O202" t="s">
        <v>718</v>
      </c>
      <c r="P202" t="s">
        <v>31</v>
      </c>
      <c r="Q202" t="s">
        <v>22</v>
      </c>
      <c r="R202" t="s">
        <v>32</v>
      </c>
      <c r="U202" s="2" t="str">
        <f t="shared" si="22"/>
        <v>Mingchen</v>
      </c>
      <c r="V202" s="2" t="str">
        <f t="shared" si="23"/>
        <v>Ren</v>
      </c>
      <c r="W202" s="2" t="str">
        <f t="shared" si="24"/>
        <v>Ren</v>
      </c>
      <c r="AC202" s="4">
        <v>86182977</v>
      </c>
      <c r="AD202" s="4">
        <v>86182977</v>
      </c>
    </row>
    <row r="203" spans="1:30" x14ac:dyDescent="0.25">
      <c r="A203" s="2" t="str">
        <f t="shared" si="21"/>
        <v>STAT 213</v>
      </c>
      <c r="B203" s="2" t="s">
        <v>398</v>
      </c>
      <c r="C203">
        <v>213</v>
      </c>
      <c r="D203" t="s">
        <v>941</v>
      </c>
      <c r="E203" t="s">
        <v>693</v>
      </c>
      <c r="F203" t="s">
        <v>10</v>
      </c>
      <c r="G203" t="s">
        <v>26</v>
      </c>
      <c r="H203" t="s">
        <v>989</v>
      </c>
      <c r="I203" t="s">
        <v>13</v>
      </c>
      <c r="J203" t="s">
        <v>14</v>
      </c>
      <c r="K203" t="s">
        <v>15</v>
      </c>
      <c r="L203" t="s">
        <v>16</v>
      </c>
      <c r="M203" t="s">
        <v>994</v>
      </c>
      <c r="N203" t="s">
        <v>995</v>
      </c>
      <c r="O203" t="s">
        <v>718</v>
      </c>
      <c r="P203" t="s">
        <v>31</v>
      </c>
      <c r="Q203" t="s">
        <v>22</v>
      </c>
      <c r="R203" t="s">
        <v>32</v>
      </c>
      <c r="U203" s="2" t="str">
        <f t="shared" si="22"/>
        <v>Yue</v>
      </c>
      <c r="V203" s="2" t="str">
        <f t="shared" si="23"/>
        <v>Xu</v>
      </c>
      <c r="W203" s="2" t="str">
        <f t="shared" si="24"/>
        <v>Xu</v>
      </c>
      <c r="AC203" s="4">
        <v>12012759</v>
      </c>
      <c r="AD203" s="4">
        <v>12012759</v>
      </c>
    </row>
    <row r="204" spans="1:30" x14ac:dyDescent="0.25">
      <c r="A204" s="2" t="str">
        <f t="shared" si="21"/>
        <v>STAT 213</v>
      </c>
      <c r="B204" s="2" t="s">
        <v>398</v>
      </c>
      <c r="C204">
        <v>213</v>
      </c>
      <c r="D204" t="s">
        <v>944</v>
      </c>
      <c r="E204" t="s">
        <v>693</v>
      </c>
      <c r="F204" t="s">
        <v>10</v>
      </c>
      <c r="G204" t="s">
        <v>26</v>
      </c>
      <c r="H204" t="s">
        <v>996</v>
      </c>
      <c r="I204" t="s">
        <v>13</v>
      </c>
      <c r="J204" t="s">
        <v>14</v>
      </c>
      <c r="K204" t="s">
        <v>15</v>
      </c>
      <c r="L204" t="s">
        <v>16</v>
      </c>
      <c r="M204" t="s">
        <v>997</v>
      </c>
      <c r="N204" t="s">
        <v>998</v>
      </c>
      <c r="O204" t="s">
        <v>718</v>
      </c>
      <c r="P204" t="s">
        <v>34</v>
      </c>
      <c r="Q204" t="s">
        <v>22</v>
      </c>
      <c r="R204" t="s">
        <v>35</v>
      </c>
      <c r="U204" s="2" t="str">
        <f t="shared" si="22"/>
        <v>Charmaine</v>
      </c>
      <c r="V204" s="2" t="str">
        <f t="shared" si="23"/>
        <v>Navis</v>
      </c>
      <c r="W204" s="2" t="str">
        <f t="shared" si="24"/>
        <v>Navis</v>
      </c>
      <c r="AC204" s="4">
        <v>83934378</v>
      </c>
      <c r="AD204" s="4">
        <v>83934378</v>
      </c>
    </row>
    <row r="205" spans="1:30" x14ac:dyDescent="0.25">
      <c r="A205" s="2" t="str">
        <f t="shared" si="21"/>
        <v>STAT 213</v>
      </c>
      <c r="B205" s="2" t="s">
        <v>398</v>
      </c>
      <c r="C205">
        <v>213</v>
      </c>
      <c r="D205" t="s">
        <v>945</v>
      </c>
      <c r="E205" t="s">
        <v>693</v>
      </c>
      <c r="F205" t="s">
        <v>10</v>
      </c>
      <c r="G205" t="s">
        <v>26</v>
      </c>
      <c r="H205" t="s">
        <v>989</v>
      </c>
      <c r="I205" t="s">
        <v>13</v>
      </c>
      <c r="J205" t="s">
        <v>14</v>
      </c>
      <c r="K205" t="s">
        <v>15</v>
      </c>
      <c r="L205" t="s">
        <v>16</v>
      </c>
      <c r="M205" t="s">
        <v>990</v>
      </c>
      <c r="N205" t="s">
        <v>991</v>
      </c>
      <c r="O205" t="s">
        <v>718</v>
      </c>
      <c r="P205" t="s">
        <v>34</v>
      </c>
      <c r="Q205" t="s">
        <v>22</v>
      </c>
      <c r="R205" t="s">
        <v>35</v>
      </c>
      <c r="U205" s="2" t="str">
        <f t="shared" si="22"/>
        <v>Yunting</v>
      </c>
      <c r="V205" s="2" t="str">
        <f t="shared" si="23"/>
        <v>Fu</v>
      </c>
      <c r="W205" s="2" t="str">
        <f t="shared" si="24"/>
        <v>Fu</v>
      </c>
      <c r="AC205" s="4">
        <v>84936555</v>
      </c>
      <c r="AD205" s="4">
        <v>84936555</v>
      </c>
    </row>
    <row r="206" spans="1:30" x14ac:dyDescent="0.25">
      <c r="A206" s="2" t="str">
        <f t="shared" si="21"/>
        <v>STAT 213</v>
      </c>
      <c r="B206" s="2" t="s">
        <v>398</v>
      </c>
      <c r="C206">
        <v>213</v>
      </c>
      <c r="D206" t="s">
        <v>999</v>
      </c>
      <c r="E206" t="s">
        <v>693</v>
      </c>
      <c r="F206" t="s">
        <v>10</v>
      </c>
      <c r="G206" t="s">
        <v>26</v>
      </c>
      <c r="H206" t="s">
        <v>986</v>
      </c>
      <c r="I206" t="s">
        <v>13</v>
      </c>
      <c r="J206" t="s">
        <v>14</v>
      </c>
      <c r="K206" t="s">
        <v>15</v>
      </c>
      <c r="L206" t="s">
        <v>16</v>
      </c>
      <c r="M206" t="s">
        <v>994</v>
      </c>
      <c r="N206" t="s">
        <v>995</v>
      </c>
      <c r="O206" t="s">
        <v>718</v>
      </c>
      <c r="P206" t="s">
        <v>40</v>
      </c>
      <c r="Q206" t="s">
        <v>22</v>
      </c>
      <c r="R206" t="s">
        <v>41</v>
      </c>
      <c r="U206" s="2" t="str">
        <f t="shared" si="22"/>
        <v>Yue</v>
      </c>
      <c r="V206" s="2" t="str">
        <f t="shared" si="23"/>
        <v>Xu</v>
      </c>
      <c r="W206" s="2" t="str">
        <f t="shared" si="24"/>
        <v>Xu</v>
      </c>
      <c r="AC206" s="4">
        <v>20222036</v>
      </c>
      <c r="AD206" s="4">
        <v>20222036</v>
      </c>
    </row>
    <row r="207" spans="1:30" x14ac:dyDescent="0.25">
      <c r="A207" s="2" t="str">
        <f t="shared" si="21"/>
        <v>STAT 213</v>
      </c>
      <c r="B207" s="2" t="s">
        <v>398</v>
      </c>
      <c r="C207">
        <v>213</v>
      </c>
      <c r="D207" t="s">
        <v>1000</v>
      </c>
      <c r="E207" t="s">
        <v>693</v>
      </c>
      <c r="F207" t="s">
        <v>10</v>
      </c>
      <c r="G207" t="s">
        <v>26</v>
      </c>
      <c r="H207" t="s">
        <v>989</v>
      </c>
      <c r="I207" t="s">
        <v>13</v>
      </c>
      <c r="J207" t="s">
        <v>14</v>
      </c>
      <c r="K207" t="s">
        <v>15</v>
      </c>
      <c r="L207" t="s">
        <v>16</v>
      </c>
      <c r="M207" t="s">
        <v>1001</v>
      </c>
      <c r="N207" t="s">
        <v>1002</v>
      </c>
      <c r="O207" t="s">
        <v>718</v>
      </c>
      <c r="P207" t="s">
        <v>40</v>
      </c>
      <c r="Q207" t="s">
        <v>22</v>
      </c>
      <c r="R207" t="s">
        <v>41</v>
      </c>
      <c r="U207" s="2" t="str">
        <f t="shared" si="22"/>
        <v>Jixian</v>
      </c>
      <c r="V207" s="2" t="str">
        <f t="shared" si="23"/>
        <v>Li</v>
      </c>
      <c r="W207" s="2" t="str">
        <f t="shared" si="24"/>
        <v>Li</v>
      </c>
      <c r="AC207" s="4">
        <v>40589672</v>
      </c>
      <c r="AD207" s="4">
        <v>40589672</v>
      </c>
    </row>
    <row r="208" spans="1:30" x14ac:dyDescent="0.25">
      <c r="A208" s="2" t="str">
        <f t="shared" si="21"/>
        <v>STAT 213</v>
      </c>
      <c r="B208" s="2" t="s">
        <v>398</v>
      </c>
      <c r="C208">
        <v>213</v>
      </c>
      <c r="D208" t="s">
        <v>1003</v>
      </c>
      <c r="E208" t="s">
        <v>693</v>
      </c>
      <c r="F208" t="s">
        <v>10</v>
      </c>
      <c r="G208" t="s">
        <v>26</v>
      </c>
      <c r="H208" t="s">
        <v>986</v>
      </c>
      <c r="I208" t="s">
        <v>13</v>
      </c>
      <c r="J208" t="s">
        <v>14</v>
      </c>
      <c r="K208" t="s">
        <v>15</v>
      </c>
      <c r="L208" t="s">
        <v>16</v>
      </c>
      <c r="M208" t="s">
        <v>1001</v>
      </c>
      <c r="N208" t="s">
        <v>1002</v>
      </c>
      <c r="O208" t="s">
        <v>718</v>
      </c>
      <c r="P208" t="s">
        <v>43</v>
      </c>
      <c r="Q208" t="s">
        <v>22</v>
      </c>
      <c r="R208" t="s">
        <v>44</v>
      </c>
      <c r="U208" s="2" t="str">
        <f t="shared" si="22"/>
        <v>Jixian</v>
      </c>
      <c r="V208" s="2" t="str">
        <f t="shared" si="23"/>
        <v>Li</v>
      </c>
      <c r="W208" s="2" t="str">
        <f t="shared" si="24"/>
        <v>Li</v>
      </c>
      <c r="AC208" s="4">
        <v>55945439</v>
      </c>
      <c r="AD208" s="4">
        <v>55945439</v>
      </c>
    </row>
    <row r="209" spans="1:30" x14ac:dyDescent="0.25">
      <c r="A209" s="2" t="str">
        <f t="shared" si="21"/>
        <v>STAT 213</v>
      </c>
      <c r="B209" s="2" t="s">
        <v>398</v>
      </c>
      <c r="C209">
        <v>213</v>
      </c>
      <c r="D209" t="s">
        <v>1004</v>
      </c>
      <c r="E209" t="s">
        <v>693</v>
      </c>
      <c r="F209" t="s">
        <v>10</v>
      </c>
      <c r="G209" t="s">
        <v>26</v>
      </c>
      <c r="H209" t="s">
        <v>989</v>
      </c>
      <c r="I209" t="s">
        <v>13</v>
      </c>
      <c r="J209" t="s">
        <v>14</v>
      </c>
      <c r="K209" t="s">
        <v>15</v>
      </c>
      <c r="L209" t="s">
        <v>16</v>
      </c>
      <c r="M209" t="s">
        <v>1005</v>
      </c>
      <c r="N209" t="s">
        <v>17</v>
      </c>
      <c r="O209" t="s">
        <v>1006</v>
      </c>
      <c r="P209" t="s">
        <v>718</v>
      </c>
      <c r="Q209" t="s">
        <v>43</v>
      </c>
      <c r="R209" t="s">
        <v>22</v>
      </c>
      <c r="S209" t="s">
        <v>44</v>
      </c>
      <c r="U209" s="2" t="str">
        <f t="shared" si="22"/>
        <v>Levi</v>
      </c>
      <c r="V209" s="2" t="str">
        <f t="shared" si="23"/>
        <v>James</v>
      </c>
      <c r="W209" s="2" t="str">
        <f t="shared" si="24"/>
        <v>Mason</v>
      </c>
      <c r="AC209" s="4">
        <v>76653414</v>
      </c>
      <c r="AD209" s="4">
        <v>76653414</v>
      </c>
    </row>
    <row r="210" spans="1:30" x14ac:dyDescent="0.25">
      <c r="A210" s="2" t="str">
        <f t="shared" si="21"/>
        <v>STAT 213</v>
      </c>
      <c r="B210" s="2" t="s">
        <v>398</v>
      </c>
      <c r="C210">
        <v>213</v>
      </c>
      <c r="D210" t="s">
        <v>1007</v>
      </c>
      <c r="E210" t="s">
        <v>693</v>
      </c>
      <c r="F210" t="s">
        <v>10</v>
      </c>
      <c r="G210" t="s">
        <v>26</v>
      </c>
      <c r="H210" t="s">
        <v>986</v>
      </c>
      <c r="I210" t="s">
        <v>13</v>
      </c>
      <c r="J210" t="s">
        <v>14</v>
      </c>
      <c r="K210" t="s">
        <v>15</v>
      </c>
      <c r="L210" t="s">
        <v>16</v>
      </c>
      <c r="M210" t="s">
        <v>990</v>
      </c>
      <c r="N210" t="s">
        <v>991</v>
      </c>
      <c r="O210" t="s">
        <v>718</v>
      </c>
      <c r="P210" t="s">
        <v>49</v>
      </c>
      <c r="Q210" t="s">
        <v>22</v>
      </c>
      <c r="R210" t="s">
        <v>50</v>
      </c>
      <c r="U210" s="2" t="str">
        <f t="shared" si="22"/>
        <v>Yunting</v>
      </c>
      <c r="V210" s="2" t="str">
        <f t="shared" si="23"/>
        <v>Fu</v>
      </c>
      <c r="W210" s="2" t="str">
        <f t="shared" si="24"/>
        <v>Fu</v>
      </c>
      <c r="AC210" s="4">
        <v>85502941</v>
      </c>
      <c r="AD210" s="4">
        <v>85502941</v>
      </c>
    </row>
    <row r="211" spans="1:30" x14ac:dyDescent="0.25">
      <c r="A211" s="2" t="str">
        <f t="shared" si="21"/>
        <v>STAT 213</v>
      </c>
      <c r="B211" s="2" t="s">
        <v>398</v>
      </c>
      <c r="C211">
        <v>213</v>
      </c>
      <c r="D211" t="s">
        <v>1008</v>
      </c>
      <c r="E211" t="s">
        <v>693</v>
      </c>
      <c r="F211" t="s">
        <v>10</v>
      </c>
      <c r="G211" t="s">
        <v>26</v>
      </c>
      <c r="H211" t="s">
        <v>989</v>
      </c>
      <c r="I211" t="s">
        <v>13</v>
      </c>
      <c r="J211" t="s">
        <v>14</v>
      </c>
      <c r="K211" t="s">
        <v>15</v>
      </c>
      <c r="L211" t="s">
        <v>16</v>
      </c>
      <c r="M211" t="s">
        <v>1005</v>
      </c>
      <c r="N211" t="s">
        <v>17</v>
      </c>
      <c r="O211" t="s">
        <v>1006</v>
      </c>
      <c r="P211" t="s">
        <v>718</v>
      </c>
      <c r="Q211" t="s">
        <v>49</v>
      </c>
      <c r="R211" t="s">
        <v>22</v>
      </c>
      <c r="S211" t="s">
        <v>50</v>
      </c>
      <c r="U211" s="2" t="str">
        <f t="shared" si="22"/>
        <v>Levi</v>
      </c>
      <c r="V211" s="2" t="str">
        <f t="shared" si="23"/>
        <v>James</v>
      </c>
      <c r="W211" s="2" t="str">
        <f t="shared" si="24"/>
        <v>Mason</v>
      </c>
      <c r="AC211" s="4">
        <v>90865093</v>
      </c>
      <c r="AD211" s="4">
        <v>90865093</v>
      </c>
    </row>
    <row r="212" spans="1:30" x14ac:dyDescent="0.25">
      <c r="A212" s="2" t="str">
        <f t="shared" si="21"/>
        <v>STAT 213</v>
      </c>
      <c r="B212" s="2" t="s">
        <v>398</v>
      </c>
      <c r="C212">
        <v>213</v>
      </c>
      <c r="D212" t="s">
        <v>1009</v>
      </c>
      <c r="E212" t="s">
        <v>693</v>
      </c>
      <c r="F212" t="s">
        <v>10</v>
      </c>
      <c r="G212" t="s">
        <v>26</v>
      </c>
      <c r="H212" t="s">
        <v>986</v>
      </c>
      <c r="I212" t="s">
        <v>13</v>
      </c>
      <c r="J212" t="s">
        <v>63</v>
      </c>
      <c r="K212" t="s">
        <v>15</v>
      </c>
      <c r="L212" t="s">
        <v>16</v>
      </c>
      <c r="M212" t="s">
        <v>1010</v>
      </c>
      <c r="N212" t="s">
        <v>1011</v>
      </c>
      <c r="O212" t="s">
        <v>719</v>
      </c>
      <c r="P212" t="s">
        <v>43</v>
      </c>
      <c r="Q212" t="s">
        <v>22</v>
      </c>
      <c r="R212" t="s">
        <v>44</v>
      </c>
      <c r="U212" s="2" t="str">
        <f t="shared" si="22"/>
        <v>Fahmida</v>
      </c>
      <c r="V212" s="2" t="str">
        <f t="shared" si="23"/>
        <v>Yeasmin</v>
      </c>
      <c r="W212" s="2" t="str">
        <f t="shared" si="24"/>
        <v>Yeasmin</v>
      </c>
      <c r="AC212" s="4">
        <v>21802837</v>
      </c>
      <c r="AD212" s="4">
        <v>21802837</v>
      </c>
    </row>
    <row r="213" spans="1:30" x14ac:dyDescent="0.25">
      <c r="A213" s="2" t="str">
        <f t="shared" si="21"/>
        <v>STAT 213</v>
      </c>
      <c r="B213" s="2" t="s">
        <v>398</v>
      </c>
      <c r="C213">
        <v>213</v>
      </c>
      <c r="D213" t="s">
        <v>1012</v>
      </c>
      <c r="E213" t="s">
        <v>693</v>
      </c>
      <c r="F213" t="s">
        <v>10</v>
      </c>
      <c r="G213" t="s">
        <v>26</v>
      </c>
      <c r="H213" t="s">
        <v>989</v>
      </c>
      <c r="I213" t="s">
        <v>13</v>
      </c>
      <c r="J213" t="s">
        <v>63</v>
      </c>
      <c r="K213" t="s">
        <v>15</v>
      </c>
      <c r="L213" t="s">
        <v>16</v>
      </c>
      <c r="M213" t="s">
        <v>1013</v>
      </c>
      <c r="N213" t="s">
        <v>1014</v>
      </c>
      <c r="O213" t="s">
        <v>719</v>
      </c>
      <c r="P213" t="s">
        <v>43</v>
      </c>
      <c r="Q213" t="s">
        <v>22</v>
      </c>
      <c r="R213" t="s">
        <v>44</v>
      </c>
      <c r="U213" s="2" t="str">
        <f t="shared" si="22"/>
        <v>Zixiang</v>
      </c>
      <c r="V213" s="2" t="str">
        <f t="shared" si="23"/>
        <v>Guan</v>
      </c>
      <c r="W213" s="2" t="str">
        <f t="shared" si="24"/>
        <v>Guan</v>
      </c>
      <c r="AC213" s="4">
        <v>74135480</v>
      </c>
      <c r="AD213" s="4">
        <v>74135480</v>
      </c>
    </row>
    <row r="214" spans="1:30" x14ac:dyDescent="0.25">
      <c r="A214" s="2" t="str">
        <f t="shared" si="21"/>
        <v>STAT 213</v>
      </c>
      <c r="B214" s="2" t="s">
        <v>398</v>
      </c>
      <c r="C214">
        <v>213</v>
      </c>
      <c r="D214" t="s">
        <v>1015</v>
      </c>
      <c r="E214" t="s">
        <v>693</v>
      </c>
      <c r="F214" t="s">
        <v>10</v>
      </c>
      <c r="G214" t="s">
        <v>26</v>
      </c>
      <c r="H214" t="s">
        <v>986</v>
      </c>
      <c r="I214" t="s">
        <v>13</v>
      </c>
      <c r="J214" t="s">
        <v>63</v>
      </c>
      <c r="K214" t="s">
        <v>15</v>
      </c>
      <c r="L214" t="s">
        <v>16</v>
      </c>
      <c r="M214" t="s">
        <v>1016</v>
      </c>
      <c r="N214" t="s">
        <v>1017</v>
      </c>
      <c r="O214" t="s">
        <v>1018</v>
      </c>
      <c r="P214" t="s">
        <v>719</v>
      </c>
      <c r="Q214" t="s">
        <v>49</v>
      </c>
      <c r="R214" t="s">
        <v>22</v>
      </c>
      <c r="S214" t="s">
        <v>50</v>
      </c>
      <c r="U214" s="2" t="str">
        <f t="shared" si="22"/>
        <v>Derek</v>
      </c>
      <c r="V214" s="2" t="str">
        <f t="shared" si="23"/>
        <v>Lou</v>
      </c>
      <c r="W214" s="2" t="str">
        <f t="shared" si="24"/>
        <v>Beatch</v>
      </c>
      <c r="AC214" s="4">
        <v>71826741</v>
      </c>
      <c r="AD214" s="4">
        <v>71826741</v>
      </c>
    </row>
    <row r="215" spans="1:30" x14ac:dyDescent="0.25">
      <c r="A215" s="2" t="str">
        <f t="shared" si="21"/>
        <v>STAT 213</v>
      </c>
      <c r="B215" s="2" t="s">
        <v>398</v>
      </c>
      <c r="C215">
        <v>213</v>
      </c>
      <c r="D215" t="s">
        <v>1019</v>
      </c>
      <c r="E215" t="s">
        <v>693</v>
      </c>
      <c r="F215" t="s">
        <v>10</v>
      </c>
      <c r="G215" t="s">
        <v>26</v>
      </c>
      <c r="H215" t="s">
        <v>989</v>
      </c>
      <c r="I215" t="s">
        <v>13</v>
      </c>
      <c r="J215" t="s">
        <v>63</v>
      </c>
      <c r="K215" t="s">
        <v>15</v>
      </c>
      <c r="L215" t="s">
        <v>16</v>
      </c>
      <c r="M215" t="s">
        <v>1020</v>
      </c>
      <c r="N215" t="s">
        <v>1021</v>
      </c>
      <c r="O215" t="s">
        <v>719</v>
      </c>
      <c r="P215" t="s">
        <v>49</v>
      </c>
      <c r="Q215" t="s">
        <v>22</v>
      </c>
      <c r="R215" t="s">
        <v>50</v>
      </c>
      <c r="U215" s="2" t="str">
        <f t="shared" si="22"/>
        <v>MD</v>
      </c>
      <c r="V215" s="2" t="str">
        <f t="shared" si="23"/>
        <v>Mahsin</v>
      </c>
      <c r="W215" s="2" t="str">
        <f t="shared" si="24"/>
        <v>Mahsin</v>
      </c>
      <c r="AC215" s="4">
        <v>20607559</v>
      </c>
      <c r="AD215" s="4">
        <v>20607559</v>
      </c>
    </row>
    <row r="216" spans="1:30" x14ac:dyDescent="0.25">
      <c r="A216" s="2" t="str">
        <f t="shared" si="21"/>
        <v>STAT 213</v>
      </c>
      <c r="B216" s="2" t="s">
        <v>398</v>
      </c>
      <c r="C216">
        <v>213</v>
      </c>
      <c r="D216" t="s">
        <v>1022</v>
      </c>
      <c r="E216" t="s">
        <v>693</v>
      </c>
      <c r="F216" t="s">
        <v>10</v>
      </c>
      <c r="G216" t="s">
        <v>26</v>
      </c>
      <c r="H216" t="s">
        <v>986</v>
      </c>
      <c r="I216" t="s">
        <v>13</v>
      </c>
      <c r="J216" t="s">
        <v>67</v>
      </c>
      <c r="K216" t="s">
        <v>15</v>
      </c>
      <c r="L216" t="s">
        <v>16</v>
      </c>
      <c r="M216" t="s">
        <v>963</v>
      </c>
      <c r="N216" t="s">
        <v>964</v>
      </c>
      <c r="O216" t="s">
        <v>965</v>
      </c>
      <c r="P216" t="s">
        <v>720</v>
      </c>
      <c r="Q216" t="s">
        <v>113</v>
      </c>
      <c r="R216" t="s">
        <v>22</v>
      </c>
      <c r="S216" t="s">
        <v>114</v>
      </c>
      <c r="U216" s="2" t="str">
        <f t="shared" si="22"/>
        <v>Claudia</v>
      </c>
      <c r="V216" s="2" t="str">
        <f t="shared" si="23"/>
        <v>Marie</v>
      </c>
      <c r="W216" s="2" t="str">
        <f t="shared" si="24"/>
        <v>Mahler</v>
      </c>
      <c r="AC216" s="4">
        <v>68146384</v>
      </c>
      <c r="AD216" s="4">
        <v>68146384</v>
      </c>
    </row>
    <row r="217" spans="1:30" x14ac:dyDescent="0.25">
      <c r="A217" s="2" t="str">
        <f t="shared" si="21"/>
        <v>STAT 213</v>
      </c>
      <c r="B217" s="2" t="s">
        <v>398</v>
      </c>
      <c r="C217">
        <v>213</v>
      </c>
      <c r="D217" t="s">
        <v>1023</v>
      </c>
      <c r="E217" t="s">
        <v>693</v>
      </c>
      <c r="F217" t="s">
        <v>10</v>
      </c>
      <c r="G217" t="s">
        <v>26</v>
      </c>
      <c r="H217" t="s">
        <v>989</v>
      </c>
      <c r="I217" t="s">
        <v>13</v>
      </c>
      <c r="J217" t="s">
        <v>67</v>
      </c>
      <c r="K217" t="s">
        <v>15</v>
      </c>
      <c r="L217" t="s">
        <v>16</v>
      </c>
      <c r="M217" t="s">
        <v>997</v>
      </c>
      <c r="N217" t="s">
        <v>998</v>
      </c>
      <c r="O217" t="s">
        <v>720</v>
      </c>
      <c r="P217" t="s">
        <v>113</v>
      </c>
      <c r="Q217" t="s">
        <v>22</v>
      </c>
      <c r="R217" t="s">
        <v>114</v>
      </c>
      <c r="U217" s="2" t="str">
        <f t="shared" si="22"/>
        <v>Charmaine</v>
      </c>
      <c r="V217" s="2" t="str">
        <f t="shared" si="23"/>
        <v>Navis</v>
      </c>
      <c r="W217" s="2" t="str">
        <f t="shared" si="24"/>
        <v>Navis</v>
      </c>
      <c r="AC217" s="4">
        <v>38403012</v>
      </c>
      <c r="AD217" s="4">
        <v>38403012</v>
      </c>
    </row>
    <row r="218" spans="1:30" x14ac:dyDescent="0.25">
      <c r="A218" s="2" t="str">
        <f t="shared" si="21"/>
        <v>STAT 213</v>
      </c>
      <c r="B218" s="2" t="s">
        <v>398</v>
      </c>
      <c r="C218">
        <v>213</v>
      </c>
      <c r="D218" t="s">
        <v>1024</v>
      </c>
      <c r="E218" t="s">
        <v>693</v>
      </c>
      <c r="F218" t="s">
        <v>10</v>
      </c>
      <c r="G218" t="s">
        <v>26</v>
      </c>
      <c r="H218" t="s">
        <v>986</v>
      </c>
      <c r="I218" t="s">
        <v>13</v>
      </c>
      <c r="J218" t="s">
        <v>67</v>
      </c>
      <c r="K218" t="s">
        <v>15</v>
      </c>
      <c r="L218" t="s">
        <v>16</v>
      </c>
      <c r="M218" t="s">
        <v>1025</v>
      </c>
      <c r="N218" t="s">
        <v>1026</v>
      </c>
      <c r="O218" t="s">
        <v>720</v>
      </c>
      <c r="P218" t="s">
        <v>84</v>
      </c>
      <c r="Q218" t="s">
        <v>22</v>
      </c>
      <c r="R218" t="s">
        <v>85</v>
      </c>
      <c r="U218" s="2" t="str">
        <f t="shared" si="22"/>
        <v>Yilan</v>
      </c>
      <c r="V218" s="2" t="str">
        <f t="shared" si="23"/>
        <v>Luo</v>
      </c>
      <c r="W218" s="2" t="str">
        <f t="shared" si="24"/>
        <v>Luo</v>
      </c>
      <c r="AC218" s="4">
        <v>64711416</v>
      </c>
      <c r="AD218" s="4">
        <v>64711416</v>
      </c>
    </row>
    <row r="219" spans="1:30" x14ac:dyDescent="0.25">
      <c r="A219" s="2" t="str">
        <f t="shared" si="21"/>
        <v>STAT 213</v>
      </c>
      <c r="B219" s="2" t="s">
        <v>398</v>
      </c>
      <c r="C219">
        <v>213</v>
      </c>
      <c r="D219" t="s">
        <v>1027</v>
      </c>
      <c r="E219" t="s">
        <v>693</v>
      </c>
      <c r="F219" t="s">
        <v>10</v>
      </c>
      <c r="G219" t="s">
        <v>26</v>
      </c>
      <c r="H219" t="s">
        <v>989</v>
      </c>
      <c r="I219" t="s">
        <v>13</v>
      </c>
      <c r="J219" t="s">
        <v>67</v>
      </c>
      <c r="K219" t="s">
        <v>15</v>
      </c>
      <c r="L219" t="s">
        <v>16</v>
      </c>
      <c r="M219" t="s">
        <v>997</v>
      </c>
      <c r="N219" t="s">
        <v>998</v>
      </c>
      <c r="O219" t="s">
        <v>720</v>
      </c>
      <c r="P219" t="s">
        <v>84</v>
      </c>
      <c r="Q219" t="s">
        <v>22</v>
      </c>
      <c r="R219" t="s">
        <v>85</v>
      </c>
      <c r="U219" s="2" t="str">
        <f t="shared" si="22"/>
        <v>Charmaine</v>
      </c>
      <c r="V219" s="2" t="str">
        <f t="shared" si="23"/>
        <v>Navis</v>
      </c>
      <c r="W219" s="2" t="str">
        <f t="shared" si="24"/>
        <v>Navis</v>
      </c>
      <c r="AC219" s="4">
        <v>78245166</v>
      </c>
      <c r="AD219" s="4">
        <v>78245166</v>
      </c>
    </row>
    <row r="220" spans="1:30" x14ac:dyDescent="0.25">
      <c r="A220" s="2" t="str">
        <f t="shared" si="21"/>
        <v>STAT 213</v>
      </c>
      <c r="B220" s="2" t="s">
        <v>398</v>
      </c>
      <c r="C220">
        <v>213</v>
      </c>
      <c r="D220" t="s">
        <v>1028</v>
      </c>
      <c r="E220" t="s">
        <v>693</v>
      </c>
      <c r="F220" t="s">
        <v>10</v>
      </c>
      <c r="G220" t="s">
        <v>26</v>
      </c>
      <c r="H220" t="s">
        <v>986</v>
      </c>
      <c r="I220" t="s">
        <v>13</v>
      </c>
      <c r="J220" t="s">
        <v>968</v>
      </c>
      <c r="K220" t="s">
        <v>15</v>
      </c>
      <c r="L220" t="s">
        <v>16</v>
      </c>
      <c r="M220" t="s">
        <v>1029</v>
      </c>
      <c r="N220" t="s">
        <v>643</v>
      </c>
      <c r="O220" t="s">
        <v>720</v>
      </c>
      <c r="P220" t="s">
        <v>34</v>
      </c>
      <c r="Q220" t="s">
        <v>22</v>
      </c>
      <c r="R220" t="s">
        <v>35</v>
      </c>
      <c r="U220" s="2" t="str">
        <f t="shared" si="22"/>
        <v>Yuyu</v>
      </c>
      <c r="V220" s="2" t="str">
        <f t="shared" si="23"/>
        <v>Chen</v>
      </c>
      <c r="W220" s="2" t="str">
        <f t="shared" si="24"/>
        <v>Chen</v>
      </c>
      <c r="AC220" s="4">
        <v>62385811</v>
      </c>
      <c r="AD220" s="4">
        <v>62385811</v>
      </c>
    </row>
    <row r="221" spans="1:30" x14ac:dyDescent="0.25">
      <c r="A221" s="2" t="str">
        <f t="shared" si="21"/>
        <v>STAT 213</v>
      </c>
      <c r="B221" s="2" t="s">
        <v>398</v>
      </c>
      <c r="C221">
        <v>213</v>
      </c>
      <c r="D221" t="s">
        <v>1030</v>
      </c>
      <c r="E221" t="s">
        <v>693</v>
      </c>
      <c r="F221" t="s">
        <v>10</v>
      </c>
      <c r="G221" t="s">
        <v>26</v>
      </c>
      <c r="H221" t="s">
        <v>989</v>
      </c>
      <c r="I221" t="s">
        <v>13</v>
      </c>
      <c r="J221" t="s">
        <v>968</v>
      </c>
      <c r="K221" t="s">
        <v>15</v>
      </c>
      <c r="L221" t="s">
        <v>16</v>
      </c>
      <c r="M221" t="s">
        <v>1020</v>
      </c>
      <c r="N221" t="s">
        <v>1021</v>
      </c>
      <c r="O221" t="s">
        <v>720</v>
      </c>
      <c r="P221" t="s">
        <v>34</v>
      </c>
      <c r="Q221" t="s">
        <v>22</v>
      </c>
      <c r="R221" t="s">
        <v>35</v>
      </c>
      <c r="U221" s="2" t="str">
        <f t="shared" si="22"/>
        <v>MD</v>
      </c>
      <c r="V221" s="2" t="str">
        <f t="shared" si="23"/>
        <v>Mahsin</v>
      </c>
      <c r="W221" s="2" t="str">
        <f t="shared" si="24"/>
        <v>Mahsin</v>
      </c>
      <c r="AC221" s="4">
        <v>95906792</v>
      </c>
      <c r="AD221" s="4">
        <v>95906792</v>
      </c>
    </row>
    <row r="222" spans="1:30" x14ac:dyDescent="0.25">
      <c r="A222" s="2" t="str">
        <f t="shared" si="21"/>
        <v>STAT 213</v>
      </c>
      <c r="B222" s="2" t="s">
        <v>398</v>
      </c>
      <c r="C222">
        <v>213</v>
      </c>
      <c r="D222" t="s">
        <v>1031</v>
      </c>
      <c r="E222" t="s">
        <v>693</v>
      </c>
      <c r="F222" t="s">
        <v>10</v>
      </c>
      <c r="G222" t="s">
        <v>26</v>
      </c>
      <c r="H222" t="s">
        <v>986</v>
      </c>
      <c r="I222" t="s">
        <v>13</v>
      </c>
      <c r="J222" t="s">
        <v>968</v>
      </c>
      <c r="K222" t="s">
        <v>15</v>
      </c>
      <c r="L222" t="s">
        <v>16</v>
      </c>
      <c r="M222" t="s">
        <v>1029</v>
      </c>
      <c r="N222" t="s">
        <v>643</v>
      </c>
      <c r="O222" t="s">
        <v>720</v>
      </c>
      <c r="P222" t="s">
        <v>40</v>
      </c>
      <c r="Q222" t="s">
        <v>22</v>
      </c>
      <c r="R222" t="s">
        <v>41</v>
      </c>
      <c r="U222" s="2" t="str">
        <f t="shared" si="22"/>
        <v>Yuyu</v>
      </c>
      <c r="V222" s="2" t="str">
        <f t="shared" si="23"/>
        <v>Chen</v>
      </c>
      <c r="W222" s="2" t="str">
        <f t="shared" si="24"/>
        <v>Chen</v>
      </c>
      <c r="AC222" s="4">
        <v>18385469</v>
      </c>
      <c r="AD222" s="4">
        <v>18385469</v>
      </c>
    </row>
    <row r="223" spans="1:30" x14ac:dyDescent="0.25">
      <c r="A223" s="2" t="str">
        <f t="shared" si="21"/>
        <v>STAT 213</v>
      </c>
      <c r="B223" s="2" t="s">
        <v>398</v>
      </c>
      <c r="C223">
        <v>213</v>
      </c>
      <c r="D223" t="s">
        <v>1032</v>
      </c>
      <c r="E223" t="s">
        <v>693</v>
      </c>
      <c r="F223" t="s">
        <v>10</v>
      </c>
      <c r="G223" t="s">
        <v>26</v>
      </c>
      <c r="H223" t="s">
        <v>989</v>
      </c>
      <c r="I223" t="s">
        <v>13</v>
      </c>
      <c r="J223" t="s">
        <v>968</v>
      </c>
      <c r="K223" t="s">
        <v>15</v>
      </c>
      <c r="L223" t="s">
        <v>16</v>
      </c>
      <c r="M223" t="s">
        <v>1020</v>
      </c>
      <c r="N223" t="s">
        <v>1021</v>
      </c>
      <c r="O223" t="s">
        <v>720</v>
      </c>
      <c r="P223" t="s">
        <v>40</v>
      </c>
      <c r="Q223" t="s">
        <v>22</v>
      </c>
      <c r="R223" t="s">
        <v>41</v>
      </c>
      <c r="U223" s="2" t="str">
        <f t="shared" si="22"/>
        <v>MD</v>
      </c>
      <c r="V223" s="2" t="str">
        <f t="shared" si="23"/>
        <v>Mahsin</v>
      </c>
      <c r="W223" s="2" t="str">
        <f t="shared" si="24"/>
        <v>Mahsin</v>
      </c>
    </row>
    <row r="224" spans="1:30" x14ac:dyDescent="0.25">
      <c r="A224" s="2" t="str">
        <f t="shared" si="21"/>
        <v>STAT 213</v>
      </c>
      <c r="B224" s="2" t="s">
        <v>398</v>
      </c>
      <c r="C224">
        <v>213</v>
      </c>
      <c r="D224" t="s">
        <v>1033</v>
      </c>
      <c r="E224" t="s">
        <v>693</v>
      </c>
      <c r="F224" t="s">
        <v>10</v>
      </c>
      <c r="G224" t="s">
        <v>26</v>
      </c>
      <c r="H224" t="s">
        <v>986</v>
      </c>
      <c r="I224" t="s">
        <v>13</v>
      </c>
      <c r="J224" t="s">
        <v>971</v>
      </c>
      <c r="K224" t="s">
        <v>15</v>
      </c>
      <c r="L224" t="s">
        <v>16</v>
      </c>
      <c r="M224" t="s">
        <v>1034</v>
      </c>
      <c r="N224" t="s">
        <v>1035</v>
      </c>
      <c r="O224" t="s">
        <v>1036</v>
      </c>
      <c r="P224" t="s">
        <v>49</v>
      </c>
      <c r="Q224" t="s">
        <v>22</v>
      </c>
      <c r="R224" t="s">
        <v>50</v>
      </c>
      <c r="U224" s="2" t="str">
        <f t="shared" si="22"/>
        <v>Kaida</v>
      </c>
      <c r="V224" s="2" t="str">
        <f t="shared" si="23"/>
        <v>Cai</v>
      </c>
      <c r="W224" s="2" t="str">
        <f t="shared" si="24"/>
        <v>Cai</v>
      </c>
    </row>
    <row r="225" spans="1:23" x14ac:dyDescent="0.25">
      <c r="A225" s="2" t="str">
        <f t="shared" si="21"/>
        <v>STAT 213</v>
      </c>
      <c r="B225" s="2" t="s">
        <v>398</v>
      </c>
      <c r="C225">
        <v>213</v>
      </c>
      <c r="D225" t="s">
        <v>1037</v>
      </c>
      <c r="E225" t="s">
        <v>693</v>
      </c>
      <c r="F225" t="s">
        <v>10</v>
      </c>
      <c r="G225" t="s">
        <v>26</v>
      </c>
      <c r="H225" t="s">
        <v>989</v>
      </c>
      <c r="I225" t="s">
        <v>13</v>
      </c>
      <c r="J225" t="s">
        <v>971</v>
      </c>
      <c r="K225" t="s">
        <v>15</v>
      </c>
      <c r="L225" t="s">
        <v>16</v>
      </c>
      <c r="M225" t="s">
        <v>1038</v>
      </c>
      <c r="N225" t="s">
        <v>1039</v>
      </c>
      <c r="O225" t="s">
        <v>1036</v>
      </c>
      <c r="P225" t="s">
        <v>49</v>
      </c>
      <c r="Q225" t="s">
        <v>22</v>
      </c>
      <c r="R225" t="s">
        <v>50</v>
      </c>
      <c r="U225" s="2" t="str">
        <f t="shared" si="22"/>
        <v>Jian</v>
      </c>
      <c r="V225" s="2" t="str">
        <f t="shared" si="23"/>
        <v>Yang</v>
      </c>
      <c r="W225" s="2" t="str">
        <f t="shared" si="24"/>
        <v>Yang</v>
      </c>
    </row>
    <row r="226" spans="1:23" x14ac:dyDescent="0.25">
      <c r="A226" s="2" t="str">
        <f t="shared" si="21"/>
        <v>STAT 213</v>
      </c>
      <c r="B226" s="2" t="s">
        <v>398</v>
      </c>
      <c r="C226">
        <v>213</v>
      </c>
      <c r="D226" t="s">
        <v>1040</v>
      </c>
      <c r="E226" t="s">
        <v>693</v>
      </c>
      <c r="F226" t="s">
        <v>10</v>
      </c>
      <c r="G226" t="s">
        <v>26</v>
      </c>
      <c r="H226" t="s">
        <v>986</v>
      </c>
      <c r="I226" t="s">
        <v>13</v>
      </c>
      <c r="J226" t="s">
        <v>971</v>
      </c>
      <c r="K226" t="s">
        <v>15</v>
      </c>
      <c r="L226" t="s">
        <v>16</v>
      </c>
      <c r="M226" t="s">
        <v>1016</v>
      </c>
      <c r="N226" t="s">
        <v>1017</v>
      </c>
      <c r="O226" t="s">
        <v>1018</v>
      </c>
      <c r="P226" t="s">
        <v>1036</v>
      </c>
      <c r="Q226" t="s">
        <v>113</v>
      </c>
      <c r="R226" t="s">
        <v>22</v>
      </c>
      <c r="S226" t="s">
        <v>114</v>
      </c>
      <c r="U226" s="2" t="str">
        <f t="shared" si="22"/>
        <v>Derek</v>
      </c>
      <c r="V226" s="2" t="str">
        <f t="shared" si="23"/>
        <v>Lou</v>
      </c>
      <c r="W226" s="2" t="str">
        <f t="shared" si="24"/>
        <v>Beatch</v>
      </c>
    </row>
    <row r="227" spans="1:23" x14ac:dyDescent="0.25">
      <c r="A227" s="2" t="str">
        <f t="shared" si="21"/>
        <v>STAT 213</v>
      </c>
      <c r="B227" s="2" t="s">
        <v>398</v>
      </c>
      <c r="C227">
        <v>213</v>
      </c>
      <c r="D227" t="s">
        <v>1041</v>
      </c>
      <c r="E227" t="s">
        <v>693</v>
      </c>
      <c r="F227" t="s">
        <v>10</v>
      </c>
      <c r="G227" t="s">
        <v>26</v>
      </c>
      <c r="H227" t="s">
        <v>989</v>
      </c>
      <c r="I227" t="s">
        <v>13</v>
      </c>
      <c r="J227" t="s">
        <v>971</v>
      </c>
      <c r="K227" t="s">
        <v>15</v>
      </c>
      <c r="L227" t="s">
        <v>16</v>
      </c>
      <c r="M227" t="s">
        <v>1005</v>
      </c>
      <c r="N227" t="s">
        <v>17</v>
      </c>
      <c r="O227" t="s">
        <v>1006</v>
      </c>
      <c r="P227" t="s">
        <v>1036</v>
      </c>
      <c r="Q227" t="s">
        <v>113</v>
      </c>
      <c r="R227" t="s">
        <v>22</v>
      </c>
      <c r="S227" t="s">
        <v>114</v>
      </c>
      <c r="U227" s="2" t="str">
        <f t="shared" si="22"/>
        <v>Levi</v>
      </c>
      <c r="V227" s="2" t="str">
        <f t="shared" si="23"/>
        <v>James</v>
      </c>
      <c r="W227" s="2" t="str">
        <f t="shared" si="24"/>
        <v>Mason</v>
      </c>
    </row>
    <row r="228" spans="1:23" x14ac:dyDescent="0.25">
      <c r="A228" s="2" t="str">
        <f t="shared" si="21"/>
        <v>STAT 213</v>
      </c>
      <c r="B228" s="2" t="s">
        <v>398</v>
      </c>
      <c r="C228">
        <v>213</v>
      </c>
      <c r="D228" t="s">
        <v>1042</v>
      </c>
      <c r="E228" t="s">
        <v>693</v>
      </c>
      <c r="F228" t="s">
        <v>10</v>
      </c>
      <c r="G228" t="s">
        <v>26</v>
      </c>
      <c r="H228" t="s">
        <v>986</v>
      </c>
      <c r="I228" t="s">
        <v>13</v>
      </c>
      <c r="J228" t="s">
        <v>975</v>
      </c>
      <c r="K228" t="s">
        <v>15</v>
      </c>
      <c r="L228" t="s">
        <v>16</v>
      </c>
      <c r="M228" t="s">
        <v>1034</v>
      </c>
      <c r="N228" t="s">
        <v>1035</v>
      </c>
      <c r="O228" t="s">
        <v>1036</v>
      </c>
      <c r="P228" t="s">
        <v>40</v>
      </c>
      <c r="Q228" t="s">
        <v>22</v>
      </c>
      <c r="R228" t="s">
        <v>41</v>
      </c>
      <c r="U228" s="2" t="str">
        <f t="shared" si="22"/>
        <v>Kaida</v>
      </c>
      <c r="V228" s="2" t="str">
        <f t="shared" si="23"/>
        <v>Cai</v>
      </c>
      <c r="W228" s="2" t="str">
        <f t="shared" si="24"/>
        <v>Cai</v>
      </c>
    </row>
    <row r="229" spans="1:23" x14ac:dyDescent="0.25">
      <c r="A229" s="2" t="str">
        <f t="shared" si="21"/>
        <v>STAT 213</v>
      </c>
      <c r="B229" s="2" t="s">
        <v>398</v>
      </c>
      <c r="C229">
        <v>213</v>
      </c>
      <c r="D229" t="s">
        <v>1043</v>
      </c>
      <c r="E229" t="s">
        <v>693</v>
      </c>
      <c r="F229" t="s">
        <v>10</v>
      </c>
      <c r="G229" t="s">
        <v>26</v>
      </c>
      <c r="H229" t="s">
        <v>989</v>
      </c>
      <c r="I229" t="s">
        <v>13</v>
      </c>
      <c r="J229" t="s">
        <v>975</v>
      </c>
      <c r="K229" t="s">
        <v>15</v>
      </c>
      <c r="L229" t="s">
        <v>16</v>
      </c>
      <c r="M229" t="s">
        <v>1020</v>
      </c>
      <c r="N229" t="s">
        <v>1021</v>
      </c>
      <c r="O229" t="s">
        <v>1036</v>
      </c>
      <c r="P229" t="s">
        <v>40</v>
      </c>
      <c r="Q229" t="s">
        <v>22</v>
      </c>
      <c r="R229" t="s">
        <v>41</v>
      </c>
      <c r="U229" s="2" t="str">
        <f t="shared" si="22"/>
        <v>MD</v>
      </c>
      <c r="V229" s="2" t="str">
        <f t="shared" si="23"/>
        <v>Mahsin</v>
      </c>
      <c r="W229" s="2" t="str">
        <f t="shared" si="24"/>
        <v>Mahsin</v>
      </c>
    </row>
    <row r="230" spans="1:23" x14ac:dyDescent="0.25">
      <c r="A230" s="2" t="str">
        <f t="shared" si="21"/>
        <v>STAT 213</v>
      </c>
      <c r="B230" s="2" t="s">
        <v>398</v>
      </c>
      <c r="C230">
        <v>213</v>
      </c>
      <c r="D230" t="s">
        <v>1044</v>
      </c>
      <c r="E230" t="s">
        <v>693</v>
      </c>
      <c r="F230" t="s">
        <v>10</v>
      </c>
      <c r="G230" t="s">
        <v>26</v>
      </c>
      <c r="H230" t="s">
        <v>986</v>
      </c>
      <c r="I230" t="s">
        <v>13</v>
      </c>
      <c r="J230" t="s">
        <v>975</v>
      </c>
      <c r="K230" t="s">
        <v>15</v>
      </c>
      <c r="L230" t="s">
        <v>16</v>
      </c>
      <c r="M230" t="s">
        <v>1013</v>
      </c>
      <c r="N230" t="s">
        <v>1014</v>
      </c>
      <c r="O230" t="s">
        <v>1036</v>
      </c>
      <c r="P230" t="s">
        <v>43</v>
      </c>
      <c r="Q230" t="s">
        <v>22</v>
      </c>
      <c r="R230" t="s">
        <v>44</v>
      </c>
      <c r="U230" s="2" t="str">
        <f t="shared" si="22"/>
        <v>Zixiang</v>
      </c>
      <c r="V230" s="2" t="str">
        <f t="shared" si="23"/>
        <v>Guan</v>
      </c>
      <c r="W230" s="2" t="str">
        <f t="shared" si="24"/>
        <v>Guan</v>
      </c>
    </row>
    <row r="231" spans="1:23" x14ac:dyDescent="0.25">
      <c r="A231" s="2" t="str">
        <f t="shared" si="21"/>
        <v>STAT 213</v>
      </c>
      <c r="B231" s="2" t="s">
        <v>398</v>
      </c>
      <c r="C231">
        <v>213</v>
      </c>
      <c r="D231" t="s">
        <v>1045</v>
      </c>
      <c r="E231" t="s">
        <v>693</v>
      </c>
      <c r="F231" t="s">
        <v>10</v>
      </c>
      <c r="G231" t="s">
        <v>26</v>
      </c>
      <c r="H231" t="s">
        <v>989</v>
      </c>
      <c r="I231" t="s">
        <v>13</v>
      </c>
      <c r="J231" t="s">
        <v>975</v>
      </c>
      <c r="K231" t="s">
        <v>15</v>
      </c>
      <c r="L231" t="s">
        <v>16</v>
      </c>
      <c r="M231" t="s">
        <v>992</v>
      </c>
      <c r="N231" t="s">
        <v>993</v>
      </c>
      <c r="O231" t="s">
        <v>1036</v>
      </c>
      <c r="P231" t="s">
        <v>43</v>
      </c>
      <c r="Q231" t="s">
        <v>22</v>
      </c>
      <c r="R231" t="s">
        <v>44</v>
      </c>
      <c r="U231" s="2" t="str">
        <f t="shared" si="22"/>
        <v>Mingchen</v>
      </c>
      <c r="V231" s="2" t="str">
        <f t="shared" si="23"/>
        <v>Ren</v>
      </c>
      <c r="W231" s="2" t="str">
        <f t="shared" si="24"/>
        <v>Ren</v>
      </c>
    </row>
    <row r="232" spans="1:23" x14ac:dyDescent="0.25">
      <c r="A232" s="2" t="str">
        <f t="shared" si="21"/>
        <v>STAT 213</v>
      </c>
      <c r="B232" s="2" t="s">
        <v>398</v>
      </c>
      <c r="C232">
        <v>213</v>
      </c>
      <c r="D232" t="s">
        <v>1046</v>
      </c>
      <c r="E232" t="s">
        <v>693</v>
      </c>
      <c r="F232" t="s">
        <v>10</v>
      </c>
      <c r="G232" t="s">
        <v>26</v>
      </c>
      <c r="H232" t="s">
        <v>986</v>
      </c>
      <c r="I232" t="s">
        <v>13</v>
      </c>
      <c r="J232" t="s">
        <v>979</v>
      </c>
      <c r="K232" t="s">
        <v>15</v>
      </c>
      <c r="L232" t="s">
        <v>16</v>
      </c>
      <c r="M232" t="s">
        <v>1025</v>
      </c>
      <c r="N232" t="s">
        <v>1026</v>
      </c>
      <c r="O232" t="s">
        <v>1047</v>
      </c>
      <c r="P232" t="s">
        <v>43</v>
      </c>
      <c r="Q232" t="s">
        <v>22</v>
      </c>
      <c r="R232" t="s">
        <v>44</v>
      </c>
      <c r="U232" s="2" t="str">
        <f t="shared" si="22"/>
        <v>Yilan</v>
      </c>
      <c r="V232" s="2" t="str">
        <f t="shared" si="23"/>
        <v>Luo</v>
      </c>
      <c r="W232" s="2" t="str">
        <f t="shared" si="24"/>
        <v>Luo</v>
      </c>
    </row>
    <row r="233" spans="1:23" x14ac:dyDescent="0.25">
      <c r="A233" s="2" t="str">
        <f t="shared" si="21"/>
        <v>STAT 213</v>
      </c>
      <c r="B233" s="2" t="s">
        <v>398</v>
      </c>
      <c r="C233">
        <v>213</v>
      </c>
      <c r="D233" t="s">
        <v>1048</v>
      </c>
      <c r="E233" t="s">
        <v>693</v>
      </c>
      <c r="F233" t="s">
        <v>10</v>
      </c>
      <c r="G233" t="s">
        <v>26</v>
      </c>
      <c r="H233" t="s">
        <v>989</v>
      </c>
      <c r="I233" t="s">
        <v>13</v>
      </c>
      <c r="J233" t="s">
        <v>979</v>
      </c>
      <c r="K233" t="s">
        <v>15</v>
      </c>
      <c r="L233" t="s">
        <v>16</v>
      </c>
      <c r="M233" t="s">
        <v>994</v>
      </c>
      <c r="N233" t="s">
        <v>995</v>
      </c>
      <c r="O233" t="s">
        <v>1047</v>
      </c>
      <c r="P233" t="s">
        <v>43</v>
      </c>
      <c r="Q233" t="s">
        <v>22</v>
      </c>
      <c r="R233" t="s">
        <v>44</v>
      </c>
      <c r="U233" s="2" t="str">
        <f t="shared" si="22"/>
        <v>Yue</v>
      </c>
      <c r="V233" s="2" t="str">
        <f t="shared" si="23"/>
        <v>Xu</v>
      </c>
      <c r="W233" s="2" t="str">
        <f t="shared" si="24"/>
        <v>Xu</v>
      </c>
    </row>
    <row r="234" spans="1:23" x14ac:dyDescent="0.25">
      <c r="A234" s="2" t="str">
        <f t="shared" si="21"/>
        <v>STAT 213</v>
      </c>
      <c r="B234" s="2" t="s">
        <v>398</v>
      </c>
      <c r="C234">
        <v>213</v>
      </c>
      <c r="D234" t="s">
        <v>1049</v>
      </c>
      <c r="E234" t="s">
        <v>693</v>
      </c>
      <c r="F234" t="s">
        <v>10</v>
      </c>
      <c r="G234" t="s">
        <v>26</v>
      </c>
      <c r="H234" t="s">
        <v>986</v>
      </c>
      <c r="I234" t="s">
        <v>13</v>
      </c>
      <c r="J234" t="s">
        <v>979</v>
      </c>
      <c r="K234" t="s">
        <v>15</v>
      </c>
      <c r="L234" t="s">
        <v>16</v>
      </c>
      <c r="M234" t="s">
        <v>1025</v>
      </c>
      <c r="N234" t="s">
        <v>1026</v>
      </c>
      <c r="O234" t="s">
        <v>1047</v>
      </c>
      <c r="P234" t="s">
        <v>49</v>
      </c>
      <c r="Q234" t="s">
        <v>22</v>
      </c>
      <c r="R234" t="s">
        <v>50</v>
      </c>
      <c r="U234" s="2" t="str">
        <f t="shared" si="22"/>
        <v>Yilan</v>
      </c>
      <c r="V234" s="2" t="str">
        <f t="shared" si="23"/>
        <v>Luo</v>
      </c>
      <c r="W234" s="2" t="str">
        <f t="shared" si="24"/>
        <v>Luo</v>
      </c>
    </row>
    <row r="235" spans="1:23" x14ac:dyDescent="0.25">
      <c r="A235" s="2" t="str">
        <f t="shared" si="21"/>
        <v>STAT 213</v>
      </c>
      <c r="B235" s="2" t="s">
        <v>398</v>
      </c>
      <c r="C235">
        <v>213</v>
      </c>
      <c r="D235" t="s">
        <v>1050</v>
      </c>
      <c r="E235" t="s">
        <v>693</v>
      </c>
      <c r="F235" t="s">
        <v>10</v>
      </c>
      <c r="G235" t="s">
        <v>26</v>
      </c>
      <c r="H235" t="s">
        <v>989</v>
      </c>
      <c r="I235" t="s">
        <v>13</v>
      </c>
      <c r="J235" t="s">
        <v>979</v>
      </c>
      <c r="K235" t="s">
        <v>15</v>
      </c>
      <c r="L235" t="s">
        <v>16</v>
      </c>
      <c r="M235" t="s">
        <v>994</v>
      </c>
      <c r="N235" t="s">
        <v>995</v>
      </c>
      <c r="O235" t="s">
        <v>1047</v>
      </c>
      <c r="P235" t="s">
        <v>49</v>
      </c>
      <c r="Q235" t="s">
        <v>22</v>
      </c>
      <c r="R235" t="s">
        <v>50</v>
      </c>
      <c r="U235" s="2" t="str">
        <f t="shared" si="22"/>
        <v>Yue</v>
      </c>
      <c r="V235" s="2" t="str">
        <f t="shared" si="23"/>
        <v>Xu</v>
      </c>
      <c r="W235" s="2" t="str">
        <f t="shared" si="24"/>
        <v>Xu</v>
      </c>
    </row>
    <row r="236" spans="1:23" x14ac:dyDescent="0.25">
      <c r="A236" s="2" t="str">
        <f t="shared" si="21"/>
        <v xml:space="preserve"> </v>
      </c>
      <c r="B236" s="2"/>
      <c r="U236" s="2">
        <f t="shared" si="22"/>
        <v>0</v>
      </c>
      <c r="V236" s="2">
        <f t="shared" si="23"/>
        <v>0</v>
      </c>
      <c r="W236" s="2">
        <f t="shared" si="24"/>
        <v>0</v>
      </c>
    </row>
    <row r="237" spans="1:23" x14ac:dyDescent="0.25">
      <c r="A237" s="2" t="str">
        <f t="shared" si="21"/>
        <v>STAT 13.375</v>
      </c>
      <c r="B237" s="2" t="s">
        <v>398</v>
      </c>
      <c r="C237" s="1">
        <v>13.375</v>
      </c>
      <c r="D237" t="s">
        <v>1</v>
      </c>
      <c r="E237" t="s">
        <v>2</v>
      </c>
      <c r="F237" t="s">
        <v>1051</v>
      </c>
      <c r="U237" s="2">
        <f t="shared" si="22"/>
        <v>0</v>
      </c>
      <c r="V237" s="2">
        <f t="shared" si="23"/>
        <v>0</v>
      </c>
      <c r="W237" s="2">
        <f t="shared" si="24"/>
        <v>0</v>
      </c>
    </row>
    <row r="238" spans="1:23" x14ac:dyDescent="0.25">
      <c r="A238" s="2" t="str">
        <f t="shared" si="21"/>
        <v>STAT 321</v>
      </c>
      <c r="B238" s="2" t="s">
        <v>398</v>
      </c>
      <c r="C238">
        <v>321</v>
      </c>
      <c r="D238" t="s">
        <v>8</v>
      </c>
      <c r="E238" t="s">
        <v>9</v>
      </c>
      <c r="F238" t="s">
        <v>10</v>
      </c>
      <c r="G238" t="s">
        <v>1052</v>
      </c>
      <c r="H238" t="s">
        <v>1053</v>
      </c>
      <c r="I238" t="s">
        <v>13</v>
      </c>
      <c r="J238" t="s">
        <v>14</v>
      </c>
      <c r="K238" t="s">
        <v>15</v>
      </c>
      <c r="L238" t="s">
        <v>16</v>
      </c>
      <c r="M238" t="s">
        <v>1054</v>
      </c>
      <c r="N238" t="s">
        <v>1055</v>
      </c>
      <c r="O238" t="s">
        <v>1056</v>
      </c>
      <c r="P238" t="s">
        <v>125</v>
      </c>
      <c r="Q238" t="s">
        <v>31</v>
      </c>
      <c r="R238" t="s">
        <v>22</v>
      </c>
      <c r="S238" t="s">
        <v>32</v>
      </c>
      <c r="U238" s="2" t="str">
        <f t="shared" si="22"/>
        <v>Nancy</v>
      </c>
      <c r="V238" s="2" t="str">
        <f t="shared" si="23"/>
        <v>Roberta</v>
      </c>
      <c r="W238" s="2" t="str">
        <f t="shared" si="24"/>
        <v>Chibry</v>
      </c>
    </row>
    <row r="239" spans="1:23" x14ac:dyDescent="0.25">
      <c r="A239" s="2" t="str">
        <f t="shared" si="21"/>
        <v>STAT 321</v>
      </c>
      <c r="B239" s="2" t="s">
        <v>398</v>
      </c>
      <c r="C239">
        <v>321</v>
      </c>
      <c r="D239" t="s">
        <v>62</v>
      </c>
      <c r="E239" t="s">
        <v>9</v>
      </c>
      <c r="F239" t="s">
        <v>10</v>
      </c>
      <c r="G239" t="s">
        <v>26</v>
      </c>
      <c r="H239" t="s">
        <v>151</v>
      </c>
      <c r="I239" t="s">
        <v>13</v>
      </c>
      <c r="J239" t="s">
        <v>63</v>
      </c>
      <c r="K239" t="s">
        <v>15</v>
      </c>
      <c r="L239" t="s">
        <v>16</v>
      </c>
      <c r="M239" t="s">
        <v>956</v>
      </c>
      <c r="N239" t="s">
        <v>957</v>
      </c>
      <c r="O239" t="s">
        <v>958</v>
      </c>
      <c r="P239" t="s">
        <v>20</v>
      </c>
      <c r="Q239" t="s">
        <v>49</v>
      </c>
      <c r="R239" t="s">
        <v>22</v>
      </c>
      <c r="S239" t="s">
        <v>68</v>
      </c>
      <c r="U239" s="2" t="str">
        <f t="shared" si="22"/>
        <v>Scott</v>
      </c>
      <c r="V239" s="2" t="str">
        <f t="shared" si="23"/>
        <v>Andrew</v>
      </c>
      <c r="W239" s="2" t="str">
        <f t="shared" si="24"/>
        <v>Robison</v>
      </c>
    </row>
    <row r="240" spans="1:23" x14ac:dyDescent="0.25">
      <c r="A240" s="2" t="str">
        <f t="shared" si="21"/>
        <v>STAT 321</v>
      </c>
      <c r="B240" s="2" t="s">
        <v>398</v>
      </c>
      <c r="C240">
        <v>321</v>
      </c>
      <c r="D240" t="s">
        <v>24</v>
      </c>
      <c r="E240" t="s">
        <v>25</v>
      </c>
      <c r="F240" t="s">
        <v>10</v>
      </c>
      <c r="G240" t="s">
        <v>26</v>
      </c>
      <c r="H240" t="s">
        <v>996</v>
      </c>
      <c r="I240" t="s">
        <v>13</v>
      </c>
      <c r="J240" t="s">
        <v>14</v>
      </c>
      <c r="K240" t="s">
        <v>15</v>
      </c>
      <c r="L240" t="s">
        <v>16</v>
      </c>
      <c r="M240" t="s">
        <v>1057</v>
      </c>
      <c r="N240" t="s">
        <v>1058</v>
      </c>
      <c r="O240" t="s">
        <v>718</v>
      </c>
      <c r="P240" t="s">
        <v>31</v>
      </c>
      <c r="Q240" t="s">
        <v>22</v>
      </c>
      <c r="R240" t="s">
        <v>32</v>
      </c>
      <c r="U240" s="2" t="str">
        <f t="shared" si="22"/>
        <v>Wenyan</v>
      </c>
      <c r="V240" s="2" t="str">
        <f t="shared" si="23"/>
        <v>Zhong</v>
      </c>
      <c r="W240" s="2" t="str">
        <f t="shared" si="24"/>
        <v>Zhong</v>
      </c>
    </row>
    <row r="241" spans="1:23" x14ac:dyDescent="0.25">
      <c r="A241" s="2" t="str">
        <f t="shared" si="21"/>
        <v>STAT 321</v>
      </c>
      <c r="B241" s="2" t="s">
        <v>398</v>
      </c>
      <c r="C241">
        <v>321</v>
      </c>
      <c r="D241" t="s">
        <v>33</v>
      </c>
      <c r="E241" t="s">
        <v>25</v>
      </c>
      <c r="F241" t="s">
        <v>10</v>
      </c>
      <c r="G241" t="s">
        <v>26</v>
      </c>
      <c r="H241" t="s">
        <v>1059</v>
      </c>
      <c r="I241" t="s">
        <v>13</v>
      </c>
      <c r="J241" t="s">
        <v>14</v>
      </c>
      <c r="K241" t="s">
        <v>15</v>
      </c>
      <c r="L241" t="s">
        <v>16</v>
      </c>
      <c r="M241" t="s">
        <v>1060</v>
      </c>
      <c r="N241" t="s">
        <v>1061</v>
      </c>
      <c r="O241" t="s">
        <v>1062</v>
      </c>
      <c r="P241" t="s">
        <v>718</v>
      </c>
      <c r="Q241" t="s">
        <v>31</v>
      </c>
      <c r="R241" t="s">
        <v>22</v>
      </c>
      <c r="S241" t="s">
        <v>32</v>
      </c>
      <c r="U241" s="2" t="str">
        <f t="shared" si="22"/>
        <v>Tayler</v>
      </c>
      <c r="V241" s="2" t="str">
        <f t="shared" si="23"/>
        <v>Dawn</v>
      </c>
      <c r="W241" s="2" t="str">
        <f t="shared" si="24"/>
        <v>Scory</v>
      </c>
    </row>
    <row r="242" spans="1:23" x14ac:dyDescent="0.25">
      <c r="A242" s="2" t="str">
        <f t="shared" si="21"/>
        <v>STAT 321</v>
      </c>
      <c r="B242" s="2" t="s">
        <v>398</v>
      </c>
      <c r="C242">
        <v>321</v>
      </c>
      <c r="D242" t="s">
        <v>36</v>
      </c>
      <c r="E242" t="s">
        <v>25</v>
      </c>
      <c r="F242" t="s">
        <v>10</v>
      </c>
      <c r="G242" t="s">
        <v>26</v>
      </c>
      <c r="H242" t="s">
        <v>986</v>
      </c>
      <c r="I242" t="s">
        <v>13</v>
      </c>
      <c r="J242" t="s">
        <v>14</v>
      </c>
      <c r="K242" t="s">
        <v>15</v>
      </c>
      <c r="L242" t="s">
        <v>16</v>
      </c>
      <c r="M242" t="s">
        <v>1057</v>
      </c>
      <c r="N242" t="s">
        <v>1058</v>
      </c>
      <c r="O242" t="s">
        <v>718</v>
      </c>
      <c r="P242" t="s">
        <v>34</v>
      </c>
      <c r="Q242" t="s">
        <v>22</v>
      </c>
      <c r="R242" t="s">
        <v>35</v>
      </c>
      <c r="U242" s="2" t="str">
        <f t="shared" si="22"/>
        <v>Wenyan</v>
      </c>
      <c r="V242" s="2" t="str">
        <f t="shared" si="23"/>
        <v>Zhong</v>
      </c>
      <c r="W242" s="2" t="str">
        <f t="shared" si="24"/>
        <v>Zhong</v>
      </c>
    </row>
    <row r="243" spans="1:23" x14ac:dyDescent="0.25">
      <c r="A243" s="2" t="str">
        <f t="shared" si="21"/>
        <v>STAT 321</v>
      </c>
      <c r="B243" s="2" t="s">
        <v>398</v>
      </c>
      <c r="C243">
        <v>321</v>
      </c>
      <c r="D243" t="s">
        <v>42</v>
      </c>
      <c r="E243" t="s">
        <v>25</v>
      </c>
      <c r="F243" t="s">
        <v>10</v>
      </c>
      <c r="G243" t="s">
        <v>26</v>
      </c>
      <c r="H243" t="s">
        <v>1059</v>
      </c>
      <c r="I243" t="s">
        <v>13</v>
      </c>
      <c r="J243" t="s">
        <v>14</v>
      </c>
      <c r="K243" t="s">
        <v>15</v>
      </c>
      <c r="L243" t="s">
        <v>16</v>
      </c>
      <c r="M243" t="s">
        <v>1063</v>
      </c>
      <c r="N243" t="s">
        <v>1064</v>
      </c>
      <c r="O243" t="s">
        <v>718</v>
      </c>
      <c r="P243" t="s">
        <v>34</v>
      </c>
      <c r="Q243" t="s">
        <v>22</v>
      </c>
      <c r="R243" t="s">
        <v>35</v>
      </c>
      <c r="U243" s="2" t="str">
        <f t="shared" si="22"/>
        <v>Wei</v>
      </c>
      <c r="V243" s="2" t="str">
        <f t="shared" si="23"/>
        <v>Hong</v>
      </c>
      <c r="W243" s="2" t="str">
        <f t="shared" si="24"/>
        <v>Hong</v>
      </c>
    </row>
    <row r="244" spans="1:23" x14ac:dyDescent="0.25">
      <c r="A244" s="2" t="str">
        <f t="shared" si="21"/>
        <v>STAT 321</v>
      </c>
      <c r="B244" s="2" t="s">
        <v>398</v>
      </c>
      <c r="C244">
        <v>321</v>
      </c>
      <c r="D244" t="s">
        <v>45</v>
      </c>
      <c r="E244" t="s">
        <v>25</v>
      </c>
      <c r="F244" t="s">
        <v>10</v>
      </c>
      <c r="G244" t="s">
        <v>26</v>
      </c>
      <c r="H244" t="s">
        <v>996</v>
      </c>
      <c r="I244" t="s">
        <v>13</v>
      </c>
      <c r="J244" t="s">
        <v>63</v>
      </c>
      <c r="K244" t="s">
        <v>15</v>
      </c>
      <c r="L244" t="s">
        <v>16</v>
      </c>
      <c r="M244" t="s">
        <v>1060</v>
      </c>
      <c r="N244" t="s">
        <v>1061</v>
      </c>
      <c r="O244" t="s">
        <v>1062</v>
      </c>
      <c r="P244" t="s">
        <v>1047</v>
      </c>
      <c r="Q244" t="s">
        <v>34</v>
      </c>
      <c r="R244" t="s">
        <v>22</v>
      </c>
      <c r="S244" t="s">
        <v>35</v>
      </c>
      <c r="U244" s="2" t="str">
        <f t="shared" si="22"/>
        <v>Tayler</v>
      </c>
      <c r="V244" s="2" t="str">
        <f t="shared" si="23"/>
        <v>Dawn</v>
      </c>
      <c r="W244" s="2" t="str">
        <f t="shared" si="24"/>
        <v>Scory</v>
      </c>
    </row>
    <row r="245" spans="1:23" x14ac:dyDescent="0.25">
      <c r="A245" s="2" t="str">
        <f t="shared" si="21"/>
        <v>STAT 321</v>
      </c>
      <c r="B245" s="2" t="s">
        <v>398</v>
      </c>
      <c r="C245">
        <v>321</v>
      </c>
      <c r="D245" t="s">
        <v>48</v>
      </c>
      <c r="E245" t="s">
        <v>25</v>
      </c>
      <c r="F245" t="s">
        <v>10</v>
      </c>
      <c r="G245" t="s">
        <v>26</v>
      </c>
      <c r="H245" t="s">
        <v>1059</v>
      </c>
      <c r="I245" t="s">
        <v>13</v>
      </c>
      <c r="J245" t="s">
        <v>63</v>
      </c>
      <c r="K245" t="s">
        <v>15</v>
      </c>
      <c r="L245" t="s">
        <v>16</v>
      </c>
      <c r="M245" t="s">
        <v>1063</v>
      </c>
      <c r="N245" t="s">
        <v>1064</v>
      </c>
      <c r="O245" t="s">
        <v>1047</v>
      </c>
      <c r="P245" t="s">
        <v>34</v>
      </c>
      <c r="Q245" t="s">
        <v>22</v>
      </c>
      <c r="R245" t="s">
        <v>35</v>
      </c>
      <c r="U245" s="2" t="str">
        <f t="shared" si="22"/>
        <v>Wei</v>
      </c>
      <c r="V245" s="2" t="str">
        <f t="shared" si="23"/>
        <v>Hong</v>
      </c>
      <c r="W245" s="2" t="str">
        <f t="shared" si="24"/>
        <v>Hong</v>
      </c>
    </row>
    <row r="246" spans="1:23" x14ac:dyDescent="0.25">
      <c r="A246" s="2" t="str">
        <f t="shared" si="21"/>
        <v xml:space="preserve"> </v>
      </c>
      <c r="B246" s="2"/>
      <c r="U246" s="2">
        <f t="shared" si="22"/>
        <v>0</v>
      </c>
      <c r="V246" s="2">
        <f t="shared" si="23"/>
        <v>0</v>
      </c>
      <c r="W246" s="2">
        <f t="shared" si="24"/>
        <v>0</v>
      </c>
    </row>
    <row r="247" spans="1:23" x14ac:dyDescent="0.25">
      <c r="A247" s="2" t="str">
        <f t="shared" si="21"/>
        <v>PMAT 17.4166666666667</v>
      </c>
      <c r="B247" s="2" t="s">
        <v>766</v>
      </c>
      <c r="C247" s="1">
        <v>17.416666666666668</v>
      </c>
      <c r="D247" t="s">
        <v>1</v>
      </c>
      <c r="E247" t="s">
        <v>2</v>
      </c>
      <c r="F247" t="s">
        <v>166</v>
      </c>
      <c r="U247" s="2">
        <f t="shared" si="22"/>
        <v>0</v>
      </c>
      <c r="V247" s="2">
        <f t="shared" si="23"/>
        <v>0</v>
      </c>
      <c r="W247" s="2">
        <f t="shared" si="24"/>
        <v>0</v>
      </c>
    </row>
    <row r="248" spans="1:23" x14ac:dyDescent="0.25">
      <c r="A248" s="2" t="str">
        <f t="shared" si="21"/>
        <v>PMAT 418</v>
      </c>
      <c r="B248" s="2" t="s">
        <v>766</v>
      </c>
      <c r="C248">
        <v>418</v>
      </c>
      <c r="D248" t="s">
        <v>8</v>
      </c>
      <c r="E248" t="s">
        <v>9</v>
      </c>
      <c r="F248" t="s">
        <v>10</v>
      </c>
      <c r="G248" t="s">
        <v>56</v>
      </c>
      <c r="H248" t="s">
        <v>57</v>
      </c>
      <c r="I248" t="s">
        <v>13</v>
      </c>
      <c r="J248" t="s">
        <v>14</v>
      </c>
      <c r="K248" t="s">
        <v>15</v>
      </c>
      <c r="L248" t="s">
        <v>16</v>
      </c>
      <c r="M248" t="s">
        <v>678</v>
      </c>
      <c r="N248" t="s">
        <v>679</v>
      </c>
      <c r="O248" t="s">
        <v>125</v>
      </c>
      <c r="P248" t="s">
        <v>113</v>
      </c>
      <c r="Q248" t="s">
        <v>22</v>
      </c>
      <c r="R248" t="s">
        <v>114</v>
      </c>
      <c r="U248" s="2" t="str">
        <f t="shared" si="22"/>
        <v>Renate</v>
      </c>
      <c r="V248" s="2" t="str">
        <f t="shared" si="23"/>
        <v>Scheidler</v>
      </c>
      <c r="W248" s="2" t="str">
        <f t="shared" si="24"/>
        <v>Scheidler</v>
      </c>
    </row>
    <row r="249" spans="1:23" x14ac:dyDescent="0.25">
      <c r="A249" s="2" t="str">
        <f t="shared" si="21"/>
        <v xml:space="preserve"> </v>
      </c>
      <c r="B249" s="2"/>
      <c r="U249" s="2">
        <f t="shared" si="22"/>
        <v>0</v>
      </c>
      <c r="V249" s="2">
        <f t="shared" si="23"/>
        <v>0</v>
      </c>
      <c r="W249" s="2">
        <f t="shared" si="24"/>
        <v>0</v>
      </c>
    </row>
    <row r="250" spans="1:23" x14ac:dyDescent="0.25">
      <c r="A250" s="2" t="str">
        <f t="shared" si="21"/>
        <v>MATH 10.375</v>
      </c>
      <c r="B250" s="2" t="s">
        <v>399</v>
      </c>
      <c r="C250" s="1">
        <v>10.375</v>
      </c>
      <c r="D250" t="s">
        <v>1065</v>
      </c>
      <c r="E250" t="s">
        <v>1066</v>
      </c>
      <c r="U250" s="2">
        <f t="shared" si="22"/>
        <v>0</v>
      </c>
      <c r="V250" s="2">
        <f t="shared" si="23"/>
        <v>0</v>
      </c>
      <c r="W250" s="2">
        <f t="shared" si="24"/>
        <v>0</v>
      </c>
    </row>
    <row r="251" spans="1:23" x14ac:dyDescent="0.25">
      <c r="A251" s="2" t="str">
        <f t="shared" si="21"/>
        <v>MATH 249</v>
      </c>
      <c r="B251" s="2" t="s">
        <v>399</v>
      </c>
      <c r="C251">
        <v>249</v>
      </c>
      <c r="D251" t="s">
        <v>8</v>
      </c>
      <c r="E251" t="s">
        <v>9</v>
      </c>
      <c r="F251" t="s">
        <v>10</v>
      </c>
      <c r="G251" t="s">
        <v>109</v>
      </c>
      <c r="H251" t="s">
        <v>607</v>
      </c>
      <c r="I251" t="s">
        <v>13</v>
      </c>
      <c r="J251" t="s">
        <v>14</v>
      </c>
      <c r="K251" t="s">
        <v>15</v>
      </c>
      <c r="L251" t="s">
        <v>16</v>
      </c>
      <c r="M251" t="s">
        <v>1067</v>
      </c>
      <c r="N251" t="s">
        <v>1068</v>
      </c>
      <c r="O251" t="s">
        <v>1069</v>
      </c>
      <c r="P251" t="s">
        <v>1070</v>
      </c>
      <c r="Q251" t="s">
        <v>723</v>
      </c>
      <c r="R251" t="s">
        <v>22</v>
      </c>
      <c r="S251" t="s">
        <v>724</v>
      </c>
      <c r="U251" s="2" t="str">
        <f t="shared" si="22"/>
        <v>Mark</v>
      </c>
      <c r="V251" s="2" t="str">
        <f t="shared" si="23"/>
        <v>L</v>
      </c>
      <c r="W251" s="2" t="str">
        <f t="shared" si="24"/>
        <v>Bauer</v>
      </c>
    </row>
    <row r="252" spans="1:23" x14ac:dyDescent="0.25">
      <c r="A252" s="2" t="str">
        <f t="shared" si="21"/>
        <v>MATH 249</v>
      </c>
      <c r="B252" s="2" t="s">
        <v>399</v>
      </c>
      <c r="C252">
        <v>249</v>
      </c>
      <c r="D252" t="s">
        <v>62</v>
      </c>
      <c r="E252" t="s">
        <v>9</v>
      </c>
      <c r="F252" t="s">
        <v>10</v>
      </c>
      <c r="G252" t="s">
        <v>121</v>
      </c>
      <c r="H252" t="s">
        <v>1071</v>
      </c>
      <c r="I252" t="s">
        <v>13</v>
      </c>
      <c r="J252" t="s">
        <v>63</v>
      </c>
      <c r="K252" t="s">
        <v>15</v>
      </c>
      <c r="L252" t="s">
        <v>16</v>
      </c>
      <c r="M252" t="s">
        <v>1072</v>
      </c>
      <c r="N252" t="s">
        <v>995</v>
      </c>
      <c r="O252" t="s">
        <v>1073</v>
      </c>
      <c r="P252" t="s">
        <v>84</v>
      </c>
      <c r="Q252" t="s">
        <v>22</v>
      </c>
      <c r="R252" t="s">
        <v>85</v>
      </c>
      <c r="U252" s="2" t="str">
        <f t="shared" si="22"/>
        <v>Bin</v>
      </c>
      <c r="V252" s="2" t="str">
        <f t="shared" si="23"/>
        <v>Xu</v>
      </c>
      <c r="W252" s="2" t="str">
        <f t="shared" si="24"/>
        <v>Xu</v>
      </c>
    </row>
    <row r="253" spans="1:23" x14ac:dyDescent="0.25">
      <c r="A253" s="2" t="str">
        <f t="shared" si="21"/>
        <v>MATH 249</v>
      </c>
      <c r="B253" s="2" t="s">
        <v>399</v>
      </c>
      <c r="C253">
        <v>249</v>
      </c>
      <c r="D253" t="s">
        <v>66</v>
      </c>
      <c r="E253" t="s">
        <v>9</v>
      </c>
      <c r="F253" t="s">
        <v>10</v>
      </c>
      <c r="G253" t="s">
        <v>556</v>
      </c>
      <c r="H253" t="s">
        <v>1074</v>
      </c>
      <c r="I253" t="s">
        <v>13</v>
      </c>
      <c r="J253" t="s">
        <v>67</v>
      </c>
      <c r="K253" t="s">
        <v>15</v>
      </c>
      <c r="L253" t="s">
        <v>16</v>
      </c>
      <c r="M253" t="s">
        <v>1075</v>
      </c>
      <c r="N253" t="s">
        <v>705</v>
      </c>
      <c r="O253" t="s">
        <v>1076</v>
      </c>
      <c r="P253" t="s">
        <v>1073</v>
      </c>
      <c r="Q253" t="s">
        <v>43</v>
      </c>
      <c r="R253" t="s">
        <v>22</v>
      </c>
      <c r="S253" t="s">
        <v>44</v>
      </c>
      <c r="U253" s="2" t="str">
        <f t="shared" si="22"/>
        <v>Ryan</v>
      </c>
      <c r="V253" s="2" t="str">
        <f t="shared" si="23"/>
        <v>John</v>
      </c>
      <c r="W253" s="2" t="str">
        <f t="shared" si="24"/>
        <v>Hamilton</v>
      </c>
    </row>
    <row r="254" spans="1:23" x14ac:dyDescent="0.25">
      <c r="A254" s="2" t="str">
        <f t="shared" si="21"/>
        <v>MATH 249</v>
      </c>
      <c r="B254" s="2" t="s">
        <v>399</v>
      </c>
      <c r="C254">
        <v>249</v>
      </c>
      <c r="D254" t="s">
        <v>966</v>
      </c>
      <c r="E254" t="s">
        <v>9</v>
      </c>
      <c r="F254" t="s">
        <v>10</v>
      </c>
      <c r="G254" t="s">
        <v>630</v>
      </c>
      <c r="H254" t="s">
        <v>631</v>
      </c>
      <c r="I254" t="s">
        <v>13</v>
      </c>
      <c r="J254" t="s">
        <v>968</v>
      </c>
      <c r="K254" t="s">
        <v>15</v>
      </c>
      <c r="L254" t="s">
        <v>16</v>
      </c>
      <c r="M254" t="s">
        <v>1077</v>
      </c>
      <c r="N254" t="s">
        <v>1078</v>
      </c>
      <c r="O254" t="s">
        <v>1079</v>
      </c>
      <c r="P254" t="s">
        <v>49</v>
      </c>
      <c r="Q254" t="s">
        <v>22</v>
      </c>
      <c r="R254" t="s">
        <v>50</v>
      </c>
      <c r="U254" s="2" t="str">
        <f t="shared" si="22"/>
        <v>Venceslava</v>
      </c>
      <c r="V254" s="2" t="str">
        <f t="shared" si="23"/>
        <v>Stastna</v>
      </c>
      <c r="W254" s="2" t="str">
        <f t="shared" si="24"/>
        <v>Stastna</v>
      </c>
    </row>
    <row r="255" spans="1:23" x14ac:dyDescent="0.25">
      <c r="A255" s="2" t="str">
        <f t="shared" si="21"/>
        <v>MATH 249</v>
      </c>
      <c r="B255" s="2" t="s">
        <v>399</v>
      </c>
      <c r="C255">
        <v>249</v>
      </c>
      <c r="D255" t="s">
        <v>970</v>
      </c>
      <c r="E255" t="s">
        <v>9</v>
      </c>
      <c r="F255" t="s">
        <v>10</v>
      </c>
      <c r="G255" t="s">
        <v>121</v>
      </c>
      <c r="H255" t="s">
        <v>1080</v>
      </c>
      <c r="I255" t="s">
        <v>13</v>
      </c>
      <c r="J255" t="s">
        <v>971</v>
      </c>
      <c r="K255" t="s">
        <v>15</v>
      </c>
      <c r="L255" t="s">
        <v>16</v>
      </c>
      <c r="M255" t="s">
        <v>1081</v>
      </c>
      <c r="N255" t="s">
        <v>1082</v>
      </c>
      <c r="O255" t="s">
        <v>1070</v>
      </c>
      <c r="P255" t="s">
        <v>43</v>
      </c>
      <c r="Q255" t="s">
        <v>22</v>
      </c>
      <c r="R255" t="s">
        <v>44</v>
      </c>
      <c r="U255" s="2" t="str">
        <f t="shared" si="22"/>
        <v>Mehdi</v>
      </c>
      <c r="V255" s="2" t="str">
        <f t="shared" si="23"/>
        <v>Ahmadi</v>
      </c>
      <c r="W255" s="2" t="str">
        <f t="shared" si="24"/>
        <v>Ahmadi</v>
      </c>
    </row>
    <row r="256" spans="1:23" x14ac:dyDescent="0.25">
      <c r="A256" s="2" t="str">
        <f t="shared" si="21"/>
        <v>MATH 249</v>
      </c>
      <c r="B256" s="2" t="s">
        <v>399</v>
      </c>
      <c r="C256">
        <v>249</v>
      </c>
      <c r="D256" t="s">
        <v>692</v>
      </c>
      <c r="E256" t="s">
        <v>693</v>
      </c>
      <c r="F256" t="s">
        <v>10</v>
      </c>
      <c r="G256" t="s">
        <v>109</v>
      </c>
      <c r="H256" t="s">
        <v>1083</v>
      </c>
      <c r="I256" t="s">
        <v>13</v>
      </c>
      <c r="J256" t="s">
        <v>14</v>
      </c>
      <c r="K256" t="s">
        <v>15</v>
      </c>
      <c r="L256" t="s">
        <v>16</v>
      </c>
      <c r="M256" t="s">
        <v>1084</v>
      </c>
      <c r="N256" t="s">
        <v>17</v>
      </c>
      <c r="O256" t="s">
        <v>1085</v>
      </c>
      <c r="P256" t="s">
        <v>718</v>
      </c>
      <c r="Q256" t="s">
        <v>93</v>
      </c>
      <c r="R256" t="s">
        <v>22</v>
      </c>
      <c r="S256" t="s">
        <v>94</v>
      </c>
      <c r="U256" s="2" t="str">
        <f t="shared" si="22"/>
        <v>Olasunkanmi</v>
      </c>
      <c r="V256" s="2" t="str">
        <f t="shared" si="23"/>
        <v>James</v>
      </c>
      <c r="W256" s="2" t="str">
        <f t="shared" si="24"/>
        <v>Kehinde</v>
      </c>
    </row>
    <row r="257" spans="1:23" x14ac:dyDescent="0.25">
      <c r="A257" s="2" t="str">
        <f t="shared" si="21"/>
        <v>MATH 249</v>
      </c>
      <c r="B257" s="2" t="s">
        <v>399</v>
      </c>
      <c r="C257">
        <v>249</v>
      </c>
      <c r="D257" t="s">
        <v>936</v>
      </c>
      <c r="E257" t="s">
        <v>693</v>
      </c>
      <c r="F257" t="s">
        <v>10</v>
      </c>
      <c r="G257" t="s">
        <v>26</v>
      </c>
      <c r="H257" t="s">
        <v>151</v>
      </c>
      <c r="I257" t="s">
        <v>13</v>
      </c>
      <c r="J257" t="s">
        <v>14</v>
      </c>
      <c r="K257" t="s">
        <v>15</v>
      </c>
      <c r="L257" t="s">
        <v>16</v>
      </c>
      <c r="M257" t="s">
        <v>1086</v>
      </c>
      <c r="N257" t="s">
        <v>17</v>
      </c>
      <c r="O257" t="s">
        <v>1087</v>
      </c>
      <c r="P257" t="s">
        <v>720</v>
      </c>
      <c r="Q257" t="s">
        <v>40</v>
      </c>
      <c r="R257" t="s">
        <v>22</v>
      </c>
      <c r="S257" t="s">
        <v>41</v>
      </c>
      <c r="U257" s="2" t="str">
        <f t="shared" si="22"/>
        <v>Aiden</v>
      </c>
      <c r="V257" s="2" t="str">
        <f t="shared" si="23"/>
        <v>James</v>
      </c>
      <c r="W257" s="2" t="str">
        <f t="shared" si="24"/>
        <v>Huffman</v>
      </c>
    </row>
    <row r="258" spans="1:23" x14ac:dyDescent="0.25">
      <c r="A258" s="2" t="str">
        <f t="shared" si="21"/>
        <v>MATH 249</v>
      </c>
      <c r="B258" s="2" t="s">
        <v>399</v>
      </c>
      <c r="C258">
        <v>249</v>
      </c>
      <c r="D258" t="s">
        <v>940</v>
      </c>
      <c r="E258" t="s">
        <v>693</v>
      </c>
      <c r="F258" t="s">
        <v>10</v>
      </c>
      <c r="G258" t="s">
        <v>56</v>
      </c>
      <c r="H258" t="s">
        <v>1088</v>
      </c>
      <c r="I258" t="s">
        <v>13</v>
      </c>
      <c r="J258" t="s">
        <v>14</v>
      </c>
      <c r="K258" t="s">
        <v>15</v>
      </c>
      <c r="L258" t="s">
        <v>16</v>
      </c>
      <c r="M258" t="s">
        <v>1089</v>
      </c>
      <c r="N258" t="s">
        <v>1090</v>
      </c>
      <c r="O258" t="s">
        <v>1047</v>
      </c>
      <c r="P258" t="s">
        <v>40</v>
      </c>
      <c r="Q258" t="s">
        <v>22</v>
      </c>
      <c r="R258" t="s">
        <v>41</v>
      </c>
      <c r="U258" s="2" t="str">
        <f t="shared" si="22"/>
        <v>Qihe</v>
      </c>
      <c r="V258" s="2" t="str">
        <f t="shared" si="23"/>
        <v>Liang</v>
      </c>
      <c r="W258" s="2" t="str">
        <f t="shared" si="24"/>
        <v>Liang</v>
      </c>
    </row>
    <row r="259" spans="1:23" x14ac:dyDescent="0.25">
      <c r="A259" s="2" t="str">
        <f t="shared" ref="A259:A322" si="25">CONCATENATE(B259," ",C259)</f>
        <v>MATH 249</v>
      </c>
      <c r="B259" s="2" t="s">
        <v>399</v>
      </c>
      <c r="C259">
        <v>249</v>
      </c>
      <c r="D259" t="s">
        <v>941</v>
      </c>
      <c r="E259" t="s">
        <v>693</v>
      </c>
      <c r="F259" t="s">
        <v>10</v>
      </c>
      <c r="G259" t="s">
        <v>109</v>
      </c>
      <c r="H259" t="s">
        <v>1091</v>
      </c>
      <c r="I259" t="s">
        <v>13</v>
      </c>
      <c r="J259" t="s">
        <v>14</v>
      </c>
      <c r="K259" t="s">
        <v>15</v>
      </c>
      <c r="L259" t="s">
        <v>16</v>
      </c>
      <c r="M259" t="s">
        <v>1092</v>
      </c>
      <c r="N259" t="s">
        <v>1093</v>
      </c>
      <c r="O259" t="s">
        <v>1036</v>
      </c>
      <c r="P259" t="s">
        <v>34</v>
      </c>
      <c r="Q259" t="s">
        <v>22</v>
      </c>
      <c r="R259" t="s">
        <v>35</v>
      </c>
      <c r="U259" s="2" t="str">
        <f t="shared" ref="U259:U322" si="26">M259</f>
        <v>Vida</v>
      </c>
      <c r="V259" s="2" t="str">
        <f t="shared" ref="V259:V322" si="27">N259</f>
        <v>Jakovljevic</v>
      </c>
      <c r="W259" s="2" t="str">
        <f t="shared" ref="W259:W322" si="28">IF(LEFT(O259,1)="(", N259, O259)</f>
        <v>Jakovljevic</v>
      </c>
    </row>
    <row r="260" spans="1:23" x14ac:dyDescent="0.25">
      <c r="A260" s="2" t="str">
        <f t="shared" si="25"/>
        <v>MATH 249</v>
      </c>
      <c r="B260" s="2" t="s">
        <v>399</v>
      </c>
      <c r="C260">
        <v>249</v>
      </c>
      <c r="D260" t="s">
        <v>944</v>
      </c>
      <c r="E260" t="s">
        <v>693</v>
      </c>
      <c r="F260" t="s">
        <v>10</v>
      </c>
      <c r="G260" t="s">
        <v>1094</v>
      </c>
      <c r="H260" t="s">
        <v>1095</v>
      </c>
      <c r="I260" t="s">
        <v>13</v>
      </c>
      <c r="J260" t="s">
        <v>63</v>
      </c>
      <c r="K260" t="s">
        <v>15</v>
      </c>
      <c r="L260" t="s">
        <v>16</v>
      </c>
      <c r="M260" t="s">
        <v>1089</v>
      </c>
      <c r="N260" t="s">
        <v>1090</v>
      </c>
      <c r="O260" t="s">
        <v>719</v>
      </c>
      <c r="P260" t="s">
        <v>113</v>
      </c>
      <c r="Q260" t="s">
        <v>22</v>
      </c>
      <c r="R260" t="s">
        <v>114</v>
      </c>
      <c r="U260" s="2" t="str">
        <f t="shared" si="26"/>
        <v>Qihe</v>
      </c>
      <c r="V260" s="2" t="str">
        <f t="shared" si="27"/>
        <v>Liang</v>
      </c>
      <c r="W260" s="2" t="str">
        <f t="shared" si="28"/>
        <v>Liang</v>
      </c>
    </row>
    <row r="261" spans="1:23" x14ac:dyDescent="0.25">
      <c r="A261" s="2" t="str">
        <f t="shared" si="25"/>
        <v>MATH 249</v>
      </c>
      <c r="B261" s="2" t="s">
        <v>399</v>
      </c>
      <c r="C261">
        <v>249</v>
      </c>
      <c r="D261" t="s">
        <v>945</v>
      </c>
      <c r="E261" t="s">
        <v>693</v>
      </c>
      <c r="F261" t="s">
        <v>10</v>
      </c>
      <c r="G261" t="s">
        <v>56</v>
      </c>
      <c r="H261" t="s">
        <v>1088</v>
      </c>
      <c r="I261" t="s">
        <v>13</v>
      </c>
      <c r="J261" t="s">
        <v>63</v>
      </c>
      <c r="K261" t="s">
        <v>15</v>
      </c>
      <c r="L261" t="s">
        <v>16</v>
      </c>
      <c r="M261" t="s">
        <v>1096</v>
      </c>
      <c r="N261" t="s">
        <v>1097</v>
      </c>
      <c r="O261" t="s">
        <v>718</v>
      </c>
      <c r="P261" t="s">
        <v>40</v>
      </c>
      <c r="Q261" t="s">
        <v>22</v>
      </c>
      <c r="R261" t="s">
        <v>41</v>
      </c>
      <c r="U261" s="2" t="str">
        <f t="shared" si="26"/>
        <v>Hyunjae</v>
      </c>
      <c r="V261" s="2" t="str">
        <f t="shared" si="27"/>
        <v>Moon</v>
      </c>
      <c r="W261" s="2" t="str">
        <f t="shared" si="28"/>
        <v>Moon</v>
      </c>
    </row>
    <row r="262" spans="1:23" x14ac:dyDescent="0.25">
      <c r="A262" s="2" t="str">
        <f t="shared" si="25"/>
        <v>MATH 249</v>
      </c>
      <c r="B262" s="2" t="s">
        <v>399</v>
      </c>
      <c r="C262">
        <v>249</v>
      </c>
      <c r="D262" t="s">
        <v>999</v>
      </c>
      <c r="E262" t="s">
        <v>693</v>
      </c>
      <c r="F262" t="s">
        <v>10</v>
      </c>
      <c r="G262" t="s">
        <v>109</v>
      </c>
      <c r="H262" t="s">
        <v>1098</v>
      </c>
      <c r="I262" t="s">
        <v>13</v>
      </c>
      <c r="J262" t="s">
        <v>63</v>
      </c>
      <c r="K262" t="s">
        <v>15</v>
      </c>
      <c r="L262" t="s">
        <v>16</v>
      </c>
      <c r="M262" t="s">
        <v>1099</v>
      </c>
      <c r="N262" t="s">
        <v>1100</v>
      </c>
      <c r="O262" t="s">
        <v>718</v>
      </c>
      <c r="P262" t="s">
        <v>49</v>
      </c>
      <c r="Q262" t="s">
        <v>22</v>
      </c>
      <c r="R262" t="s">
        <v>50</v>
      </c>
      <c r="U262" s="2" t="str">
        <f t="shared" si="26"/>
        <v>Eric</v>
      </c>
      <c r="V262" s="2" t="str">
        <f t="shared" si="27"/>
        <v>Provencher</v>
      </c>
      <c r="W262" s="2" t="str">
        <f t="shared" si="28"/>
        <v>Provencher</v>
      </c>
    </row>
    <row r="263" spans="1:23" x14ac:dyDescent="0.25">
      <c r="A263" s="2" t="str">
        <f t="shared" si="25"/>
        <v>MATH 249</v>
      </c>
      <c r="B263" s="2" t="s">
        <v>399</v>
      </c>
      <c r="C263">
        <v>249</v>
      </c>
      <c r="D263" t="s">
        <v>1000</v>
      </c>
      <c r="E263" t="s">
        <v>693</v>
      </c>
      <c r="F263" t="s">
        <v>10</v>
      </c>
      <c r="G263" t="s">
        <v>56</v>
      </c>
      <c r="H263" t="s">
        <v>1088</v>
      </c>
      <c r="I263" t="s">
        <v>13</v>
      </c>
      <c r="J263" t="s">
        <v>63</v>
      </c>
      <c r="K263" t="s">
        <v>15</v>
      </c>
      <c r="L263" t="s">
        <v>16</v>
      </c>
      <c r="M263" t="s">
        <v>1072</v>
      </c>
      <c r="N263" t="s">
        <v>995</v>
      </c>
      <c r="O263" t="s">
        <v>720</v>
      </c>
      <c r="P263" t="s">
        <v>49</v>
      </c>
      <c r="Q263" t="s">
        <v>22</v>
      </c>
      <c r="R263" t="s">
        <v>50</v>
      </c>
      <c r="U263" s="2" t="str">
        <f t="shared" si="26"/>
        <v>Bin</v>
      </c>
      <c r="V263" s="2" t="str">
        <f t="shared" si="27"/>
        <v>Xu</v>
      </c>
      <c r="W263" s="2" t="str">
        <f t="shared" si="28"/>
        <v>Xu</v>
      </c>
    </row>
    <row r="264" spans="1:23" x14ac:dyDescent="0.25">
      <c r="A264" s="2" t="str">
        <f t="shared" si="25"/>
        <v>MATH 249</v>
      </c>
      <c r="B264" s="2" t="s">
        <v>399</v>
      </c>
      <c r="C264">
        <v>249</v>
      </c>
      <c r="D264" t="s">
        <v>1003</v>
      </c>
      <c r="E264" t="s">
        <v>693</v>
      </c>
      <c r="F264" t="s">
        <v>10</v>
      </c>
      <c r="G264" t="s">
        <v>109</v>
      </c>
      <c r="H264" t="s">
        <v>1098</v>
      </c>
      <c r="I264" t="s">
        <v>13</v>
      </c>
      <c r="J264" t="s">
        <v>67</v>
      </c>
      <c r="K264" t="s">
        <v>15</v>
      </c>
      <c r="L264" t="s">
        <v>16</v>
      </c>
      <c r="M264" t="s">
        <v>1101</v>
      </c>
      <c r="N264" t="s">
        <v>636</v>
      </c>
      <c r="O264" t="s">
        <v>1102</v>
      </c>
      <c r="P264" t="s">
        <v>1047</v>
      </c>
      <c r="Q264" t="s">
        <v>49</v>
      </c>
      <c r="R264" t="s">
        <v>22</v>
      </c>
      <c r="S264" t="s">
        <v>50</v>
      </c>
      <c r="U264" s="2" t="str">
        <f t="shared" si="26"/>
        <v>Kyle</v>
      </c>
      <c r="V264" s="2" t="str">
        <f t="shared" si="27"/>
        <v>Mitchell</v>
      </c>
      <c r="W264" s="2" t="str">
        <f t="shared" si="28"/>
        <v>Ostrander</v>
      </c>
    </row>
    <row r="265" spans="1:23" x14ac:dyDescent="0.25">
      <c r="A265" s="2" t="str">
        <f t="shared" si="25"/>
        <v>MATH 249</v>
      </c>
      <c r="B265" s="2" t="s">
        <v>399</v>
      </c>
      <c r="C265">
        <v>249</v>
      </c>
      <c r="D265" t="s">
        <v>1004</v>
      </c>
      <c r="E265" t="s">
        <v>693</v>
      </c>
      <c r="F265" t="s">
        <v>10</v>
      </c>
      <c r="G265" t="s">
        <v>109</v>
      </c>
      <c r="H265" t="s">
        <v>1098</v>
      </c>
      <c r="I265" t="s">
        <v>13</v>
      </c>
      <c r="J265" t="s">
        <v>67</v>
      </c>
      <c r="K265" t="s">
        <v>15</v>
      </c>
      <c r="L265" t="s">
        <v>16</v>
      </c>
      <c r="M265" t="s">
        <v>1101</v>
      </c>
      <c r="N265" t="s">
        <v>636</v>
      </c>
      <c r="O265" t="s">
        <v>1102</v>
      </c>
      <c r="P265" t="s">
        <v>1047</v>
      </c>
      <c r="Q265" t="s">
        <v>113</v>
      </c>
      <c r="R265" t="s">
        <v>22</v>
      </c>
      <c r="S265" t="s">
        <v>114</v>
      </c>
      <c r="U265" s="2" t="str">
        <f t="shared" si="26"/>
        <v>Kyle</v>
      </c>
      <c r="V265" s="2" t="str">
        <f t="shared" si="27"/>
        <v>Mitchell</v>
      </c>
      <c r="W265" s="2" t="str">
        <f t="shared" si="28"/>
        <v>Ostrander</v>
      </c>
    </row>
    <row r="266" spans="1:23" x14ac:dyDescent="0.25">
      <c r="A266" s="2" t="str">
        <f t="shared" si="25"/>
        <v>MATH 249</v>
      </c>
      <c r="B266" s="2" t="s">
        <v>399</v>
      </c>
      <c r="C266">
        <v>249</v>
      </c>
      <c r="D266" t="s">
        <v>1007</v>
      </c>
      <c r="E266" t="s">
        <v>693</v>
      </c>
      <c r="F266" t="s">
        <v>10</v>
      </c>
      <c r="G266" t="s">
        <v>56</v>
      </c>
      <c r="H266" t="s">
        <v>1088</v>
      </c>
      <c r="I266" t="s">
        <v>13</v>
      </c>
      <c r="J266" t="s">
        <v>67</v>
      </c>
      <c r="K266" t="s">
        <v>15</v>
      </c>
      <c r="L266" t="s">
        <v>16</v>
      </c>
      <c r="M266" t="s">
        <v>1103</v>
      </c>
      <c r="N266" t="s">
        <v>1104</v>
      </c>
      <c r="O266" t="s">
        <v>1036</v>
      </c>
      <c r="P266" t="s">
        <v>93</v>
      </c>
      <c r="Q266" t="s">
        <v>22</v>
      </c>
      <c r="R266" t="s">
        <v>94</v>
      </c>
      <c r="U266" s="2" t="str">
        <f t="shared" si="26"/>
        <v>Peter</v>
      </c>
      <c r="V266" s="2" t="str">
        <f t="shared" si="27"/>
        <v>Le-hoang</v>
      </c>
      <c r="W266" s="2" t="str">
        <f t="shared" si="28"/>
        <v>Le-hoang</v>
      </c>
    </row>
    <row r="267" spans="1:23" x14ac:dyDescent="0.25">
      <c r="A267" s="2" t="str">
        <f t="shared" si="25"/>
        <v>MATH 249</v>
      </c>
      <c r="B267" s="2" t="s">
        <v>399</v>
      </c>
      <c r="C267">
        <v>249</v>
      </c>
      <c r="D267" t="s">
        <v>1008</v>
      </c>
      <c r="E267" t="s">
        <v>693</v>
      </c>
      <c r="F267" t="s">
        <v>10</v>
      </c>
      <c r="G267" t="s">
        <v>1094</v>
      </c>
      <c r="H267" t="s">
        <v>1095</v>
      </c>
      <c r="I267" t="s">
        <v>13</v>
      </c>
      <c r="J267" t="s">
        <v>67</v>
      </c>
      <c r="K267" t="s">
        <v>15</v>
      </c>
      <c r="L267" t="s">
        <v>16</v>
      </c>
      <c r="M267" t="s">
        <v>1105</v>
      </c>
      <c r="N267" t="s">
        <v>1106</v>
      </c>
      <c r="O267" t="s">
        <v>1036</v>
      </c>
      <c r="P267" t="s">
        <v>40</v>
      </c>
      <c r="Q267" t="s">
        <v>22</v>
      </c>
      <c r="R267" t="s">
        <v>41</v>
      </c>
      <c r="U267" s="2" t="str">
        <f t="shared" si="26"/>
        <v>David</v>
      </c>
      <c r="V267" s="2" t="str">
        <f t="shared" si="27"/>
        <v>Wiredu</v>
      </c>
      <c r="W267" s="2" t="str">
        <f t="shared" si="28"/>
        <v>Wiredu</v>
      </c>
    </row>
    <row r="268" spans="1:23" x14ac:dyDescent="0.25">
      <c r="A268" s="2" t="str">
        <f t="shared" si="25"/>
        <v>MATH 249</v>
      </c>
      <c r="B268" s="2" t="s">
        <v>399</v>
      </c>
      <c r="C268">
        <v>249</v>
      </c>
      <c r="D268" t="s">
        <v>1009</v>
      </c>
      <c r="E268" t="s">
        <v>693</v>
      </c>
      <c r="F268" t="s">
        <v>10</v>
      </c>
      <c r="G268" t="s">
        <v>26</v>
      </c>
      <c r="H268" t="s">
        <v>1107</v>
      </c>
      <c r="I268" t="s">
        <v>13</v>
      </c>
      <c r="J268" t="s">
        <v>968</v>
      </c>
      <c r="K268" t="s">
        <v>15</v>
      </c>
      <c r="L268" t="s">
        <v>16</v>
      </c>
      <c r="M268" t="s">
        <v>1108</v>
      </c>
      <c r="N268" t="s">
        <v>1109</v>
      </c>
      <c r="O268" t="s">
        <v>144</v>
      </c>
      <c r="P268" t="s">
        <v>720</v>
      </c>
      <c r="Q268" t="s">
        <v>31</v>
      </c>
      <c r="R268" t="s">
        <v>22</v>
      </c>
      <c r="S268" t="s">
        <v>32</v>
      </c>
      <c r="U268" s="2" t="str">
        <f t="shared" si="26"/>
        <v>Syeda</v>
      </c>
      <c r="V268" s="2" t="str">
        <f t="shared" si="27"/>
        <v>Fareeha</v>
      </c>
      <c r="W268" s="2" t="str">
        <f t="shared" si="28"/>
        <v>Ali</v>
      </c>
    </row>
    <row r="269" spans="1:23" x14ac:dyDescent="0.25">
      <c r="A269" s="2" t="str">
        <f t="shared" si="25"/>
        <v>MATH 249</v>
      </c>
      <c r="B269" s="2" t="s">
        <v>399</v>
      </c>
      <c r="C269">
        <v>249</v>
      </c>
      <c r="D269" t="s">
        <v>1012</v>
      </c>
      <c r="E269" t="s">
        <v>693</v>
      </c>
      <c r="F269" t="s">
        <v>10</v>
      </c>
      <c r="G269" t="s">
        <v>26</v>
      </c>
      <c r="H269" t="s">
        <v>1107</v>
      </c>
      <c r="I269" t="s">
        <v>13</v>
      </c>
      <c r="J269" t="s">
        <v>968</v>
      </c>
      <c r="K269" t="s">
        <v>15</v>
      </c>
      <c r="L269" t="s">
        <v>16</v>
      </c>
      <c r="M269" t="s">
        <v>1096</v>
      </c>
      <c r="N269" t="s">
        <v>1097</v>
      </c>
      <c r="O269" t="s">
        <v>720</v>
      </c>
      <c r="P269" t="s">
        <v>34</v>
      </c>
      <c r="Q269" t="s">
        <v>22</v>
      </c>
      <c r="R269" t="s">
        <v>35</v>
      </c>
      <c r="U269" s="2" t="str">
        <f t="shared" si="26"/>
        <v>Hyunjae</v>
      </c>
      <c r="V269" s="2" t="str">
        <f t="shared" si="27"/>
        <v>Moon</v>
      </c>
      <c r="W269" s="2" t="str">
        <f t="shared" si="28"/>
        <v>Moon</v>
      </c>
    </row>
    <row r="270" spans="1:23" x14ac:dyDescent="0.25">
      <c r="A270" s="2" t="str">
        <f t="shared" si="25"/>
        <v>MATH 249</v>
      </c>
      <c r="B270" s="2" t="s">
        <v>399</v>
      </c>
      <c r="C270">
        <v>249</v>
      </c>
      <c r="D270" t="s">
        <v>1015</v>
      </c>
      <c r="E270" t="s">
        <v>693</v>
      </c>
      <c r="F270" t="s">
        <v>10</v>
      </c>
      <c r="G270" t="s">
        <v>26</v>
      </c>
      <c r="H270" t="s">
        <v>1107</v>
      </c>
      <c r="I270" t="s">
        <v>13</v>
      </c>
      <c r="J270" t="s">
        <v>968</v>
      </c>
      <c r="K270" t="s">
        <v>15</v>
      </c>
      <c r="L270" t="s">
        <v>16</v>
      </c>
      <c r="M270" t="s">
        <v>1267</v>
      </c>
      <c r="N270" t="s">
        <v>1110</v>
      </c>
      <c r="O270" t="s">
        <v>1111</v>
      </c>
      <c r="P270" t="s">
        <v>1047</v>
      </c>
      <c r="Q270" t="s">
        <v>31</v>
      </c>
      <c r="R270" t="s">
        <v>22</v>
      </c>
      <c r="S270" t="s">
        <v>32</v>
      </c>
      <c r="U270" s="2" t="str">
        <f t="shared" si="26"/>
        <v>Ayman-Mohammad</v>
      </c>
      <c r="V270" s="2" t="str">
        <f t="shared" si="27"/>
        <v>Abedalqader</v>
      </c>
      <c r="W270" s="2" t="str">
        <f t="shared" si="28"/>
        <v>Horoub</v>
      </c>
    </row>
    <row r="271" spans="1:23" x14ac:dyDescent="0.25">
      <c r="A271" s="2" t="str">
        <f t="shared" si="25"/>
        <v>MATH 249</v>
      </c>
      <c r="B271" s="2" t="s">
        <v>399</v>
      </c>
      <c r="C271">
        <v>249</v>
      </c>
      <c r="D271" t="s">
        <v>1019</v>
      </c>
      <c r="E271" t="s">
        <v>693</v>
      </c>
      <c r="F271" t="s">
        <v>10</v>
      </c>
      <c r="G271" t="s">
        <v>26</v>
      </c>
      <c r="H271" t="s">
        <v>1107</v>
      </c>
      <c r="I271" t="s">
        <v>13</v>
      </c>
      <c r="J271" t="s">
        <v>968</v>
      </c>
      <c r="K271" t="s">
        <v>15</v>
      </c>
      <c r="L271" t="s">
        <v>16</v>
      </c>
      <c r="M271" t="s">
        <v>1267</v>
      </c>
      <c r="N271" t="s">
        <v>1110</v>
      </c>
      <c r="O271" t="s">
        <v>1111</v>
      </c>
      <c r="P271" t="s">
        <v>1047</v>
      </c>
      <c r="Q271" t="s">
        <v>34</v>
      </c>
      <c r="R271" t="s">
        <v>22</v>
      </c>
      <c r="S271" t="s">
        <v>35</v>
      </c>
      <c r="U271" s="2" t="str">
        <f t="shared" si="26"/>
        <v>Ayman-Mohammad</v>
      </c>
      <c r="V271" s="2" t="str">
        <f t="shared" si="27"/>
        <v>Abedalqader</v>
      </c>
      <c r="W271" s="2" t="str">
        <f t="shared" si="28"/>
        <v>Horoub</v>
      </c>
    </row>
    <row r="272" spans="1:23" x14ac:dyDescent="0.25">
      <c r="A272" s="2" t="str">
        <f t="shared" si="25"/>
        <v>MATH 249</v>
      </c>
      <c r="B272" s="2" t="s">
        <v>399</v>
      </c>
      <c r="C272">
        <v>249</v>
      </c>
      <c r="D272" t="s">
        <v>1022</v>
      </c>
      <c r="E272" t="s">
        <v>693</v>
      </c>
      <c r="F272" t="s">
        <v>10</v>
      </c>
      <c r="G272" t="s">
        <v>26</v>
      </c>
      <c r="H272" t="s">
        <v>1107</v>
      </c>
      <c r="I272" t="s">
        <v>13</v>
      </c>
      <c r="J272" t="s">
        <v>971</v>
      </c>
      <c r="K272" t="s">
        <v>15</v>
      </c>
      <c r="L272" t="s">
        <v>16</v>
      </c>
      <c r="M272" t="s">
        <v>1112</v>
      </c>
      <c r="N272" t="s">
        <v>1103</v>
      </c>
      <c r="O272" t="s">
        <v>1113</v>
      </c>
      <c r="P272" t="s">
        <v>719</v>
      </c>
      <c r="Q272" t="s">
        <v>40</v>
      </c>
      <c r="R272" t="s">
        <v>22</v>
      </c>
      <c r="S272" t="s">
        <v>41</v>
      </c>
      <c r="U272" s="2" t="str">
        <f t="shared" si="26"/>
        <v>Nolan</v>
      </c>
      <c r="V272" s="2" t="str">
        <f t="shared" si="27"/>
        <v>Peter</v>
      </c>
      <c r="W272" s="2" t="str">
        <f t="shared" si="28"/>
        <v>Shaw</v>
      </c>
    </row>
    <row r="273" spans="1:23" x14ac:dyDescent="0.25">
      <c r="A273" s="2" t="str">
        <f t="shared" si="25"/>
        <v>MATH 249</v>
      </c>
      <c r="B273" s="2" t="s">
        <v>399</v>
      </c>
      <c r="C273">
        <v>249</v>
      </c>
      <c r="D273" t="s">
        <v>1023</v>
      </c>
      <c r="E273" t="s">
        <v>693</v>
      </c>
      <c r="F273" t="s">
        <v>10</v>
      </c>
      <c r="G273" t="s">
        <v>26</v>
      </c>
      <c r="H273" t="s">
        <v>1107</v>
      </c>
      <c r="I273" t="s">
        <v>13</v>
      </c>
      <c r="J273" t="s">
        <v>971</v>
      </c>
      <c r="K273" t="s">
        <v>15</v>
      </c>
      <c r="L273" t="s">
        <v>16</v>
      </c>
      <c r="M273" t="s">
        <v>1081</v>
      </c>
      <c r="N273" t="s">
        <v>1082</v>
      </c>
      <c r="O273" t="s">
        <v>719</v>
      </c>
      <c r="P273" t="s">
        <v>34</v>
      </c>
      <c r="Q273" t="s">
        <v>22</v>
      </c>
      <c r="R273" t="s">
        <v>35</v>
      </c>
      <c r="U273" s="2" t="str">
        <f t="shared" si="26"/>
        <v>Mehdi</v>
      </c>
      <c r="V273" s="2" t="str">
        <f t="shared" si="27"/>
        <v>Ahmadi</v>
      </c>
      <c r="W273" s="2" t="str">
        <f t="shared" si="28"/>
        <v>Ahmadi</v>
      </c>
    </row>
    <row r="274" spans="1:23" x14ac:dyDescent="0.25">
      <c r="A274" s="2" t="str">
        <f t="shared" si="25"/>
        <v>MATH 249</v>
      </c>
      <c r="B274" s="2" t="s">
        <v>399</v>
      </c>
      <c r="C274">
        <v>249</v>
      </c>
      <c r="D274" t="s">
        <v>1024</v>
      </c>
      <c r="E274" t="s">
        <v>693</v>
      </c>
      <c r="F274" t="s">
        <v>10</v>
      </c>
      <c r="G274" t="s">
        <v>26</v>
      </c>
      <c r="H274" t="s">
        <v>1107</v>
      </c>
      <c r="I274" t="s">
        <v>13</v>
      </c>
      <c r="J274" t="s">
        <v>971</v>
      </c>
      <c r="K274" t="s">
        <v>15</v>
      </c>
      <c r="L274" t="s">
        <v>16</v>
      </c>
      <c r="M274" t="s">
        <v>1114</v>
      </c>
      <c r="N274" t="s">
        <v>1115</v>
      </c>
      <c r="O274" t="s">
        <v>718</v>
      </c>
      <c r="P274" t="s">
        <v>31</v>
      </c>
      <c r="Q274" t="s">
        <v>22</v>
      </c>
      <c r="R274" t="s">
        <v>32</v>
      </c>
      <c r="U274" s="2" t="str">
        <f t="shared" si="26"/>
        <v>Iaryna</v>
      </c>
      <c r="V274" s="2" t="str">
        <f t="shared" si="27"/>
        <v>Grushevska</v>
      </c>
      <c r="W274" s="2" t="str">
        <f t="shared" si="28"/>
        <v>Grushevska</v>
      </c>
    </row>
    <row r="275" spans="1:23" x14ac:dyDescent="0.25">
      <c r="A275" s="2" t="str">
        <f t="shared" si="25"/>
        <v>MATH 249</v>
      </c>
      <c r="B275" s="2" t="s">
        <v>399</v>
      </c>
      <c r="C275">
        <v>249</v>
      </c>
      <c r="D275" t="s">
        <v>1027</v>
      </c>
      <c r="E275" t="s">
        <v>693</v>
      </c>
      <c r="F275" t="s">
        <v>10</v>
      </c>
      <c r="G275" t="s">
        <v>26</v>
      </c>
      <c r="H275" t="s">
        <v>1107</v>
      </c>
      <c r="I275" t="s">
        <v>13</v>
      </c>
      <c r="J275" t="s">
        <v>971</v>
      </c>
      <c r="K275" t="s">
        <v>15</v>
      </c>
      <c r="L275" t="s">
        <v>16</v>
      </c>
      <c r="M275" t="s">
        <v>1114</v>
      </c>
      <c r="N275" t="s">
        <v>1115</v>
      </c>
      <c r="O275" t="s">
        <v>718</v>
      </c>
      <c r="P275" t="s">
        <v>34</v>
      </c>
      <c r="Q275" t="s">
        <v>22</v>
      </c>
      <c r="R275" t="s">
        <v>35</v>
      </c>
      <c r="U275" s="2" t="str">
        <f t="shared" si="26"/>
        <v>Iaryna</v>
      </c>
      <c r="V275" s="2" t="str">
        <f t="shared" si="27"/>
        <v>Grushevska</v>
      </c>
      <c r="W275" s="2" t="str">
        <f t="shared" si="28"/>
        <v>Grushevska</v>
      </c>
    </row>
    <row r="276" spans="1:23" x14ac:dyDescent="0.25">
      <c r="A276" s="2" t="str">
        <f t="shared" si="25"/>
        <v>MATH 249</v>
      </c>
      <c r="B276" s="2" t="s">
        <v>399</v>
      </c>
      <c r="C276">
        <v>249</v>
      </c>
      <c r="D276" t="s">
        <v>24</v>
      </c>
      <c r="E276" t="s">
        <v>25</v>
      </c>
      <c r="F276" t="s">
        <v>694</v>
      </c>
      <c r="G276" s="2" t="s">
        <v>982</v>
      </c>
      <c r="H276" s="2"/>
      <c r="I276" t="s">
        <v>983</v>
      </c>
      <c r="J276" t="s">
        <v>984</v>
      </c>
      <c r="K276" t="s">
        <v>697</v>
      </c>
      <c r="L276" t="s">
        <v>728</v>
      </c>
      <c r="M276" s="2" t="s">
        <v>729</v>
      </c>
      <c r="N276" s="2" t="s">
        <v>22</v>
      </c>
      <c r="O276" s="2" t="s">
        <v>729</v>
      </c>
      <c r="P276" s="2" t="s">
        <v>730</v>
      </c>
      <c r="U276" s="2" t="str">
        <f t="shared" si="26"/>
        <v>TBA</v>
      </c>
      <c r="V276" s="2" t="str">
        <f t="shared" si="27"/>
        <v>-</v>
      </c>
      <c r="W276" s="2" t="str">
        <f t="shared" si="28"/>
        <v>TBA</v>
      </c>
    </row>
    <row r="277" spans="1:23" x14ac:dyDescent="0.25">
      <c r="A277" s="2" t="str">
        <f t="shared" si="25"/>
        <v>MATH 249</v>
      </c>
      <c r="B277" s="2" t="s">
        <v>399</v>
      </c>
      <c r="C277">
        <v>249</v>
      </c>
      <c r="D277" t="s">
        <v>33</v>
      </c>
      <c r="E277" t="s">
        <v>25</v>
      </c>
      <c r="F277" t="s">
        <v>694</v>
      </c>
      <c r="G277" s="2" t="s">
        <v>982</v>
      </c>
      <c r="H277" s="2"/>
      <c r="I277" t="s">
        <v>983</v>
      </c>
      <c r="J277" t="s">
        <v>984</v>
      </c>
      <c r="K277" t="s">
        <v>697</v>
      </c>
      <c r="L277" t="s">
        <v>728</v>
      </c>
      <c r="M277" s="2" t="s">
        <v>729</v>
      </c>
      <c r="N277" s="2" t="s">
        <v>22</v>
      </c>
      <c r="O277" s="2" t="s">
        <v>729</v>
      </c>
      <c r="P277" s="2" t="s">
        <v>730</v>
      </c>
      <c r="U277" s="2" t="str">
        <f t="shared" si="26"/>
        <v>TBA</v>
      </c>
      <c r="V277" s="2" t="str">
        <f t="shared" si="27"/>
        <v>-</v>
      </c>
      <c r="W277" s="2" t="str">
        <f t="shared" si="28"/>
        <v>TBA</v>
      </c>
    </row>
    <row r="278" spans="1:23" x14ac:dyDescent="0.25">
      <c r="A278" s="2" t="str">
        <f t="shared" si="25"/>
        <v>MATH 249</v>
      </c>
      <c r="B278" s="2" t="s">
        <v>399</v>
      </c>
      <c r="C278">
        <v>249</v>
      </c>
      <c r="D278" t="s">
        <v>36</v>
      </c>
      <c r="E278" t="s">
        <v>25</v>
      </c>
      <c r="F278" t="s">
        <v>694</v>
      </c>
      <c r="G278" s="2" t="s">
        <v>982</v>
      </c>
      <c r="H278" s="2"/>
      <c r="I278" t="s">
        <v>983</v>
      </c>
      <c r="J278" t="s">
        <v>984</v>
      </c>
      <c r="K278" t="s">
        <v>697</v>
      </c>
      <c r="L278" t="s">
        <v>728</v>
      </c>
      <c r="M278" s="2" t="s">
        <v>729</v>
      </c>
      <c r="N278" s="2" t="s">
        <v>22</v>
      </c>
      <c r="O278" s="2" t="s">
        <v>729</v>
      </c>
      <c r="P278" s="2" t="s">
        <v>730</v>
      </c>
      <c r="U278" s="2" t="str">
        <f t="shared" si="26"/>
        <v>TBA</v>
      </c>
      <c r="V278" s="2" t="str">
        <f t="shared" si="27"/>
        <v>-</v>
      </c>
      <c r="W278" s="2" t="str">
        <f t="shared" si="28"/>
        <v>TBA</v>
      </c>
    </row>
    <row r="279" spans="1:23" x14ac:dyDescent="0.25">
      <c r="A279" s="2" t="str">
        <f t="shared" si="25"/>
        <v>MATH 249</v>
      </c>
      <c r="B279" s="2" t="s">
        <v>399</v>
      </c>
      <c r="C279">
        <v>249</v>
      </c>
      <c r="D279" t="s">
        <v>42</v>
      </c>
      <c r="E279" t="s">
        <v>25</v>
      </c>
      <c r="F279" t="s">
        <v>694</v>
      </c>
      <c r="G279" s="2" t="s">
        <v>982</v>
      </c>
      <c r="H279" s="2"/>
      <c r="I279" t="s">
        <v>983</v>
      </c>
      <c r="J279" t="s">
        <v>984</v>
      </c>
      <c r="K279" t="s">
        <v>697</v>
      </c>
      <c r="L279" t="s">
        <v>728</v>
      </c>
      <c r="M279" s="2" t="s">
        <v>729</v>
      </c>
      <c r="N279" s="2" t="s">
        <v>22</v>
      </c>
      <c r="O279" s="2" t="s">
        <v>729</v>
      </c>
      <c r="P279" s="2" t="s">
        <v>730</v>
      </c>
      <c r="U279" s="2" t="str">
        <f t="shared" si="26"/>
        <v>TBA</v>
      </c>
      <c r="V279" s="2" t="str">
        <f t="shared" si="27"/>
        <v>-</v>
      </c>
      <c r="W279" s="2" t="str">
        <f t="shared" si="28"/>
        <v>TBA</v>
      </c>
    </row>
    <row r="280" spans="1:23" x14ac:dyDescent="0.25">
      <c r="A280" s="2" t="str">
        <f t="shared" si="25"/>
        <v>MATH 249</v>
      </c>
      <c r="B280" s="2" t="s">
        <v>399</v>
      </c>
      <c r="C280">
        <v>249</v>
      </c>
      <c r="D280" t="s">
        <v>45</v>
      </c>
      <c r="E280" t="s">
        <v>25</v>
      </c>
      <c r="F280" t="s">
        <v>694</v>
      </c>
      <c r="G280" s="2" t="s">
        <v>982</v>
      </c>
      <c r="H280" s="2"/>
      <c r="I280" t="s">
        <v>983</v>
      </c>
      <c r="J280" t="s">
        <v>984</v>
      </c>
      <c r="K280" t="s">
        <v>697</v>
      </c>
      <c r="L280" t="s">
        <v>728</v>
      </c>
      <c r="M280" s="2" t="s">
        <v>729</v>
      </c>
      <c r="N280" s="2" t="s">
        <v>22</v>
      </c>
      <c r="O280" s="2" t="s">
        <v>729</v>
      </c>
      <c r="P280" s="2" t="s">
        <v>730</v>
      </c>
      <c r="U280" s="2" t="str">
        <f t="shared" si="26"/>
        <v>TBA</v>
      </c>
      <c r="V280" s="2" t="str">
        <f t="shared" si="27"/>
        <v>-</v>
      </c>
      <c r="W280" s="2" t="str">
        <f t="shared" si="28"/>
        <v>TBA</v>
      </c>
    </row>
    <row r="281" spans="1:23" x14ac:dyDescent="0.25">
      <c r="A281" s="2" t="str">
        <f t="shared" si="25"/>
        <v>MATH 249</v>
      </c>
      <c r="B281" s="2" t="s">
        <v>399</v>
      </c>
      <c r="C281">
        <v>249</v>
      </c>
      <c r="D281" t="s">
        <v>48</v>
      </c>
      <c r="E281" t="s">
        <v>25</v>
      </c>
      <c r="F281" t="s">
        <v>694</v>
      </c>
      <c r="G281" s="2" t="s">
        <v>982</v>
      </c>
      <c r="H281" s="2"/>
      <c r="I281" t="s">
        <v>983</v>
      </c>
      <c r="J281" t="s">
        <v>984</v>
      </c>
      <c r="K281" t="s">
        <v>697</v>
      </c>
      <c r="L281" t="s">
        <v>728</v>
      </c>
      <c r="M281" s="2" t="s">
        <v>729</v>
      </c>
      <c r="N281" s="2" t="s">
        <v>22</v>
      </c>
      <c r="O281" s="2" t="s">
        <v>729</v>
      </c>
      <c r="P281" s="2" t="s">
        <v>730</v>
      </c>
      <c r="U281" s="2" t="str">
        <f t="shared" si="26"/>
        <v>TBA</v>
      </c>
      <c r="V281" s="2" t="str">
        <f t="shared" si="27"/>
        <v>-</v>
      </c>
      <c r="W281" s="2" t="str">
        <f t="shared" si="28"/>
        <v>TBA</v>
      </c>
    </row>
    <row r="282" spans="1:23" x14ac:dyDescent="0.25">
      <c r="A282" s="2" t="str">
        <f t="shared" si="25"/>
        <v>MATH 249</v>
      </c>
      <c r="B282" s="2" t="s">
        <v>399</v>
      </c>
      <c r="C282">
        <v>249</v>
      </c>
      <c r="D282" t="s">
        <v>86</v>
      </c>
      <c r="E282" t="s">
        <v>25</v>
      </c>
      <c r="F282" t="s">
        <v>694</v>
      </c>
      <c r="G282" s="2" t="s">
        <v>982</v>
      </c>
      <c r="H282" s="2"/>
      <c r="I282" t="s">
        <v>983</v>
      </c>
      <c r="J282" t="s">
        <v>984</v>
      </c>
      <c r="K282" t="s">
        <v>697</v>
      </c>
      <c r="L282" t="s">
        <v>728</v>
      </c>
      <c r="M282" s="2" t="s">
        <v>729</v>
      </c>
      <c r="N282" s="2" t="s">
        <v>22</v>
      </c>
      <c r="O282" s="2" t="s">
        <v>729</v>
      </c>
      <c r="P282" s="2" t="s">
        <v>730</v>
      </c>
      <c r="U282" s="2" t="str">
        <f t="shared" si="26"/>
        <v>TBA</v>
      </c>
      <c r="V282" s="2" t="str">
        <f t="shared" si="27"/>
        <v>-</v>
      </c>
      <c r="W282" s="2" t="str">
        <f t="shared" si="28"/>
        <v>TBA</v>
      </c>
    </row>
    <row r="283" spans="1:23" x14ac:dyDescent="0.25">
      <c r="A283" s="2" t="str">
        <f t="shared" si="25"/>
        <v>MATH 249</v>
      </c>
      <c r="B283" s="2" t="s">
        <v>399</v>
      </c>
      <c r="C283">
        <v>249</v>
      </c>
      <c r="D283" t="s">
        <v>89</v>
      </c>
      <c r="E283" t="s">
        <v>25</v>
      </c>
      <c r="F283" t="s">
        <v>694</v>
      </c>
      <c r="G283" s="2" t="s">
        <v>982</v>
      </c>
      <c r="H283" s="2"/>
      <c r="I283" t="s">
        <v>983</v>
      </c>
      <c r="J283" t="s">
        <v>984</v>
      </c>
      <c r="K283" t="s">
        <v>697</v>
      </c>
      <c r="L283" t="s">
        <v>728</v>
      </c>
      <c r="M283" s="2" t="s">
        <v>729</v>
      </c>
      <c r="N283" s="2" t="s">
        <v>22</v>
      </c>
      <c r="O283" s="2" t="s">
        <v>729</v>
      </c>
      <c r="P283" s="2" t="s">
        <v>730</v>
      </c>
      <c r="U283" s="2" t="str">
        <f t="shared" si="26"/>
        <v>TBA</v>
      </c>
      <c r="V283" s="2" t="str">
        <f t="shared" si="27"/>
        <v>-</v>
      </c>
      <c r="W283" s="2" t="str">
        <f t="shared" si="28"/>
        <v>TBA</v>
      </c>
    </row>
    <row r="284" spans="1:23" x14ac:dyDescent="0.25">
      <c r="A284" s="2" t="str">
        <f t="shared" si="25"/>
        <v>MATH 249</v>
      </c>
      <c r="B284" s="2" t="s">
        <v>399</v>
      </c>
      <c r="C284">
        <v>249</v>
      </c>
      <c r="D284" t="s">
        <v>90</v>
      </c>
      <c r="E284" t="s">
        <v>25</v>
      </c>
      <c r="F284" t="s">
        <v>694</v>
      </c>
      <c r="G284" s="2" t="s">
        <v>982</v>
      </c>
      <c r="H284" s="2"/>
      <c r="I284" t="s">
        <v>983</v>
      </c>
      <c r="J284" t="s">
        <v>984</v>
      </c>
      <c r="K284" t="s">
        <v>697</v>
      </c>
      <c r="L284" t="s">
        <v>728</v>
      </c>
      <c r="M284" s="2" t="s">
        <v>729</v>
      </c>
      <c r="N284" s="2" t="s">
        <v>22</v>
      </c>
      <c r="O284" s="2" t="s">
        <v>729</v>
      </c>
      <c r="P284" s="2" t="s">
        <v>730</v>
      </c>
      <c r="U284" s="2" t="str">
        <f t="shared" si="26"/>
        <v>TBA</v>
      </c>
      <c r="V284" s="2" t="str">
        <f t="shared" si="27"/>
        <v>-</v>
      </c>
      <c r="W284" s="2" t="str">
        <f t="shared" si="28"/>
        <v>TBA</v>
      </c>
    </row>
    <row r="285" spans="1:23" x14ac:dyDescent="0.25">
      <c r="A285" s="2" t="str">
        <f t="shared" si="25"/>
        <v>MATH 249</v>
      </c>
      <c r="B285" s="2" t="s">
        <v>399</v>
      </c>
      <c r="C285">
        <v>249</v>
      </c>
      <c r="D285" t="s">
        <v>95</v>
      </c>
      <c r="E285" t="s">
        <v>25</v>
      </c>
      <c r="F285" t="s">
        <v>694</v>
      </c>
      <c r="G285" s="2" t="s">
        <v>982</v>
      </c>
      <c r="H285" s="2"/>
      <c r="I285" t="s">
        <v>983</v>
      </c>
      <c r="J285" t="s">
        <v>984</v>
      </c>
      <c r="K285" t="s">
        <v>697</v>
      </c>
      <c r="L285" t="s">
        <v>728</v>
      </c>
      <c r="M285" s="2" t="s">
        <v>729</v>
      </c>
      <c r="N285" s="2" t="s">
        <v>22</v>
      </c>
      <c r="O285" s="2" t="s">
        <v>729</v>
      </c>
      <c r="P285" s="2" t="s">
        <v>730</v>
      </c>
      <c r="U285" s="2" t="str">
        <f t="shared" si="26"/>
        <v>TBA</v>
      </c>
      <c r="V285" s="2" t="str">
        <f t="shared" si="27"/>
        <v>-</v>
      </c>
      <c r="W285" s="2" t="str">
        <f t="shared" si="28"/>
        <v>TBA</v>
      </c>
    </row>
    <row r="286" spans="1:23" x14ac:dyDescent="0.25">
      <c r="A286" s="2" t="str">
        <f t="shared" si="25"/>
        <v xml:space="preserve"> </v>
      </c>
      <c r="B286" s="2"/>
      <c r="U286" s="2">
        <f t="shared" si="26"/>
        <v>0</v>
      </c>
      <c r="V286" s="2">
        <f t="shared" si="27"/>
        <v>0</v>
      </c>
      <c r="W286" s="2">
        <f t="shared" si="28"/>
        <v>0</v>
      </c>
    </row>
    <row r="287" spans="1:23" x14ac:dyDescent="0.25">
      <c r="A287" s="2" t="str">
        <f t="shared" si="25"/>
        <v>MATH 11.0416666666667</v>
      </c>
      <c r="B287" s="2" t="s">
        <v>399</v>
      </c>
      <c r="C287" s="1">
        <v>11.041666666666666</v>
      </c>
      <c r="D287" t="s">
        <v>1116</v>
      </c>
      <c r="E287" t="s">
        <v>1066</v>
      </c>
      <c r="F287" t="s">
        <v>55</v>
      </c>
      <c r="U287" s="2">
        <f t="shared" si="26"/>
        <v>0</v>
      </c>
      <c r="V287" s="2">
        <f t="shared" si="27"/>
        <v>0</v>
      </c>
      <c r="W287" s="2">
        <f t="shared" si="28"/>
        <v>0</v>
      </c>
    </row>
    <row r="288" spans="1:23" x14ac:dyDescent="0.25">
      <c r="A288" s="2" t="str">
        <f t="shared" si="25"/>
        <v>MATH 265</v>
      </c>
      <c r="B288" s="2" t="s">
        <v>399</v>
      </c>
      <c r="C288">
        <v>265</v>
      </c>
      <c r="D288" t="s">
        <v>8</v>
      </c>
      <c r="E288" t="s">
        <v>9</v>
      </c>
      <c r="F288" t="s">
        <v>10</v>
      </c>
      <c r="G288" t="s">
        <v>109</v>
      </c>
      <c r="H288" t="s">
        <v>607</v>
      </c>
      <c r="I288" t="s">
        <v>13</v>
      </c>
      <c r="J288" t="s">
        <v>14</v>
      </c>
      <c r="K288" t="s">
        <v>15</v>
      </c>
      <c r="L288" t="s">
        <v>16</v>
      </c>
      <c r="M288" t="s">
        <v>1117</v>
      </c>
      <c r="N288" t="s">
        <v>1118</v>
      </c>
      <c r="O288" t="s">
        <v>1119</v>
      </c>
      <c r="P288" t="s">
        <v>125</v>
      </c>
      <c r="Q288" t="s">
        <v>113</v>
      </c>
      <c r="R288" t="s">
        <v>22</v>
      </c>
      <c r="S288" t="s">
        <v>114</v>
      </c>
      <c r="U288" s="2" t="str">
        <f t="shared" si="26"/>
        <v>Michael</v>
      </c>
      <c r="V288" s="2" t="str">
        <f t="shared" si="27"/>
        <v>S.</v>
      </c>
      <c r="W288" s="2" t="str">
        <f t="shared" si="28"/>
        <v>Cavers</v>
      </c>
    </row>
    <row r="289" spans="1:23" x14ac:dyDescent="0.25">
      <c r="A289" s="2" t="str">
        <f t="shared" si="25"/>
        <v>MATH 265</v>
      </c>
      <c r="B289" s="2" t="s">
        <v>399</v>
      </c>
      <c r="C289">
        <v>265</v>
      </c>
      <c r="D289" t="s">
        <v>62</v>
      </c>
      <c r="E289" t="s">
        <v>9</v>
      </c>
      <c r="F289" t="s">
        <v>10</v>
      </c>
      <c r="G289" t="s">
        <v>121</v>
      </c>
      <c r="H289" t="s">
        <v>1071</v>
      </c>
      <c r="I289" t="s">
        <v>13</v>
      </c>
      <c r="J289" t="s">
        <v>63</v>
      </c>
      <c r="K289" t="s">
        <v>15</v>
      </c>
      <c r="L289" t="s">
        <v>16</v>
      </c>
      <c r="M289" t="s">
        <v>1054</v>
      </c>
      <c r="N289" t="s">
        <v>1120</v>
      </c>
      <c r="O289" t="s">
        <v>1121</v>
      </c>
      <c r="P289" t="s">
        <v>125</v>
      </c>
      <c r="Q289" t="s">
        <v>31</v>
      </c>
      <c r="R289" t="s">
        <v>22</v>
      </c>
      <c r="S289" t="s">
        <v>32</v>
      </c>
      <c r="U289" s="2" t="str">
        <f t="shared" si="26"/>
        <v>Nancy</v>
      </c>
      <c r="V289" s="2" t="str">
        <f t="shared" si="27"/>
        <v>Hernandez</v>
      </c>
      <c r="W289" s="2" t="str">
        <f t="shared" si="28"/>
        <v>Ceron</v>
      </c>
    </row>
    <row r="290" spans="1:23" x14ac:dyDescent="0.25">
      <c r="A290" s="2" t="str">
        <f t="shared" si="25"/>
        <v>MATH 265</v>
      </c>
      <c r="B290" s="2" t="s">
        <v>399</v>
      </c>
      <c r="C290">
        <v>265</v>
      </c>
      <c r="D290" t="s">
        <v>66</v>
      </c>
      <c r="E290" t="s">
        <v>9</v>
      </c>
      <c r="F290" t="s">
        <v>10</v>
      </c>
      <c r="G290" t="s">
        <v>109</v>
      </c>
      <c r="H290" t="s">
        <v>959</v>
      </c>
      <c r="I290" t="s">
        <v>13</v>
      </c>
      <c r="J290" t="s">
        <v>67</v>
      </c>
      <c r="K290" t="s">
        <v>15</v>
      </c>
      <c r="L290" t="s">
        <v>16</v>
      </c>
      <c r="M290" t="s">
        <v>957</v>
      </c>
      <c r="N290" t="s">
        <v>1122</v>
      </c>
      <c r="O290" t="s">
        <v>125</v>
      </c>
      <c r="P290" t="s">
        <v>93</v>
      </c>
      <c r="Q290" t="s">
        <v>22</v>
      </c>
      <c r="R290" t="s">
        <v>94</v>
      </c>
      <c r="U290" s="2" t="str">
        <f t="shared" si="26"/>
        <v>Andrew</v>
      </c>
      <c r="V290" s="2" t="str">
        <f t="shared" si="27"/>
        <v>Fiori</v>
      </c>
      <c r="W290" s="2" t="str">
        <f t="shared" si="28"/>
        <v>Fiori</v>
      </c>
    </row>
    <row r="291" spans="1:23" x14ac:dyDescent="0.25">
      <c r="A291" s="2" t="str">
        <f t="shared" si="25"/>
        <v>MATH 265</v>
      </c>
      <c r="B291" s="2" t="s">
        <v>399</v>
      </c>
      <c r="C291">
        <v>265</v>
      </c>
      <c r="D291" t="s">
        <v>966</v>
      </c>
      <c r="E291" t="s">
        <v>9</v>
      </c>
      <c r="F291" t="s">
        <v>10</v>
      </c>
      <c r="G291" t="s">
        <v>617</v>
      </c>
      <c r="H291" t="s">
        <v>647</v>
      </c>
      <c r="I291" t="s">
        <v>13</v>
      </c>
      <c r="J291" t="s">
        <v>968</v>
      </c>
      <c r="K291" t="s">
        <v>15</v>
      </c>
      <c r="L291" t="s">
        <v>16</v>
      </c>
      <c r="M291" t="s">
        <v>957</v>
      </c>
      <c r="N291" t="s">
        <v>1122</v>
      </c>
      <c r="O291" t="s">
        <v>125</v>
      </c>
      <c r="P291" t="s">
        <v>34</v>
      </c>
      <c r="Q291" t="s">
        <v>22</v>
      </c>
      <c r="R291" t="s">
        <v>35</v>
      </c>
      <c r="U291" s="2" t="str">
        <f t="shared" si="26"/>
        <v>Andrew</v>
      </c>
      <c r="V291" s="2" t="str">
        <f t="shared" si="27"/>
        <v>Fiori</v>
      </c>
      <c r="W291" s="2" t="str">
        <f t="shared" si="28"/>
        <v>Fiori</v>
      </c>
    </row>
    <row r="292" spans="1:23" x14ac:dyDescent="0.25">
      <c r="A292" s="2" t="str">
        <f t="shared" si="25"/>
        <v>MATH 265</v>
      </c>
      <c r="B292" s="2" t="s">
        <v>399</v>
      </c>
      <c r="C292">
        <v>265</v>
      </c>
      <c r="D292" t="s">
        <v>970</v>
      </c>
      <c r="E292" t="s">
        <v>9</v>
      </c>
      <c r="F292" t="s">
        <v>10</v>
      </c>
      <c r="G292" t="s">
        <v>955</v>
      </c>
      <c r="H292" t="s">
        <v>967</v>
      </c>
      <c r="I292" t="s">
        <v>13</v>
      </c>
      <c r="J292" t="s">
        <v>971</v>
      </c>
      <c r="K292" t="s">
        <v>15</v>
      </c>
      <c r="L292" t="s">
        <v>16</v>
      </c>
      <c r="M292" t="s">
        <v>960</v>
      </c>
      <c r="N292" t="s">
        <v>1123</v>
      </c>
      <c r="O292" t="s">
        <v>20</v>
      </c>
      <c r="P292" t="s">
        <v>34</v>
      </c>
      <c r="Q292" t="s">
        <v>22</v>
      </c>
      <c r="R292" t="s">
        <v>1124</v>
      </c>
      <c r="U292" s="2" t="str">
        <f t="shared" si="26"/>
        <v>Alexander</v>
      </c>
      <c r="V292" s="2" t="str">
        <f t="shared" si="27"/>
        <v>Brudnyi</v>
      </c>
      <c r="W292" s="2" t="str">
        <f t="shared" si="28"/>
        <v>Brudnyi</v>
      </c>
    </row>
    <row r="293" spans="1:23" x14ac:dyDescent="0.25">
      <c r="A293" s="2" t="str">
        <f t="shared" si="25"/>
        <v>MATH 265</v>
      </c>
      <c r="B293" s="2" t="s">
        <v>399</v>
      </c>
      <c r="C293">
        <v>265</v>
      </c>
      <c r="D293" t="s">
        <v>974</v>
      </c>
      <c r="E293" t="s">
        <v>9</v>
      </c>
      <c r="F293" t="s">
        <v>10</v>
      </c>
      <c r="G293" t="s">
        <v>955</v>
      </c>
      <c r="H293" t="s">
        <v>967</v>
      </c>
      <c r="I293" t="s">
        <v>13</v>
      </c>
      <c r="J293" t="s">
        <v>975</v>
      </c>
      <c r="K293" t="s">
        <v>15</v>
      </c>
      <c r="L293" t="s">
        <v>16</v>
      </c>
      <c r="M293" t="s">
        <v>1125</v>
      </c>
      <c r="N293" t="s">
        <v>1126</v>
      </c>
      <c r="O293" t="s">
        <v>1127</v>
      </c>
      <c r="P293" t="s">
        <v>20</v>
      </c>
      <c r="Q293" t="s">
        <v>21</v>
      </c>
      <c r="R293" t="s">
        <v>22</v>
      </c>
      <c r="S293" t="s">
        <v>23</v>
      </c>
      <c r="U293" s="2" t="str">
        <f t="shared" si="26"/>
        <v>Ayse</v>
      </c>
      <c r="V293" s="2" t="str">
        <f t="shared" si="27"/>
        <v>Deniz</v>
      </c>
      <c r="W293" s="2" t="str">
        <f t="shared" si="28"/>
        <v>Sezer</v>
      </c>
    </row>
    <row r="294" spans="1:23" x14ac:dyDescent="0.25">
      <c r="A294" s="2" t="str">
        <f t="shared" si="25"/>
        <v>MATH 265</v>
      </c>
      <c r="B294" s="2" t="s">
        <v>399</v>
      </c>
      <c r="C294">
        <v>265</v>
      </c>
      <c r="D294" t="s">
        <v>692</v>
      </c>
      <c r="E294" t="s">
        <v>693</v>
      </c>
      <c r="F294" t="s">
        <v>10</v>
      </c>
      <c r="G294" t="s">
        <v>56</v>
      </c>
      <c r="H294" t="s">
        <v>1088</v>
      </c>
      <c r="I294" t="s">
        <v>13</v>
      </c>
      <c r="J294" t="s">
        <v>14</v>
      </c>
      <c r="K294" t="s">
        <v>15</v>
      </c>
      <c r="L294" t="s">
        <v>16</v>
      </c>
      <c r="M294" t="s">
        <v>1128</v>
      </c>
      <c r="N294" t="s">
        <v>1129</v>
      </c>
      <c r="O294" t="s">
        <v>1130</v>
      </c>
      <c r="P294" t="s">
        <v>719</v>
      </c>
      <c r="Q294" t="s">
        <v>34</v>
      </c>
      <c r="R294" t="s">
        <v>22</v>
      </c>
      <c r="S294" t="s">
        <v>35</v>
      </c>
      <c r="U294" s="2" t="str">
        <f t="shared" si="26"/>
        <v>Rachel</v>
      </c>
      <c r="V294" s="2" t="str">
        <f t="shared" si="27"/>
        <v>Lisbeth</v>
      </c>
      <c r="W294" s="2" t="str">
        <f t="shared" si="28"/>
        <v>Hardeman</v>
      </c>
    </row>
    <row r="295" spans="1:23" x14ac:dyDescent="0.25">
      <c r="A295" s="2" t="str">
        <f t="shared" si="25"/>
        <v>MATH 265</v>
      </c>
      <c r="B295" s="2" t="s">
        <v>399</v>
      </c>
      <c r="C295">
        <v>265</v>
      </c>
      <c r="D295" t="s">
        <v>936</v>
      </c>
      <c r="E295" t="s">
        <v>693</v>
      </c>
      <c r="F295" t="s">
        <v>10</v>
      </c>
      <c r="G295" t="s">
        <v>26</v>
      </c>
      <c r="H295" t="s">
        <v>151</v>
      </c>
      <c r="I295" t="s">
        <v>13</v>
      </c>
      <c r="J295" t="s">
        <v>14</v>
      </c>
      <c r="K295" t="s">
        <v>15</v>
      </c>
      <c r="L295" t="s">
        <v>16</v>
      </c>
      <c r="M295" t="s">
        <v>1131</v>
      </c>
      <c r="N295" t="s">
        <v>1132</v>
      </c>
      <c r="O295" t="s">
        <v>1133</v>
      </c>
      <c r="P295" t="s">
        <v>719</v>
      </c>
      <c r="Q295" t="s">
        <v>40</v>
      </c>
      <c r="R295" t="s">
        <v>22</v>
      </c>
      <c r="S295" t="s">
        <v>41</v>
      </c>
      <c r="U295" s="2" t="str">
        <f t="shared" si="26"/>
        <v>Ethan</v>
      </c>
      <c r="V295" s="2" t="str">
        <f t="shared" si="27"/>
        <v>Patrick</v>
      </c>
      <c r="W295" s="2" t="str">
        <f t="shared" si="28"/>
        <v>White</v>
      </c>
    </row>
    <row r="296" spans="1:23" x14ac:dyDescent="0.25">
      <c r="A296" s="2" t="str">
        <f t="shared" si="25"/>
        <v>MATH 265</v>
      </c>
      <c r="B296" s="2" t="s">
        <v>399</v>
      </c>
      <c r="C296">
        <v>265</v>
      </c>
      <c r="D296" t="s">
        <v>940</v>
      </c>
      <c r="E296" t="s">
        <v>693</v>
      </c>
      <c r="F296" t="s">
        <v>10</v>
      </c>
      <c r="G296" t="s">
        <v>56</v>
      </c>
      <c r="H296" t="s">
        <v>1088</v>
      </c>
      <c r="I296" t="s">
        <v>13</v>
      </c>
      <c r="J296" t="s">
        <v>14</v>
      </c>
      <c r="K296" t="s">
        <v>15</v>
      </c>
      <c r="L296" t="s">
        <v>16</v>
      </c>
      <c r="M296" t="s">
        <v>1134</v>
      </c>
      <c r="N296" t="s">
        <v>1135</v>
      </c>
      <c r="O296" t="s">
        <v>1136</v>
      </c>
      <c r="P296" t="s">
        <v>719</v>
      </c>
      <c r="Q296" t="s">
        <v>84</v>
      </c>
      <c r="R296" t="s">
        <v>22</v>
      </c>
      <c r="S296" t="s">
        <v>85</v>
      </c>
      <c r="U296" s="2" t="str">
        <f t="shared" si="26"/>
        <v>Marina</v>
      </c>
      <c r="V296" s="2" t="str">
        <f t="shared" si="27"/>
        <v>Alexandrovna</v>
      </c>
      <c r="W296" s="2" t="str">
        <f t="shared" si="28"/>
        <v>Chugunova</v>
      </c>
    </row>
    <row r="297" spans="1:23" x14ac:dyDescent="0.25">
      <c r="A297" s="2" t="str">
        <f t="shared" si="25"/>
        <v>MATH 265</v>
      </c>
      <c r="B297" s="2" t="s">
        <v>399</v>
      </c>
      <c r="C297">
        <v>265</v>
      </c>
      <c r="D297" t="s">
        <v>941</v>
      </c>
      <c r="E297" t="s">
        <v>693</v>
      </c>
      <c r="F297" t="s">
        <v>10</v>
      </c>
      <c r="G297" t="s">
        <v>56</v>
      </c>
      <c r="H297" t="s">
        <v>1088</v>
      </c>
      <c r="I297" t="s">
        <v>13</v>
      </c>
      <c r="J297" t="s">
        <v>14</v>
      </c>
      <c r="K297" t="s">
        <v>15</v>
      </c>
      <c r="L297" t="s">
        <v>16</v>
      </c>
      <c r="M297" t="s">
        <v>1137</v>
      </c>
      <c r="N297" t="s">
        <v>1105</v>
      </c>
      <c r="O297" t="s">
        <v>1138</v>
      </c>
      <c r="P297" t="s">
        <v>718</v>
      </c>
      <c r="Q297" t="s">
        <v>34</v>
      </c>
      <c r="R297" t="s">
        <v>22</v>
      </c>
      <c r="S297" t="s">
        <v>35</v>
      </c>
      <c r="U297" s="2" t="str">
        <f t="shared" si="26"/>
        <v>Reginald</v>
      </c>
      <c r="V297" s="2" t="str">
        <f t="shared" si="27"/>
        <v>David</v>
      </c>
      <c r="W297" s="2" t="str">
        <f t="shared" si="28"/>
        <v>Lybbert</v>
      </c>
    </row>
    <row r="298" spans="1:23" x14ac:dyDescent="0.25">
      <c r="A298" s="2" t="str">
        <f t="shared" si="25"/>
        <v>MATH 265</v>
      </c>
      <c r="B298" s="2" t="s">
        <v>399</v>
      </c>
      <c r="C298">
        <v>265</v>
      </c>
      <c r="D298" t="s">
        <v>944</v>
      </c>
      <c r="E298" t="s">
        <v>693</v>
      </c>
      <c r="F298" t="s">
        <v>10</v>
      </c>
      <c r="G298" t="s">
        <v>56</v>
      </c>
      <c r="H298" t="s">
        <v>1088</v>
      </c>
      <c r="I298" t="s">
        <v>13</v>
      </c>
      <c r="J298" t="s">
        <v>14</v>
      </c>
      <c r="K298" t="s">
        <v>15</v>
      </c>
      <c r="L298" t="s">
        <v>16</v>
      </c>
      <c r="M298" t="s">
        <v>1139</v>
      </c>
      <c r="N298" t="s">
        <v>1140</v>
      </c>
      <c r="O298" t="s">
        <v>718</v>
      </c>
      <c r="P298" t="s">
        <v>43</v>
      </c>
      <c r="Q298" t="s">
        <v>22</v>
      </c>
      <c r="R298" t="s">
        <v>44</v>
      </c>
      <c r="U298" s="2" t="str">
        <f t="shared" si="26"/>
        <v>Elizabeth</v>
      </c>
      <c r="V298" s="2" t="str">
        <f t="shared" si="27"/>
        <v>Ofori</v>
      </c>
      <c r="W298" s="2" t="str">
        <f t="shared" si="28"/>
        <v>Ofori</v>
      </c>
    </row>
    <row r="299" spans="1:23" x14ac:dyDescent="0.25">
      <c r="A299" s="2" t="str">
        <f t="shared" si="25"/>
        <v>MATH 265</v>
      </c>
      <c r="B299" s="2" t="s">
        <v>399</v>
      </c>
      <c r="C299">
        <v>265</v>
      </c>
      <c r="D299" t="s">
        <v>945</v>
      </c>
      <c r="E299" t="s">
        <v>693</v>
      </c>
      <c r="F299" t="s">
        <v>10</v>
      </c>
      <c r="G299" t="s">
        <v>56</v>
      </c>
      <c r="H299" t="s">
        <v>1088</v>
      </c>
      <c r="I299" t="s">
        <v>13</v>
      </c>
      <c r="J299" t="s">
        <v>14</v>
      </c>
      <c r="K299" t="s">
        <v>15</v>
      </c>
      <c r="L299" t="s">
        <v>16</v>
      </c>
      <c r="M299" t="s">
        <v>1137</v>
      </c>
      <c r="N299" t="s">
        <v>1105</v>
      </c>
      <c r="O299" t="s">
        <v>1138</v>
      </c>
      <c r="P299" t="s">
        <v>720</v>
      </c>
      <c r="Q299" t="s">
        <v>84</v>
      </c>
      <c r="R299" t="s">
        <v>22</v>
      </c>
      <c r="S299" t="s">
        <v>85</v>
      </c>
      <c r="U299" s="2" t="str">
        <f t="shared" si="26"/>
        <v>Reginald</v>
      </c>
      <c r="V299" s="2" t="str">
        <f t="shared" si="27"/>
        <v>David</v>
      </c>
      <c r="W299" s="2" t="str">
        <f t="shared" si="28"/>
        <v>Lybbert</v>
      </c>
    </row>
    <row r="300" spans="1:23" x14ac:dyDescent="0.25">
      <c r="A300" s="2" t="str">
        <f t="shared" si="25"/>
        <v>MATH 265</v>
      </c>
      <c r="B300" s="2" t="s">
        <v>399</v>
      </c>
      <c r="C300">
        <v>265</v>
      </c>
      <c r="D300" t="s">
        <v>999</v>
      </c>
      <c r="E300" t="s">
        <v>693</v>
      </c>
      <c r="F300" t="s">
        <v>10</v>
      </c>
      <c r="G300" t="s">
        <v>109</v>
      </c>
      <c r="H300" t="s">
        <v>1098</v>
      </c>
      <c r="I300" t="s">
        <v>13</v>
      </c>
      <c r="J300" t="s">
        <v>63</v>
      </c>
      <c r="K300" t="s">
        <v>15</v>
      </c>
      <c r="L300" t="s">
        <v>16</v>
      </c>
      <c r="M300" t="s">
        <v>1112</v>
      </c>
      <c r="N300" t="s">
        <v>1103</v>
      </c>
      <c r="O300" t="s">
        <v>1113</v>
      </c>
      <c r="P300" t="s">
        <v>1047</v>
      </c>
      <c r="Q300" t="s">
        <v>93</v>
      </c>
      <c r="R300" t="s">
        <v>22</v>
      </c>
      <c r="S300" t="s">
        <v>94</v>
      </c>
      <c r="U300" s="2" t="str">
        <f t="shared" si="26"/>
        <v>Nolan</v>
      </c>
      <c r="V300" s="2" t="str">
        <f t="shared" si="27"/>
        <v>Peter</v>
      </c>
      <c r="W300" s="2" t="str">
        <f t="shared" si="28"/>
        <v>Shaw</v>
      </c>
    </row>
    <row r="301" spans="1:23" x14ac:dyDescent="0.25">
      <c r="A301" s="2" t="str">
        <f t="shared" si="25"/>
        <v>MATH 265</v>
      </c>
      <c r="B301" s="2" t="s">
        <v>399</v>
      </c>
      <c r="C301">
        <v>265</v>
      </c>
      <c r="D301" t="s">
        <v>1000</v>
      </c>
      <c r="E301" t="s">
        <v>693</v>
      </c>
      <c r="F301" t="s">
        <v>10</v>
      </c>
      <c r="G301" t="s">
        <v>109</v>
      </c>
      <c r="H301" t="s">
        <v>1098</v>
      </c>
      <c r="I301" t="s">
        <v>13</v>
      </c>
      <c r="J301" t="s">
        <v>63</v>
      </c>
      <c r="K301" t="s">
        <v>15</v>
      </c>
      <c r="L301" t="s">
        <v>16</v>
      </c>
      <c r="M301" t="s">
        <v>1054</v>
      </c>
      <c r="N301" t="s">
        <v>1120</v>
      </c>
      <c r="O301" t="s">
        <v>1121</v>
      </c>
      <c r="P301" t="s">
        <v>1047</v>
      </c>
      <c r="Q301" t="s">
        <v>31</v>
      </c>
      <c r="R301" t="s">
        <v>22</v>
      </c>
      <c r="S301" t="s">
        <v>32</v>
      </c>
      <c r="U301" s="2" t="str">
        <f t="shared" si="26"/>
        <v>Nancy</v>
      </c>
      <c r="V301" s="2" t="str">
        <f t="shared" si="27"/>
        <v>Hernandez</v>
      </c>
      <c r="W301" s="2" t="str">
        <f t="shared" si="28"/>
        <v>Ceron</v>
      </c>
    </row>
    <row r="302" spans="1:23" x14ac:dyDescent="0.25">
      <c r="A302" s="2" t="str">
        <f t="shared" si="25"/>
        <v>MATH 265</v>
      </c>
      <c r="B302" s="2" t="s">
        <v>399</v>
      </c>
      <c r="C302">
        <v>265</v>
      </c>
      <c r="D302" t="s">
        <v>1003</v>
      </c>
      <c r="E302" t="s">
        <v>693</v>
      </c>
      <c r="F302" t="s">
        <v>10</v>
      </c>
      <c r="G302" t="s">
        <v>56</v>
      </c>
      <c r="H302" t="s">
        <v>1088</v>
      </c>
      <c r="I302" t="s">
        <v>13</v>
      </c>
      <c r="J302" t="s">
        <v>63</v>
      </c>
      <c r="K302" t="s">
        <v>15</v>
      </c>
      <c r="L302" t="s">
        <v>16</v>
      </c>
      <c r="M302" t="s">
        <v>1084</v>
      </c>
      <c r="N302" t="s">
        <v>17</v>
      </c>
      <c r="O302" t="s">
        <v>1085</v>
      </c>
      <c r="P302" t="s">
        <v>720</v>
      </c>
      <c r="Q302" t="s">
        <v>93</v>
      </c>
      <c r="R302" t="s">
        <v>22</v>
      </c>
      <c r="S302" t="s">
        <v>94</v>
      </c>
      <c r="U302" s="2" t="str">
        <f t="shared" si="26"/>
        <v>Olasunkanmi</v>
      </c>
      <c r="V302" s="2" t="str">
        <f t="shared" si="27"/>
        <v>James</v>
      </c>
      <c r="W302" s="2" t="str">
        <f t="shared" si="28"/>
        <v>Kehinde</v>
      </c>
    </row>
    <row r="303" spans="1:23" x14ac:dyDescent="0.25">
      <c r="A303" s="2" t="str">
        <f t="shared" si="25"/>
        <v>MATH 265</v>
      </c>
      <c r="B303" s="2" t="s">
        <v>399</v>
      </c>
      <c r="C303">
        <v>265</v>
      </c>
      <c r="D303" t="s">
        <v>1004</v>
      </c>
      <c r="E303" t="s">
        <v>693</v>
      </c>
      <c r="F303" t="s">
        <v>10</v>
      </c>
      <c r="G303" t="s">
        <v>676</v>
      </c>
      <c r="H303" t="s">
        <v>677</v>
      </c>
      <c r="I303" t="s">
        <v>13</v>
      </c>
      <c r="J303" t="s">
        <v>63</v>
      </c>
      <c r="K303" t="s">
        <v>15</v>
      </c>
      <c r="L303" t="s">
        <v>16</v>
      </c>
      <c r="M303" t="s">
        <v>1267</v>
      </c>
      <c r="N303" t="s">
        <v>1110</v>
      </c>
      <c r="O303" t="s">
        <v>1111</v>
      </c>
      <c r="P303" t="s">
        <v>720</v>
      </c>
      <c r="Q303" t="s">
        <v>34</v>
      </c>
      <c r="R303" t="s">
        <v>22</v>
      </c>
      <c r="S303" t="s">
        <v>35</v>
      </c>
      <c r="U303" s="2" t="str">
        <f t="shared" si="26"/>
        <v>Ayman-Mohammad</v>
      </c>
      <c r="V303" s="2" t="str">
        <f t="shared" si="27"/>
        <v>Abedalqader</v>
      </c>
      <c r="W303" s="2" t="str">
        <f t="shared" si="28"/>
        <v>Horoub</v>
      </c>
    </row>
    <row r="304" spans="1:23" x14ac:dyDescent="0.25">
      <c r="A304" s="2" t="str">
        <f t="shared" si="25"/>
        <v>MATH 265</v>
      </c>
      <c r="B304" s="2" t="s">
        <v>399</v>
      </c>
      <c r="C304">
        <v>265</v>
      </c>
      <c r="D304" t="s">
        <v>1007</v>
      </c>
      <c r="E304" t="s">
        <v>693</v>
      </c>
      <c r="F304" t="s">
        <v>10</v>
      </c>
      <c r="G304" t="s">
        <v>26</v>
      </c>
      <c r="H304" t="s">
        <v>1141</v>
      </c>
      <c r="I304" t="s">
        <v>13</v>
      </c>
      <c r="J304" t="s">
        <v>67</v>
      </c>
      <c r="K304" t="s">
        <v>15</v>
      </c>
      <c r="L304" t="s">
        <v>16</v>
      </c>
      <c r="M304" t="s">
        <v>957</v>
      </c>
      <c r="N304" t="s">
        <v>1122</v>
      </c>
      <c r="O304" t="s">
        <v>1047</v>
      </c>
      <c r="P304" t="s">
        <v>34</v>
      </c>
      <c r="Q304" t="s">
        <v>22</v>
      </c>
      <c r="R304" t="s">
        <v>35</v>
      </c>
      <c r="U304" s="2" t="str">
        <f t="shared" si="26"/>
        <v>Andrew</v>
      </c>
      <c r="V304" s="2" t="str">
        <f t="shared" si="27"/>
        <v>Fiori</v>
      </c>
      <c r="W304" s="2" t="str">
        <f t="shared" si="28"/>
        <v>Fiori</v>
      </c>
    </row>
    <row r="305" spans="1:23" x14ac:dyDescent="0.25">
      <c r="A305" s="2" t="str">
        <f t="shared" si="25"/>
        <v>MATH 265</v>
      </c>
      <c r="B305" s="2" t="s">
        <v>399</v>
      </c>
      <c r="C305">
        <v>265</v>
      </c>
      <c r="D305" t="s">
        <v>1008</v>
      </c>
      <c r="E305" t="s">
        <v>693</v>
      </c>
      <c r="F305" t="s">
        <v>10</v>
      </c>
      <c r="G305" t="s">
        <v>26</v>
      </c>
      <c r="H305" t="s">
        <v>1141</v>
      </c>
      <c r="I305" t="s">
        <v>13</v>
      </c>
      <c r="J305" t="s">
        <v>67</v>
      </c>
      <c r="K305" t="s">
        <v>15</v>
      </c>
      <c r="L305" t="s">
        <v>16</v>
      </c>
      <c r="M305" t="s">
        <v>1142</v>
      </c>
      <c r="N305" t="s">
        <v>1143</v>
      </c>
      <c r="O305" t="s">
        <v>1047</v>
      </c>
      <c r="P305" t="s">
        <v>40</v>
      </c>
      <c r="Q305" t="s">
        <v>22</v>
      </c>
      <c r="R305" t="s">
        <v>41</v>
      </c>
      <c r="U305" s="2" t="str">
        <f t="shared" si="26"/>
        <v>Matthew</v>
      </c>
      <c r="V305" s="2" t="str">
        <f t="shared" si="27"/>
        <v>Adams</v>
      </c>
      <c r="W305" s="2" t="str">
        <f t="shared" si="28"/>
        <v>Adams</v>
      </c>
    </row>
    <row r="306" spans="1:23" x14ac:dyDescent="0.25">
      <c r="A306" s="2" t="str">
        <f t="shared" si="25"/>
        <v>MATH 265</v>
      </c>
      <c r="B306" s="2" t="s">
        <v>399</v>
      </c>
      <c r="C306">
        <v>265</v>
      </c>
      <c r="D306" t="s">
        <v>1009</v>
      </c>
      <c r="E306" t="s">
        <v>693</v>
      </c>
      <c r="F306" t="s">
        <v>10</v>
      </c>
      <c r="G306" t="s">
        <v>26</v>
      </c>
      <c r="H306" t="s">
        <v>1141</v>
      </c>
      <c r="I306" t="s">
        <v>13</v>
      </c>
      <c r="J306" t="s">
        <v>67</v>
      </c>
      <c r="K306" t="s">
        <v>15</v>
      </c>
      <c r="L306" t="s">
        <v>16</v>
      </c>
      <c r="M306" t="s">
        <v>1142</v>
      </c>
      <c r="N306" t="s">
        <v>1143</v>
      </c>
      <c r="O306" t="s">
        <v>1036</v>
      </c>
      <c r="P306" t="s">
        <v>723</v>
      </c>
      <c r="Q306" t="s">
        <v>22</v>
      </c>
      <c r="R306" t="s">
        <v>724</v>
      </c>
      <c r="U306" s="2" t="str">
        <f t="shared" si="26"/>
        <v>Matthew</v>
      </c>
      <c r="V306" s="2" t="str">
        <f t="shared" si="27"/>
        <v>Adams</v>
      </c>
      <c r="W306" s="2" t="str">
        <f t="shared" si="28"/>
        <v>Adams</v>
      </c>
    </row>
    <row r="307" spans="1:23" x14ac:dyDescent="0.25">
      <c r="A307" s="2" t="str">
        <f t="shared" si="25"/>
        <v>MATH 265</v>
      </c>
      <c r="B307" s="2" t="s">
        <v>399</v>
      </c>
      <c r="C307">
        <v>265</v>
      </c>
      <c r="D307" t="s">
        <v>1012</v>
      </c>
      <c r="E307" t="s">
        <v>693</v>
      </c>
      <c r="F307" t="s">
        <v>10</v>
      </c>
      <c r="G307" t="s">
        <v>26</v>
      </c>
      <c r="H307" t="s">
        <v>1107</v>
      </c>
      <c r="I307" t="s">
        <v>13</v>
      </c>
      <c r="J307" t="s">
        <v>67</v>
      </c>
      <c r="K307" t="s">
        <v>15</v>
      </c>
      <c r="L307" t="s">
        <v>16</v>
      </c>
      <c r="M307" t="s">
        <v>1134</v>
      </c>
      <c r="N307" t="s">
        <v>1135</v>
      </c>
      <c r="O307" t="s">
        <v>1136</v>
      </c>
      <c r="P307" t="s">
        <v>1036</v>
      </c>
      <c r="Q307" t="s">
        <v>723</v>
      </c>
      <c r="R307" t="s">
        <v>22</v>
      </c>
      <c r="S307" t="s">
        <v>724</v>
      </c>
      <c r="U307" s="2" t="str">
        <f t="shared" si="26"/>
        <v>Marina</v>
      </c>
      <c r="V307" s="2" t="str">
        <f t="shared" si="27"/>
        <v>Alexandrovna</v>
      </c>
      <c r="W307" s="2" t="str">
        <f t="shared" si="28"/>
        <v>Chugunova</v>
      </c>
    </row>
    <row r="308" spans="1:23" x14ac:dyDescent="0.25">
      <c r="A308" s="2" t="str">
        <f t="shared" si="25"/>
        <v>MATH 265</v>
      </c>
      <c r="B308" s="2" t="s">
        <v>399</v>
      </c>
      <c r="C308">
        <v>265</v>
      </c>
      <c r="D308" t="s">
        <v>1015</v>
      </c>
      <c r="E308" t="s">
        <v>693</v>
      </c>
      <c r="F308" t="s">
        <v>10</v>
      </c>
      <c r="G308" t="s">
        <v>26</v>
      </c>
      <c r="H308" t="s">
        <v>1141</v>
      </c>
      <c r="I308" t="s">
        <v>13</v>
      </c>
      <c r="J308" t="s">
        <v>968</v>
      </c>
      <c r="K308" t="s">
        <v>15</v>
      </c>
      <c r="L308" t="s">
        <v>16</v>
      </c>
      <c r="M308" t="s">
        <v>957</v>
      </c>
      <c r="N308" t="s">
        <v>1122</v>
      </c>
      <c r="O308" t="s">
        <v>720</v>
      </c>
      <c r="P308" t="s">
        <v>49</v>
      </c>
      <c r="Q308" t="s">
        <v>22</v>
      </c>
      <c r="R308" t="s">
        <v>50</v>
      </c>
      <c r="U308" s="2" t="str">
        <f t="shared" si="26"/>
        <v>Andrew</v>
      </c>
      <c r="V308" s="2" t="str">
        <f t="shared" si="27"/>
        <v>Fiori</v>
      </c>
      <c r="W308" s="2" t="str">
        <f t="shared" si="28"/>
        <v>Fiori</v>
      </c>
    </row>
    <row r="309" spans="1:23" x14ac:dyDescent="0.25">
      <c r="A309" s="2" t="str">
        <f t="shared" si="25"/>
        <v>MATH 265</v>
      </c>
      <c r="B309" s="2" t="s">
        <v>399</v>
      </c>
      <c r="C309">
        <v>265</v>
      </c>
      <c r="D309" t="s">
        <v>1019</v>
      </c>
      <c r="E309" t="s">
        <v>693</v>
      </c>
      <c r="F309" t="s">
        <v>10</v>
      </c>
      <c r="G309" t="s">
        <v>26</v>
      </c>
      <c r="H309" t="s">
        <v>1141</v>
      </c>
      <c r="I309" t="s">
        <v>13</v>
      </c>
      <c r="J309" t="s">
        <v>968</v>
      </c>
      <c r="K309" t="s">
        <v>15</v>
      </c>
      <c r="L309" t="s">
        <v>16</v>
      </c>
      <c r="M309" t="s">
        <v>1134</v>
      </c>
      <c r="N309" t="s">
        <v>1135</v>
      </c>
      <c r="O309" t="s">
        <v>1136</v>
      </c>
      <c r="P309" t="s">
        <v>720</v>
      </c>
      <c r="Q309" t="s">
        <v>113</v>
      </c>
      <c r="R309" t="s">
        <v>22</v>
      </c>
      <c r="S309" t="s">
        <v>114</v>
      </c>
      <c r="U309" s="2" t="str">
        <f t="shared" si="26"/>
        <v>Marina</v>
      </c>
      <c r="V309" s="2" t="str">
        <f t="shared" si="27"/>
        <v>Alexandrovna</v>
      </c>
      <c r="W309" s="2" t="str">
        <f t="shared" si="28"/>
        <v>Chugunova</v>
      </c>
    </row>
    <row r="310" spans="1:23" x14ac:dyDescent="0.25">
      <c r="A310" s="2" t="str">
        <f t="shared" si="25"/>
        <v>MATH 265</v>
      </c>
      <c r="B310" s="2" t="s">
        <v>399</v>
      </c>
      <c r="C310">
        <v>265</v>
      </c>
      <c r="D310" t="s">
        <v>1022</v>
      </c>
      <c r="E310" t="s">
        <v>693</v>
      </c>
      <c r="F310" t="s">
        <v>10</v>
      </c>
      <c r="G310" t="s">
        <v>26</v>
      </c>
      <c r="H310" t="s">
        <v>1141</v>
      </c>
      <c r="I310" t="s">
        <v>13</v>
      </c>
      <c r="J310" t="s">
        <v>968</v>
      </c>
      <c r="K310" t="s">
        <v>15</v>
      </c>
      <c r="L310" t="s">
        <v>16</v>
      </c>
      <c r="M310" t="s">
        <v>1142</v>
      </c>
      <c r="N310" t="s">
        <v>1143</v>
      </c>
      <c r="O310" t="s">
        <v>1047</v>
      </c>
      <c r="P310" t="s">
        <v>43</v>
      </c>
      <c r="Q310" t="s">
        <v>22</v>
      </c>
      <c r="R310" t="s">
        <v>44</v>
      </c>
      <c r="U310" s="2" t="str">
        <f t="shared" si="26"/>
        <v>Matthew</v>
      </c>
      <c r="V310" s="2" t="str">
        <f t="shared" si="27"/>
        <v>Adams</v>
      </c>
      <c r="W310" s="2" t="str">
        <f t="shared" si="28"/>
        <v>Adams</v>
      </c>
    </row>
    <row r="311" spans="1:23" x14ac:dyDescent="0.25">
      <c r="A311" s="2" t="str">
        <f t="shared" si="25"/>
        <v>MATH 265</v>
      </c>
      <c r="B311" s="2" t="s">
        <v>399</v>
      </c>
      <c r="C311">
        <v>265</v>
      </c>
      <c r="D311" t="s">
        <v>1023</v>
      </c>
      <c r="E311" t="s">
        <v>693</v>
      </c>
      <c r="F311" t="s">
        <v>10</v>
      </c>
      <c r="G311" t="s">
        <v>26</v>
      </c>
      <c r="H311" t="s">
        <v>1141</v>
      </c>
      <c r="I311" t="s">
        <v>13</v>
      </c>
      <c r="J311" t="s">
        <v>968</v>
      </c>
      <c r="K311" t="s">
        <v>15</v>
      </c>
      <c r="L311" t="s">
        <v>16</v>
      </c>
      <c r="M311" t="s">
        <v>1096</v>
      </c>
      <c r="N311" t="s">
        <v>1097</v>
      </c>
      <c r="O311" t="s">
        <v>1047</v>
      </c>
      <c r="P311" t="s">
        <v>49</v>
      </c>
      <c r="Q311" t="s">
        <v>22</v>
      </c>
      <c r="R311" t="s">
        <v>50</v>
      </c>
      <c r="U311" s="2" t="str">
        <f t="shared" si="26"/>
        <v>Hyunjae</v>
      </c>
      <c r="V311" s="2" t="str">
        <f t="shared" si="27"/>
        <v>Moon</v>
      </c>
      <c r="W311" s="2" t="str">
        <f t="shared" si="28"/>
        <v>Moon</v>
      </c>
    </row>
    <row r="312" spans="1:23" x14ac:dyDescent="0.25">
      <c r="A312" s="2" t="str">
        <f t="shared" si="25"/>
        <v>MATH 265</v>
      </c>
      <c r="B312" s="2" t="s">
        <v>399</v>
      </c>
      <c r="C312">
        <v>265</v>
      </c>
      <c r="D312" t="s">
        <v>1024</v>
      </c>
      <c r="E312" t="s">
        <v>693</v>
      </c>
      <c r="F312" t="s">
        <v>10</v>
      </c>
      <c r="G312" t="s">
        <v>26</v>
      </c>
      <c r="H312" t="s">
        <v>1141</v>
      </c>
      <c r="I312" t="s">
        <v>13</v>
      </c>
      <c r="J312" t="s">
        <v>971</v>
      </c>
      <c r="K312" t="s">
        <v>15</v>
      </c>
      <c r="L312" t="s">
        <v>16</v>
      </c>
      <c r="M312" t="s">
        <v>1144</v>
      </c>
      <c r="N312" t="s">
        <v>1145</v>
      </c>
      <c r="O312" t="s">
        <v>720</v>
      </c>
      <c r="P312" t="s">
        <v>40</v>
      </c>
      <c r="Q312" t="s">
        <v>22</v>
      </c>
      <c r="R312" t="s">
        <v>41</v>
      </c>
      <c r="U312" s="2" t="str">
        <f t="shared" si="26"/>
        <v>Ilia</v>
      </c>
      <c r="V312" s="2" t="str">
        <f t="shared" si="27"/>
        <v>Ilmer</v>
      </c>
      <c r="W312" s="2" t="str">
        <f t="shared" si="28"/>
        <v>Ilmer</v>
      </c>
    </row>
    <row r="313" spans="1:23" x14ac:dyDescent="0.25">
      <c r="A313" s="2" t="str">
        <f t="shared" si="25"/>
        <v>MATH 265</v>
      </c>
      <c r="B313" s="2" t="s">
        <v>399</v>
      </c>
      <c r="C313">
        <v>265</v>
      </c>
      <c r="D313" t="s">
        <v>1027</v>
      </c>
      <c r="E313" t="s">
        <v>693</v>
      </c>
      <c r="F313" t="s">
        <v>10</v>
      </c>
      <c r="G313" t="s">
        <v>26</v>
      </c>
      <c r="H313" t="s">
        <v>1141</v>
      </c>
      <c r="I313" t="s">
        <v>13</v>
      </c>
      <c r="J313" t="s">
        <v>971</v>
      </c>
      <c r="K313" t="s">
        <v>15</v>
      </c>
      <c r="L313" t="s">
        <v>16</v>
      </c>
      <c r="M313" t="s">
        <v>1117</v>
      </c>
      <c r="N313" t="s">
        <v>1146</v>
      </c>
      <c r="O313" t="s">
        <v>720</v>
      </c>
      <c r="P313" t="s">
        <v>43</v>
      </c>
      <c r="Q313" t="s">
        <v>22</v>
      </c>
      <c r="R313" t="s">
        <v>44</v>
      </c>
      <c r="U313" s="2" t="str">
        <f t="shared" si="26"/>
        <v>Michael</v>
      </c>
      <c r="V313" s="2" t="str">
        <f t="shared" si="27"/>
        <v>Oliwa</v>
      </c>
      <c r="W313" s="2" t="str">
        <f t="shared" si="28"/>
        <v>Oliwa</v>
      </c>
    </row>
    <row r="314" spans="1:23" x14ac:dyDescent="0.25">
      <c r="A314" s="2" t="str">
        <f t="shared" si="25"/>
        <v>MATH 265</v>
      </c>
      <c r="B314" s="2" t="s">
        <v>399</v>
      </c>
      <c r="C314">
        <v>265</v>
      </c>
      <c r="D314" t="s">
        <v>1028</v>
      </c>
      <c r="E314" t="s">
        <v>693</v>
      </c>
      <c r="F314" t="s">
        <v>10</v>
      </c>
      <c r="G314" t="s">
        <v>26</v>
      </c>
      <c r="H314" t="s">
        <v>1141</v>
      </c>
      <c r="I314" t="s">
        <v>13</v>
      </c>
      <c r="J314" t="s">
        <v>971</v>
      </c>
      <c r="K314" t="s">
        <v>15</v>
      </c>
      <c r="L314" t="s">
        <v>16</v>
      </c>
      <c r="M314" t="s">
        <v>1144</v>
      </c>
      <c r="N314" t="s">
        <v>1145</v>
      </c>
      <c r="O314" t="s">
        <v>1036</v>
      </c>
      <c r="P314" t="s">
        <v>31</v>
      </c>
      <c r="Q314" t="s">
        <v>22</v>
      </c>
      <c r="R314" t="s">
        <v>32</v>
      </c>
      <c r="U314" s="2" t="str">
        <f t="shared" si="26"/>
        <v>Ilia</v>
      </c>
      <c r="V314" s="2" t="str">
        <f t="shared" si="27"/>
        <v>Ilmer</v>
      </c>
      <c r="W314" s="2" t="str">
        <f t="shared" si="28"/>
        <v>Ilmer</v>
      </c>
    </row>
    <row r="315" spans="1:23" x14ac:dyDescent="0.25">
      <c r="A315" s="2" t="str">
        <f t="shared" si="25"/>
        <v>MATH 265</v>
      </c>
      <c r="B315" s="2" t="s">
        <v>399</v>
      </c>
      <c r="C315">
        <v>265</v>
      </c>
      <c r="D315" t="s">
        <v>1030</v>
      </c>
      <c r="E315" t="s">
        <v>693</v>
      </c>
      <c r="F315" t="s">
        <v>10</v>
      </c>
      <c r="G315" t="s">
        <v>26</v>
      </c>
      <c r="H315" t="s">
        <v>1141</v>
      </c>
      <c r="I315" t="s">
        <v>13</v>
      </c>
      <c r="J315" t="s">
        <v>971</v>
      </c>
      <c r="K315" t="s">
        <v>15</v>
      </c>
      <c r="L315" t="s">
        <v>16</v>
      </c>
      <c r="M315" t="s">
        <v>1137</v>
      </c>
      <c r="N315" t="s">
        <v>1105</v>
      </c>
      <c r="O315" t="s">
        <v>1138</v>
      </c>
      <c r="P315" t="s">
        <v>1036</v>
      </c>
      <c r="Q315" t="s">
        <v>34</v>
      </c>
      <c r="R315" t="s">
        <v>22</v>
      </c>
      <c r="S315" t="s">
        <v>35</v>
      </c>
      <c r="U315" s="2" t="str">
        <f t="shared" si="26"/>
        <v>Reginald</v>
      </c>
      <c r="V315" s="2" t="str">
        <f t="shared" si="27"/>
        <v>David</v>
      </c>
      <c r="W315" s="2" t="str">
        <f t="shared" si="28"/>
        <v>Lybbert</v>
      </c>
    </row>
    <row r="316" spans="1:23" x14ac:dyDescent="0.25">
      <c r="A316" s="2" t="str">
        <f t="shared" si="25"/>
        <v>MATH 265</v>
      </c>
      <c r="B316" s="2" t="s">
        <v>399</v>
      </c>
      <c r="C316">
        <v>265</v>
      </c>
      <c r="D316" t="s">
        <v>1031</v>
      </c>
      <c r="E316" t="s">
        <v>693</v>
      </c>
      <c r="F316" t="s">
        <v>10</v>
      </c>
      <c r="G316" t="s">
        <v>26</v>
      </c>
      <c r="H316" t="s">
        <v>1141</v>
      </c>
      <c r="I316" t="s">
        <v>13</v>
      </c>
      <c r="J316" t="s">
        <v>975</v>
      </c>
      <c r="K316" t="s">
        <v>15</v>
      </c>
      <c r="L316" t="s">
        <v>16</v>
      </c>
      <c r="M316" t="s">
        <v>1103</v>
      </c>
      <c r="N316" t="s">
        <v>1104</v>
      </c>
      <c r="O316" t="s">
        <v>719</v>
      </c>
      <c r="P316" t="s">
        <v>93</v>
      </c>
      <c r="Q316" t="s">
        <v>22</v>
      </c>
      <c r="R316" t="s">
        <v>94</v>
      </c>
      <c r="U316" s="2" t="str">
        <f t="shared" si="26"/>
        <v>Peter</v>
      </c>
      <c r="V316" s="2" t="str">
        <f t="shared" si="27"/>
        <v>Le-hoang</v>
      </c>
      <c r="W316" s="2" t="str">
        <f t="shared" si="28"/>
        <v>Le-hoang</v>
      </c>
    </row>
    <row r="317" spans="1:23" x14ac:dyDescent="0.25">
      <c r="A317" s="2" t="str">
        <f t="shared" si="25"/>
        <v>MATH 265</v>
      </c>
      <c r="B317" s="2" t="s">
        <v>399</v>
      </c>
      <c r="C317">
        <v>265</v>
      </c>
      <c r="D317" t="s">
        <v>1032</v>
      </c>
      <c r="E317" t="s">
        <v>693</v>
      </c>
      <c r="F317" t="s">
        <v>10</v>
      </c>
      <c r="G317" t="s">
        <v>26</v>
      </c>
      <c r="H317" t="s">
        <v>1141</v>
      </c>
      <c r="I317" t="s">
        <v>13</v>
      </c>
      <c r="J317" t="s">
        <v>975</v>
      </c>
      <c r="K317" t="s">
        <v>15</v>
      </c>
      <c r="L317" t="s">
        <v>16</v>
      </c>
      <c r="M317" t="s">
        <v>1114</v>
      </c>
      <c r="N317" t="s">
        <v>1115</v>
      </c>
      <c r="O317" t="s">
        <v>719</v>
      </c>
      <c r="P317" t="s">
        <v>31</v>
      </c>
      <c r="Q317" t="s">
        <v>22</v>
      </c>
      <c r="R317" t="s">
        <v>32</v>
      </c>
      <c r="U317" s="2" t="str">
        <f t="shared" si="26"/>
        <v>Iaryna</v>
      </c>
      <c r="V317" s="2" t="str">
        <f t="shared" si="27"/>
        <v>Grushevska</v>
      </c>
      <c r="W317" s="2" t="str">
        <f t="shared" si="28"/>
        <v>Grushevska</v>
      </c>
    </row>
    <row r="318" spans="1:23" x14ac:dyDescent="0.25">
      <c r="A318" s="2" t="str">
        <f t="shared" si="25"/>
        <v>MATH 265</v>
      </c>
      <c r="B318" s="2" t="s">
        <v>399</v>
      </c>
      <c r="C318">
        <v>265</v>
      </c>
      <c r="D318" t="s">
        <v>1033</v>
      </c>
      <c r="E318" t="s">
        <v>693</v>
      </c>
      <c r="F318" t="s">
        <v>10</v>
      </c>
      <c r="G318" t="s">
        <v>26</v>
      </c>
      <c r="H318" t="s">
        <v>1141</v>
      </c>
      <c r="I318" t="s">
        <v>13</v>
      </c>
      <c r="J318" t="s">
        <v>975</v>
      </c>
      <c r="K318" t="s">
        <v>15</v>
      </c>
      <c r="L318" t="s">
        <v>16</v>
      </c>
      <c r="M318" t="s">
        <v>1108</v>
      </c>
      <c r="N318" t="s">
        <v>1109</v>
      </c>
      <c r="O318" t="s">
        <v>144</v>
      </c>
      <c r="P318" t="s">
        <v>719</v>
      </c>
      <c r="Q318" t="s">
        <v>49</v>
      </c>
      <c r="R318" t="s">
        <v>22</v>
      </c>
      <c r="S318" t="s">
        <v>50</v>
      </c>
      <c r="U318" s="2" t="str">
        <f t="shared" si="26"/>
        <v>Syeda</v>
      </c>
      <c r="V318" s="2" t="str">
        <f t="shared" si="27"/>
        <v>Fareeha</v>
      </c>
      <c r="W318" s="2" t="str">
        <f t="shared" si="28"/>
        <v>Ali</v>
      </c>
    </row>
    <row r="319" spans="1:23" x14ac:dyDescent="0.25">
      <c r="A319" s="2" t="str">
        <f t="shared" si="25"/>
        <v>MATH 265</v>
      </c>
      <c r="B319" s="2" t="s">
        <v>399</v>
      </c>
      <c r="C319">
        <v>265</v>
      </c>
      <c r="D319" t="s">
        <v>1037</v>
      </c>
      <c r="E319" t="s">
        <v>693</v>
      </c>
      <c r="F319" t="s">
        <v>10</v>
      </c>
      <c r="G319" t="s">
        <v>26</v>
      </c>
      <c r="H319" t="s">
        <v>1141</v>
      </c>
      <c r="I319" t="s">
        <v>13</v>
      </c>
      <c r="J319" t="s">
        <v>975</v>
      </c>
      <c r="K319" t="s">
        <v>15</v>
      </c>
      <c r="L319" t="s">
        <v>16</v>
      </c>
      <c r="M319" t="s">
        <v>1108</v>
      </c>
      <c r="N319" t="s">
        <v>1109</v>
      </c>
      <c r="O319" t="s">
        <v>144</v>
      </c>
      <c r="P319" t="s">
        <v>719</v>
      </c>
      <c r="Q319" t="s">
        <v>113</v>
      </c>
      <c r="R319" t="s">
        <v>22</v>
      </c>
      <c r="S319" t="s">
        <v>114</v>
      </c>
      <c r="U319" s="2" t="str">
        <f t="shared" si="26"/>
        <v>Syeda</v>
      </c>
      <c r="V319" s="2" t="str">
        <f t="shared" si="27"/>
        <v>Fareeha</v>
      </c>
      <c r="W319" s="2" t="str">
        <f t="shared" si="28"/>
        <v>Ali</v>
      </c>
    </row>
    <row r="320" spans="1:23" x14ac:dyDescent="0.25">
      <c r="A320" s="2" t="str">
        <f t="shared" si="25"/>
        <v>MATH 265</v>
      </c>
      <c r="B320" s="2" t="s">
        <v>399</v>
      </c>
      <c r="C320">
        <v>265</v>
      </c>
      <c r="D320" t="s">
        <v>24</v>
      </c>
      <c r="E320" t="s">
        <v>25</v>
      </c>
      <c r="F320" t="s">
        <v>694</v>
      </c>
      <c r="G320" s="2" t="s">
        <v>982</v>
      </c>
      <c r="H320" s="2"/>
      <c r="I320" t="s">
        <v>983</v>
      </c>
      <c r="J320" t="s">
        <v>984</v>
      </c>
      <c r="K320" t="s">
        <v>697</v>
      </c>
      <c r="L320" t="s">
        <v>728</v>
      </c>
      <c r="M320" s="2" t="s">
        <v>729</v>
      </c>
      <c r="N320" s="2" t="s">
        <v>22</v>
      </c>
      <c r="O320" s="2" t="s">
        <v>729</v>
      </c>
      <c r="P320" s="2" t="s">
        <v>730</v>
      </c>
      <c r="U320" s="2" t="str">
        <f t="shared" si="26"/>
        <v>TBA</v>
      </c>
      <c r="V320" s="2" t="str">
        <f t="shared" si="27"/>
        <v>-</v>
      </c>
      <c r="W320" s="2" t="str">
        <f t="shared" si="28"/>
        <v>TBA</v>
      </c>
    </row>
    <row r="321" spans="1:23" x14ac:dyDescent="0.25">
      <c r="A321" s="2" t="str">
        <f t="shared" si="25"/>
        <v>MATH 265</v>
      </c>
      <c r="B321" s="2" t="s">
        <v>399</v>
      </c>
      <c r="C321">
        <v>265</v>
      </c>
      <c r="D321" t="s">
        <v>33</v>
      </c>
      <c r="E321" t="s">
        <v>25</v>
      </c>
      <c r="F321" t="s">
        <v>694</v>
      </c>
      <c r="G321" s="2" t="s">
        <v>982</v>
      </c>
      <c r="H321" s="2"/>
      <c r="I321" t="s">
        <v>983</v>
      </c>
      <c r="J321" t="s">
        <v>984</v>
      </c>
      <c r="K321" t="s">
        <v>697</v>
      </c>
      <c r="L321" t="s">
        <v>728</v>
      </c>
      <c r="M321" s="2" t="s">
        <v>729</v>
      </c>
      <c r="N321" s="2" t="s">
        <v>22</v>
      </c>
      <c r="O321" s="2" t="s">
        <v>729</v>
      </c>
      <c r="P321" s="2" t="s">
        <v>730</v>
      </c>
      <c r="U321" s="2" t="str">
        <f t="shared" si="26"/>
        <v>TBA</v>
      </c>
      <c r="V321" s="2" t="str">
        <f t="shared" si="27"/>
        <v>-</v>
      </c>
      <c r="W321" s="2" t="str">
        <f t="shared" si="28"/>
        <v>TBA</v>
      </c>
    </row>
    <row r="322" spans="1:23" x14ac:dyDescent="0.25">
      <c r="A322" s="2" t="str">
        <f t="shared" si="25"/>
        <v>MATH 265</v>
      </c>
      <c r="B322" s="2" t="s">
        <v>399</v>
      </c>
      <c r="C322">
        <v>265</v>
      </c>
      <c r="D322" t="s">
        <v>36</v>
      </c>
      <c r="E322" t="s">
        <v>25</v>
      </c>
      <c r="F322" t="s">
        <v>694</v>
      </c>
      <c r="G322" s="2" t="s">
        <v>982</v>
      </c>
      <c r="H322" s="2"/>
      <c r="I322" t="s">
        <v>983</v>
      </c>
      <c r="J322" t="s">
        <v>984</v>
      </c>
      <c r="K322" t="s">
        <v>697</v>
      </c>
      <c r="L322" t="s">
        <v>728</v>
      </c>
      <c r="M322" s="2" t="s">
        <v>729</v>
      </c>
      <c r="N322" s="2" t="s">
        <v>22</v>
      </c>
      <c r="O322" s="2" t="s">
        <v>729</v>
      </c>
      <c r="P322" s="2" t="s">
        <v>730</v>
      </c>
      <c r="U322" s="2" t="str">
        <f t="shared" si="26"/>
        <v>TBA</v>
      </c>
      <c r="V322" s="2" t="str">
        <f t="shared" si="27"/>
        <v>-</v>
      </c>
      <c r="W322" s="2" t="str">
        <f t="shared" si="28"/>
        <v>TBA</v>
      </c>
    </row>
    <row r="323" spans="1:23" x14ac:dyDescent="0.25">
      <c r="A323" s="2" t="str">
        <f t="shared" ref="A323:A386" si="29">CONCATENATE(B323," ",C323)</f>
        <v>MATH 265</v>
      </c>
      <c r="B323" s="2" t="s">
        <v>399</v>
      </c>
      <c r="C323">
        <v>265</v>
      </c>
      <c r="D323" t="s">
        <v>42</v>
      </c>
      <c r="E323" t="s">
        <v>25</v>
      </c>
      <c r="F323" t="s">
        <v>694</v>
      </c>
      <c r="G323" s="2" t="s">
        <v>982</v>
      </c>
      <c r="H323" s="2"/>
      <c r="I323" t="s">
        <v>983</v>
      </c>
      <c r="J323" t="s">
        <v>984</v>
      </c>
      <c r="K323" t="s">
        <v>697</v>
      </c>
      <c r="L323" t="s">
        <v>728</v>
      </c>
      <c r="M323" s="2" t="s">
        <v>729</v>
      </c>
      <c r="N323" s="2" t="s">
        <v>22</v>
      </c>
      <c r="O323" s="2" t="s">
        <v>729</v>
      </c>
      <c r="P323" s="2" t="s">
        <v>730</v>
      </c>
      <c r="U323" s="2" t="str">
        <f t="shared" ref="U323:U386" si="30">M323</f>
        <v>TBA</v>
      </c>
      <c r="V323" s="2" t="str">
        <f t="shared" ref="V323:V386" si="31">N323</f>
        <v>-</v>
      </c>
      <c r="W323" s="2" t="str">
        <f t="shared" ref="W323:W386" si="32">IF(LEFT(O323,1)="(", N323, O323)</f>
        <v>TBA</v>
      </c>
    </row>
    <row r="324" spans="1:23" x14ac:dyDescent="0.25">
      <c r="A324" s="2" t="str">
        <f t="shared" si="29"/>
        <v>MATH 265</v>
      </c>
      <c r="B324" s="2" t="s">
        <v>399</v>
      </c>
      <c r="C324">
        <v>265</v>
      </c>
      <c r="D324" t="s">
        <v>45</v>
      </c>
      <c r="E324" t="s">
        <v>25</v>
      </c>
      <c r="F324" t="s">
        <v>694</v>
      </c>
      <c r="G324" s="2" t="s">
        <v>982</v>
      </c>
      <c r="H324" s="2"/>
      <c r="I324" t="s">
        <v>983</v>
      </c>
      <c r="J324" t="s">
        <v>984</v>
      </c>
      <c r="K324" t="s">
        <v>697</v>
      </c>
      <c r="L324" t="s">
        <v>728</v>
      </c>
      <c r="M324" s="2" t="s">
        <v>729</v>
      </c>
      <c r="N324" s="2" t="s">
        <v>22</v>
      </c>
      <c r="O324" s="2" t="s">
        <v>729</v>
      </c>
      <c r="P324" s="2" t="s">
        <v>730</v>
      </c>
      <c r="U324" s="2" t="str">
        <f t="shared" si="30"/>
        <v>TBA</v>
      </c>
      <c r="V324" s="2" t="str">
        <f t="shared" si="31"/>
        <v>-</v>
      </c>
      <c r="W324" s="2" t="str">
        <f t="shared" si="32"/>
        <v>TBA</v>
      </c>
    </row>
    <row r="325" spans="1:23" x14ac:dyDescent="0.25">
      <c r="A325" s="2" t="str">
        <f t="shared" si="29"/>
        <v>MATH 265</v>
      </c>
      <c r="B325" s="2" t="s">
        <v>399</v>
      </c>
      <c r="C325">
        <v>265</v>
      </c>
      <c r="D325" t="s">
        <v>48</v>
      </c>
      <c r="E325" t="s">
        <v>25</v>
      </c>
      <c r="F325" t="s">
        <v>694</v>
      </c>
      <c r="G325" s="2" t="s">
        <v>982</v>
      </c>
      <c r="H325" s="2"/>
      <c r="I325" t="s">
        <v>983</v>
      </c>
      <c r="J325" t="s">
        <v>984</v>
      </c>
      <c r="K325" t="s">
        <v>697</v>
      </c>
      <c r="L325" t="s">
        <v>728</v>
      </c>
      <c r="M325" s="2" t="s">
        <v>729</v>
      </c>
      <c r="N325" s="2" t="s">
        <v>22</v>
      </c>
      <c r="O325" s="2" t="s">
        <v>729</v>
      </c>
      <c r="P325" s="2" t="s">
        <v>730</v>
      </c>
      <c r="U325" s="2" t="str">
        <f t="shared" si="30"/>
        <v>TBA</v>
      </c>
      <c r="V325" s="2" t="str">
        <f t="shared" si="31"/>
        <v>-</v>
      </c>
      <c r="W325" s="2" t="str">
        <f t="shared" si="32"/>
        <v>TBA</v>
      </c>
    </row>
    <row r="326" spans="1:23" x14ac:dyDescent="0.25">
      <c r="A326" s="2" t="str">
        <f t="shared" si="29"/>
        <v>MATH 265</v>
      </c>
      <c r="B326" s="2" t="s">
        <v>399</v>
      </c>
      <c r="C326">
        <v>265</v>
      </c>
      <c r="D326" t="s">
        <v>86</v>
      </c>
      <c r="E326" t="s">
        <v>25</v>
      </c>
      <c r="F326" t="s">
        <v>694</v>
      </c>
      <c r="G326" s="2" t="s">
        <v>982</v>
      </c>
      <c r="H326" s="2"/>
      <c r="I326" t="s">
        <v>983</v>
      </c>
      <c r="J326" t="s">
        <v>984</v>
      </c>
      <c r="K326" t="s">
        <v>697</v>
      </c>
      <c r="L326" t="s">
        <v>728</v>
      </c>
      <c r="M326" s="2" t="s">
        <v>729</v>
      </c>
      <c r="N326" s="2" t="s">
        <v>22</v>
      </c>
      <c r="O326" s="2" t="s">
        <v>729</v>
      </c>
      <c r="P326" s="2" t="s">
        <v>730</v>
      </c>
      <c r="U326" s="2" t="str">
        <f t="shared" si="30"/>
        <v>TBA</v>
      </c>
      <c r="V326" s="2" t="str">
        <f t="shared" si="31"/>
        <v>-</v>
      </c>
      <c r="W326" s="2" t="str">
        <f t="shared" si="32"/>
        <v>TBA</v>
      </c>
    </row>
    <row r="327" spans="1:23" x14ac:dyDescent="0.25">
      <c r="A327" s="2" t="str">
        <f t="shared" si="29"/>
        <v>MATH 265</v>
      </c>
      <c r="B327" s="2" t="s">
        <v>399</v>
      </c>
      <c r="C327">
        <v>265</v>
      </c>
      <c r="D327" t="s">
        <v>89</v>
      </c>
      <c r="E327" t="s">
        <v>25</v>
      </c>
      <c r="F327" t="s">
        <v>694</v>
      </c>
      <c r="G327" s="2" t="s">
        <v>982</v>
      </c>
      <c r="H327" s="2"/>
      <c r="I327" t="s">
        <v>983</v>
      </c>
      <c r="J327" t="s">
        <v>984</v>
      </c>
      <c r="K327" t="s">
        <v>697</v>
      </c>
      <c r="L327" t="s">
        <v>728</v>
      </c>
      <c r="M327" s="2" t="s">
        <v>729</v>
      </c>
      <c r="N327" s="2" t="s">
        <v>22</v>
      </c>
      <c r="O327" s="2" t="s">
        <v>729</v>
      </c>
      <c r="P327" s="2" t="s">
        <v>730</v>
      </c>
      <c r="U327" s="2" t="str">
        <f t="shared" si="30"/>
        <v>TBA</v>
      </c>
      <c r="V327" s="2" t="str">
        <f t="shared" si="31"/>
        <v>-</v>
      </c>
      <c r="W327" s="2" t="str">
        <f t="shared" si="32"/>
        <v>TBA</v>
      </c>
    </row>
    <row r="328" spans="1:23" x14ac:dyDescent="0.25">
      <c r="A328" s="2" t="str">
        <f t="shared" si="29"/>
        <v xml:space="preserve"> </v>
      </c>
      <c r="B328" s="2"/>
      <c r="U328" s="2">
        <f t="shared" si="30"/>
        <v>0</v>
      </c>
      <c r="V328" s="2">
        <f t="shared" si="31"/>
        <v>0</v>
      </c>
      <c r="W328" s="2">
        <f t="shared" si="32"/>
        <v>0</v>
      </c>
    </row>
    <row r="329" spans="1:23" x14ac:dyDescent="0.25">
      <c r="A329" s="2" t="str">
        <f t="shared" si="29"/>
        <v>MATH 11.4583333333333</v>
      </c>
      <c r="B329" s="2" t="s">
        <v>399</v>
      </c>
      <c r="C329" s="1">
        <v>11.458333333333334</v>
      </c>
      <c r="D329" t="s">
        <v>1066</v>
      </c>
      <c r="E329" t="s">
        <v>53</v>
      </c>
      <c r="F329" t="s">
        <v>1147</v>
      </c>
      <c r="G329" t="s">
        <v>149</v>
      </c>
      <c r="H329" t="s">
        <v>1148</v>
      </c>
      <c r="U329" s="2">
        <f t="shared" si="30"/>
        <v>0</v>
      </c>
      <c r="V329" s="2">
        <f t="shared" si="31"/>
        <v>0</v>
      </c>
      <c r="W329" s="2">
        <f t="shared" si="32"/>
        <v>0</v>
      </c>
    </row>
    <row r="330" spans="1:23" x14ac:dyDescent="0.25">
      <c r="A330" s="2" t="str">
        <f t="shared" si="29"/>
        <v>MATH 275</v>
      </c>
      <c r="B330" s="2" t="s">
        <v>399</v>
      </c>
      <c r="C330">
        <v>275</v>
      </c>
      <c r="D330" t="s">
        <v>8</v>
      </c>
      <c r="E330" t="s">
        <v>9</v>
      </c>
      <c r="F330" t="s">
        <v>10</v>
      </c>
      <c r="G330" t="s">
        <v>676</v>
      </c>
      <c r="H330" t="s">
        <v>1053</v>
      </c>
      <c r="I330" t="s">
        <v>13</v>
      </c>
      <c r="J330" t="s">
        <v>14</v>
      </c>
      <c r="K330" t="s">
        <v>15</v>
      </c>
      <c r="L330" t="s">
        <v>16</v>
      </c>
      <c r="M330" t="s">
        <v>1149</v>
      </c>
      <c r="N330" t="s">
        <v>1150</v>
      </c>
      <c r="O330" t="s">
        <v>125</v>
      </c>
      <c r="P330" t="s">
        <v>84</v>
      </c>
      <c r="Q330" t="s">
        <v>22</v>
      </c>
      <c r="R330" t="s">
        <v>85</v>
      </c>
      <c r="U330" s="2" t="str">
        <f t="shared" si="30"/>
        <v>Yousry</v>
      </c>
      <c r="V330" s="2" t="str">
        <f t="shared" si="31"/>
        <v>Elsabrouty</v>
      </c>
      <c r="W330" s="2" t="str">
        <f t="shared" si="32"/>
        <v>Elsabrouty</v>
      </c>
    </row>
    <row r="331" spans="1:23" x14ac:dyDescent="0.25">
      <c r="A331" s="2" t="str">
        <f t="shared" si="29"/>
        <v>MATH 275</v>
      </c>
      <c r="B331" s="2" t="s">
        <v>399</v>
      </c>
      <c r="C331">
        <v>275</v>
      </c>
      <c r="D331" t="s">
        <v>62</v>
      </c>
      <c r="E331" t="s">
        <v>9</v>
      </c>
      <c r="F331" t="s">
        <v>10</v>
      </c>
      <c r="G331" t="s">
        <v>1151</v>
      </c>
      <c r="H331" t="s">
        <v>1152</v>
      </c>
      <c r="I331" t="s">
        <v>13</v>
      </c>
      <c r="J331" t="s">
        <v>63</v>
      </c>
      <c r="K331" t="s">
        <v>15</v>
      </c>
      <c r="L331" t="s">
        <v>16</v>
      </c>
      <c r="M331" t="s">
        <v>1153</v>
      </c>
      <c r="N331" t="s">
        <v>19</v>
      </c>
      <c r="O331" t="s">
        <v>20</v>
      </c>
      <c r="P331" t="s">
        <v>49</v>
      </c>
      <c r="Q331" t="s">
        <v>22</v>
      </c>
      <c r="R331" t="s">
        <v>68</v>
      </c>
      <c r="U331" s="2" t="str">
        <f t="shared" si="30"/>
        <v>Kam-Fai</v>
      </c>
      <c r="V331" s="2" t="str">
        <f t="shared" si="31"/>
        <v>Tam</v>
      </c>
      <c r="W331" s="2" t="str">
        <f t="shared" si="32"/>
        <v>Tam</v>
      </c>
    </row>
    <row r="332" spans="1:23" x14ac:dyDescent="0.25">
      <c r="A332" s="2" t="str">
        <f t="shared" si="29"/>
        <v>MATH 275</v>
      </c>
      <c r="B332" s="2" t="s">
        <v>399</v>
      </c>
      <c r="C332">
        <v>275</v>
      </c>
      <c r="D332" t="s">
        <v>66</v>
      </c>
      <c r="E332" t="s">
        <v>9</v>
      </c>
      <c r="F332" t="s">
        <v>10</v>
      </c>
      <c r="G332" t="s">
        <v>1151</v>
      </c>
      <c r="H332" t="s">
        <v>1152</v>
      </c>
      <c r="I332" t="s">
        <v>13</v>
      </c>
      <c r="J332" t="s">
        <v>67</v>
      </c>
      <c r="K332" t="s">
        <v>15</v>
      </c>
      <c r="L332" t="s">
        <v>16</v>
      </c>
      <c r="M332" t="s">
        <v>1153</v>
      </c>
      <c r="N332" t="s">
        <v>19</v>
      </c>
      <c r="O332" t="s">
        <v>20</v>
      </c>
      <c r="P332" t="s">
        <v>64</v>
      </c>
      <c r="Q332" t="s">
        <v>22</v>
      </c>
      <c r="R332" t="s">
        <v>65</v>
      </c>
      <c r="U332" s="2" t="str">
        <f t="shared" si="30"/>
        <v>Kam-Fai</v>
      </c>
      <c r="V332" s="2" t="str">
        <f t="shared" si="31"/>
        <v>Tam</v>
      </c>
      <c r="W332" s="2" t="str">
        <f t="shared" si="32"/>
        <v>Tam</v>
      </c>
    </row>
    <row r="333" spans="1:23" x14ac:dyDescent="0.25">
      <c r="A333" s="2" t="str">
        <f t="shared" si="29"/>
        <v>MATH 275</v>
      </c>
      <c r="B333" s="2" t="s">
        <v>399</v>
      </c>
      <c r="C333">
        <v>275</v>
      </c>
      <c r="D333" t="s">
        <v>966</v>
      </c>
      <c r="E333" t="s">
        <v>9</v>
      </c>
      <c r="F333" t="s">
        <v>10</v>
      </c>
      <c r="G333" t="s">
        <v>1151</v>
      </c>
      <c r="H333" t="s">
        <v>1152</v>
      </c>
      <c r="I333" t="s">
        <v>13</v>
      </c>
      <c r="J333" t="s">
        <v>968</v>
      </c>
      <c r="K333" t="s">
        <v>15</v>
      </c>
      <c r="L333" t="s">
        <v>16</v>
      </c>
      <c r="M333" t="s">
        <v>1154</v>
      </c>
      <c r="N333" t="s">
        <v>1155</v>
      </c>
      <c r="O333" t="s">
        <v>125</v>
      </c>
      <c r="P333" t="s">
        <v>31</v>
      </c>
      <c r="Q333" t="s">
        <v>22</v>
      </c>
      <c r="R333" t="s">
        <v>32</v>
      </c>
      <c r="U333" s="2" t="str">
        <f t="shared" ref="U333:U349" si="33">M333</f>
        <v>Ebrahim</v>
      </c>
      <c r="V333" s="2" t="str">
        <f t="shared" ref="V333:V349" si="34">N333</f>
        <v>Ghaderpour</v>
      </c>
      <c r="W333" s="2" t="str">
        <f t="shared" ref="W333:W349" si="35">IF(LEFT(O333,1)="(", N333, O333)</f>
        <v>Ghaderpour</v>
      </c>
    </row>
    <row r="334" spans="1:23" x14ac:dyDescent="0.25">
      <c r="A334" s="2" t="str">
        <f t="shared" si="29"/>
        <v>MATH 275</v>
      </c>
      <c r="B334" s="2" t="s">
        <v>399</v>
      </c>
      <c r="C334">
        <v>275</v>
      </c>
      <c r="D334" t="s">
        <v>692</v>
      </c>
      <c r="E334" t="s">
        <v>693</v>
      </c>
      <c r="F334" t="s">
        <v>10</v>
      </c>
      <c r="G334" t="s">
        <v>121</v>
      </c>
      <c r="H334" t="s">
        <v>1156</v>
      </c>
      <c r="I334" t="s">
        <v>13</v>
      </c>
      <c r="J334" t="s">
        <v>14</v>
      </c>
      <c r="K334" t="s">
        <v>15</v>
      </c>
      <c r="L334" t="s">
        <v>16</v>
      </c>
      <c r="M334" t="s">
        <v>1139</v>
      </c>
      <c r="N334" t="s">
        <v>1140</v>
      </c>
      <c r="O334" t="s">
        <v>718</v>
      </c>
      <c r="P334" t="s">
        <v>64</v>
      </c>
      <c r="Q334" t="s">
        <v>22</v>
      </c>
      <c r="R334" t="s">
        <v>65</v>
      </c>
      <c r="U334" s="2" t="str">
        <f t="shared" si="33"/>
        <v>Elizabeth</v>
      </c>
      <c r="V334" s="2" t="str">
        <f t="shared" si="34"/>
        <v>Ofori</v>
      </c>
      <c r="W334" s="2" t="str">
        <f t="shared" si="35"/>
        <v>Ofori</v>
      </c>
    </row>
    <row r="335" spans="1:23" x14ac:dyDescent="0.25">
      <c r="A335" s="2" t="str">
        <f t="shared" si="29"/>
        <v>MATH 275</v>
      </c>
      <c r="B335" s="2" t="s">
        <v>399</v>
      </c>
      <c r="C335">
        <v>275</v>
      </c>
      <c r="D335" t="s">
        <v>936</v>
      </c>
      <c r="E335" t="s">
        <v>693</v>
      </c>
      <c r="F335" t="s">
        <v>10</v>
      </c>
      <c r="G335" t="s">
        <v>109</v>
      </c>
      <c r="H335" t="s">
        <v>1157</v>
      </c>
      <c r="I335" t="s">
        <v>13</v>
      </c>
      <c r="J335" t="s">
        <v>14</v>
      </c>
      <c r="K335" t="s">
        <v>15</v>
      </c>
      <c r="L335" t="s">
        <v>16</v>
      </c>
      <c r="M335" t="s">
        <v>1158</v>
      </c>
      <c r="N335" t="s">
        <v>1159</v>
      </c>
      <c r="O335" t="s">
        <v>718</v>
      </c>
      <c r="P335" t="s">
        <v>64</v>
      </c>
      <c r="Q335" t="s">
        <v>22</v>
      </c>
      <c r="R335" t="s">
        <v>65</v>
      </c>
      <c r="U335" s="2" t="str">
        <f t="shared" si="33"/>
        <v>Yi</v>
      </c>
      <c r="V335" s="2" t="str">
        <f t="shared" si="34"/>
        <v>Zhang</v>
      </c>
      <c r="W335" s="2" t="str">
        <f t="shared" si="35"/>
        <v>Zhang</v>
      </c>
    </row>
    <row r="336" spans="1:23" x14ac:dyDescent="0.25">
      <c r="A336" s="2" t="str">
        <f t="shared" si="29"/>
        <v>MATH 275</v>
      </c>
      <c r="B336" s="2" t="s">
        <v>399</v>
      </c>
      <c r="C336">
        <v>275</v>
      </c>
      <c r="D336" t="s">
        <v>940</v>
      </c>
      <c r="E336" t="s">
        <v>693</v>
      </c>
      <c r="F336" t="s">
        <v>10</v>
      </c>
      <c r="G336" t="s">
        <v>556</v>
      </c>
      <c r="H336" t="s">
        <v>557</v>
      </c>
      <c r="I336" t="s">
        <v>13</v>
      </c>
      <c r="J336" t="s">
        <v>14</v>
      </c>
      <c r="K336" t="s">
        <v>15</v>
      </c>
      <c r="L336" t="s">
        <v>16</v>
      </c>
      <c r="M336" t="s">
        <v>1096</v>
      </c>
      <c r="N336" t="s">
        <v>1097</v>
      </c>
      <c r="O336" t="s">
        <v>1047</v>
      </c>
      <c r="P336" t="s">
        <v>64</v>
      </c>
      <c r="Q336" t="s">
        <v>22</v>
      </c>
      <c r="R336" t="s">
        <v>65</v>
      </c>
      <c r="U336" s="2" t="str">
        <f t="shared" si="33"/>
        <v>Hyunjae</v>
      </c>
      <c r="V336" s="2" t="str">
        <f t="shared" si="34"/>
        <v>Moon</v>
      </c>
      <c r="W336" s="2" t="str">
        <f t="shared" si="35"/>
        <v>Moon</v>
      </c>
    </row>
    <row r="337" spans="1:23" x14ac:dyDescent="0.25">
      <c r="A337" s="2" t="str">
        <f t="shared" si="29"/>
        <v>MATH 275</v>
      </c>
      <c r="B337" s="2" t="s">
        <v>399</v>
      </c>
      <c r="C337">
        <v>275</v>
      </c>
      <c r="D337" t="s">
        <v>941</v>
      </c>
      <c r="E337" t="s">
        <v>693</v>
      </c>
      <c r="F337" t="s">
        <v>10</v>
      </c>
      <c r="G337" t="s">
        <v>109</v>
      </c>
      <c r="H337" t="s">
        <v>1157</v>
      </c>
      <c r="I337" t="s">
        <v>13</v>
      </c>
      <c r="J337" t="s">
        <v>63</v>
      </c>
      <c r="K337" t="s">
        <v>697</v>
      </c>
      <c r="O337" t="s">
        <v>1047</v>
      </c>
      <c r="P337" t="s">
        <v>64</v>
      </c>
      <c r="Q337" t="s">
        <v>22</v>
      </c>
      <c r="R337" t="s">
        <v>65</v>
      </c>
      <c r="U337" s="2">
        <f t="shared" si="33"/>
        <v>0</v>
      </c>
      <c r="V337" s="2">
        <f t="shared" si="34"/>
        <v>0</v>
      </c>
      <c r="W337" s="2">
        <f t="shared" si="35"/>
        <v>0</v>
      </c>
    </row>
    <row r="338" spans="1:23" x14ac:dyDescent="0.25">
      <c r="A338" s="2" t="str">
        <f t="shared" si="29"/>
        <v>MATH 275</v>
      </c>
      <c r="B338" s="2" t="s">
        <v>399</v>
      </c>
      <c r="C338">
        <v>275</v>
      </c>
      <c r="D338" t="s">
        <v>944</v>
      </c>
      <c r="E338" t="s">
        <v>693</v>
      </c>
      <c r="F338" t="s">
        <v>10</v>
      </c>
      <c r="G338" t="s">
        <v>109</v>
      </c>
      <c r="H338" t="s">
        <v>1160</v>
      </c>
      <c r="I338" t="s">
        <v>13</v>
      </c>
      <c r="J338" t="s">
        <v>63</v>
      </c>
      <c r="K338" t="s">
        <v>15</v>
      </c>
      <c r="L338" t="s">
        <v>16</v>
      </c>
      <c r="M338" t="s">
        <v>1153</v>
      </c>
      <c r="N338" t="s">
        <v>19</v>
      </c>
      <c r="O338" t="s">
        <v>719</v>
      </c>
      <c r="P338" t="s">
        <v>1161</v>
      </c>
      <c r="Q338" t="s">
        <v>22</v>
      </c>
      <c r="R338" t="s">
        <v>1162</v>
      </c>
      <c r="U338" s="2" t="str">
        <f t="shared" si="33"/>
        <v>Kam-Fai</v>
      </c>
      <c r="V338" s="2" t="str">
        <f t="shared" si="34"/>
        <v>Tam</v>
      </c>
      <c r="W338" s="2" t="str">
        <f t="shared" si="35"/>
        <v>Tam</v>
      </c>
    </row>
    <row r="339" spans="1:23" x14ac:dyDescent="0.25">
      <c r="A339" s="2" t="str">
        <f t="shared" si="29"/>
        <v>MATH 275</v>
      </c>
      <c r="B339" s="2" t="s">
        <v>399</v>
      </c>
      <c r="C339">
        <v>275</v>
      </c>
      <c r="D339" t="s">
        <v>945</v>
      </c>
      <c r="E339" t="s">
        <v>693</v>
      </c>
      <c r="F339" t="s">
        <v>10</v>
      </c>
      <c r="G339" t="s">
        <v>109</v>
      </c>
      <c r="H339" t="s">
        <v>1157</v>
      </c>
      <c r="I339" t="s">
        <v>13</v>
      </c>
      <c r="J339" t="s">
        <v>63</v>
      </c>
      <c r="K339" t="s">
        <v>697</v>
      </c>
      <c r="O339" t="s">
        <v>719</v>
      </c>
      <c r="P339" t="s">
        <v>1161</v>
      </c>
      <c r="Q339" t="s">
        <v>22</v>
      </c>
      <c r="R339" t="s">
        <v>1162</v>
      </c>
      <c r="U339" s="2">
        <f t="shared" si="33"/>
        <v>0</v>
      </c>
      <c r="V339" s="2">
        <f t="shared" si="34"/>
        <v>0</v>
      </c>
      <c r="W339" s="2">
        <f t="shared" si="35"/>
        <v>0</v>
      </c>
    </row>
    <row r="340" spans="1:23" x14ac:dyDescent="0.25">
      <c r="A340" s="2" t="str">
        <f t="shared" si="29"/>
        <v>MATH 275</v>
      </c>
      <c r="B340" s="2" t="s">
        <v>399</v>
      </c>
      <c r="C340">
        <v>275</v>
      </c>
      <c r="D340" t="s">
        <v>999</v>
      </c>
      <c r="E340" t="s">
        <v>693</v>
      </c>
      <c r="F340" t="s">
        <v>10</v>
      </c>
      <c r="G340" t="s">
        <v>617</v>
      </c>
      <c r="H340" t="s">
        <v>618</v>
      </c>
      <c r="I340" t="s">
        <v>13</v>
      </c>
      <c r="J340" t="s">
        <v>67</v>
      </c>
      <c r="K340" t="s">
        <v>15</v>
      </c>
      <c r="L340" t="s">
        <v>16</v>
      </c>
      <c r="M340" t="s">
        <v>1139</v>
      </c>
      <c r="N340" t="s">
        <v>1140</v>
      </c>
      <c r="O340" t="s">
        <v>720</v>
      </c>
      <c r="P340" t="s">
        <v>1161</v>
      </c>
      <c r="Q340" t="s">
        <v>22</v>
      </c>
      <c r="R340" t="s">
        <v>1162</v>
      </c>
      <c r="U340" s="2" t="str">
        <f t="shared" si="33"/>
        <v>Elizabeth</v>
      </c>
      <c r="V340" s="2" t="str">
        <f t="shared" si="34"/>
        <v>Ofori</v>
      </c>
      <c r="W340" s="2" t="str">
        <f t="shared" si="35"/>
        <v>Ofori</v>
      </c>
    </row>
    <row r="341" spans="1:23" x14ac:dyDescent="0.25">
      <c r="A341" s="2" t="str">
        <f t="shared" si="29"/>
        <v>MATH 275</v>
      </c>
      <c r="B341" s="2" t="s">
        <v>399</v>
      </c>
      <c r="C341">
        <v>275</v>
      </c>
      <c r="D341" t="s">
        <v>1000</v>
      </c>
      <c r="E341" t="s">
        <v>693</v>
      </c>
      <c r="F341" t="s">
        <v>10</v>
      </c>
      <c r="G341" t="s">
        <v>676</v>
      </c>
      <c r="H341" t="s">
        <v>1163</v>
      </c>
      <c r="I341" t="s">
        <v>13</v>
      </c>
      <c r="J341" t="s">
        <v>67</v>
      </c>
      <c r="K341" t="s">
        <v>15</v>
      </c>
      <c r="L341" t="s">
        <v>16</v>
      </c>
      <c r="M341" t="s">
        <v>1096</v>
      </c>
      <c r="N341" t="s">
        <v>1097</v>
      </c>
      <c r="O341" t="s">
        <v>720</v>
      </c>
      <c r="P341" t="s">
        <v>1161</v>
      </c>
      <c r="Q341" t="s">
        <v>22</v>
      </c>
      <c r="R341" t="s">
        <v>1162</v>
      </c>
      <c r="U341" s="2" t="str">
        <f t="shared" si="33"/>
        <v>Hyunjae</v>
      </c>
      <c r="V341" s="2" t="str">
        <f t="shared" si="34"/>
        <v>Moon</v>
      </c>
      <c r="W341" s="2" t="str">
        <f t="shared" si="35"/>
        <v>Moon</v>
      </c>
    </row>
    <row r="342" spans="1:23" x14ac:dyDescent="0.25">
      <c r="A342" s="2" t="str">
        <f t="shared" si="29"/>
        <v>MATH 275</v>
      </c>
      <c r="B342" s="2" t="s">
        <v>399</v>
      </c>
      <c r="C342">
        <v>275</v>
      </c>
      <c r="D342" t="s">
        <v>1003</v>
      </c>
      <c r="E342" t="s">
        <v>693</v>
      </c>
      <c r="F342" t="s">
        <v>10</v>
      </c>
      <c r="G342" t="s">
        <v>121</v>
      </c>
      <c r="H342" t="s">
        <v>1156</v>
      </c>
      <c r="I342" t="s">
        <v>13</v>
      </c>
      <c r="J342" t="s">
        <v>67</v>
      </c>
      <c r="K342" t="s">
        <v>15</v>
      </c>
      <c r="L342" t="s">
        <v>16</v>
      </c>
      <c r="M342" t="s">
        <v>1153</v>
      </c>
      <c r="N342" t="s">
        <v>19</v>
      </c>
      <c r="O342" t="s">
        <v>1047</v>
      </c>
      <c r="P342" t="s">
        <v>21</v>
      </c>
      <c r="Q342" t="s">
        <v>22</v>
      </c>
      <c r="R342" t="s">
        <v>23</v>
      </c>
      <c r="U342" s="2" t="str">
        <f t="shared" si="33"/>
        <v>Kam-Fai</v>
      </c>
      <c r="V342" s="2" t="str">
        <f t="shared" si="34"/>
        <v>Tam</v>
      </c>
      <c r="W342" s="2" t="str">
        <f t="shared" si="35"/>
        <v>Tam</v>
      </c>
    </row>
    <row r="343" spans="1:23" x14ac:dyDescent="0.25">
      <c r="A343" s="2" t="str">
        <f t="shared" si="29"/>
        <v>MATH 275</v>
      </c>
      <c r="B343" s="2" t="s">
        <v>399</v>
      </c>
      <c r="C343">
        <v>275</v>
      </c>
      <c r="D343" t="s">
        <v>1004</v>
      </c>
      <c r="E343" t="s">
        <v>693</v>
      </c>
      <c r="F343" t="s">
        <v>10</v>
      </c>
      <c r="G343" t="s">
        <v>109</v>
      </c>
      <c r="H343" t="s">
        <v>1157</v>
      </c>
      <c r="I343" t="s">
        <v>13</v>
      </c>
      <c r="J343" t="s">
        <v>968</v>
      </c>
      <c r="K343" t="s">
        <v>15</v>
      </c>
      <c r="L343" t="s">
        <v>16</v>
      </c>
      <c r="M343" t="s">
        <v>1154</v>
      </c>
      <c r="N343" t="s">
        <v>1155</v>
      </c>
      <c r="O343" t="s">
        <v>1047</v>
      </c>
      <c r="P343" t="s">
        <v>21</v>
      </c>
      <c r="Q343" t="s">
        <v>22</v>
      </c>
      <c r="R343" t="s">
        <v>23</v>
      </c>
      <c r="U343" s="2" t="str">
        <f t="shared" si="33"/>
        <v>Ebrahim</v>
      </c>
      <c r="V343" s="2" t="str">
        <f t="shared" si="34"/>
        <v>Ghaderpour</v>
      </c>
      <c r="W343" s="2" t="str">
        <f t="shared" si="35"/>
        <v>Ghaderpour</v>
      </c>
    </row>
    <row r="344" spans="1:23" x14ac:dyDescent="0.25">
      <c r="A344" s="2" t="str">
        <f t="shared" si="29"/>
        <v>MATH 275</v>
      </c>
      <c r="B344" s="2" t="s">
        <v>399</v>
      </c>
      <c r="C344">
        <v>275</v>
      </c>
      <c r="D344" t="s">
        <v>1007</v>
      </c>
      <c r="E344" t="s">
        <v>693</v>
      </c>
      <c r="F344" t="s">
        <v>10</v>
      </c>
      <c r="G344" t="s">
        <v>121</v>
      </c>
      <c r="H344" t="s">
        <v>1156</v>
      </c>
      <c r="I344" t="s">
        <v>13</v>
      </c>
      <c r="J344" t="s">
        <v>968</v>
      </c>
      <c r="K344" t="s">
        <v>15</v>
      </c>
      <c r="L344" t="s">
        <v>16</v>
      </c>
      <c r="M344" t="s">
        <v>1139</v>
      </c>
      <c r="N344" t="s">
        <v>1140</v>
      </c>
      <c r="O344" t="s">
        <v>1047</v>
      </c>
      <c r="P344" t="s">
        <v>49</v>
      </c>
      <c r="Q344" t="s">
        <v>22</v>
      </c>
      <c r="R344" t="s">
        <v>68</v>
      </c>
      <c r="U344" s="2" t="str">
        <f t="shared" si="33"/>
        <v>Elizabeth</v>
      </c>
      <c r="V344" s="2" t="str">
        <f t="shared" si="34"/>
        <v>Ofori</v>
      </c>
      <c r="W344" s="2" t="str">
        <f t="shared" si="35"/>
        <v>Ofori</v>
      </c>
    </row>
    <row r="345" spans="1:23" x14ac:dyDescent="0.25">
      <c r="A345" s="2" t="str">
        <f t="shared" si="29"/>
        <v>MATH 275</v>
      </c>
      <c r="B345" s="2" t="s">
        <v>399</v>
      </c>
      <c r="C345">
        <v>275</v>
      </c>
      <c r="D345" t="s">
        <v>1008</v>
      </c>
      <c r="E345" t="s">
        <v>693</v>
      </c>
      <c r="F345" t="s">
        <v>10</v>
      </c>
      <c r="G345" t="s">
        <v>556</v>
      </c>
      <c r="H345" t="s">
        <v>1164</v>
      </c>
      <c r="I345" t="s">
        <v>13</v>
      </c>
      <c r="J345" t="s">
        <v>968</v>
      </c>
      <c r="K345" t="s">
        <v>15</v>
      </c>
      <c r="L345" t="s">
        <v>16</v>
      </c>
      <c r="M345" t="s">
        <v>1158</v>
      </c>
      <c r="N345" t="s">
        <v>1159</v>
      </c>
      <c r="O345" t="s">
        <v>1047</v>
      </c>
      <c r="P345" t="s">
        <v>49</v>
      </c>
      <c r="Q345" t="s">
        <v>22</v>
      </c>
      <c r="R345" t="s">
        <v>68</v>
      </c>
      <c r="U345" s="2" t="str">
        <f t="shared" si="33"/>
        <v>Yi</v>
      </c>
      <c r="V345" s="2" t="str">
        <f t="shared" si="34"/>
        <v>Zhang</v>
      </c>
      <c r="W345" s="2" t="str">
        <f t="shared" si="35"/>
        <v>Zhang</v>
      </c>
    </row>
    <row r="346" spans="1:23" x14ac:dyDescent="0.25">
      <c r="A346" s="2" t="str">
        <f t="shared" si="29"/>
        <v>MATH 275</v>
      </c>
      <c r="B346" s="2" t="s">
        <v>399</v>
      </c>
      <c r="C346">
        <v>275</v>
      </c>
      <c r="D346" t="s">
        <v>24</v>
      </c>
      <c r="E346" t="s">
        <v>25</v>
      </c>
      <c r="F346" t="s">
        <v>694</v>
      </c>
      <c r="G346" s="2" t="s">
        <v>982</v>
      </c>
      <c r="H346" s="2"/>
      <c r="I346" t="s">
        <v>983</v>
      </c>
      <c r="J346" t="s">
        <v>984</v>
      </c>
      <c r="K346" t="s">
        <v>697</v>
      </c>
      <c r="L346" t="s">
        <v>728</v>
      </c>
      <c r="M346" t="s">
        <v>729</v>
      </c>
      <c r="N346" t="s">
        <v>729</v>
      </c>
      <c r="O346" t="s">
        <v>22</v>
      </c>
      <c r="P346" t="s">
        <v>730</v>
      </c>
      <c r="U346" s="2" t="str">
        <f t="shared" si="33"/>
        <v>TBA</v>
      </c>
      <c r="V346" s="2" t="str">
        <f t="shared" si="34"/>
        <v>TBA</v>
      </c>
      <c r="W346" s="2" t="str">
        <f t="shared" si="35"/>
        <v>-</v>
      </c>
    </row>
    <row r="347" spans="1:23" x14ac:dyDescent="0.25">
      <c r="A347" s="2" t="str">
        <f t="shared" si="29"/>
        <v xml:space="preserve"> </v>
      </c>
      <c r="B347" s="2"/>
      <c r="U347" s="2">
        <f t="shared" si="33"/>
        <v>0</v>
      </c>
      <c r="V347" s="2">
        <f t="shared" si="34"/>
        <v>0</v>
      </c>
      <c r="W347" s="2">
        <f t="shared" si="35"/>
        <v>0</v>
      </c>
    </row>
    <row r="348" spans="1:23" x14ac:dyDescent="0.25">
      <c r="A348" s="2" t="str">
        <f t="shared" si="29"/>
        <v>MATH 8.79166666666667</v>
      </c>
      <c r="B348" s="2" t="s">
        <v>399</v>
      </c>
      <c r="C348" s="1">
        <v>8.7916666666666661</v>
      </c>
      <c r="D348" t="s">
        <v>1165</v>
      </c>
      <c r="E348" t="s">
        <v>1166</v>
      </c>
      <c r="F348" t="s">
        <v>55</v>
      </c>
      <c r="U348" s="2">
        <f t="shared" si="33"/>
        <v>0</v>
      </c>
      <c r="V348" s="2">
        <f t="shared" si="34"/>
        <v>0</v>
      </c>
      <c r="W348" s="2">
        <f t="shared" si="35"/>
        <v>0</v>
      </c>
    </row>
    <row r="349" spans="1:23" x14ac:dyDescent="0.25">
      <c r="A349" s="2" t="str">
        <f t="shared" si="29"/>
        <v>MATH 211</v>
      </c>
      <c r="B349" s="2" t="s">
        <v>399</v>
      </c>
      <c r="C349">
        <v>211</v>
      </c>
      <c r="D349" t="s">
        <v>8</v>
      </c>
      <c r="E349" t="s">
        <v>9</v>
      </c>
      <c r="F349" t="s">
        <v>10</v>
      </c>
      <c r="G349" t="s">
        <v>1151</v>
      </c>
      <c r="H349" t="s">
        <v>1152</v>
      </c>
      <c r="I349" t="s">
        <v>13</v>
      </c>
      <c r="J349" t="s">
        <v>14</v>
      </c>
      <c r="K349" t="s">
        <v>15</v>
      </c>
      <c r="L349" t="s">
        <v>16</v>
      </c>
      <c r="M349" t="s">
        <v>1167</v>
      </c>
      <c r="N349" t="s">
        <v>1168</v>
      </c>
      <c r="O349" t="s">
        <v>1169</v>
      </c>
      <c r="P349" t="s">
        <v>125</v>
      </c>
      <c r="Q349" t="s">
        <v>113</v>
      </c>
      <c r="R349" t="s">
        <v>22</v>
      </c>
      <c r="S349" t="s">
        <v>114</v>
      </c>
      <c r="U349" s="2" t="str">
        <f t="shared" si="33"/>
        <v>William</v>
      </c>
      <c r="V349" s="2" t="str">
        <f t="shared" si="34"/>
        <v>(Keith)</v>
      </c>
      <c r="W349" s="2" t="str">
        <f t="shared" si="35"/>
        <v>Nicholson</v>
      </c>
    </row>
    <row r="350" spans="1:23" x14ac:dyDescent="0.25">
      <c r="A350" s="2" t="str">
        <f t="shared" si="29"/>
        <v>MATH 211</v>
      </c>
      <c r="B350" s="2" t="s">
        <v>399</v>
      </c>
      <c r="C350">
        <v>211</v>
      </c>
      <c r="D350" t="s">
        <v>62</v>
      </c>
      <c r="E350" t="s">
        <v>9</v>
      </c>
      <c r="F350" t="s">
        <v>10</v>
      </c>
      <c r="G350" t="s">
        <v>1151</v>
      </c>
      <c r="H350" t="s">
        <v>1152</v>
      </c>
      <c r="I350" t="s">
        <v>13</v>
      </c>
      <c r="J350" t="s">
        <v>63</v>
      </c>
      <c r="K350" t="s">
        <v>15</v>
      </c>
      <c r="L350" t="s">
        <v>16</v>
      </c>
      <c r="M350" t="s">
        <v>1170</v>
      </c>
      <c r="N350" t="s">
        <v>1171</v>
      </c>
      <c r="O350" t="s">
        <v>1172</v>
      </c>
      <c r="P350" t="s">
        <v>20</v>
      </c>
      <c r="Q350" t="s">
        <v>60</v>
      </c>
      <c r="R350" t="s">
        <v>22</v>
      </c>
      <c r="S350" t="s">
        <v>61</v>
      </c>
      <c r="U350" s="2" t="str">
        <f t="shared" si="30"/>
        <v>Keivan</v>
      </c>
      <c r="V350" s="2" t="str">
        <f t="shared" si="31"/>
        <v>Hassani</v>
      </c>
      <c r="W350" s="2" t="str">
        <f t="shared" si="32"/>
        <v>Monfared</v>
      </c>
    </row>
    <row r="351" spans="1:23" x14ac:dyDescent="0.25">
      <c r="A351" s="2" t="str">
        <f t="shared" si="29"/>
        <v>MATH 211</v>
      </c>
      <c r="B351" s="2" t="s">
        <v>399</v>
      </c>
      <c r="C351">
        <v>211</v>
      </c>
      <c r="D351" t="s">
        <v>66</v>
      </c>
      <c r="E351" t="s">
        <v>9</v>
      </c>
      <c r="F351" t="s">
        <v>10</v>
      </c>
      <c r="G351" t="s">
        <v>556</v>
      </c>
      <c r="H351" t="s">
        <v>1074</v>
      </c>
      <c r="I351" t="s">
        <v>13</v>
      </c>
      <c r="J351" t="s">
        <v>67</v>
      </c>
      <c r="K351" t="s">
        <v>15</v>
      </c>
      <c r="L351" t="s">
        <v>16</v>
      </c>
      <c r="M351" t="s">
        <v>1117</v>
      </c>
      <c r="N351" t="s">
        <v>1118</v>
      </c>
      <c r="O351" t="s">
        <v>1119</v>
      </c>
      <c r="P351" t="s">
        <v>20</v>
      </c>
      <c r="Q351" t="s">
        <v>49</v>
      </c>
      <c r="R351" t="s">
        <v>22</v>
      </c>
      <c r="S351" t="s">
        <v>68</v>
      </c>
      <c r="U351" s="2" t="str">
        <f t="shared" si="30"/>
        <v>Michael</v>
      </c>
      <c r="V351" s="2" t="str">
        <f t="shared" si="31"/>
        <v>S.</v>
      </c>
      <c r="W351" s="2" t="str">
        <f t="shared" si="32"/>
        <v>Cavers</v>
      </c>
    </row>
    <row r="352" spans="1:23" x14ac:dyDescent="0.25">
      <c r="A352" s="2" t="str">
        <f t="shared" si="29"/>
        <v>MATH 211</v>
      </c>
      <c r="B352" s="2" t="s">
        <v>399</v>
      </c>
      <c r="C352">
        <v>211</v>
      </c>
      <c r="D352" t="s">
        <v>966</v>
      </c>
      <c r="E352" t="s">
        <v>9</v>
      </c>
      <c r="F352" t="s">
        <v>10</v>
      </c>
      <c r="G352" t="s">
        <v>109</v>
      </c>
      <c r="H352" t="s">
        <v>1173</v>
      </c>
      <c r="I352" t="s">
        <v>13</v>
      </c>
      <c r="J352" t="s">
        <v>968</v>
      </c>
      <c r="K352" t="s">
        <v>15</v>
      </c>
      <c r="L352" t="s">
        <v>16</v>
      </c>
      <c r="M352" t="s">
        <v>1174</v>
      </c>
      <c r="N352" t="s">
        <v>1175</v>
      </c>
      <c r="O352" t="s">
        <v>125</v>
      </c>
      <c r="P352" t="s">
        <v>93</v>
      </c>
      <c r="Q352" t="s">
        <v>22</v>
      </c>
      <c r="R352" t="s">
        <v>94</v>
      </c>
      <c r="U352" s="2" t="str">
        <f t="shared" si="30"/>
        <v>Gilad</v>
      </c>
      <c r="V352" s="2" t="str">
        <f t="shared" si="31"/>
        <v>Gour</v>
      </c>
      <c r="W352" s="2" t="str">
        <f t="shared" si="32"/>
        <v>Gour</v>
      </c>
    </row>
    <row r="353" spans="1:23" x14ac:dyDescent="0.25">
      <c r="A353" s="2" t="str">
        <f t="shared" si="29"/>
        <v>MATH 211</v>
      </c>
      <c r="B353" s="2" t="s">
        <v>399</v>
      </c>
      <c r="C353">
        <v>211</v>
      </c>
      <c r="D353" t="s">
        <v>970</v>
      </c>
      <c r="E353" t="s">
        <v>9</v>
      </c>
      <c r="F353" t="s">
        <v>10</v>
      </c>
      <c r="G353" t="s">
        <v>109</v>
      </c>
      <c r="H353" t="s">
        <v>1173</v>
      </c>
      <c r="I353" t="s">
        <v>13</v>
      </c>
      <c r="J353" t="s">
        <v>971</v>
      </c>
      <c r="K353" t="s">
        <v>15</v>
      </c>
      <c r="L353" t="s">
        <v>16</v>
      </c>
      <c r="M353" t="s">
        <v>1174</v>
      </c>
      <c r="N353" t="s">
        <v>1175</v>
      </c>
      <c r="O353" t="s">
        <v>125</v>
      </c>
      <c r="P353" t="s">
        <v>93</v>
      </c>
      <c r="Q353" t="s">
        <v>22</v>
      </c>
      <c r="R353" t="s">
        <v>94</v>
      </c>
      <c r="U353" s="2" t="str">
        <f t="shared" si="30"/>
        <v>Gilad</v>
      </c>
      <c r="V353" s="2" t="str">
        <f t="shared" si="31"/>
        <v>Gour</v>
      </c>
      <c r="W353" s="2" t="str">
        <f t="shared" si="32"/>
        <v>Gour</v>
      </c>
    </row>
    <row r="354" spans="1:23" x14ac:dyDescent="0.25">
      <c r="A354" s="2" t="str">
        <f t="shared" si="29"/>
        <v>MATH 211</v>
      </c>
      <c r="B354" s="2" t="s">
        <v>399</v>
      </c>
      <c r="C354">
        <v>211</v>
      </c>
      <c r="D354" t="s">
        <v>974</v>
      </c>
      <c r="E354" t="s">
        <v>9</v>
      </c>
      <c r="F354" t="s">
        <v>10</v>
      </c>
      <c r="G354" t="s">
        <v>109</v>
      </c>
      <c r="H354" t="s">
        <v>1176</v>
      </c>
      <c r="I354" t="s">
        <v>13</v>
      </c>
      <c r="J354" t="s">
        <v>975</v>
      </c>
      <c r="K354" t="s">
        <v>15</v>
      </c>
      <c r="L354" t="s">
        <v>16</v>
      </c>
      <c r="M354" t="s">
        <v>1177</v>
      </c>
      <c r="N354" t="s">
        <v>1178</v>
      </c>
      <c r="O354" t="s">
        <v>125</v>
      </c>
      <c r="P354" t="s">
        <v>31</v>
      </c>
      <c r="Q354" t="s">
        <v>22</v>
      </c>
      <c r="R354" t="s">
        <v>32</v>
      </c>
      <c r="U354" s="2" t="str">
        <f t="shared" si="30"/>
        <v>Karen</v>
      </c>
      <c r="V354" s="2" t="str">
        <f t="shared" si="31"/>
        <v>Seyffarth</v>
      </c>
      <c r="W354" s="2" t="str">
        <f t="shared" si="32"/>
        <v>Seyffarth</v>
      </c>
    </row>
    <row r="355" spans="1:23" x14ac:dyDescent="0.25">
      <c r="A355" s="2" t="str">
        <f t="shared" si="29"/>
        <v>MATH 211</v>
      </c>
      <c r="B355" s="2" t="s">
        <v>399</v>
      </c>
      <c r="C355">
        <v>211</v>
      </c>
      <c r="D355" t="s">
        <v>978</v>
      </c>
      <c r="E355" t="s">
        <v>9</v>
      </c>
      <c r="F355" t="s">
        <v>10</v>
      </c>
      <c r="G355" t="s">
        <v>1052</v>
      </c>
      <c r="H355" t="s">
        <v>1095</v>
      </c>
      <c r="I355" t="s">
        <v>13</v>
      </c>
      <c r="J355" t="s">
        <v>979</v>
      </c>
      <c r="K355" t="s">
        <v>15</v>
      </c>
      <c r="L355" t="s">
        <v>16</v>
      </c>
      <c r="M355" t="s">
        <v>1167</v>
      </c>
      <c r="N355" t="s">
        <v>1168</v>
      </c>
      <c r="O355" t="s">
        <v>1169</v>
      </c>
      <c r="P355" t="s">
        <v>125</v>
      </c>
      <c r="Q355" t="s">
        <v>34</v>
      </c>
      <c r="R355" t="s">
        <v>22</v>
      </c>
      <c r="S355" t="s">
        <v>35</v>
      </c>
      <c r="U355" s="2" t="str">
        <f t="shared" si="30"/>
        <v>William</v>
      </c>
      <c r="V355" s="2" t="str">
        <f t="shared" si="31"/>
        <v>(Keith)</v>
      </c>
      <c r="W355" s="2" t="str">
        <f t="shared" si="32"/>
        <v>Nicholson</v>
      </c>
    </row>
    <row r="356" spans="1:23" x14ac:dyDescent="0.25">
      <c r="A356" s="2" t="str">
        <f t="shared" si="29"/>
        <v>MATH 211</v>
      </c>
      <c r="B356" s="2" t="s">
        <v>399</v>
      </c>
      <c r="C356">
        <v>211</v>
      </c>
      <c r="D356" t="s">
        <v>1179</v>
      </c>
      <c r="E356" t="s">
        <v>9</v>
      </c>
      <c r="F356" t="s">
        <v>10</v>
      </c>
      <c r="G356" t="s">
        <v>109</v>
      </c>
      <c r="H356" t="s">
        <v>1176</v>
      </c>
      <c r="I356" t="s">
        <v>13</v>
      </c>
      <c r="J356" t="s">
        <v>1180</v>
      </c>
      <c r="K356" t="s">
        <v>15</v>
      </c>
      <c r="L356" t="s">
        <v>16</v>
      </c>
      <c r="M356" t="s">
        <v>1181</v>
      </c>
      <c r="N356" t="s">
        <v>1182</v>
      </c>
      <c r="O356" t="s">
        <v>1183</v>
      </c>
      <c r="P356" t="s">
        <v>20</v>
      </c>
      <c r="Q356" t="s">
        <v>34</v>
      </c>
      <c r="R356" t="s">
        <v>22</v>
      </c>
      <c r="S356" t="s">
        <v>1124</v>
      </c>
      <c r="U356" s="2" t="str">
        <f t="shared" si="30"/>
        <v>Thi</v>
      </c>
      <c r="V356" s="2" t="str">
        <f t="shared" si="31"/>
        <v>Ngoc</v>
      </c>
      <c r="W356" s="2" t="str">
        <f t="shared" si="32"/>
        <v>Dinh</v>
      </c>
    </row>
    <row r="357" spans="1:23" x14ac:dyDescent="0.25">
      <c r="A357" s="2" t="str">
        <f t="shared" si="29"/>
        <v>MATH 211</v>
      </c>
      <c r="B357" s="2" t="s">
        <v>399</v>
      </c>
      <c r="C357">
        <v>211</v>
      </c>
      <c r="D357" t="s">
        <v>692</v>
      </c>
      <c r="E357" t="s">
        <v>693</v>
      </c>
      <c r="F357" t="s">
        <v>10</v>
      </c>
      <c r="G357" t="s">
        <v>56</v>
      </c>
      <c r="H357" t="s">
        <v>1184</v>
      </c>
      <c r="I357" t="s">
        <v>13</v>
      </c>
      <c r="J357" t="s">
        <v>14</v>
      </c>
      <c r="K357" t="s">
        <v>15</v>
      </c>
      <c r="L357" t="s">
        <v>16</v>
      </c>
      <c r="M357" t="s">
        <v>1086</v>
      </c>
      <c r="N357" t="s">
        <v>17</v>
      </c>
      <c r="O357" t="s">
        <v>1087</v>
      </c>
      <c r="P357" t="s">
        <v>720</v>
      </c>
      <c r="Q357" t="s">
        <v>34</v>
      </c>
      <c r="R357" t="s">
        <v>22</v>
      </c>
      <c r="S357" t="s">
        <v>35</v>
      </c>
      <c r="U357" s="2" t="str">
        <f t="shared" si="30"/>
        <v>Aiden</v>
      </c>
      <c r="V357" s="2" t="str">
        <f t="shared" si="31"/>
        <v>James</v>
      </c>
      <c r="W357" s="2" t="str">
        <f t="shared" si="32"/>
        <v>Huffman</v>
      </c>
    </row>
    <row r="358" spans="1:23" x14ac:dyDescent="0.25">
      <c r="A358" s="2" t="str">
        <f t="shared" si="29"/>
        <v>MATH 211</v>
      </c>
      <c r="B358" s="2" t="s">
        <v>399</v>
      </c>
      <c r="C358">
        <v>211</v>
      </c>
      <c r="D358" t="s">
        <v>936</v>
      </c>
      <c r="E358" t="s">
        <v>693</v>
      </c>
      <c r="F358" t="s">
        <v>10</v>
      </c>
      <c r="G358" t="s">
        <v>56</v>
      </c>
      <c r="H358" t="s">
        <v>1185</v>
      </c>
      <c r="I358" t="s">
        <v>13</v>
      </c>
      <c r="J358" t="s">
        <v>14</v>
      </c>
      <c r="K358" t="s">
        <v>15</v>
      </c>
      <c r="L358" t="s">
        <v>16</v>
      </c>
      <c r="M358" t="s">
        <v>1186</v>
      </c>
      <c r="N358" t="s">
        <v>964</v>
      </c>
      <c r="O358" t="s">
        <v>1187</v>
      </c>
      <c r="P358" t="s">
        <v>720</v>
      </c>
      <c r="Q358" t="s">
        <v>34</v>
      </c>
      <c r="R358" t="s">
        <v>22</v>
      </c>
      <c r="S358" t="s">
        <v>35</v>
      </c>
      <c r="U358" s="2" t="str">
        <f t="shared" si="30"/>
        <v>Kelsey</v>
      </c>
      <c r="V358" s="2" t="str">
        <f t="shared" si="31"/>
        <v>Marie</v>
      </c>
      <c r="W358" s="2" t="str">
        <f t="shared" si="32"/>
        <v>Wagner</v>
      </c>
    </row>
    <row r="359" spans="1:23" x14ac:dyDescent="0.25">
      <c r="A359" s="2" t="str">
        <f t="shared" si="29"/>
        <v>MATH 211</v>
      </c>
      <c r="B359" s="2" t="s">
        <v>399</v>
      </c>
      <c r="C359">
        <v>211</v>
      </c>
      <c r="D359" t="s">
        <v>940</v>
      </c>
      <c r="E359" t="s">
        <v>693</v>
      </c>
      <c r="F359" t="s">
        <v>10</v>
      </c>
      <c r="G359" t="s">
        <v>109</v>
      </c>
      <c r="H359" t="s">
        <v>1091</v>
      </c>
      <c r="I359" t="s">
        <v>13</v>
      </c>
      <c r="J359" t="s">
        <v>14</v>
      </c>
      <c r="K359" t="s">
        <v>15</v>
      </c>
      <c r="L359" t="s">
        <v>16</v>
      </c>
      <c r="M359" t="s">
        <v>1188</v>
      </c>
      <c r="N359" t="s">
        <v>1117</v>
      </c>
      <c r="O359" t="s">
        <v>1189</v>
      </c>
      <c r="P359" t="s">
        <v>720</v>
      </c>
      <c r="Q359" t="s">
        <v>43</v>
      </c>
      <c r="R359" t="s">
        <v>22</v>
      </c>
      <c r="S359" t="s">
        <v>44</v>
      </c>
      <c r="U359" s="2" t="str">
        <f t="shared" si="30"/>
        <v>Evan</v>
      </c>
      <c r="V359" s="2" t="str">
        <f t="shared" si="31"/>
        <v>Michael</v>
      </c>
      <c r="W359" s="2" t="str">
        <f t="shared" si="32"/>
        <v>MacNeil</v>
      </c>
    </row>
    <row r="360" spans="1:23" x14ac:dyDescent="0.25">
      <c r="A360" s="2" t="str">
        <f t="shared" si="29"/>
        <v>MATH 211</v>
      </c>
      <c r="B360" s="2" t="s">
        <v>399</v>
      </c>
      <c r="C360">
        <v>211</v>
      </c>
      <c r="D360" t="s">
        <v>941</v>
      </c>
      <c r="E360" t="s">
        <v>693</v>
      </c>
      <c r="F360" t="s">
        <v>10</v>
      </c>
      <c r="G360" t="s">
        <v>109</v>
      </c>
      <c r="H360" t="s">
        <v>1083</v>
      </c>
      <c r="I360" t="s">
        <v>13</v>
      </c>
      <c r="J360" t="s">
        <v>14</v>
      </c>
      <c r="K360" t="s">
        <v>15</v>
      </c>
      <c r="L360" t="s">
        <v>16</v>
      </c>
      <c r="M360" t="s">
        <v>1167</v>
      </c>
      <c r="N360" t="s">
        <v>1190</v>
      </c>
      <c r="O360" t="s">
        <v>1191</v>
      </c>
      <c r="P360" t="s">
        <v>720</v>
      </c>
      <c r="Q360" t="s">
        <v>43</v>
      </c>
      <c r="R360" t="s">
        <v>22</v>
      </c>
      <c r="S360" t="s">
        <v>44</v>
      </c>
      <c r="U360" s="2" t="str">
        <f t="shared" si="30"/>
        <v>William</v>
      </c>
      <c r="V360" s="2" t="str">
        <f t="shared" si="31"/>
        <v>Thomas</v>
      </c>
      <c r="W360" s="2" t="str">
        <f t="shared" si="32"/>
        <v>Johnson</v>
      </c>
    </row>
    <row r="361" spans="1:23" x14ac:dyDescent="0.25">
      <c r="A361" s="2" t="str">
        <f t="shared" si="29"/>
        <v>MATH 211</v>
      </c>
      <c r="B361" s="2" t="s">
        <v>399</v>
      </c>
      <c r="C361">
        <v>211</v>
      </c>
      <c r="D361" t="s">
        <v>944</v>
      </c>
      <c r="E361" t="s">
        <v>693</v>
      </c>
      <c r="F361" t="s">
        <v>10</v>
      </c>
      <c r="G361" t="s">
        <v>56</v>
      </c>
      <c r="H361" t="s">
        <v>1192</v>
      </c>
      <c r="I361" t="s">
        <v>13</v>
      </c>
      <c r="J361" t="s">
        <v>63</v>
      </c>
      <c r="K361" t="s">
        <v>15</v>
      </c>
      <c r="L361" t="s">
        <v>16</v>
      </c>
      <c r="M361" t="s">
        <v>1170</v>
      </c>
      <c r="N361" t="s">
        <v>1171</v>
      </c>
      <c r="O361" t="s">
        <v>1172</v>
      </c>
      <c r="P361" t="s">
        <v>720</v>
      </c>
      <c r="Q361" t="s">
        <v>43</v>
      </c>
      <c r="R361" t="s">
        <v>22</v>
      </c>
      <c r="S361" t="s">
        <v>44</v>
      </c>
      <c r="U361" s="2" t="str">
        <f t="shared" si="30"/>
        <v>Keivan</v>
      </c>
      <c r="V361" s="2" t="str">
        <f t="shared" si="31"/>
        <v>Hassani</v>
      </c>
      <c r="W361" s="2" t="str">
        <f t="shared" si="32"/>
        <v>Monfared</v>
      </c>
    </row>
    <row r="362" spans="1:23" x14ac:dyDescent="0.25">
      <c r="A362" s="2" t="str">
        <f t="shared" si="29"/>
        <v>MATH 211</v>
      </c>
      <c r="B362" s="2" t="s">
        <v>399</v>
      </c>
      <c r="C362">
        <v>211</v>
      </c>
      <c r="D362" t="s">
        <v>945</v>
      </c>
      <c r="E362" t="s">
        <v>693</v>
      </c>
      <c r="F362" t="s">
        <v>10</v>
      </c>
      <c r="G362" t="s">
        <v>617</v>
      </c>
      <c r="H362" t="s">
        <v>1193</v>
      </c>
      <c r="I362" t="s">
        <v>13</v>
      </c>
      <c r="J362" t="s">
        <v>63</v>
      </c>
      <c r="K362" t="s">
        <v>15</v>
      </c>
      <c r="L362" t="s">
        <v>16</v>
      </c>
      <c r="M362" t="s">
        <v>1194</v>
      </c>
      <c r="N362" t="s">
        <v>1195</v>
      </c>
      <c r="O362" t="s">
        <v>1196</v>
      </c>
      <c r="P362" t="s">
        <v>719</v>
      </c>
      <c r="Q362" t="s">
        <v>34</v>
      </c>
      <c r="R362" t="s">
        <v>22</v>
      </c>
      <c r="S362" t="s">
        <v>35</v>
      </c>
      <c r="U362" s="2" t="str">
        <f t="shared" si="30"/>
        <v>Jean-Simon</v>
      </c>
      <c r="V362" s="2" t="str">
        <f t="shared" si="31"/>
        <v>Pacaud</v>
      </c>
      <c r="W362" s="2" t="str">
        <f t="shared" si="32"/>
        <v>Lemay</v>
      </c>
    </row>
    <row r="363" spans="1:23" x14ac:dyDescent="0.25">
      <c r="A363" s="2" t="str">
        <f t="shared" si="29"/>
        <v>MATH 211</v>
      </c>
      <c r="B363" s="2" t="s">
        <v>399</v>
      </c>
      <c r="C363">
        <v>211</v>
      </c>
      <c r="D363" t="s">
        <v>999</v>
      </c>
      <c r="E363" t="s">
        <v>693</v>
      </c>
      <c r="F363" t="s">
        <v>10</v>
      </c>
      <c r="G363" t="s">
        <v>1094</v>
      </c>
      <c r="H363" t="s">
        <v>1095</v>
      </c>
      <c r="I363" t="s">
        <v>13</v>
      </c>
      <c r="J363" t="s">
        <v>63</v>
      </c>
      <c r="K363" t="s">
        <v>15</v>
      </c>
      <c r="L363" t="s">
        <v>16</v>
      </c>
      <c r="M363" t="s">
        <v>1188</v>
      </c>
      <c r="N363" t="s">
        <v>1117</v>
      </c>
      <c r="O363" t="s">
        <v>1189</v>
      </c>
      <c r="P363" t="s">
        <v>719</v>
      </c>
      <c r="Q363" t="s">
        <v>34</v>
      </c>
      <c r="R363" t="s">
        <v>22</v>
      </c>
      <c r="S363" t="s">
        <v>35</v>
      </c>
      <c r="U363" s="2" t="str">
        <f t="shared" si="30"/>
        <v>Evan</v>
      </c>
      <c r="V363" s="2" t="str">
        <f t="shared" si="31"/>
        <v>Michael</v>
      </c>
      <c r="W363" s="2" t="str">
        <f t="shared" si="32"/>
        <v>MacNeil</v>
      </c>
    </row>
    <row r="364" spans="1:23" x14ac:dyDescent="0.25">
      <c r="A364" s="2" t="str">
        <f t="shared" si="29"/>
        <v>MATH 211</v>
      </c>
      <c r="B364" s="2" t="s">
        <v>399</v>
      </c>
      <c r="C364">
        <v>211</v>
      </c>
      <c r="D364" t="s">
        <v>1000</v>
      </c>
      <c r="E364" t="s">
        <v>693</v>
      </c>
      <c r="F364" t="s">
        <v>10</v>
      </c>
      <c r="G364" t="s">
        <v>109</v>
      </c>
      <c r="H364" t="s">
        <v>1091</v>
      </c>
      <c r="I364" t="s">
        <v>13</v>
      </c>
      <c r="J364" t="s">
        <v>63</v>
      </c>
      <c r="K364" t="s">
        <v>15</v>
      </c>
      <c r="L364" t="s">
        <v>16</v>
      </c>
      <c r="M364" t="s">
        <v>1197</v>
      </c>
      <c r="N364" t="s">
        <v>1198</v>
      </c>
      <c r="O364" t="s">
        <v>1199</v>
      </c>
      <c r="P364" t="s">
        <v>719</v>
      </c>
      <c r="Q364" t="s">
        <v>40</v>
      </c>
      <c r="R364" t="s">
        <v>22</v>
      </c>
      <c r="S364" t="s">
        <v>41</v>
      </c>
      <c r="U364" s="2" t="str">
        <f t="shared" si="30"/>
        <v>Vanessa</v>
      </c>
      <c r="V364" s="2" t="str">
        <f t="shared" si="31"/>
        <v>Ann</v>
      </c>
      <c r="W364" s="2" t="str">
        <f t="shared" si="32"/>
        <v>Pizante</v>
      </c>
    </row>
    <row r="365" spans="1:23" x14ac:dyDescent="0.25">
      <c r="A365" s="2" t="str">
        <f t="shared" si="29"/>
        <v>MATH 211</v>
      </c>
      <c r="B365" s="2" t="s">
        <v>399</v>
      </c>
      <c r="C365">
        <v>211</v>
      </c>
      <c r="D365" t="s">
        <v>1003</v>
      </c>
      <c r="E365" t="s">
        <v>693</v>
      </c>
      <c r="F365" t="s">
        <v>10</v>
      </c>
      <c r="G365" t="s">
        <v>56</v>
      </c>
      <c r="H365" t="s">
        <v>1185</v>
      </c>
      <c r="I365" t="s">
        <v>13</v>
      </c>
      <c r="J365" t="s">
        <v>67</v>
      </c>
      <c r="K365" t="s">
        <v>15</v>
      </c>
      <c r="L365" t="s">
        <v>16</v>
      </c>
      <c r="M365" t="s">
        <v>1099</v>
      </c>
      <c r="N365" t="s">
        <v>1100</v>
      </c>
      <c r="O365" t="s">
        <v>719</v>
      </c>
      <c r="P365" t="s">
        <v>40</v>
      </c>
      <c r="Q365" t="s">
        <v>22</v>
      </c>
      <c r="R365" t="s">
        <v>41</v>
      </c>
      <c r="U365" s="2" t="str">
        <f t="shared" si="30"/>
        <v>Eric</v>
      </c>
      <c r="V365" s="2" t="str">
        <f t="shared" si="31"/>
        <v>Provencher</v>
      </c>
      <c r="W365" s="2" t="str">
        <f t="shared" si="32"/>
        <v>Provencher</v>
      </c>
    </row>
    <row r="366" spans="1:23" x14ac:dyDescent="0.25">
      <c r="A366" s="2" t="str">
        <f t="shared" si="29"/>
        <v>MATH 211</v>
      </c>
      <c r="B366" s="2" t="s">
        <v>399</v>
      </c>
      <c r="C366">
        <v>211</v>
      </c>
      <c r="D366" t="s">
        <v>1004</v>
      </c>
      <c r="E366" t="s">
        <v>693</v>
      </c>
      <c r="F366" t="s">
        <v>10</v>
      </c>
      <c r="G366" t="s">
        <v>617</v>
      </c>
      <c r="H366" t="s">
        <v>1193</v>
      </c>
      <c r="I366" t="s">
        <v>13</v>
      </c>
      <c r="J366" t="s">
        <v>67</v>
      </c>
      <c r="K366" t="s">
        <v>15</v>
      </c>
      <c r="L366" t="s">
        <v>16</v>
      </c>
      <c r="M366" t="s">
        <v>1089</v>
      </c>
      <c r="N366" t="s">
        <v>1090</v>
      </c>
      <c r="O366" t="s">
        <v>720</v>
      </c>
      <c r="P366" t="s">
        <v>723</v>
      </c>
      <c r="Q366" t="s">
        <v>22</v>
      </c>
      <c r="R366" t="s">
        <v>724</v>
      </c>
      <c r="U366" s="2" t="str">
        <f t="shared" si="30"/>
        <v>Qihe</v>
      </c>
      <c r="V366" s="2" t="str">
        <f t="shared" si="31"/>
        <v>Liang</v>
      </c>
      <c r="W366" s="2" t="str">
        <f t="shared" si="32"/>
        <v>Liang</v>
      </c>
    </row>
    <row r="367" spans="1:23" x14ac:dyDescent="0.25">
      <c r="A367" s="2" t="str">
        <f t="shared" si="29"/>
        <v>MATH 211</v>
      </c>
      <c r="B367" s="2" t="s">
        <v>399</v>
      </c>
      <c r="C367">
        <v>211</v>
      </c>
      <c r="D367" t="s">
        <v>1007</v>
      </c>
      <c r="E367" t="s">
        <v>693</v>
      </c>
      <c r="F367" t="s">
        <v>10</v>
      </c>
      <c r="G367" t="s">
        <v>1094</v>
      </c>
      <c r="H367" t="s">
        <v>1095</v>
      </c>
      <c r="I367" t="s">
        <v>13</v>
      </c>
      <c r="J367" t="s">
        <v>67</v>
      </c>
      <c r="K367" t="s">
        <v>15</v>
      </c>
      <c r="L367" t="s">
        <v>16</v>
      </c>
      <c r="M367" t="s">
        <v>595</v>
      </c>
      <c r="N367" t="s">
        <v>1200</v>
      </c>
      <c r="O367" t="s">
        <v>720</v>
      </c>
      <c r="P367" t="s">
        <v>723</v>
      </c>
      <c r="Q367" t="s">
        <v>22</v>
      </c>
      <c r="R367" t="s">
        <v>724</v>
      </c>
      <c r="U367" s="2" t="str">
        <f t="shared" si="30"/>
        <v>Muhammad</v>
      </c>
      <c r="V367" s="2" t="str">
        <f t="shared" si="31"/>
        <v>Israr-Ul-Haq</v>
      </c>
      <c r="W367" s="2" t="str">
        <f t="shared" si="32"/>
        <v>Israr-Ul-Haq</v>
      </c>
    </row>
    <row r="368" spans="1:23" x14ac:dyDescent="0.25">
      <c r="A368" s="2" t="str">
        <f t="shared" si="29"/>
        <v>MATH 211</v>
      </c>
      <c r="B368" s="2" t="s">
        <v>399</v>
      </c>
      <c r="C368">
        <v>211</v>
      </c>
      <c r="D368" t="s">
        <v>1008</v>
      </c>
      <c r="E368" t="s">
        <v>693</v>
      </c>
      <c r="F368" t="s">
        <v>10</v>
      </c>
      <c r="G368" t="s">
        <v>109</v>
      </c>
      <c r="H368" t="s">
        <v>1091</v>
      </c>
      <c r="I368" t="s">
        <v>13</v>
      </c>
      <c r="J368" t="s">
        <v>67</v>
      </c>
      <c r="K368" t="s">
        <v>15</v>
      </c>
      <c r="L368" t="s">
        <v>16</v>
      </c>
      <c r="M368" t="s">
        <v>1194</v>
      </c>
      <c r="N368" t="s">
        <v>1195</v>
      </c>
      <c r="O368" t="s">
        <v>1196</v>
      </c>
      <c r="P368" t="s">
        <v>720</v>
      </c>
      <c r="Q368" t="s">
        <v>40</v>
      </c>
      <c r="R368" t="s">
        <v>22</v>
      </c>
      <c r="S368" t="s">
        <v>41</v>
      </c>
      <c r="U368" s="2" t="str">
        <f t="shared" si="30"/>
        <v>Jean-Simon</v>
      </c>
      <c r="V368" s="2" t="str">
        <f t="shared" si="31"/>
        <v>Pacaud</v>
      </c>
      <c r="W368" s="2" t="str">
        <f t="shared" si="32"/>
        <v>Lemay</v>
      </c>
    </row>
    <row r="369" spans="1:23" x14ac:dyDescent="0.25">
      <c r="A369" s="2" t="str">
        <f t="shared" si="29"/>
        <v>MATH 211</v>
      </c>
      <c r="B369" s="2" t="s">
        <v>399</v>
      </c>
      <c r="C369">
        <v>211</v>
      </c>
      <c r="D369" t="s">
        <v>1009</v>
      </c>
      <c r="E369" t="s">
        <v>693</v>
      </c>
      <c r="F369" t="s">
        <v>10</v>
      </c>
      <c r="G369" t="s">
        <v>56</v>
      </c>
      <c r="H369" t="s">
        <v>1192</v>
      </c>
      <c r="I369" t="s">
        <v>13</v>
      </c>
      <c r="J369" t="s">
        <v>968</v>
      </c>
      <c r="K369" t="s">
        <v>15</v>
      </c>
      <c r="L369" t="s">
        <v>16</v>
      </c>
      <c r="M369" t="s">
        <v>1128</v>
      </c>
      <c r="N369" t="s">
        <v>1129</v>
      </c>
      <c r="O369" t="s">
        <v>1130</v>
      </c>
      <c r="P369" t="s">
        <v>720</v>
      </c>
      <c r="Q369" t="s">
        <v>40</v>
      </c>
      <c r="R369" t="s">
        <v>22</v>
      </c>
      <c r="S369" t="s">
        <v>41</v>
      </c>
      <c r="U369" s="2" t="str">
        <f t="shared" si="30"/>
        <v>Rachel</v>
      </c>
      <c r="V369" s="2" t="str">
        <f t="shared" si="31"/>
        <v>Lisbeth</v>
      </c>
      <c r="W369" s="2" t="str">
        <f t="shared" si="32"/>
        <v>Hardeman</v>
      </c>
    </row>
    <row r="370" spans="1:23" x14ac:dyDescent="0.25">
      <c r="A370" s="2" t="str">
        <f t="shared" si="29"/>
        <v>MATH 211</v>
      </c>
      <c r="B370" s="2" t="s">
        <v>399</v>
      </c>
      <c r="C370">
        <v>211</v>
      </c>
      <c r="D370" t="s">
        <v>1012</v>
      </c>
      <c r="E370" t="s">
        <v>693</v>
      </c>
      <c r="F370" t="s">
        <v>10</v>
      </c>
      <c r="G370" t="s">
        <v>617</v>
      </c>
      <c r="H370" t="s">
        <v>1193</v>
      </c>
      <c r="I370" t="s">
        <v>13</v>
      </c>
      <c r="J370" t="s">
        <v>968</v>
      </c>
      <c r="K370" t="s">
        <v>15</v>
      </c>
      <c r="L370" t="s">
        <v>16</v>
      </c>
      <c r="M370" t="s">
        <v>1197</v>
      </c>
      <c r="N370" t="s">
        <v>1198</v>
      </c>
      <c r="O370" t="s">
        <v>1199</v>
      </c>
      <c r="P370" t="s">
        <v>720</v>
      </c>
      <c r="Q370" t="s">
        <v>34</v>
      </c>
      <c r="R370" t="s">
        <v>22</v>
      </c>
      <c r="S370" t="s">
        <v>35</v>
      </c>
      <c r="U370" s="2" t="str">
        <f t="shared" si="30"/>
        <v>Vanessa</v>
      </c>
      <c r="V370" s="2" t="str">
        <f t="shared" si="31"/>
        <v>Ann</v>
      </c>
      <c r="W370" s="2" t="str">
        <f t="shared" si="32"/>
        <v>Pizante</v>
      </c>
    </row>
    <row r="371" spans="1:23" x14ac:dyDescent="0.25">
      <c r="A371" s="2" t="str">
        <f t="shared" si="29"/>
        <v>MATH 211</v>
      </c>
      <c r="B371" s="2" t="s">
        <v>399</v>
      </c>
      <c r="C371">
        <v>211</v>
      </c>
      <c r="D371" t="s">
        <v>1015</v>
      </c>
      <c r="E371" t="s">
        <v>693</v>
      </c>
      <c r="F371" t="s">
        <v>10</v>
      </c>
      <c r="G371" t="s">
        <v>109</v>
      </c>
      <c r="H371" t="s">
        <v>1083</v>
      </c>
      <c r="I371" t="s">
        <v>13</v>
      </c>
      <c r="J371" t="s">
        <v>968</v>
      </c>
      <c r="K371" t="s">
        <v>15</v>
      </c>
      <c r="L371" t="s">
        <v>16</v>
      </c>
      <c r="M371" t="s">
        <v>1086</v>
      </c>
      <c r="N371" t="s">
        <v>17</v>
      </c>
      <c r="O371" t="s">
        <v>1087</v>
      </c>
      <c r="P371" t="s">
        <v>720</v>
      </c>
      <c r="Q371" t="s">
        <v>34</v>
      </c>
      <c r="R371" t="s">
        <v>22</v>
      </c>
      <c r="S371" t="s">
        <v>35</v>
      </c>
      <c r="U371" s="2" t="str">
        <f t="shared" si="30"/>
        <v>Aiden</v>
      </c>
      <c r="V371" s="2" t="str">
        <f t="shared" si="31"/>
        <v>James</v>
      </c>
      <c r="W371" s="2" t="str">
        <f t="shared" si="32"/>
        <v>Huffman</v>
      </c>
    </row>
    <row r="372" spans="1:23" x14ac:dyDescent="0.25">
      <c r="A372" s="2" t="str">
        <f t="shared" si="29"/>
        <v>MATH 211</v>
      </c>
      <c r="B372" s="2" t="s">
        <v>399</v>
      </c>
      <c r="C372">
        <v>211</v>
      </c>
      <c r="D372" t="s">
        <v>1019</v>
      </c>
      <c r="E372" t="s">
        <v>693</v>
      </c>
      <c r="F372" t="s">
        <v>10</v>
      </c>
      <c r="G372" t="s">
        <v>56</v>
      </c>
      <c r="H372" t="s">
        <v>1088</v>
      </c>
      <c r="I372" t="s">
        <v>13</v>
      </c>
      <c r="J372" t="s">
        <v>968</v>
      </c>
      <c r="K372" t="s">
        <v>15</v>
      </c>
      <c r="L372" t="s">
        <v>16</v>
      </c>
      <c r="M372" t="s">
        <v>1197</v>
      </c>
      <c r="N372" t="s">
        <v>1198</v>
      </c>
      <c r="O372" t="s">
        <v>1199</v>
      </c>
      <c r="P372" t="s">
        <v>1036</v>
      </c>
      <c r="Q372" t="s">
        <v>34</v>
      </c>
      <c r="R372" t="s">
        <v>22</v>
      </c>
      <c r="S372" t="s">
        <v>35</v>
      </c>
      <c r="U372" s="2" t="str">
        <f t="shared" si="30"/>
        <v>Vanessa</v>
      </c>
      <c r="V372" s="2" t="str">
        <f t="shared" si="31"/>
        <v>Ann</v>
      </c>
      <c r="W372" s="2" t="str">
        <f t="shared" si="32"/>
        <v>Pizante</v>
      </c>
    </row>
    <row r="373" spans="1:23" x14ac:dyDescent="0.25">
      <c r="A373" s="2" t="str">
        <f t="shared" si="29"/>
        <v>MATH 211</v>
      </c>
      <c r="B373" s="2" t="s">
        <v>399</v>
      </c>
      <c r="C373">
        <v>211</v>
      </c>
      <c r="D373" t="s">
        <v>1022</v>
      </c>
      <c r="E373" t="s">
        <v>693</v>
      </c>
      <c r="F373" t="s">
        <v>10</v>
      </c>
      <c r="G373" t="s">
        <v>56</v>
      </c>
      <c r="H373" t="s">
        <v>1088</v>
      </c>
      <c r="I373" t="s">
        <v>13</v>
      </c>
      <c r="J373" t="s">
        <v>971</v>
      </c>
      <c r="K373" t="s">
        <v>15</v>
      </c>
      <c r="L373" t="s">
        <v>16</v>
      </c>
      <c r="M373" t="s">
        <v>1144</v>
      </c>
      <c r="N373" t="s">
        <v>1145</v>
      </c>
      <c r="O373" t="s">
        <v>1036</v>
      </c>
      <c r="P373" t="s">
        <v>34</v>
      </c>
      <c r="Q373" t="s">
        <v>22</v>
      </c>
      <c r="R373" t="s">
        <v>35</v>
      </c>
      <c r="U373" s="2" t="str">
        <f t="shared" si="30"/>
        <v>Ilia</v>
      </c>
      <c r="V373" s="2" t="str">
        <f t="shared" si="31"/>
        <v>Ilmer</v>
      </c>
      <c r="W373" s="2" t="str">
        <f t="shared" si="32"/>
        <v>Ilmer</v>
      </c>
    </row>
    <row r="374" spans="1:23" x14ac:dyDescent="0.25">
      <c r="A374" s="2" t="str">
        <f t="shared" si="29"/>
        <v>MATH 211</v>
      </c>
      <c r="B374" s="2" t="s">
        <v>399</v>
      </c>
      <c r="C374">
        <v>211</v>
      </c>
      <c r="D374" t="s">
        <v>1023</v>
      </c>
      <c r="E374" t="s">
        <v>693</v>
      </c>
      <c r="F374" t="s">
        <v>10</v>
      </c>
      <c r="G374" t="s">
        <v>56</v>
      </c>
      <c r="H374" t="s">
        <v>1088</v>
      </c>
      <c r="I374" t="s">
        <v>13</v>
      </c>
      <c r="J374" t="s">
        <v>971</v>
      </c>
      <c r="K374" t="s">
        <v>15</v>
      </c>
      <c r="L374" t="s">
        <v>16</v>
      </c>
      <c r="M374" t="s">
        <v>1144</v>
      </c>
      <c r="N374" t="s">
        <v>1145</v>
      </c>
      <c r="O374" t="s">
        <v>720</v>
      </c>
      <c r="P374" t="s">
        <v>113</v>
      </c>
      <c r="Q374" t="s">
        <v>22</v>
      </c>
      <c r="R374" t="s">
        <v>114</v>
      </c>
      <c r="U374" s="2" t="str">
        <f t="shared" si="30"/>
        <v>Ilia</v>
      </c>
      <c r="V374" s="2" t="str">
        <f t="shared" si="31"/>
        <v>Ilmer</v>
      </c>
      <c r="W374" s="2" t="str">
        <f t="shared" si="32"/>
        <v>Ilmer</v>
      </c>
    </row>
    <row r="375" spans="1:23" x14ac:dyDescent="0.25">
      <c r="A375" s="2" t="str">
        <f t="shared" si="29"/>
        <v>MATH 211</v>
      </c>
      <c r="B375" s="2" t="s">
        <v>399</v>
      </c>
      <c r="C375">
        <v>211</v>
      </c>
      <c r="D375" t="s">
        <v>1024</v>
      </c>
      <c r="E375" t="s">
        <v>693</v>
      </c>
      <c r="F375" t="s">
        <v>10</v>
      </c>
      <c r="G375" t="s">
        <v>109</v>
      </c>
      <c r="H375" t="s">
        <v>1091</v>
      </c>
      <c r="I375" t="s">
        <v>13</v>
      </c>
      <c r="J375" t="s">
        <v>971</v>
      </c>
      <c r="K375" t="s">
        <v>15</v>
      </c>
      <c r="L375" t="s">
        <v>16</v>
      </c>
      <c r="M375" t="s">
        <v>1201</v>
      </c>
      <c r="N375" t="s">
        <v>1202</v>
      </c>
      <c r="O375" t="s">
        <v>1203</v>
      </c>
      <c r="P375" t="s">
        <v>720</v>
      </c>
      <c r="Q375" t="s">
        <v>43</v>
      </c>
      <c r="R375" t="s">
        <v>22</v>
      </c>
      <c r="S375" t="s">
        <v>44</v>
      </c>
      <c r="U375" s="2" t="str">
        <f t="shared" si="30"/>
        <v>Leanne</v>
      </c>
      <c r="V375" s="2" t="str">
        <f t="shared" si="31"/>
        <v>Carolyn</v>
      </c>
      <c r="W375" s="2" t="str">
        <f t="shared" si="32"/>
        <v>Haasen</v>
      </c>
    </row>
    <row r="376" spans="1:23" x14ac:dyDescent="0.25">
      <c r="A376" s="2" t="str">
        <f t="shared" si="29"/>
        <v>MATH 211</v>
      </c>
      <c r="B376" s="2" t="s">
        <v>399</v>
      </c>
      <c r="C376">
        <v>211</v>
      </c>
      <c r="D376" t="s">
        <v>1027</v>
      </c>
      <c r="E376" t="s">
        <v>693</v>
      </c>
      <c r="F376" t="s">
        <v>10</v>
      </c>
      <c r="G376" t="s">
        <v>56</v>
      </c>
      <c r="H376" t="s">
        <v>1204</v>
      </c>
      <c r="I376" t="s">
        <v>13</v>
      </c>
      <c r="J376" t="s">
        <v>975</v>
      </c>
      <c r="K376" t="s">
        <v>15</v>
      </c>
      <c r="L376" t="s">
        <v>16</v>
      </c>
      <c r="M376" t="s">
        <v>1167</v>
      </c>
      <c r="N376" t="s">
        <v>1190</v>
      </c>
      <c r="O376" t="s">
        <v>1191</v>
      </c>
      <c r="P376" t="s">
        <v>1036</v>
      </c>
      <c r="Q376" t="s">
        <v>40</v>
      </c>
      <c r="R376" t="s">
        <v>22</v>
      </c>
      <c r="S376" t="s">
        <v>41</v>
      </c>
      <c r="U376" s="2" t="str">
        <f t="shared" si="30"/>
        <v>William</v>
      </c>
      <c r="V376" s="2" t="str">
        <f t="shared" si="31"/>
        <v>Thomas</v>
      </c>
      <c r="W376" s="2" t="str">
        <f t="shared" si="32"/>
        <v>Johnson</v>
      </c>
    </row>
    <row r="377" spans="1:23" x14ac:dyDescent="0.25">
      <c r="A377" s="2" t="str">
        <f t="shared" si="29"/>
        <v>MATH 211</v>
      </c>
      <c r="B377" s="2" t="s">
        <v>399</v>
      </c>
      <c r="C377">
        <v>211</v>
      </c>
      <c r="D377" t="s">
        <v>1028</v>
      </c>
      <c r="E377" t="s">
        <v>693</v>
      </c>
      <c r="F377" t="s">
        <v>10</v>
      </c>
      <c r="G377" t="s">
        <v>26</v>
      </c>
      <c r="H377" t="s">
        <v>1205</v>
      </c>
      <c r="I377" t="s">
        <v>13</v>
      </c>
      <c r="J377" t="s">
        <v>975</v>
      </c>
      <c r="K377" t="s">
        <v>15</v>
      </c>
      <c r="L377" t="s">
        <v>16</v>
      </c>
      <c r="M377" t="s">
        <v>1128</v>
      </c>
      <c r="N377" t="s">
        <v>1129</v>
      </c>
      <c r="O377" t="s">
        <v>1130</v>
      </c>
      <c r="P377" t="s">
        <v>718</v>
      </c>
      <c r="Q377" t="s">
        <v>84</v>
      </c>
      <c r="R377" t="s">
        <v>22</v>
      </c>
      <c r="S377" t="s">
        <v>85</v>
      </c>
      <c r="U377" s="2" t="str">
        <f t="shared" si="30"/>
        <v>Rachel</v>
      </c>
      <c r="V377" s="2" t="str">
        <f t="shared" si="31"/>
        <v>Lisbeth</v>
      </c>
      <c r="W377" s="2" t="str">
        <f t="shared" si="32"/>
        <v>Hardeman</v>
      </c>
    </row>
    <row r="378" spans="1:23" x14ac:dyDescent="0.25">
      <c r="A378" s="2" t="str">
        <f t="shared" si="29"/>
        <v>MATH 211</v>
      </c>
      <c r="B378" s="2" t="s">
        <v>399</v>
      </c>
      <c r="C378">
        <v>211</v>
      </c>
      <c r="D378" t="s">
        <v>1030</v>
      </c>
      <c r="E378" t="s">
        <v>693</v>
      </c>
      <c r="F378" t="s">
        <v>10</v>
      </c>
      <c r="G378" t="s">
        <v>26</v>
      </c>
      <c r="H378" t="s">
        <v>1206</v>
      </c>
      <c r="I378" t="s">
        <v>13</v>
      </c>
      <c r="J378" t="s">
        <v>975</v>
      </c>
      <c r="K378" t="s">
        <v>15</v>
      </c>
      <c r="L378" t="s">
        <v>16</v>
      </c>
      <c r="M378" t="s">
        <v>1128</v>
      </c>
      <c r="N378" t="s">
        <v>1129</v>
      </c>
      <c r="O378" t="s">
        <v>1130</v>
      </c>
      <c r="P378" t="s">
        <v>720</v>
      </c>
      <c r="Q378" t="s">
        <v>43</v>
      </c>
      <c r="R378" t="s">
        <v>22</v>
      </c>
      <c r="S378" t="s">
        <v>44</v>
      </c>
      <c r="U378" s="2" t="str">
        <f t="shared" si="30"/>
        <v>Rachel</v>
      </c>
      <c r="V378" s="2" t="str">
        <f t="shared" si="31"/>
        <v>Lisbeth</v>
      </c>
      <c r="W378" s="2" t="str">
        <f t="shared" si="32"/>
        <v>Hardeman</v>
      </c>
    </row>
    <row r="379" spans="1:23" x14ac:dyDescent="0.25">
      <c r="A379" s="2" t="str">
        <f t="shared" si="29"/>
        <v>MATH 211</v>
      </c>
      <c r="B379" s="2" t="s">
        <v>399</v>
      </c>
      <c r="C379">
        <v>211</v>
      </c>
      <c r="D379" t="s">
        <v>1031</v>
      </c>
      <c r="E379" t="s">
        <v>693</v>
      </c>
      <c r="F379" t="s">
        <v>10</v>
      </c>
      <c r="G379" t="s">
        <v>26</v>
      </c>
      <c r="H379" t="s">
        <v>1206</v>
      </c>
      <c r="I379" t="s">
        <v>13</v>
      </c>
      <c r="J379" t="s">
        <v>979</v>
      </c>
      <c r="K379" t="s">
        <v>15</v>
      </c>
      <c r="L379" t="s">
        <v>16</v>
      </c>
      <c r="M379" t="s">
        <v>1089</v>
      </c>
      <c r="N379" t="s">
        <v>1090</v>
      </c>
      <c r="O379" t="s">
        <v>720</v>
      </c>
      <c r="P379" t="s">
        <v>113</v>
      </c>
      <c r="Q379" t="s">
        <v>22</v>
      </c>
      <c r="R379" t="s">
        <v>114</v>
      </c>
      <c r="U379" s="2" t="str">
        <f t="shared" si="30"/>
        <v>Qihe</v>
      </c>
      <c r="V379" s="2" t="str">
        <f t="shared" si="31"/>
        <v>Liang</v>
      </c>
      <c r="W379" s="2" t="str">
        <f t="shared" si="32"/>
        <v>Liang</v>
      </c>
    </row>
    <row r="380" spans="1:23" x14ac:dyDescent="0.25">
      <c r="A380" s="2" t="str">
        <f t="shared" si="29"/>
        <v>MATH 211</v>
      </c>
      <c r="B380" s="2" t="s">
        <v>399</v>
      </c>
      <c r="C380">
        <v>211</v>
      </c>
      <c r="D380" t="s">
        <v>1032</v>
      </c>
      <c r="E380" t="s">
        <v>693</v>
      </c>
      <c r="F380" t="s">
        <v>10</v>
      </c>
      <c r="G380" t="s">
        <v>11</v>
      </c>
      <c r="H380" t="s">
        <v>1207</v>
      </c>
      <c r="I380" t="s">
        <v>13</v>
      </c>
      <c r="J380" t="s">
        <v>979</v>
      </c>
      <c r="K380" t="s">
        <v>15</v>
      </c>
      <c r="L380" t="s">
        <v>16</v>
      </c>
      <c r="M380" t="s">
        <v>1167</v>
      </c>
      <c r="N380" t="s">
        <v>1190</v>
      </c>
      <c r="O380" t="s">
        <v>1191</v>
      </c>
      <c r="P380" t="s">
        <v>1047</v>
      </c>
      <c r="Q380" t="s">
        <v>84</v>
      </c>
      <c r="R380" t="s">
        <v>22</v>
      </c>
      <c r="S380" t="s">
        <v>85</v>
      </c>
      <c r="U380" s="2" t="str">
        <f t="shared" si="30"/>
        <v>William</v>
      </c>
      <c r="V380" s="2" t="str">
        <f t="shared" si="31"/>
        <v>Thomas</v>
      </c>
      <c r="W380" s="2" t="str">
        <f t="shared" si="32"/>
        <v>Johnson</v>
      </c>
    </row>
    <row r="381" spans="1:23" x14ac:dyDescent="0.25">
      <c r="A381" s="2" t="str">
        <f t="shared" si="29"/>
        <v>MATH 211</v>
      </c>
      <c r="B381" s="2" t="s">
        <v>399</v>
      </c>
      <c r="C381">
        <v>211</v>
      </c>
      <c r="D381" t="s">
        <v>1033</v>
      </c>
      <c r="E381" t="s">
        <v>693</v>
      </c>
      <c r="F381" t="s">
        <v>10</v>
      </c>
      <c r="G381" t="s">
        <v>11</v>
      </c>
      <c r="H381" t="s">
        <v>1208</v>
      </c>
      <c r="I381" t="s">
        <v>13</v>
      </c>
      <c r="J381" t="s">
        <v>979</v>
      </c>
      <c r="K381" t="s">
        <v>15</v>
      </c>
      <c r="L381" t="s">
        <v>16</v>
      </c>
      <c r="M381" t="s">
        <v>130</v>
      </c>
      <c r="N381" t="s">
        <v>17</v>
      </c>
      <c r="O381" t="s">
        <v>1209</v>
      </c>
      <c r="P381" t="s">
        <v>1047</v>
      </c>
      <c r="Q381" t="s">
        <v>84</v>
      </c>
      <c r="R381" t="s">
        <v>22</v>
      </c>
      <c r="S381" t="s">
        <v>85</v>
      </c>
      <c r="U381" s="2" t="str">
        <f t="shared" si="30"/>
        <v>Jeremy</v>
      </c>
      <c r="V381" s="2" t="str">
        <f t="shared" si="31"/>
        <v>James</v>
      </c>
      <c r="W381" s="2" t="str">
        <f t="shared" si="32"/>
        <v>Gillespie</v>
      </c>
    </row>
    <row r="382" spans="1:23" x14ac:dyDescent="0.25">
      <c r="A382" s="2" t="str">
        <f t="shared" si="29"/>
        <v>MATH 211</v>
      </c>
      <c r="B382" s="2" t="s">
        <v>399</v>
      </c>
      <c r="C382">
        <v>211</v>
      </c>
      <c r="D382" t="s">
        <v>1037</v>
      </c>
      <c r="E382" t="s">
        <v>693</v>
      </c>
      <c r="F382" t="s">
        <v>10</v>
      </c>
      <c r="G382" t="s">
        <v>26</v>
      </c>
      <c r="H382" t="s">
        <v>1205</v>
      </c>
      <c r="I382" t="s">
        <v>13</v>
      </c>
      <c r="J382" t="s">
        <v>1180</v>
      </c>
      <c r="K382" t="s">
        <v>15</v>
      </c>
      <c r="L382" t="s">
        <v>16</v>
      </c>
      <c r="M382" t="s">
        <v>1210</v>
      </c>
      <c r="N382" t="s">
        <v>1211</v>
      </c>
      <c r="O382" t="s">
        <v>1212</v>
      </c>
      <c r="P382" t="s">
        <v>719</v>
      </c>
      <c r="Q382" t="s">
        <v>31</v>
      </c>
      <c r="R382" t="s">
        <v>22</v>
      </c>
      <c r="S382" t="s">
        <v>32</v>
      </c>
      <c r="U382" s="2" t="str">
        <f t="shared" si="30"/>
        <v>Joshua</v>
      </c>
      <c r="V382" s="2" t="str">
        <f t="shared" si="31"/>
        <v>Simon</v>
      </c>
      <c r="W382" s="2" t="str">
        <f t="shared" si="32"/>
        <v>Novak</v>
      </c>
    </row>
    <row r="383" spans="1:23" x14ac:dyDescent="0.25">
      <c r="A383" s="2" t="str">
        <f t="shared" si="29"/>
        <v>MATH 211</v>
      </c>
      <c r="B383" s="2" t="s">
        <v>399</v>
      </c>
      <c r="C383">
        <v>211</v>
      </c>
      <c r="D383" t="s">
        <v>1040</v>
      </c>
      <c r="E383" t="s">
        <v>693</v>
      </c>
      <c r="F383" t="s">
        <v>10</v>
      </c>
      <c r="G383" t="s">
        <v>26</v>
      </c>
      <c r="H383" t="s">
        <v>1205</v>
      </c>
      <c r="I383" t="s">
        <v>13</v>
      </c>
      <c r="J383" t="s">
        <v>1180</v>
      </c>
      <c r="K383" t="s">
        <v>15</v>
      </c>
      <c r="L383" t="s">
        <v>16</v>
      </c>
      <c r="M383" t="s">
        <v>1210</v>
      </c>
      <c r="N383" t="s">
        <v>1211</v>
      </c>
      <c r="O383" t="s">
        <v>1212</v>
      </c>
      <c r="P383" t="s">
        <v>719</v>
      </c>
      <c r="Q383" t="s">
        <v>49</v>
      </c>
      <c r="R383" t="s">
        <v>22</v>
      </c>
      <c r="S383" t="s">
        <v>50</v>
      </c>
      <c r="U383" s="2" t="str">
        <f t="shared" si="30"/>
        <v>Joshua</v>
      </c>
      <c r="V383" s="2" t="str">
        <f t="shared" si="31"/>
        <v>Simon</v>
      </c>
      <c r="W383" s="2" t="str">
        <f t="shared" si="32"/>
        <v>Novak</v>
      </c>
    </row>
    <row r="384" spans="1:23" x14ac:dyDescent="0.25">
      <c r="A384" s="2" t="str">
        <f t="shared" si="29"/>
        <v>MATH 211</v>
      </c>
      <c r="B384" s="2" t="s">
        <v>399</v>
      </c>
      <c r="C384">
        <v>211</v>
      </c>
      <c r="D384" t="s">
        <v>1041</v>
      </c>
      <c r="E384" t="s">
        <v>693</v>
      </c>
      <c r="F384" t="s">
        <v>10</v>
      </c>
      <c r="G384" t="s">
        <v>26</v>
      </c>
      <c r="H384" t="s">
        <v>1206</v>
      </c>
      <c r="I384" t="s">
        <v>13</v>
      </c>
      <c r="J384" t="s">
        <v>1180</v>
      </c>
      <c r="K384" t="s">
        <v>15</v>
      </c>
      <c r="L384" t="s">
        <v>16</v>
      </c>
      <c r="M384" t="s">
        <v>1186</v>
      </c>
      <c r="N384" t="s">
        <v>964</v>
      </c>
      <c r="O384" t="s">
        <v>1187</v>
      </c>
      <c r="P384" t="s">
        <v>719</v>
      </c>
      <c r="Q384" t="s">
        <v>84</v>
      </c>
      <c r="R384" t="s">
        <v>22</v>
      </c>
      <c r="S384" t="s">
        <v>85</v>
      </c>
      <c r="U384" s="2" t="str">
        <f t="shared" si="30"/>
        <v>Kelsey</v>
      </c>
      <c r="V384" s="2" t="str">
        <f t="shared" si="31"/>
        <v>Marie</v>
      </c>
      <c r="W384" s="2" t="str">
        <f t="shared" si="32"/>
        <v>Wagner</v>
      </c>
    </row>
    <row r="385" spans="1:23" x14ac:dyDescent="0.25">
      <c r="A385" s="2" t="str">
        <f t="shared" si="29"/>
        <v>MATH 211</v>
      </c>
      <c r="B385" s="2" t="s">
        <v>399</v>
      </c>
      <c r="C385">
        <v>211</v>
      </c>
      <c r="D385" t="s">
        <v>24</v>
      </c>
      <c r="E385" t="s">
        <v>25</v>
      </c>
      <c r="F385" t="s">
        <v>694</v>
      </c>
      <c r="G385" s="2" t="s">
        <v>982</v>
      </c>
      <c r="H385" s="2"/>
      <c r="I385" t="s">
        <v>983</v>
      </c>
      <c r="J385" t="s">
        <v>984</v>
      </c>
      <c r="K385" t="s">
        <v>697</v>
      </c>
      <c r="L385" t="s">
        <v>718</v>
      </c>
      <c r="M385" s="2" t="s">
        <v>729</v>
      </c>
      <c r="N385" s="2" t="s">
        <v>22</v>
      </c>
      <c r="O385" s="2" t="s">
        <v>729</v>
      </c>
      <c r="P385" s="2" t="s">
        <v>730</v>
      </c>
      <c r="U385" s="2" t="str">
        <f t="shared" si="30"/>
        <v>TBA</v>
      </c>
      <c r="V385" s="2" t="str">
        <f t="shared" si="31"/>
        <v>-</v>
      </c>
      <c r="W385" s="2" t="str">
        <f t="shared" si="32"/>
        <v>TBA</v>
      </c>
    </row>
    <row r="386" spans="1:23" x14ac:dyDescent="0.25">
      <c r="A386" s="2" t="str">
        <f t="shared" si="29"/>
        <v>MATH 211</v>
      </c>
      <c r="B386" s="2" t="s">
        <v>399</v>
      </c>
      <c r="C386">
        <v>211</v>
      </c>
      <c r="D386" t="s">
        <v>33</v>
      </c>
      <c r="E386" t="s">
        <v>25</v>
      </c>
      <c r="F386" t="s">
        <v>694</v>
      </c>
      <c r="G386" s="2" t="s">
        <v>982</v>
      </c>
      <c r="H386" s="2"/>
      <c r="I386" t="s">
        <v>983</v>
      </c>
      <c r="J386" t="s">
        <v>984</v>
      </c>
      <c r="K386" t="s">
        <v>697</v>
      </c>
      <c r="L386" t="s">
        <v>728</v>
      </c>
      <c r="M386" s="2" t="s">
        <v>729</v>
      </c>
      <c r="N386" s="2" t="s">
        <v>22</v>
      </c>
      <c r="O386" s="2" t="s">
        <v>729</v>
      </c>
      <c r="P386" s="2" t="s">
        <v>730</v>
      </c>
      <c r="U386" s="2" t="str">
        <f t="shared" si="30"/>
        <v>TBA</v>
      </c>
      <c r="V386" s="2" t="str">
        <f t="shared" si="31"/>
        <v>-</v>
      </c>
      <c r="W386" s="2" t="str">
        <f t="shared" si="32"/>
        <v>TBA</v>
      </c>
    </row>
    <row r="387" spans="1:23" x14ac:dyDescent="0.25">
      <c r="A387" s="2" t="str">
        <f t="shared" ref="A387:A441" si="36">CONCATENATE(B387," ",C387)</f>
        <v>MATH 211</v>
      </c>
      <c r="B387" s="2" t="s">
        <v>399</v>
      </c>
      <c r="C387">
        <v>211</v>
      </c>
      <c r="D387" t="s">
        <v>36</v>
      </c>
      <c r="E387" t="s">
        <v>25</v>
      </c>
      <c r="F387" t="s">
        <v>694</v>
      </c>
      <c r="G387" s="2" t="s">
        <v>982</v>
      </c>
      <c r="H387" s="2"/>
      <c r="I387" t="s">
        <v>983</v>
      </c>
      <c r="J387" t="s">
        <v>984</v>
      </c>
      <c r="K387" t="s">
        <v>697</v>
      </c>
      <c r="L387" t="s">
        <v>728</v>
      </c>
      <c r="M387" s="2" t="s">
        <v>729</v>
      </c>
      <c r="N387" s="2" t="s">
        <v>22</v>
      </c>
      <c r="O387" s="2" t="s">
        <v>729</v>
      </c>
      <c r="P387" s="2" t="s">
        <v>730</v>
      </c>
      <c r="U387" s="2" t="str">
        <f t="shared" ref="U387:U441" si="37">M387</f>
        <v>TBA</v>
      </c>
      <c r="V387" s="2" t="str">
        <f t="shared" ref="V387:V441" si="38">N387</f>
        <v>-</v>
      </c>
      <c r="W387" s="2" t="str">
        <f t="shared" ref="W387:W441" si="39">IF(LEFT(O387,1)="(", N387, O387)</f>
        <v>TBA</v>
      </c>
    </row>
    <row r="388" spans="1:23" x14ac:dyDescent="0.25">
      <c r="A388" s="2" t="str">
        <f t="shared" si="36"/>
        <v>MATH 211</v>
      </c>
      <c r="B388" s="2" t="s">
        <v>399</v>
      </c>
      <c r="C388">
        <v>211</v>
      </c>
      <c r="D388" t="s">
        <v>42</v>
      </c>
      <c r="E388" t="s">
        <v>25</v>
      </c>
      <c r="F388" t="s">
        <v>694</v>
      </c>
      <c r="G388" s="2" t="s">
        <v>982</v>
      </c>
      <c r="H388" s="2"/>
      <c r="I388" t="s">
        <v>983</v>
      </c>
      <c r="J388" t="s">
        <v>984</v>
      </c>
      <c r="K388" t="s">
        <v>697</v>
      </c>
      <c r="L388" t="s">
        <v>728</v>
      </c>
      <c r="M388" s="2" t="s">
        <v>729</v>
      </c>
      <c r="N388" s="2" t="s">
        <v>22</v>
      </c>
      <c r="O388" s="2" t="s">
        <v>729</v>
      </c>
      <c r="P388" s="2" t="s">
        <v>730</v>
      </c>
      <c r="U388" s="2" t="str">
        <f t="shared" si="37"/>
        <v>TBA</v>
      </c>
      <c r="V388" s="2" t="str">
        <f t="shared" si="38"/>
        <v>-</v>
      </c>
      <c r="W388" s="2" t="str">
        <f t="shared" si="39"/>
        <v>TBA</v>
      </c>
    </row>
    <row r="389" spans="1:23" x14ac:dyDescent="0.25">
      <c r="A389" s="2" t="str">
        <f t="shared" si="36"/>
        <v>MATH 211</v>
      </c>
      <c r="B389" s="2" t="s">
        <v>399</v>
      </c>
      <c r="C389">
        <v>211</v>
      </c>
      <c r="D389" t="s">
        <v>45</v>
      </c>
      <c r="E389" t="s">
        <v>25</v>
      </c>
      <c r="F389" t="s">
        <v>694</v>
      </c>
      <c r="G389" s="2" t="s">
        <v>982</v>
      </c>
      <c r="H389" s="2"/>
      <c r="I389" t="s">
        <v>983</v>
      </c>
      <c r="J389" t="s">
        <v>984</v>
      </c>
      <c r="K389" t="s">
        <v>697</v>
      </c>
      <c r="L389" t="s">
        <v>728</v>
      </c>
      <c r="M389" s="2" t="s">
        <v>729</v>
      </c>
      <c r="N389" s="2" t="s">
        <v>22</v>
      </c>
      <c r="O389" s="2" t="s">
        <v>729</v>
      </c>
      <c r="P389" s="2" t="s">
        <v>730</v>
      </c>
      <c r="U389" s="2" t="str">
        <f t="shared" si="37"/>
        <v>TBA</v>
      </c>
      <c r="V389" s="2" t="str">
        <f t="shared" si="38"/>
        <v>-</v>
      </c>
      <c r="W389" s="2" t="str">
        <f t="shared" si="39"/>
        <v>TBA</v>
      </c>
    </row>
    <row r="390" spans="1:23" x14ac:dyDescent="0.25">
      <c r="A390" s="2" t="str">
        <f t="shared" si="36"/>
        <v>MATH 211</v>
      </c>
      <c r="B390" s="2" t="s">
        <v>399</v>
      </c>
      <c r="C390">
        <v>211</v>
      </c>
      <c r="D390" t="s">
        <v>48</v>
      </c>
      <c r="E390" t="s">
        <v>25</v>
      </c>
      <c r="F390" t="s">
        <v>694</v>
      </c>
      <c r="G390" s="2" t="s">
        <v>982</v>
      </c>
      <c r="H390" s="2"/>
      <c r="I390" t="s">
        <v>983</v>
      </c>
      <c r="J390" t="s">
        <v>984</v>
      </c>
      <c r="K390" t="s">
        <v>697</v>
      </c>
      <c r="L390" t="s">
        <v>728</v>
      </c>
      <c r="M390" s="2" t="s">
        <v>729</v>
      </c>
      <c r="N390" s="2" t="s">
        <v>22</v>
      </c>
      <c r="O390" s="2" t="s">
        <v>729</v>
      </c>
      <c r="P390" s="2" t="s">
        <v>730</v>
      </c>
      <c r="U390" s="2" t="str">
        <f t="shared" si="37"/>
        <v>TBA</v>
      </c>
      <c r="V390" s="2" t="str">
        <f t="shared" si="38"/>
        <v>-</v>
      </c>
      <c r="W390" s="2" t="str">
        <f t="shared" si="39"/>
        <v>TBA</v>
      </c>
    </row>
    <row r="391" spans="1:23" x14ac:dyDescent="0.25">
      <c r="A391" s="2" t="str">
        <f t="shared" si="36"/>
        <v>MATH 211</v>
      </c>
      <c r="B391" s="2" t="s">
        <v>399</v>
      </c>
      <c r="C391">
        <v>211</v>
      </c>
      <c r="D391" t="s">
        <v>86</v>
      </c>
      <c r="E391" t="s">
        <v>25</v>
      </c>
      <c r="F391" t="s">
        <v>694</v>
      </c>
      <c r="G391" s="2" t="s">
        <v>982</v>
      </c>
      <c r="H391" s="2"/>
      <c r="I391" t="s">
        <v>983</v>
      </c>
      <c r="J391" t="s">
        <v>984</v>
      </c>
      <c r="K391" t="s">
        <v>697</v>
      </c>
      <c r="L391" t="s">
        <v>728</v>
      </c>
      <c r="M391" s="2" t="s">
        <v>729</v>
      </c>
      <c r="N391" s="2" t="s">
        <v>22</v>
      </c>
      <c r="O391" s="2" t="s">
        <v>729</v>
      </c>
      <c r="P391" s="2" t="s">
        <v>730</v>
      </c>
      <c r="U391" s="2" t="str">
        <f t="shared" si="37"/>
        <v>TBA</v>
      </c>
      <c r="V391" s="2" t="str">
        <f t="shared" si="38"/>
        <v>-</v>
      </c>
      <c r="W391" s="2" t="str">
        <f t="shared" si="39"/>
        <v>TBA</v>
      </c>
    </row>
    <row r="392" spans="1:23" x14ac:dyDescent="0.25">
      <c r="A392" s="2" t="str">
        <f t="shared" si="36"/>
        <v>MATH 211</v>
      </c>
      <c r="B392" s="2" t="s">
        <v>399</v>
      </c>
      <c r="C392">
        <v>211</v>
      </c>
      <c r="D392" t="s">
        <v>89</v>
      </c>
      <c r="E392" t="s">
        <v>25</v>
      </c>
      <c r="F392" t="s">
        <v>694</v>
      </c>
      <c r="G392" s="2" t="s">
        <v>982</v>
      </c>
      <c r="H392" s="2"/>
      <c r="I392" t="s">
        <v>983</v>
      </c>
      <c r="J392" t="s">
        <v>984</v>
      </c>
      <c r="K392" t="s">
        <v>697</v>
      </c>
      <c r="L392" t="s">
        <v>728</v>
      </c>
      <c r="M392" s="2" t="s">
        <v>729</v>
      </c>
      <c r="N392" s="2" t="s">
        <v>22</v>
      </c>
      <c r="O392" s="2" t="s">
        <v>729</v>
      </c>
      <c r="P392" s="2" t="s">
        <v>730</v>
      </c>
      <c r="U392" s="2" t="str">
        <f t="shared" si="37"/>
        <v>TBA</v>
      </c>
      <c r="V392" s="2" t="str">
        <f t="shared" si="38"/>
        <v>-</v>
      </c>
      <c r="W392" s="2" t="str">
        <f t="shared" si="39"/>
        <v>TBA</v>
      </c>
    </row>
    <row r="393" spans="1:23" x14ac:dyDescent="0.25">
      <c r="A393" s="2" t="str">
        <f t="shared" si="36"/>
        <v>MATH 211</v>
      </c>
      <c r="B393" s="2" t="s">
        <v>399</v>
      </c>
      <c r="C393">
        <v>211</v>
      </c>
      <c r="D393" t="s">
        <v>90</v>
      </c>
      <c r="E393" t="s">
        <v>25</v>
      </c>
      <c r="F393" t="s">
        <v>694</v>
      </c>
      <c r="G393" s="2" t="s">
        <v>982</v>
      </c>
      <c r="H393" s="2"/>
      <c r="I393" t="s">
        <v>983</v>
      </c>
      <c r="J393" t="s">
        <v>984</v>
      </c>
      <c r="K393" t="s">
        <v>697</v>
      </c>
      <c r="L393" t="s">
        <v>728</v>
      </c>
      <c r="M393" s="2" t="s">
        <v>729</v>
      </c>
      <c r="N393" s="2" t="s">
        <v>22</v>
      </c>
      <c r="O393" s="2" t="s">
        <v>729</v>
      </c>
      <c r="P393" s="2" t="s">
        <v>730</v>
      </c>
      <c r="U393" s="2" t="str">
        <f t="shared" si="37"/>
        <v>TBA</v>
      </c>
      <c r="V393" s="2" t="str">
        <f t="shared" si="38"/>
        <v>-</v>
      </c>
      <c r="W393" s="2" t="str">
        <f t="shared" si="39"/>
        <v>TBA</v>
      </c>
    </row>
    <row r="394" spans="1:23" x14ac:dyDescent="0.25">
      <c r="A394" s="2" t="str">
        <f t="shared" si="36"/>
        <v>MATH 211</v>
      </c>
      <c r="B394" s="2" t="s">
        <v>399</v>
      </c>
      <c r="C394">
        <v>211</v>
      </c>
      <c r="D394" t="s">
        <v>95</v>
      </c>
      <c r="E394" t="s">
        <v>25</v>
      </c>
      <c r="F394" t="s">
        <v>694</v>
      </c>
      <c r="G394" s="2" t="s">
        <v>982</v>
      </c>
      <c r="H394" s="2"/>
      <c r="I394" t="s">
        <v>983</v>
      </c>
      <c r="J394" t="s">
        <v>984</v>
      </c>
      <c r="K394" t="s">
        <v>697</v>
      </c>
      <c r="L394" t="s">
        <v>728</v>
      </c>
      <c r="M394" s="2" t="s">
        <v>729</v>
      </c>
      <c r="N394" s="2" t="s">
        <v>22</v>
      </c>
      <c r="O394" s="2" t="s">
        <v>729</v>
      </c>
      <c r="P394" s="2" t="s">
        <v>730</v>
      </c>
      <c r="U394" s="2" t="str">
        <f t="shared" si="37"/>
        <v>TBA</v>
      </c>
      <c r="V394" s="2" t="str">
        <f t="shared" si="38"/>
        <v>-</v>
      </c>
      <c r="W394" s="2" t="str">
        <f t="shared" si="39"/>
        <v>TBA</v>
      </c>
    </row>
    <row r="395" spans="1:23" x14ac:dyDescent="0.25">
      <c r="A395" s="2" t="str">
        <f t="shared" si="36"/>
        <v>MATH 211</v>
      </c>
      <c r="B395" s="2" t="s">
        <v>399</v>
      </c>
      <c r="C395">
        <v>211</v>
      </c>
      <c r="D395" t="s">
        <v>96</v>
      </c>
      <c r="E395" t="s">
        <v>25</v>
      </c>
      <c r="F395" t="s">
        <v>694</v>
      </c>
      <c r="G395" s="2" t="s">
        <v>982</v>
      </c>
      <c r="H395" s="2"/>
      <c r="I395" t="s">
        <v>983</v>
      </c>
      <c r="J395" t="s">
        <v>984</v>
      </c>
      <c r="K395" t="s">
        <v>697</v>
      </c>
      <c r="L395" t="s">
        <v>728</v>
      </c>
      <c r="M395" s="2" t="s">
        <v>729</v>
      </c>
      <c r="N395" s="2" t="s">
        <v>22</v>
      </c>
      <c r="O395" s="2" t="s">
        <v>729</v>
      </c>
      <c r="P395" s="2" t="s">
        <v>730</v>
      </c>
      <c r="U395" s="2" t="str">
        <f t="shared" si="37"/>
        <v>TBA</v>
      </c>
      <c r="V395" s="2" t="str">
        <f t="shared" si="38"/>
        <v>-</v>
      </c>
      <c r="W395" s="2" t="str">
        <f t="shared" si="39"/>
        <v>TBA</v>
      </c>
    </row>
    <row r="396" spans="1:23" x14ac:dyDescent="0.25">
      <c r="A396" s="2" t="str">
        <f t="shared" si="36"/>
        <v xml:space="preserve"> </v>
      </c>
      <c r="B396" s="2"/>
      <c r="U396" s="2">
        <f t="shared" si="37"/>
        <v>0</v>
      </c>
      <c r="V396" s="2">
        <f t="shared" si="38"/>
        <v>0</v>
      </c>
      <c r="W396" s="2">
        <f t="shared" si="39"/>
        <v>0</v>
      </c>
    </row>
    <row r="397" spans="1:23" x14ac:dyDescent="0.25">
      <c r="A397" s="2" t="str">
        <f t="shared" si="36"/>
        <v>MATH 11.2916666666667</v>
      </c>
      <c r="B397" s="2" t="s">
        <v>399</v>
      </c>
      <c r="C397" s="1">
        <v>11.291666666666666</v>
      </c>
      <c r="D397" t="s">
        <v>1213</v>
      </c>
      <c r="E397" t="s">
        <v>1214</v>
      </c>
      <c r="U397" s="2">
        <f t="shared" si="37"/>
        <v>0</v>
      </c>
      <c r="V397" s="2">
        <f t="shared" si="38"/>
        <v>0</v>
      </c>
      <c r="W397" s="2">
        <f t="shared" si="39"/>
        <v>0</v>
      </c>
    </row>
    <row r="398" spans="1:23" x14ac:dyDescent="0.25">
      <c r="A398" s="2" t="str">
        <f t="shared" si="36"/>
        <v>MATH 271</v>
      </c>
      <c r="B398" s="2" t="s">
        <v>399</v>
      </c>
      <c r="C398">
        <v>271</v>
      </c>
      <c r="D398" t="s">
        <v>8</v>
      </c>
      <c r="E398" t="s">
        <v>9</v>
      </c>
      <c r="F398" t="s">
        <v>10</v>
      </c>
      <c r="G398" t="s">
        <v>955</v>
      </c>
      <c r="H398" t="s">
        <v>69</v>
      </c>
      <c r="I398" t="s">
        <v>13</v>
      </c>
      <c r="J398" t="s">
        <v>14</v>
      </c>
      <c r="K398" t="s">
        <v>15</v>
      </c>
      <c r="L398" t="s">
        <v>16</v>
      </c>
      <c r="M398" t="s">
        <v>1181</v>
      </c>
      <c r="N398" t="s">
        <v>1182</v>
      </c>
      <c r="O398" t="s">
        <v>1183</v>
      </c>
      <c r="P398" t="s">
        <v>125</v>
      </c>
      <c r="Q398" t="s">
        <v>34</v>
      </c>
      <c r="R398" t="s">
        <v>22</v>
      </c>
      <c r="S398" t="s">
        <v>35</v>
      </c>
      <c r="U398" s="2" t="str">
        <f t="shared" si="37"/>
        <v>Thi</v>
      </c>
      <c r="V398" s="2" t="str">
        <f t="shared" si="38"/>
        <v>Ngoc</v>
      </c>
      <c r="W398" s="2" t="str">
        <f t="shared" si="39"/>
        <v>Dinh</v>
      </c>
    </row>
    <row r="399" spans="1:23" x14ac:dyDescent="0.25">
      <c r="A399" s="2" t="str">
        <f t="shared" si="36"/>
        <v>MATH 271</v>
      </c>
      <c r="B399" s="2" t="s">
        <v>399</v>
      </c>
      <c r="C399">
        <v>271</v>
      </c>
      <c r="D399" t="s">
        <v>24</v>
      </c>
      <c r="E399" t="s">
        <v>25</v>
      </c>
      <c r="F399" t="s">
        <v>10</v>
      </c>
      <c r="G399" t="s">
        <v>109</v>
      </c>
      <c r="H399" t="s">
        <v>1215</v>
      </c>
      <c r="I399" t="s">
        <v>13</v>
      </c>
      <c r="J399" t="s">
        <v>14</v>
      </c>
      <c r="K399" t="s">
        <v>15</v>
      </c>
      <c r="L399" t="s">
        <v>16</v>
      </c>
      <c r="M399" t="s">
        <v>1216</v>
      </c>
      <c r="N399" t="s">
        <v>1217</v>
      </c>
      <c r="O399" t="s">
        <v>1218</v>
      </c>
      <c r="P399" t="s">
        <v>1036</v>
      </c>
      <c r="Q399" t="s">
        <v>40</v>
      </c>
      <c r="R399" t="s">
        <v>22</v>
      </c>
      <c r="S399" t="s">
        <v>41</v>
      </c>
      <c r="U399" s="2" t="str">
        <f t="shared" si="37"/>
        <v>Su</v>
      </c>
      <c r="V399" s="2" t="str">
        <f t="shared" si="38"/>
        <v>Min</v>
      </c>
      <c r="W399" s="2" t="str">
        <f t="shared" si="39"/>
        <v>Leem</v>
      </c>
    </row>
    <row r="400" spans="1:23" x14ac:dyDescent="0.25">
      <c r="A400" s="2" t="str">
        <f t="shared" si="36"/>
        <v>MATH 271</v>
      </c>
      <c r="B400" s="2" t="s">
        <v>399</v>
      </c>
      <c r="C400">
        <v>271</v>
      </c>
      <c r="D400" t="s">
        <v>33</v>
      </c>
      <c r="E400" t="s">
        <v>25</v>
      </c>
      <c r="F400" t="s">
        <v>10</v>
      </c>
      <c r="G400" t="s">
        <v>109</v>
      </c>
      <c r="H400" t="s">
        <v>1157</v>
      </c>
      <c r="I400" t="s">
        <v>13</v>
      </c>
      <c r="J400" t="s">
        <v>14</v>
      </c>
      <c r="K400" t="s">
        <v>15</v>
      </c>
      <c r="L400" t="s">
        <v>16</v>
      </c>
      <c r="M400" t="s">
        <v>1216</v>
      </c>
      <c r="N400" t="s">
        <v>1217</v>
      </c>
      <c r="O400" t="s">
        <v>1218</v>
      </c>
      <c r="P400" t="s">
        <v>1047</v>
      </c>
      <c r="Q400" t="s">
        <v>49</v>
      </c>
      <c r="R400" t="s">
        <v>22</v>
      </c>
      <c r="S400" t="s">
        <v>50</v>
      </c>
      <c r="U400" s="2" t="str">
        <f t="shared" si="37"/>
        <v>Su</v>
      </c>
      <c r="V400" s="2" t="str">
        <f t="shared" si="38"/>
        <v>Min</v>
      </c>
      <c r="W400" s="2" t="str">
        <f t="shared" si="39"/>
        <v>Leem</v>
      </c>
    </row>
    <row r="401" spans="1:23" x14ac:dyDescent="0.25">
      <c r="A401" s="2" t="str">
        <f t="shared" si="36"/>
        <v>MATH 271</v>
      </c>
      <c r="B401" s="2" t="s">
        <v>399</v>
      </c>
      <c r="C401">
        <v>271</v>
      </c>
      <c r="D401" t="s">
        <v>692</v>
      </c>
      <c r="E401" t="s">
        <v>693</v>
      </c>
      <c r="F401" t="s">
        <v>10</v>
      </c>
      <c r="G401" t="s">
        <v>617</v>
      </c>
      <c r="H401" t="s">
        <v>647</v>
      </c>
      <c r="I401" t="s">
        <v>13</v>
      </c>
      <c r="J401" t="s">
        <v>14</v>
      </c>
      <c r="K401" t="s">
        <v>15</v>
      </c>
      <c r="L401" t="s">
        <v>16</v>
      </c>
      <c r="M401" t="s">
        <v>1216</v>
      </c>
      <c r="N401" t="s">
        <v>1217</v>
      </c>
      <c r="O401" t="s">
        <v>1218</v>
      </c>
      <c r="P401" t="s">
        <v>1036</v>
      </c>
      <c r="Q401" t="s">
        <v>113</v>
      </c>
      <c r="R401" t="s">
        <v>22</v>
      </c>
      <c r="S401" t="s">
        <v>114</v>
      </c>
      <c r="U401" s="2" t="str">
        <f t="shared" si="37"/>
        <v>Su</v>
      </c>
      <c r="V401" s="2" t="str">
        <f t="shared" si="38"/>
        <v>Min</v>
      </c>
      <c r="W401" s="2" t="str">
        <f t="shared" si="39"/>
        <v>Leem</v>
      </c>
    </row>
    <row r="402" spans="1:23" x14ac:dyDescent="0.25">
      <c r="A402" s="2" t="str">
        <f t="shared" si="36"/>
        <v xml:space="preserve"> </v>
      </c>
      <c r="B402" s="2"/>
      <c r="U402" s="2">
        <f t="shared" ref="U402:U407" si="40">M402</f>
        <v>0</v>
      </c>
      <c r="V402" s="2">
        <f t="shared" ref="V402:V407" si="41">N402</f>
        <v>0</v>
      </c>
      <c r="W402" s="2">
        <f t="shared" ref="W402:W407" si="42">IF(LEFT(O402,1)="(", N402, O402)</f>
        <v>0</v>
      </c>
    </row>
    <row r="403" spans="1:23" x14ac:dyDescent="0.25">
      <c r="A403" s="2" t="str">
        <f t="shared" si="36"/>
        <v>MATH 11.375</v>
      </c>
      <c r="B403" s="2" t="s">
        <v>399</v>
      </c>
      <c r="C403" s="1">
        <v>11.375</v>
      </c>
      <c r="D403" t="s">
        <v>1219</v>
      </c>
      <c r="E403" t="s">
        <v>1220</v>
      </c>
      <c r="F403" t="s">
        <v>1221</v>
      </c>
      <c r="G403" t="s">
        <v>149</v>
      </c>
      <c r="H403" t="s">
        <v>1222</v>
      </c>
      <c r="U403" s="2">
        <f t="shared" si="40"/>
        <v>0</v>
      </c>
      <c r="V403" s="2">
        <f t="shared" si="41"/>
        <v>0</v>
      </c>
      <c r="W403" s="2">
        <f t="shared" si="42"/>
        <v>0</v>
      </c>
    </row>
    <row r="404" spans="1:23" x14ac:dyDescent="0.25">
      <c r="A404" s="2" t="str">
        <f t="shared" si="36"/>
        <v>MATH 273</v>
      </c>
      <c r="B404" s="2" t="s">
        <v>399</v>
      </c>
      <c r="C404">
        <v>273</v>
      </c>
      <c r="D404" t="s">
        <v>8</v>
      </c>
      <c r="E404" t="s">
        <v>9</v>
      </c>
      <c r="F404" t="s">
        <v>10</v>
      </c>
      <c r="G404" t="s">
        <v>26</v>
      </c>
      <c r="H404" t="s">
        <v>151</v>
      </c>
      <c r="I404" t="s">
        <v>13</v>
      </c>
      <c r="J404" t="s">
        <v>14</v>
      </c>
      <c r="K404" t="s">
        <v>15</v>
      </c>
      <c r="L404" t="s">
        <v>16</v>
      </c>
      <c r="M404" t="s">
        <v>1177</v>
      </c>
      <c r="N404" t="s">
        <v>1178</v>
      </c>
      <c r="O404" t="s">
        <v>125</v>
      </c>
      <c r="P404" t="s">
        <v>93</v>
      </c>
      <c r="Q404" t="s">
        <v>22</v>
      </c>
      <c r="R404" t="s">
        <v>94</v>
      </c>
      <c r="U404" s="2" t="str">
        <f t="shared" si="40"/>
        <v>Karen</v>
      </c>
      <c r="V404" s="2" t="str">
        <f t="shared" si="41"/>
        <v>Seyffarth</v>
      </c>
      <c r="W404" s="2" t="str">
        <f t="shared" si="42"/>
        <v>Seyffarth</v>
      </c>
    </row>
    <row r="405" spans="1:23" x14ac:dyDescent="0.25">
      <c r="A405" s="2" t="str">
        <f t="shared" si="36"/>
        <v>MATH 273</v>
      </c>
      <c r="B405" s="2" t="s">
        <v>399</v>
      </c>
      <c r="C405">
        <v>273</v>
      </c>
      <c r="D405" t="s">
        <v>24</v>
      </c>
      <c r="E405" t="s">
        <v>25</v>
      </c>
      <c r="F405" t="s">
        <v>10</v>
      </c>
      <c r="G405" t="s">
        <v>676</v>
      </c>
      <c r="H405" t="s">
        <v>1223</v>
      </c>
      <c r="I405" t="s">
        <v>13</v>
      </c>
      <c r="J405" t="s">
        <v>14</v>
      </c>
      <c r="K405" t="s">
        <v>697</v>
      </c>
      <c r="O405" t="s">
        <v>718</v>
      </c>
      <c r="P405" t="s">
        <v>93</v>
      </c>
      <c r="Q405" t="s">
        <v>22</v>
      </c>
      <c r="R405" t="s">
        <v>94</v>
      </c>
      <c r="U405" s="2">
        <f t="shared" si="40"/>
        <v>0</v>
      </c>
      <c r="V405" s="2">
        <f t="shared" si="41"/>
        <v>0</v>
      </c>
      <c r="W405" s="2">
        <f t="shared" si="42"/>
        <v>0</v>
      </c>
    </row>
    <row r="406" spans="1:23" x14ac:dyDescent="0.25">
      <c r="A406" s="2" t="str">
        <f t="shared" si="36"/>
        <v>MATH 273</v>
      </c>
      <c r="B406" s="2" t="s">
        <v>399</v>
      </c>
      <c r="C406">
        <v>273</v>
      </c>
      <c r="D406" t="s">
        <v>692</v>
      </c>
      <c r="E406" t="s">
        <v>693</v>
      </c>
      <c r="F406" t="s">
        <v>10</v>
      </c>
      <c r="G406" t="s">
        <v>26</v>
      </c>
      <c r="H406" t="s">
        <v>151</v>
      </c>
      <c r="I406" t="s">
        <v>13</v>
      </c>
      <c r="J406" t="s">
        <v>14</v>
      </c>
      <c r="K406" t="s">
        <v>697</v>
      </c>
      <c r="O406" t="s">
        <v>1036</v>
      </c>
      <c r="P406" t="s">
        <v>43</v>
      </c>
      <c r="Q406" t="s">
        <v>22</v>
      </c>
      <c r="R406" t="s">
        <v>44</v>
      </c>
      <c r="U406" s="2">
        <f t="shared" si="40"/>
        <v>0</v>
      </c>
      <c r="V406" s="2">
        <f t="shared" si="41"/>
        <v>0</v>
      </c>
      <c r="W406" s="2">
        <f t="shared" si="42"/>
        <v>0</v>
      </c>
    </row>
    <row r="407" spans="1:23" x14ac:dyDescent="0.25">
      <c r="A407" s="2" t="str">
        <f t="shared" si="36"/>
        <v xml:space="preserve"> </v>
      </c>
      <c r="B407" s="2"/>
      <c r="U407" s="2">
        <f t="shared" si="40"/>
        <v>0</v>
      </c>
      <c r="V407" s="2">
        <f t="shared" si="41"/>
        <v>0</v>
      </c>
      <c r="W407" s="2">
        <f t="shared" si="42"/>
        <v>0</v>
      </c>
    </row>
    <row r="408" spans="1:23" x14ac:dyDescent="0.25">
      <c r="A408" s="2" t="str">
        <f t="shared" si="36"/>
        <v>PHIL 11.625</v>
      </c>
      <c r="B408" s="2" t="s">
        <v>400</v>
      </c>
      <c r="C408" s="1">
        <v>11.625</v>
      </c>
      <c r="D408" t="s">
        <v>1224</v>
      </c>
      <c r="E408" t="s">
        <v>55</v>
      </c>
      <c r="U408" s="2">
        <f t="shared" si="37"/>
        <v>0</v>
      </c>
      <c r="V408" s="2">
        <f t="shared" si="38"/>
        <v>0</v>
      </c>
      <c r="W408" s="2">
        <f t="shared" si="39"/>
        <v>0</v>
      </c>
    </row>
    <row r="409" spans="1:23" x14ac:dyDescent="0.25">
      <c r="A409" s="2" t="str">
        <f t="shared" si="36"/>
        <v>PHIL 279</v>
      </c>
      <c r="B409" s="2" t="s">
        <v>400</v>
      </c>
      <c r="C409">
        <v>279</v>
      </c>
      <c r="D409" t="s">
        <v>8</v>
      </c>
      <c r="E409" t="s">
        <v>9</v>
      </c>
      <c r="F409" t="s">
        <v>10</v>
      </c>
      <c r="G409" t="s">
        <v>1225</v>
      </c>
      <c r="H409" t="s">
        <v>1098</v>
      </c>
      <c r="I409" t="s">
        <v>13</v>
      </c>
      <c r="J409" t="s">
        <v>14</v>
      </c>
      <c r="K409" t="s">
        <v>15</v>
      </c>
      <c r="L409" t="s">
        <v>16</v>
      </c>
      <c r="M409" t="s">
        <v>144</v>
      </c>
      <c r="N409" t="s">
        <v>1226</v>
      </c>
      <c r="O409" t="s">
        <v>1227</v>
      </c>
      <c r="P409" t="s">
        <v>125</v>
      </c>
      <c r="Q409" t="s">
        <v>43</v>
      </c>
      <c r="R409" t="s">
        <v>22</v>
      </c>
      <c r="S409" t="s">
        <v>44</v>
      </c>
      <c r="U409" s="2" t="str">
        <f t="shared" si="37"/>
        <v>Ali</v>
      </c>
      <c r="V409" s="2" t="str">
        <f t="shared" si="38"/>
        <v>Akhtar</v>
      </c>
      <c r="W409" s="2" t="str">
        <f t="shared" si="39"/>
        <v>Kazmi</v>
      </c>
    </row>
    <row r="410" spans="1:23" x14ac:dyDescent="0.25">
      <c r="A410" s="2" t="str">
        <f t="shared" si="36"/>
        <v>PHIL 279</v>
      </c>
      <c r="B410" s="2" t="s">
        <v>400</v>
      </c>
      <c r="C410">
        <v>279</v>
      </c>
      <c r="D410" t="s">
        <v>62</v>
      </c>
      <c r="E410" t="s">
        <v>9</v>
      </c>
      <c r="F410" t="s">
        <v>10</v>
      </c>
      <c r="G410" t="s">
        <v>606</v>
      </c>
      <c r="H410" t="s">
        <v>1163</v>
      </c>
      <c r="I410" t="s">
        <v>13</v>
      </c>
      <c r="J410" t="s">
        <v>63</v>
      </c>
      <c r="K410" t="s">
        <v>15</v>
      </c>
      <c r="L410" t="s">
        <v>16</v>
      </c>
      <c r="M410" t="s">
        <v>705</v>
      </c>
      <c r="N410" t="s">
        <v>17</v>
      </c>
      <c r="O410" t="s">
        <v>1228</v>
      </c>
      <c r="P410" t="s">
        <v>20</v>
      </c>
      <c r="Q410" t="s">
        <v>34</v>
      </c>
      <c r="R410" t="s">
        <v>22</v>
      </c>
      <c r="S410" t="s">
        <v>1124</v>
      </c>
      <c r="U410" s="2" t="str">
        <f t="shared" si="37"/>
        <v>John</v>
      </c>
      <c r="V410" s="2" t="str">
        <f t="shared" si="38"/>
        <v>James</v>
      </c>
      <c r="W410" s="2" t="str">
        <f t="shared" si="39"/>
        <v>MacIntosh</v>
      </c>
    </row>
    <row r="411" spans="1:23" x14ac:dyDescent="0.25">
      <c r="A411" s="2" t="str">
        <f t="shared" si="36"/>
        <v>PHIL 279</v>
      </c>
      <c r="B411" s="2" t="s">
        <v>400</v>
      </c>
      <c r="C411">
        <v>279</v>
      </c>
      <c r="D411" t="s">
        <v>24</v>
      </c>
      <c r="E411" t="s">
        <v>25</v>
      </c>
      <c r="F411" t="s">
        <v>10</v>
      </c>
      <c r="G411" t="s">
        <v>1229</v>
      </c>
      <c r="H411" t="s">
        <v>106</v>
      </c>
      <c r="I411" t="s">
        <v>13</v>
      </c>
      <c r="J411" t="s">
        <v>14</v>
      </c>
      <c r="K411" t="s">
        <v>15</v>
      </c>
      <c r="L411" t="s">
        <v>16</v>
      </c>
      <c r="M411" t="s">
        <v>1230</v>
      </c>
      <c r="N411" t="s">
        <v>1231</v>
      </c>
      <c r="O411" t="s">
        <v>719</v>
      </c>
      <c r="P411" t="s">
        <v>49</v>
      </c>
      <c r="Q411" t="s">
        <v>22</v>
      </c>
      <c r="R411" t="s">
        <v>50</v>
      </c>
      <c r="U411" s="2" t="str">
        <f t="shared" si="37"/>
        <v>Teppei</v>
      </c>
      <c r="V411" s="2" t="str">
        <f t="shared" si="38"/>
        <v>Hayashi</v>
      </c>
      <c r="W411" s="2" t="str">
        <f t="shared" si="39"/>
        <v>Hayashi</v>
      </c>
    </row>
    <row r="412" spans="1:23" x14ac:dyDescent="0.25">
      <c r="A412" s="2" t="str">
        <f t="shared" si="36"/>
        <v>PHIL 279</v>
      </c>
      <c r="B412" s="2" t="s">
        <v>400</v>
      </c>
      <c r="C412">
        <v>279</v>
      </c>
      <c r="D412" t="s">
        <v>33</v>
      </c>
      <c r="E412" t="s">
        <v>25</v>
      </c>
      <c r="F412" t="s">
        <v>10</v>
      </c>
      <c r="G412" t="s">
        <v>26</v>
      </c>
      <c r="H412" t="s">
        <v>1232</v>
      </c>
      <c r="I412" t="s">
        <v>13</v>
      </c>
      <c r="J412" t="s">
        <v>14</v>
      </c>
      <c r="K412" t="s">
        <v>15</v>
      </c>
      <c r="L412" t="s">
        <v>16</v>
      </c>
      <c r="M412" t="s">
        <v>1230</v>
      </c>
      <c r="N412" t="s">
        <v>1231</v>
      </c>
      <c r="O412" t="s">
        <v>719</v>
      </c>
      <c r="P412" t="s">
        <v>113</v>
      </c>
      <c r="Q412" t="s">
        <v>22</v>
      </c>
      <c r="R412" t="s">
        <v>114</v>
      </c>
      <c r="U412" s="2" t="str">
        <f t="shared" si="37"/>
        <v>Teppei</v>
      </c>
      <c r="V412" s="2" t="str">
        <f t="shared" si="38"/>
        <v>Hayashi</v>
      </c>
      <c r="W412" s="2" t="str">
        <f t="shared" si="39"/>
        <v>Hayashi</v>
      </c>
    </row>
    <row r="413" spans="1:23" x14ac:dyDescent="0.25">
      <c r="A413" s="2" t="str">
        <f t="shared" si="36"/>
        <v>PHIL 279</v>
      </c>
      <c r="B413" s="2" t="s">
        <v>400</v>
      </c>
      <c r="C413">
        <v>279</v>
      </c>
      <c r="D413" t="s">
        <v>36</v>
      </c>
      <c r="E413" t="s">
        <v>25</v>
      </c>
      <c r="F413" t="s">
        <v>10</v>
      </c>
      <c r="G413" t="s">
        <v>1229</v>
      </c>
      <c r="H413" t="s">
        <v>1071</v>
      </c>
      <c r="I413" t="s">
        <v>13</v>
      </c>
      <c r="J413" t="s">
        <v>14</v>
      </c>
      <c r="K413" t="s">
        <v>15</v>
      </c>
      <c r="L413" t="s">
        <v>16</v>
      </c>
      <c r="M413" t="s">
        <v>1230</v>
      </c>
      <c r="N413" t="s">
        <v>1231</v>
      </c>
      <c r="O413" t="s">
        <v>718</v>
      </c>
      <c r="P413" t="s">
        <v>34</v>
      </c>
      <c r="Q413" t="s">
        <v>22</v>
      </c>
      <c r="R413" t="s">
        <v>35</v>
      </c>
      <c r="U413" s="2" t="str">
        <f t="shared" si="37"/>
        <v>Teppei</v>
      </c>
      <c r="V413" s="2" t="str">
        <f t="shared" si="38"/>
        <v>Hayashi</v>
      </c>
      <c r="W413" s="2" t="str">
        <f t="shared" si="39"/>
        <v>Hayashi</v>
      </c>
    </row>
    <row r="414" spans="1:23" x14ac:dyDescent="0.25">
      <c r="A414" s="2" t="str">
        <f t="shared" si="36"/>
        <v>PHIL 279</v>
      </c>
      <c r="B414" s="2" t="s">
        <v>400</v>
      </c>
      <c r="C414">
        <v>279</v>
      </c>
      <c r="D414" t="s">
        <v>42</v>
      </c>
      <c r="E414" t="s">
        <v>25</v>
      </c>
      <c r="F414" t="s">
        <v>10</v>
      </c>
      <c r="G414" t="s">
        <v>1229</v>
      </c>
      <c r="H414" t="s">
        <v>1071</v>
      </c>
      <c r="I414" t="s">
        <v>13</v>
      </c>
      <c r="J414" t="s">
        <v>63</v>
      </c>
      <c r="K414" t="s">
        <v>15</v>
      </c>
      <c r="L414" t="s">
        <v>16</v>
      </c>
      <c r="M414" t="s">
        <v>957</v>
      </c>
      <c r="N414" t="s">
        <v>1233</v>
      </c>
      <c r="O414" t="s">
        <v>1234</v>
      </c>
      <c r="P414" t="s">
        <v>718</v>
      </c>
      <c r="Q414" t="s">
        <v>43</v>
      </c>
      <c r="R414" t="s">
        <v>22</v>
      </c>
      <c r="S414" t="s">
        <v>44</v>
      </c>
      <c r="U414" s="2" t="str">
        <f t="shared" si="37"/>
        <v>Andrew</v>
      </c>
      <c r="V414" s="2" t="str">
        <f t="shared" si="38"/>
        <v>Paul</v>
      </c>
      <c r="W414" s="2" t="str">
        <f t="shared" si="39"/>
        <v>Schoepfer</v>
      </c>
    </row>
    <row r="415" spans="1:23" x14ac:dyDescent="0.25">
      <c r="A415" s="2" t="str">
        <f t="shared" si="36"/>
        <v>PHIL 279</v>
      </c>
      <c r="B415" s="2" t="s">
        <v>400</v>
      </c>
      <c r="C415">
        <v>279</v>
      </c>
      <c r="D415" t="s">
        <v>45</v>
      </c>
      <c r="E415" t="s">
        <v>25</v>
      </c>
      <c r="F415" t="s">
        <v>10</v>
      </c>
      <c r="G415" t="s">
        <v>56</v>
      </c>
      <c r="H415" t="s">
        <v>1235</v>
      </c>
      <c r="I415" t="s">
        <v>13</v>
      </c>
      <c r="J415" t="s">
        <v>63</v>
      </c>
      <c r="K415" t="s">
        <v>15</v>
      </c>
      <c r="L415" t="s">
        <v>16</v>
      </c>
      <c r="M415" t="s">
        <v>957</v>
      </c>
      <c r="N415" t="s">
        <v>1233</v>
      </c>
      <c r="O415" t="s">
        <v>1234</v>
      </c>
      <c r="P415" t="s">
        <v>720</v>
      </c>
      <c r="Q415" t="s">
        <v>31</v>
      </c>
      <c r="R415" t="s">
        <v>22</v>
      </c>
      <c r="S415" t="s">
        <v>32</v>
      </c>
      <c r="U415" s="2" t="str">
        <f t="shared" si="37"/>
        <v>Andrew</v>
      </c>
      <c r="V415" s="2" t="str">
        <f t="shared" si="38"/>
        <v>Paul</v>
      </c>
      <c r="W415" s="2" t="str">
        <f t="shared" si="39"/>
        <v>Schoepfer</v>
      </c>
    </row>
    <row r="416" spans="1:23" x14ac:dyDescent="0.25">
      <c r="A416" s="2" t="str">
        <f t="shared" si="36"/>
        <v>PHIL 279</v>
      </c>
      <c r="B416" s="2" t="s">
        <v>400</v>
      </c>
      <c r="C416">
        <v>279</v>
      </c>
      <c r="D416" t="s">
        <v>48</v>
      </c>
      <c r="E416" t="s">
        <v>25</v>
      </c>
      <c r="F416" t="s">
        <v>10</v>
      </c>
      <c r="G416" t="s">
        <v>1236</v>
      </c>
      <c r="H416" t="s">
        <v>1237</v>
      </c>
      <c r="I416" t="s">
        <v>13</v>
      </c>
      <c r="J416" t="s">
        <v>63</v>
      </c>
      <c r="K416" t="s">
        <v>15</v>
      </c>
      <c r="L416" t="s">
        <v>16</v>
      </c>
      <c r="M416" t="s">
        <v>957</v>
      </c>
      <c r="N416" t="s">
        <v>1233</v>
      </c>
      <c r="O416" t="s">
        <v>1234</v>
      </c>
      <c r="P416" t="s">
        <v>720</v>
      </c>
      <c r="Q416" t="s">
        <v>34</v>
      </c>
      <c r="R416" t="s">
        <v>22</v>
      </c>
      <c r="S416" t="s">
        <v>35</v>
      </c>
      <c r="U416" s="2" t="str">
        <f t="shared" si="37"/>
        <v>Andrew</v>
      </c>
      <c r="V416" s="2" t="str">
        <f t="shared" si="38"/>
        <v>Paul</v>
      </c>
      <c r="W416" s="2" t="str">
        <f t="shared" si="39"/>
        <v>Schoepfer</v>
      </c>
    </row>
    <row r="417" spans="1:24" x14ac:dyDescent="0.25">
      <c r="A417" s="2" t="str">
        <f t="shared" si="36"/>
        <v xml:space="preserve"> </v>
      </c>
      <c r="B417" s="2"/>
      <c r="U417" s="2">
        <f t="shared" si="37"/>
        <v>0</v>
      </c>
      <c r="V417" s="2">
        <f t="shared" si="38"/>
        <v>0</v>
      </c>
      <c r="W417" s="2">
        <f t="shared" si="39"/>
        <v>0</v>
      </c>
    </row>
    <row r="418" spans="1:24" x14ac:dyDescent="0.25">
      <c r="A418" s="2" t="str">
        <f t="shared" si="36"/>
        <v>PHIL 10.375</v>
      </c>
      <c r="B418" s="2" t="s">
        <v>400</v>
      </c>
      <c r="C418" s="1">
        <v>10.375</v>
      </c>
      <c r="D418" t="s">
        <v>1238</v>
      </c>
      <c r="E418" t="s">
        <v>1239</v>
      </c>
      <c r="F418" t="s">
        <v>149</v>
      </c>
      <c r="G418" t="s">
        <v>1240</v>
      </c>
      <c r="U418" s="2">
        <f t="shared" si="37"/>
        <v>0</v>
      </c>
      <c r="V418" s="2">
        <f t="shared" si="38"/>
        <v>0</v>
      </c>
      <c r="W418" s="2">
        <f t="shared" si="39"/>
        <v>0</v>
      </c>
    </row>
    <row r="419" spans="1:24" x14ac:dyDescent="0.25">
      <c r="A419" s="2" t="str">
        <f t="shared" si="36"/>
        <v>PHIL 249</v>
      </c>
      <c r="B419" s="2" t="s">
        <v>400</v>
      </c>
      <c r="C419">
        <v>249</v>
      </c>
      <c r="D419" t="s">
        <v>8</v>
      </c>
      <c r="E419" t="s">
        <v>9</v>
      </c>
      <c r="F419" t="s">
        <v>10</v>
      </c>
      <c r="G419" t="s">
        <v>630</v>
      </c>
      <c r="H419" t="s">
        <v>126</v>
      </c>
      <c r="I419" t="s">
        <v>13</v>
      </c>
      <c r="J419" t="s">
        <v>14</v>
      </c>
      <c r="K419" t="s">
        <v>15</v>
      </c>
      <c r="L419" t="s">
        <v>16</v>
      </c>
      <c r="M419" t="s">
        <v>705</v>
      </c>
      <c r="N419" t="s">
        <v>1241</v>
      </c>
      <c r="O419" t="s">
        <v>1242</v>
      </c>
      <c r="P419" t="s">
        <v>125</v>
      </c>
      <c r="Q419" t="s">
        <v>93</v>
      </c>
      <c r="R419" t="s">
        <v>22</v>
      </c>
      <c r="S419" t="s">
        <v>94</v>
      </c>
      <c r="U419" s="2" t="str">
        <f t="shared" si="37"/>
        <v>John</v>
      </c>
      <c r="V419" s="2" t="str">
        <f t="shared" si="38"/>
        <v>Arthur</v>
      </c>
      <c r="W419" s="2" t="str">
        <f t="shared" si="39"/>
        <v>Baker</v>
      </c>
    </row>
    <row r="420" spans="1:24" x14ac:dyDescent="0.25">
      <c r="A420" s="2" t="str">
        <f t="shared" si="36"/>
        <v>PHIL 249</v>
      </c>
      <c r="B420" s="2" t="s">
        <v>400</v>
      </c>
      <c r="C420">
        <v>249</v>
      </c>
      <c r="D420" t="s">
        <v>62</v>
      </c>
      <c r="E420" t="s">
        <v>9</v>
      </c>
      <c r="F420" t="s">
        <v>10</v>
      </c>
      <c r="G420" t="s">
        <v>11</v>
      </c>
      <c r="H420" t="s">
        <v>1243</v>
      </c>
      <c r="I420" t="s">
        <v>13</v>
      </c>
      <c r="J420" t="s">
        <v>63</v>
      </c>
      <c r="K420" t="s">
        <v>15</v>
      </c>
      <c r="L420" t="s">
        <v>16</v>
      </c>
      <c r="M420" t="s">
        <v>1244</v>
      </c>
      <c r="N420" t="s">
        <v>1245</v>
      </c>
      <c r="O420" t="s">
        <v>134</v>
      </c>
      <c r="P420" t="s">
        <v>125</v>
      </c>
      <c r="Q420" t="s">
        <v>49</v>
      </c>
      <c r="R420" t="s">
        <v>22</v>
      </c>
      <c r="S420" t="s">
        <v>50</v>
      </c>
      <c r="U420" s="2" t="str">
        <f t="shared" ref="U420:U428" si="43">M420</f>
        <v>Ishtiyaque</v>
      </c>
      <c r="V420" s="2" t="str">
        <f t="shared" ref="V420:V428" si="44">N420</f>
        <v>Hussein</v>
      </c>
      <c r="W420" s="2" t="str">
        <f t="shared" ref="W420:W428" si="45">IF(LEFT(O420,1)="(", N420, O420)</f>
        <v>Haji</v>
      </c>
      <c r="X420" s="2"/>
    </row>
    <row r="421" spans="1:24" x14ac:dyDescent="0.25">
      <c r="A421" s="2" t="str">
        <f t="shared" si="36"/>
        <v>PHIL 249</v>
      </c>
      <c r="B421" s="2" t="s">
        <v>400</v>
      </c>
      <c r="C421">
        <v>249</v>
      </c>
      <c r="D421" t="s">
        <v>66</v>
      </c>
      <c r="E421" t="s">
        <v>9</v>
      </c>
      <c r="F421" t="s">
        <v>10</v>
      </c>
      <c r="G421" t="s">
        <v>1246</v>
      </c>
      <c r="I421" t="s">
        <v>13</v>
      </c>
      <c r="J421" t="s">
        <v>67</v>
      </c>
      <c r="K421" t="s">
        <v>697</v>
      </c>
      <c r="P421" t="s">
        <v>1247</v>
      </c>
      <c r="Q421" t="s">
        <v>34</v>
      </c>
      <c r="R421" t="s">
        <v>22</v>
      </c>
      <c r="S421" t="s">
        <v>35</v>
      </c>
      <c r="U421" s="2">
        <f t="shared" si="43"/>
        <v>0</v>
      </c>
      <c r="V421" s="2">
        <f t="shared" si="44"/>
        <v>0</v>
      </c>
      <c r="W421" s="2">
        <f t="shared" si="45"/>
        <v>0</v>
      </c>
      <c r="X421" s="2"/>
    </row>
    <row r="422" spans="1:24" x14ac:dyDescent="0.25">
      <c r="A422" s="2" t="str">
        <f t="shared" si="36"/>
        <v>PHIL 249</v>
      </c>
      <c r="B422" s="2" t="s">
        <v>400</v>
      </c>
      <c r="C422">
        <v>249</v>
      </c>
      <c r="D422" t="s">
        <v>966</v>
      </c>
      <c r="E422" t="s">
        <v>9</v>
      </c>
      <c r="F422" t="s">
        <v>10</v>
      </c>
      <c r="G422" t="s">
        <v>1246</v>
      </c>
      <c r="I422" t="s">
        <v>13</v>
      </c>
      <c r="J422" t="s">
        <v>67</v>
      </c>
      <c r="K422" t="s">
        <v>697</v>
      </c>
      <c r="P422" t="s">
        <v>1248</v>
      </c>
      <c r="Q422" t="s">
        <v>31</v>
      </c>
      <c r="R422" t="s">
        <v>22</v>
      </c>
      <c r="S422" t="s">
        <v>32</v>
      </c>
      <c r="U422" s="2">
        <f t="shared" si="43"/>
        <v>0</v>
      </c>
      <c r="V422" s="2">
        <f t="shared" si="44"/>
        <v>0</v>
      </c>
      <c r="W422" s="2">
        <f t="shared" si="45"/>
        <v>0</v>
      </c>
      <c r="X422" s="2"/>
    </row>
    <row r="423" spans="1:24" x14ac:dyDescent="0.25">
      <c r="A423" s="2" t="str">
        <f t="shared" si="36"/>
        <v>PHIL 249</v>
      </c>
      <c r="B423" s="2" t="s">
        <v>400</v>
      </c>
      <c r="C423">
        <v>249</v>
      </c>
      <c r="D423" t="s">
        <v>24</v>
      </c>
      <c r="E423" t="s">
        <v>25</v>
      </c>
      <c r="F423" t="s">
        <v>10</v>
      </c>
      <c r="G423" t="s">
        <v>1236</v>
      </c>
      <c r="H423" t="s">
        <v>1249</v>
      </c>
      <c r="I423" t="s">
        <v>13</v>
      </c>
      <c r="J423" t="s">
        <v>14</v>
      </c>
      <c r="K423" t="s">
        <v>15</v>
      </c>
      <c r="L423" t="s">
        <v>16</v>
      </c>
      <c r="M423" t="s">
        <v>1250</v>
      </c>
      <c r="N423" t="s">
        <v>1251</v>
      </c>
      <c r="O423" t="s">
        <v>719</v>
      </c>
      <c r="P423" t="s">
        <v>31</v>
      </c>
      <c r="Q423" t="s">
        <v>22</v>
      </c>
      <c r="R423" t="s">
        <v>32</v>
      </c>
      <c r="U423" s="2" t="str">
        <f t="shared" si="43"/>
        <v>Justin</v>
      </c>
      <c r="V423" s="2" t="str">
        <f t="shared" si="44"/>
        <v>Caouette</v>
      </c>
      <c r="W423" s="2" t="str">
        <f t="shared" si="45"/>
        <v>Caouette</v>
      </c>
      <c r="X423" s="2"/>
    </row>
    <row r="424" spans="1:24" x14ac:dyDescent="0.25">
      <c r="A424" s="2" t="str">
        <f t="shared" si="36"/>
        <v>PHIL 249</v>
      </c>
      <c r="B424" s="2" t="s">
        <v>400</v>
      </c>
      <c r="C424">
        <v>249</v>
      </c>
      <c r="D424" t="s">
        <v>33</v>
      </c>
      <c r="E424" t="s">
        <v>25</v>
      </c>
      <c r="F424" t="s">
        <v>10</v>
      </c>
      <c r="G424" t="s">
        <v>1236</v>
      </c>
      <c r="H424" t="s">
        <v>1249</v>
      </c>
      <c r="I424" t="s">
        <v>13</v>
      </c>
      <c r="J424" t="s">
        <v>14</v>
      </c>
      <c r="K424" t="s">
        <v>15</v>
      </c>
      <c r="L424" t="s">
        <v>16</v>
      </c>
      <c r="M424" t="s">
        <v>1250</v>
      </c>
      <c r="N424" t="s">
        <v>1251</v>
      </c>
      <c r="O424" t="s">
        <v>719</v>
      </c>
      <c r="P424" t="s">
        <v>34</v>
      </c>
      <c r="Q424" t="s">
        <v>22</v>
      </c>
      <c r="R424" t="s">
        <v>35</v>
      </c>
      <c r="U424" s="2" t="str">
        <f t="shared" si="43"/>
        <v>Justin</v>
      </c>
      <c r="V424" s="2" t="str">
        <f t="shared" si="44"/>
        <v>Caouette</v>
      </c>
      <c r="W424" s="2" t="str">
        <f t="shared" si="45"/>
        <v>Caouette</v>
      </c>
      <c r="X424" s="2"/>
    </row>
    <row r="425" spans="1:24" x14ac:dyDescent="0.25">
      <c r="A425" s="2" t="str">
        <f t="shared" si="36"/>
        <v>PHIL 249</v>
      </c>
      <c r="B425" s="2" t="s">
        <v>400</v>
      </c>
      <c r="C425">
        <v>249</v>
      </c>
      <c r="D425" t="s">
        <v>36</v>
      </c>
      <c r="E425" t="s">
        <v>25</v>
      </c>
      <c r="F425" t="s">
        <v>10</v>
      </c>
      <c r="G425" t="s">
        <v>1236</v>
      </c>
      <c r="H425" t="s">
        <v>1252</v>
      </c>
      <c r="I425" t="s">
        <v>13</v>
      </c>
      <c r="J425" t="s">
        <v>14</v>
      </c>
      <c r="K425" t="s">
        <v>15</v>
      </c>
      <c r="L425" t="s">
        <v>16</v>
      </c>
      <c r="M425" t="s">
        <v>1250</v>
      </c>
      <c r="N425" t="s">
        <v>1251</v>
      </c>
      <c r="O425" t="s">
        <v>719</v>
      </c>
      <c r="P425" t="s">
        <v>49</v>
      </c>
      <c r="Q425" t="s">
        <v>22</v>
      </c>
      <c r="R425" t="s">
        <v>50</v>
      </c>
      <c r="U425" s="2" t="str">
        <f t="shared" si="43"/>
        <v>Justin</v>
      </c>
      <c r="V425" s="2" t="str">
        <f t="shared" si="44"/>
        <v>Caouette</v>
      </c>
      <c r="W425" s="2" t="str">
        <f t="shared" si="45"/>
        <v>Caouette</v>
      </c>
      <c r="X425" s="2"/>
    </row>
    <row r="426" spans="1:24" x14ac:dyDescent="0.25">
      <c r="A426" s="2" t="str">
        <f t="shared" si="36"/>
        <v>PHIL 249</v>
      </c>
      <c r="B426" s="2" t="s">
        <v>400</v>
      </c>
      <c r="C426">
        <v>249</v>
      </c>
      <c r="D426" t="s">
        <v>42</v>
      </c>
      <c r="E426" t="s">
        <v>25</v>
      </c>
      <c r="F426" t="s">
        <v>10</v>
      </c>
      <c r="G426" t="s">
        <v>1236</v>
      </c>
      <c r="H426" t="s">
        <v>1249</v>
      </c>
      <c r="I426" t="s">
        <v>13</v>
      </c>
      <c r="J426" t="s">
        <v>14</v>
      </c>
      <c r="K426" t="s">
        <v>15</v>
      </c>
      <c r="L426" t="s">
        <v>16</v>
      </c>
      <c r="M426" t="s">
        <v>1250</v>
      </c>
      <c r="N426" t="s">
        <v>1251</v>
      </c>
      <c r="O426" t="s">
        <v>718</v>
      </c>
      <c r="P426" t="s">
        <v>31</v>
      </c>
      <c r="Q426" t="s">
        <v>22</v>
      </c>
      <c r="R426" t="s">
        <v>32</v>
      </c>
      <c r="U426" s="2" t="str">
        <f t="shared" si="43"/>
        <v>Justin</v>
      </c>
      <c r="V426" s="2" t="str">
        <f t="shared" si="44"/>
        <v>Caouette</v>
      </c>
      <c r="W426" s="2" t="str">
        <f t="shared" si="45"/>
        <v>Caouette</v>
      </c>
      <c r="X426" s="2"/>
    </row>
    <row r="427" spans="1:24" x14ac:dyDescent="0.25">
      <c r="A427" s="2" t="str">
        <f t="shared" si="36"/>
        <v>PHIL 249</v>
      </c>
      <c r="B427" s="2" t="s">
        <v>400</v>
      </c>
      <c r="C427">
        <v>249</v>
      </c>
      <c r="D427" t="s">
        <v>45</v>
      </c>
      <c r="E427" t="s">
        <v>25</v>
      </c>
      <c r="F427" t="s">
        <v>10</v>
      </c>
      <c r="G427" t="s">
        <v>1236</v>
      </c>
      <c r="H427" t="s">
        <v>1249</v>
      </c>
      <c r="I427" t="s">
        <v>13</v>
      </c>
      <c r="J427" t="s">
        <v>63</v>
      </c>
      <c r="K427" t="s">
        <v>15</v>
      </c>
      <c r="L427" t="s">
        <v>16</v>
      </c>
      <c r="M427" t="s">
        <v>1253</v>
      </c>
      <c r="N427" t="s">
        <v>1254</v>
      </c>
      <c r="O427" t="s">
        <v>718</v>
      </c>
      <c r="P427" t="s">
        <v>34</v>
      </c>
      <c r="Q427" t="s">
        <v>22</v>
      </c>
      <c r="R427" t="s">
        <v>35</v>
      </c>
      <c r="U427" s="2" t="str">
        <f t="shared" si="43"/>
        <v>Bokai</v>
      </c>
      <c r="V427" s="2" t="str">
        <f t="shared" si="44"/>
        <v>Yao</v>
      </c>
      <c r="W427" s="2" t="str">
        <f t="shared" si="45"/>
        <v>Yao</v>
      </c>
      <c r="X427" s="2"/>
    </row>
    <row r="428" spans="1:24" x14ac:dyDescent="0.25">
      <c r="A428" s="2" t="str">
        <f t="shared" si="36"/>
        <v>PHIL 249</v>
      </c>
      <c r="B428" s="2" t="s">
        <v>400</v>
      </c>
      <c r="C428">
        <v>249</v>
      </c>
      <c r="D428" t="s">
        <v>48</v>
      </c>
      <c r="E428" t="s">
        <v>25</v>
      </c>
      <c r="F428" t="s">
        <v>10</v>
      </c>
      <c r="G428" t="s">
        <v>1236</v>
      </c>
      <c r="H428" t="s">
        <v>1255</v>
      </c>
      <c r="I428" t="s">
        <v>13</v>
      </c>
      <c r="J428" t="s">
        <v>63</v>
      </c>
      <c r="K428" t="s">
        <v>15</v>
      </c>
      <c r="L428" t="s">
        <v>16</v>
      </c>
      <c r="M428" t="s">
        <v>1253</v>
      </c>
      <c r="N428" t="s">
        <v>1254</v>
      </c>
      <c r="O428" t="s">
        <v>718</v>
      </c>
      <c r="P428" t="s">
        <v>43</v>
      </c>
      <c r="Q428" t="s">
        <v>22</v>
      </c>
      <c r="R428" t="s">
        <v>44</v>
      </c>
      <c r="U428" s="2" t="str">
        <f t="shared" si="43"/>
        <v>Bokai</v>
      </c>
      <c r="V428" s="2" t="str">
        <f t="shared" si="44"/>
        <v>Yao</v>
      </c>
      <c r="W428" s="2" t="str">
        <f t="shared" si="45"/>
        <v>Yao</v>
      </c>
      <c r="X428" s="2"/>
    </row>
    <row r="429" spans="1:24" x14ac:dyDescent="0.25">
      <c r="A429" s="2" t="str">
        <f t="shared" si="36"/>
        <v>PHIL 249</v>
      </c>
      <c r="B429" s="2" t="s">
        <v>400</v>
      </c>
      <c r="C429">
        <v>249</v>
      </c>
      <c r="D429" t="s">
        <v>86</v>
      </c>
      <c r="E429" t="s">
        <v>25</v>
      </c>
      <c r="F429" t="s">
        <v>10</v>
      </c>
      <c r="G429" t="s">
        <v>109</v>
      </c>
      <c r="H429" t="s">
        <v>110</v>
      </c>
      <c r="I429" t="s">
        <v>13</v>
      </c>
      <c r="J429" t="s">
        <v>63</v>
      </c>
      <c r="K429" t="s">
        <v>15</v>
      </c>
      <c r="L429" t="s">
        <v>16</v>
      </c>
      <c r="M429" t="s">
        <v>1253</v>
      </c>
      <c r="N429" t="s">
        <v>1254</v>
      </c>
      <c r="O429" t="s">
        <v>720</v>
      </c>
      <c r="P429" t="s">
        <v>93</v>
      </c>
      <c r="Q429" t="s">
        <v>22</v>
      </c>
      <c r="R429" t="s">
        <v>94</v>
      </c>
      <c r="U429" s="2" t="str">
        <f t="shared" ref="U429:U434" si="46">M429</f>
        <v>Bokai</v>
      </c>
      <c r="V429" s="2" t="str">
        <f t="shared" ref="V429:V434" si="47">N429</f>
        <v>Yao</v>
      </c>
      <c r="W429" s="2" t="str">
        <f t="shared" ref="W429:W434" si="48">IF(LEFT(O429,1)="(", N429, O429)</f>
        <v>Yao</v>
      </c>
      <c r="X429" s="2"/>
    </row>
    <row r="430" spans="1:24" x14ac:dyDescent="0.25">
      <c r="A430" s="2" t="str">
        <f t="shared" si="36"/>
        <v>PHIL 249</v>
      </c>
      <c r="B430" s="2" t="s">
        <v>400</v>
      </c>
      <c r="C430">
        <v>249</v>
      </c>
      <c r="D430" t="s">
        <v>89</v>
      </c>
      <c r="E430" t="s">
        <v>25</v>
      </c>
      <c r="F430" t="s">
        <v>10</v>
      </c>
      <c r="G430" t="s">
        <v>1229</v>
      </c>
      <c r="H430" t="s">
        <v>1256</v>
      </c>
      <c r="I430" t="s">
        <v>13</v>
      </c>
      <c r="J430" t="s">
        <v>63</v>
      </c>
      <c r="K430" t="s">
        <v>15</v>
      </c>
      <c r="L430" t="s">
        <v>16</v>
      </c>
      <c r="M430" t="s">
        <v>1253</v>
      </c>
      <c r="N430" t="s">
        <v>1254</v>
      </c>
      <c r="O430" t="s">
        <v>720</v>
      </c>
      <c r="P430" t="s">
        <v>93</v>
      </c>
      <c r="Q430" t="s">
        <v>22</v>
      </c>
      <c r="R430" t="s">
        <v>94</v>
      </c>
      <c r="U430" s="2" t="str">
        <f t="shared" si="46"/>
        <v>Bokai</v>
      </c>
      <c r="V430" s="2" t="str">
        <f t="shared" si="47"/>
        <v>Yao</v>
      </c>
      <c r="W430" s="2" t="str">
        <f t="shared" si="48"/>
        <v>Yao</v>
      </c>
      <c r="X430" s="2"/>
    </row>
    <row r="431" spans="1:24" x14ac:dyDescent="0.25">
      <c r="A431" s="2" t="str">
        <f t="shared" si="36"/>
        <v>PHIL 249</v>
      </c>
      <c r="B431" s="2" t="s">
        <v>400</v>
      </c>
      <c r="C431">
        <v>249</v>
      </c>
      <c r="D431" t="s">
        <v>90</v>
      </c>
      <c r="E431" t="s">
        <v>25</v>
      </c>
      <c r="F431" t="s">
        <v>10</v>
      </c>
      <c r="G431" t="s">
        <v>1246</v>
      </c>
      <c r="H431" t="s">
        <v>13</v>
      </c>
      <c r="I431" t="s">
        <v>67</v>
      </c>
      <c r="J431" t="s">
        <v>697</v>
      </c>
      <c r="O431" t="s">
        <v>720</v>
      </c>
      <c r="P431" t="s">
        <v>31</v>
      </c>
      <c r="Q431" t="s">
        <v>22</v>
      </c>
      <c r="R431" t="s">
        <v>32</v>
      </c>
      <c r="U431" s="2"/>
      <c r="V431" s="2"/>
      <c r="W431" s="2"/>
      <c r="X431" s="2"/>
    </row>
    <row r="432" spans="1:24" x14ac:dyDescent="0.25">
      <c r="A432" s="2" t="str">
        <f t="shared" si="36"/>
        <v xml:space="preserve"> </v>
      </c>
      <c r="B432" s="2"/>
      <c r="U432" s="2"/>
      <c r="V432" s="2"/>
      <c r="W432" s="2"/>
      <c r="X432" s="2"/>
    </row>
    <row r="433" spans="1:24" x14ac:dyDescent="0.25">
      <c r="A433" s="2" t="str">
        <f t="shared" si="36"/>
        <v>PHIL 13.0833333333333</v>
      </c>
      <c r="B433" s="2" t="s">
        <v>400</v>
      </c>
      <c r="C433" s="1">
        <v>13.083333333333334</v>
      </c>
      <c r="D433" t="s">
        <v>147</v>
      </c>
      <c r="E433" t="s">
        <v>1257</v>
      </c>
      <c r="F433" t="s">
        <v>1258</v>
      </c>
      <c r="U433" s="2"/>
      <c r="V433" s="2"/>
      <c r="W433" s="2"/>
      <c r="X433" s="2"/>
    </row>
    <row r="434" spans="1:24" x14ac:dyDescent="0.25">
      <c r="A434" s="2" t="str">
        <f t="shared" si="36"/>
        <v>PHIL 314</v>
      </c>
      <c r="B434" s="2" t="s">
        <v>400</v>
      </c>
      <c r="C434">
        <v>314</v>
      </c>
      <c r="D434" t="s">
        <v>8</v>
      </c>
      <c r="E434" t="s">
        <v>9</v>
      </c>
      <c r="F434" t="s">
        <v>10</v>
      </c>
      <c r="G434" t="s">
        <v>56</v>
      </c>
      <c r="H434" t="s">
        <v>57</v>
      </c>
      <c r="I434" t="s">
        <v>13</v>
      </c>
      <c r="J434" t="s">
        <v>14</v>
      </c>
      <c r="K434" t="s">
        <v>15</v>
      </c>
      <c r="L434" t="s">
        <v>16</v>
      </c>
      <c r="M434" t="s">
        <v>1259</v>
      </c>
      <c r="N434" t="s">
        <v>1260</v>
      </c>
      <c r="O434" t="s">
        <v>125</v>
      </c>
      <c r="P434" t="s">
        <v>34</v>
      </c>
      <c r="Q434" t="s">
        <v>22</v>
      </c>
      <c r="R434" t="s">
        <v>35</v>
      </c>
      <c r="U434" s="2" t="str">
        <f t="shared" si="46"/>
        <v>Reid</v>
      </c>
      <c r="V434" s="2" t="str">
        <f t="shared" si="47"/>
        <v>Buchanan</v>
      </c>
      <c r="W434" s="2" t="str">
        <f t="shared" si="48"/>
        <v>Buchanan</v>
      </c>
      <c r="X434" s="2"/>
    </row>
    <row r="435" spans="1:24" x14ac:dyDescent="0.25">
      <c r="A435" s="2" t="str">
        <f t="shared" si="36"/>
        <v>PHIL 314</v>
      </c>
      <c r="B435" s="2" t="s">
        <v>400</v>
      </c>
      <c r="C435">
        <v>314</v>
      </c>
      <c r="D435" t="s">
        <v>24</v>
      </c>
      <c r="E435" t="s">
        <v>25</v>
      </c>
      <c r="F435" t="s">
        <v>10</v>
      </c>
      <c r="G435" t="s">
        <v>1229</v>
      </c>
      <c r="H435" t="s">
        <v>1256</v>
      </c>
      <c r="I435" t="s">
        <v>13</v>
      </c>
      <c r="J435" t="s">
        <v>14</v>
      </c>
      <c r="K435" t="s">
        <v>15</v>
      </c>
      <c r="L435" t="s">
        <v>16</v>
      </c>
      <c r="M435" t="s">
        <v>931</v>
      </c>
      <c r="N435" t="s">
        <v>17</v>
      </c>
      <c r="O435" t="s">
        <v>1261</v>
      </c>
      <c r="P435" t="s">
        <v>720</v>
      </c>
      <c r="Q435" t="s">
        <v>43</v>
      </c>
      <c r="R435" t="s">
        <v>22</v>
      </c>
      <c r="S435" t="s">
        <v>44</v>
      </c>
      <c r="U435" s="2" t="str">
        <f t="shared" si="37"/>
        <v>Robert</v>
      </c>
      <c r="V435" s="2" t="str">
        <f t="shared" si="38"/>
        <v>James</v>
      </c>
      <c r="W435" s="2" t="str">
        <f t="shared" si="39"/>
        <v>Armstrong</v>
      </c>
    </row>
    <row r="436" spans="1:24" x14ac:dyDescent="0.25">
      <c r="A436" s="2" t="str">
        <f t="shared" si="36"/>
        <v>PHIL 314</v>
      </c>
      <c r="B436" s="2" t="s">
        <v>400</v>
      </c>
      <c r="C436">
        <v>314</v>
      </c>
      <c r="D436" t="s">
        <v>33</v>
      </c>
      <c r="E436" t="s">
        <v>25</v>
      </c>
      <c r="F436" t="s">
        <v>10</v>
      </c>
      <c r="G436" t="s">
        <v>1229</v>
      </c>
      <c r="H436" t="s">
        <v>1256</v>
      </c>
      <c r="I436" t="s">
        <v>13</v>
      </c>
      <c r="J436" t="s">
        <v>14</v>
      </c>
      <c r="K436" t="s">
        <v>15</v>
      </c>
      <c r="L436" t="s">
        <v>16</v>
      </c>
      <c r="M436" t="s">
        <v>931</v>
      </c>
      <c r="N436" t="s">
        <v>17</v>
      </c>
      <c r="O436" t="s">
        <v>1261</v>
      </c>
      <c r="P436" t="s">
        <v>720</v>
      </c>
      <c r="Q436" t="s">
        <v>49</v>
      </c>
      <c r="R436" t="s">
        <v>22</v>
      </c>
      <c r="S436" t="s">
        <v>50</v>
      </c>
      <c r="U436" s="2" t="str">
        <f t="shared" si="37"/>
        <v>Robert</v>
      </c>
      <c r="V436" s="2" t="str">
        <f t="shared" si="38"/>
        <v>James</v>
      </c>
      <c r="W436" s="2" t="str">
        <f t="shared" si="39"/>
        <v>Armstrong</v>
      </c>
    </row>
    <row r="437" spans="1:24" x14ac:dyDescent="0.25">
      <c r="A437" s="2" t="str">
        <f t="shared" si="36"/>
        <v>PHIL 314</v>
      </c>
      <c r="B437" s="2" t="s">
        <v>400</v>
      </c>
      <c r="C437">
        <v>314</v>
      </c>
      <c r="D437" t="s">
        <v>36</v>
      </c>
      <c r="E437" t="s">
        <v>25</v>
      </c>
      <c r="F437" t="s">
        <v>10</v>
      </c>
      <c r="G437" t="s">
        <v>1236</v>
      </c>
      <c r="H437" t="s">
        <v>1249</v>
      </c>
      <c r="I437" t="s">
        <v>13</v>
      </c>
      <c r="J437" t="s">
        <v>14</v>
      </c>
      <c r="K437" t="s">
        <v>15</v>
      </c>
      <c r="L437" t="s">
        <v>16</v>
      </c>
      <c r="M437" t="s">
        <v>931</v>
      </c>
      <c r="N437" t="s">
        <v>17</v>
      </c>
      <c r="O437" t="s">
        <v>1261</v>
      </c>
      <c r="P437" t="s">
        <v>1047</v>
      </c>
      <c r="Q437" t="s">
        <v>31</v>
      </c>
      <c r="R437" t="s">
        <v>22</v>
      </c>
      <c r="S437" t="s">
        <v>32</v>
      </c>
      <c r="U437" s="2" t="str">
        <f t="shared" si="37"/>
        <v>Robert</v>
      </c>
      <c r="V437" s="2" t="str">
        <f t="shared" si="38"/>
        <v>James</v>
      </c>
      <c r="W437" s="2" t="str">
        <f t="shared" si="39"/>
        <v>Armstrong</v>
      </c>
    </row>
    <row r="438" spans="1:24" x14ac:dyDescent="0.25">
      <c r="A438" s="2" t="str">
        <f t="shared" si="36"/>
        <v>PHIL 314</v>
      </c>
      <c r="B438" s="2" t="s">
        <v>400</v>
      </c>
      <c r="C438">
        <v>314</v>
      </c>
      <c r="D438" t="s">
        <v>42</v>
      </c>
      <c r="E438" t="s">
        <v>25</v>
      </c>
      <c r="F438" t="s">
        <v>10</v>
      </c>
      <c r="G438" t="s">
        <v>1236</v>
      </c>
      <c r="H438" t="s">
        <v>1249</v>
      </c>
      <c r="I438" t="s">
        <v>13</v>
      </c>
      <c r="J438" t="s">
        <v>14</v>
      </c>
      <c r="K438" t="s">
        <v>15</v>
      </c>
      <c r="L438" t="s">
        <v>16</v>
      </c>
      <c r="M438" t="s">
        <v>931</v>
      </c>
      <c r="N438" t="s">
        <v>17</v>
      </c>
      <c r="O438" t="s">
        <v>1261</v>
      </c>
      <c r="P438" t="s">
        <v>1047</v>
      </c>
      <c r="Q438" t="s">
        <v>34</v>
      </c>
      <c r="R438" t="s">
        <v>22</v>
      </c>
      <c r="S438" t="s">
        <v>35</v>
      </c>
      <c r="U438" s="2" t="str">
        <f t="shared" si="37"/>
        <v>Robert</v>
      </c>
      <c r="V438" s="2" t="str">
        <f t="shared" si="38"/>
        <v>James</v>
      </c>
      <c r="W438" s="2" t="str">
        <f t="shared" si="39"/>
        <v>Armstrong</v>
      </c>
    </row>
    <row r="439" spans="1:24" x14ac:dyDescent="0.25">
      <c r="A439" s="2" t="str">
        <f t="shared" si="36"/>
        <v xml:space="preserve"> </v>
      </c>
      <c r="B439" s="2"/>
      <c r="U439" s="2">
        <f t="shared" si="37"/>
        <v>0</v>
      </c>
      <c r="V439" s="2">
        <f t="shared" si="38"/>
        <v>0</v>
      </c>
      <c r="W439" s="2">
        <f t="shared" si="39"/>
        <v>0</v>
      </c>
    </row>
    <row r="440" spans="1:24" x14ac:dyDescent="0.25">
      <c r="A440" s="2" t="str">
        <f t="shared" si="36"/>
        <v>PHIL 13.7083333333333</v>
      </c>
      <c r="B440" s="2" t="s">
        <v>400</v>
      </c>
      <c r="C440" s="1">
        <v>13.708333333333334</v>
      </c>
      <c r="D440" t="s">
        <v>1262</v>
      </c>
      <c r="E440" t="s">
        <v>1258</v>
      </c>
      <c r="U440" s="2">
        <f t="shared" si="37"/>
        <v>0</v>
      </c>
      <c r="V440" s="2">
        <f t="shared" si="38"/>
        <v>0</v>
      </c>
      <c r="W440" s="2">
        <f t="shared" si="39"/>
        <v>0</v>
      </c>
    </row>
    <row r="441" spans="1:24" x14ac:dyDescent="0.25">
      <c r="A441" s="2" t="str">
        <f t="shared" si="36"/>
        <v>PHIL 329</v>
      </c>
      <c r="B441" s="2" t="s">
        <v>400</v>
      </c>
      <c r="C441">
        <v>329</v>
      </c>
      <c r="D441" t="s">
        <v>8</v>
      </c>
      <c r="E441" t="s">
        <v>9</v>
      </c>
      <c r="F441" t="s">
        <v>10</v>
      </c>
      <c r="G441" t="s">
        <v>56</v>
      </c>
      <c r="H441" t="s">
        <v>1263</v>
      </c>
      <c r="I441" t="s">
        <v>13</v>
      </c>
      <c r="J441" t="s">
        <v>14</v>
      </c>
      <c r="K441" t="s">
        <v>15</v>
      </c>
      <c r="L441" t="s">
        <v>16</v>
      </c>
      <c r="M441" t="s">
        <v>1264</v>
      </c>
      <c r="N441" t="s">
        <v>1265</v>
      </c>
      <c r="O441" t="s">
        <v>125</v>
      </c>
      <c r="P441" t="s">
        <v>40</v>
      </c>
      <c r="Q441" t="s">
        <v>22</v>
      </c>
      <c r="R441" t="s">
        <v>41</v>
      </c>
      <c r="U441" s="2" t="str">
        <f t="shared" si="37"/>
        <v>Yoshiki</v>
      </c>
      <c r="V441" s="2" t="str">
        <f t="shared" si="38"/>
        <v>Kobasigawa</v>
      </c>
      <c r="W441" s="2" t="str">
        <f t="shared" si="39"/>
        <v>Kobasigawa</v>
      </c>
    </row>
    <row r="442" spans="1:24" x14ac:dyDescent="0.25">
      <c r="U442" s="2"/>
      <c r="V442" s="2"/>
      <c r="W442" s="2"/>
    </row>
    <row r="443" spans="1:24" x14ac:dyDescent="0.25">
      <c r="U443" s="2"/>
      <c r="V443" s="2"/>
      <c r="W443" s="2"/>
    </row>
    <row r="444" spans="1:24" x14ac:dyDescent="0.25">
      <c r="U444" s="2"/>
      <c r="V444" s="2"/>
      <c r="W444" s="2"/>
    </row>
    <row r="445" spans="1:24" x14ac:dyDescent="0.25">
      <c r="U445" s="2"/>
      <c r="V445" s="2"/>
      <c r="W445" s="2"/>
    </row>
    <row r="446" spans="1:24" x14ac:dyDescent="0.25">
      <c r="U446" s="2"/>
      <c r="V446" s="2"/>
      <c r="W446" s="2"/>
    </row>
    <row r="447" spans="1:24" x14ac:dyDescent="0.25">
      <c r="U447" s="2"/>
      <c r="V447" s="2"/>
      <c r="W447" s="2"/>
    </row>
    <row r="448" spans="1:24" x14ac:dyDescent="0.25">
      <c r="U448" s="2"/>
      <c r="V448" s="2"/>
      <c r="W448" s="2"/>
    </row>
    <row r="449" spans="21:23" x14ac:dyDescent="0.25">
      <c r="U449" s="2"/>
      <c r="V449" s="2"/>
      <c r="W449" s="2"/>
    </row>
    <row r="450" spans="21:23" x14ac:dyDescent="0.25">
      <c r="U450" s="2"/>
      <c r="V450" s="2"/>
      <c r="W450" s="2"/>
    </row>
  </sheetData>
  <conditionalFormatting sqref="AB2:AB1048576">
    <cfRule type="duplicateValues" dxfId="3" priority="2"/>
  </conditionalFormatting>
  <conditionalFormatting sqref="AC2:AC1048576">
    <cfRule type="duplicateValues" dxfId="2" priority="8"/>
  </conditionalFormatting>
  <conditionalFormatting sqref="AD123:AD222">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0"/>
  <sheetViews>
    <sheetView tabSelected="1" topLeftCell="C411" workbookViewId="0">
      <selection activeCell="K429" sqref="K429"/>
    </sheetView>
  </sheetViews>
  <sheetFormatPr defaultRowHeight="15" x14ac:dyDescent="0.25"/>
  <cols>
    <col min="2" max="3" width="9.140625" customWidth="1"/>
    <col min="12" max="12" width="94.28515625" customWidth="1"/>
  </cols>
  <sheetData>
    <row r="1" spans="1:17" x14ac:dyDescent="0.25">
      <c r="A1" t="s">
        <v>360</v>
      </c>
      <c r="N1" t="s">
        <v>396</v>
      </c>
    </row>
    <row r="3" spans="1:17" x14ac:dyDescent="0.25">
      <c r="A3" s="2">
        <f>VLOOKUP(data!A2,courses!A:F,3,FALSE)</f>
        <v>4</v>
      </c>
      <c r="B3" t="str">
        <f>CONCATENATE(data!G2," ",data!H2)</f>
        <v>EEEL 161,</v>
      </c>
      <c r="C3" t="str">
        <f>LEFT(B3,LEN(B3)-1)</f>
        <v>EEEL 161</v>
      </c>
      <c r="D3" t="str">
        <f>IF(LEFT(data!O2,1)="(",data!O2,data!P2)</f>
        <v>(TuTh</v>
      </c>
      <c r="E3" t="str">
        <f>MID(D3,2,999)</f>
        <v>TuTh</v>
      </c>
      <c r="F3" t="str">
        <f>IF(LEFT(data!O2,1)="(",data!P2,data!Q2)</f>
        <v>12:30PM</v>
      </c>
      <c r="G3" t="str">
        <f>IF(LEFT(data!O2,1)="(",data!Q2,data!R2)</f>
        <v>-</v>
      </c>
      <c r="H3" t="str">
        <f>IF(LEFT(data!O2,1)="(",data!R2,data!S2)</f>
        <v>1:45PM)</v>
      </c>
      <c r="I3" t="str">
        <f>LEFT(H3,LEN(H3)-1)</f>
        <v>1:45PM</v>
      </c>
      <c r="J3" t="s">
        <v>361</v>
      </c>
      <c r="K3" t="str">
        <f>CONCATENATE("INSERT INTO section (Cid, Room, Day, Time, Semester) VALUES (",A3,",'",C3,"','",E3,"','",F3,G3,I3,"','",J3,"');")</f>
        <v>INSERT INTO section (Cid, Room, Day, Time, Semester) VALUES (4,'EEEL 161','TuTh','12:30PM-1:45PM','Fall2016');</v>
      </c>
      <c r="M3" t="str">
        <f>data!D2</f>
        <v>L01:</v>
      </c>
      <c r="N3" t="str">
        <f>IF(LEFT(M3,1)="L", "lecture", IF(LEFT(M3,1)="T", "tutorial", "lab"))</f>
        <v>lecture</v>
      </c>
      <c r="O3" s="2">
        <f>IF(ISNA(VLOOKUP(data!M2,data!$Y$2:$AC$168,5,FALSE)), "", VLOOKUP(data!M2,data!$Y$2:$AC$168,5,FALSE))</f>
        <v>53571491</v>
      </c>
      <c r="Q3" t="str">
        <f>CONCATENATE("INSERT INTO ",N3," (Sid, Eid) VALUES (",specialization!A3,", ",O3,");")</f>
        <v>INSERT INTO lecture (Sid, Eid) VALUES (1, 53571491);</v>
      </c>
    </row>
    <row r="4" spans="1:17" x14ac:dyDescent="0.25">
      <c r="A4" s="2">
        <f>VLOOKUP(data!A3,courses!A:F,3,FALSE)</f>
        <v>4</v>
      </c>
      <c r="B4" s="2" t="str">
        <f>CONCATENATE(data!G3," ",data!H3)</f>
        <v>MS 237,</v>
      </c>
      <c r="C4" s="2" t="str">
        <f t="shared" ref="C4:C55" si="0">LEFT(B4,LEN(B4)-1)</f>
        <v>MS 237</v>
      </c>
      <c r="D4" s="2" t="str">
        <f>IF(LEFT(data!O3,1)="(",data!O3,data!P3)</f>
        <v>(MoWe</v>
      </c>
      <c r="E4" s="2" t="str">
        <f t="shared" ref="E4:E55" si="1">MID(D4,2,999)</f>
        <v>MoWe</v>
      </c>
      <c r="F4" s="2" t="str">
        <f>IF(LEFT(data!O3,1)="(",data!P3,data!Q3)</f>
        <v>10:00AM</v>
      </c>
      <c r="G4" s="2" t="str">
        <f>IF(LEFT(data!O3,1)="(",data!Q3,data!R3)</f>
        <v>-</v>
      </c>
      <c r="H4" s="2" t="str">
        <f>IF(LEFT(data!O3,1)="(",data!R3,data!S3)</f>
        <v>10:50AM)</v>
      </c>
      <c r="I4" s="2" t="str">
        <f t="shared" ref="I4:I55" si="2">LEFT(H4,LEN(H4)-1)</f>
        <v>10:50AM</v>
      </c>
      <c r="J4" s="2" t="s">
        <v>361</v>
      </c>
      <c r="K4" s="2" t="str">
        <f t="shared" ref="K4:K55" si="3">CONCATENATE("INSERT INTO section (Cid, Room, Day, Time, Semester) VALUES (",A4,",'",C4,"','",E4,"','",F4,G4,I4,"','",J4,"');")</f>
        <v>INSERT INTO section (Cid, Room, Day, Time, Semester) VALUES (4,'MS 237','MoWe','10:00AM-10:50AM','Fall2016');</v>
      </c>
      <c r="M4" s="2" t="str">
        <f>data!D3</f>
        <v>T01:</v>
      </c>
      <c r="N4" s="2" t="str">
        <f t="shared" ref="N4:N55" si="4">IF(LEFT(M4,1)="L", "lecture", IF(LEFT(M4,1)="T", "tutorial", "lab"))</f>
        <v>tutorial</v>
      </c>
      <c r="O4" s="2">
        <f>IF(ISNA(VLOOKUP(data!M3,data!$Y$2:$AC$168,5,FALSE)), "", VLOOKUP(data!M3,data!$Y$2:$AC$168,5,FALSE))</f>
        <v>83544179</v>
      </c>
      <c r="Q4" s="2" t="str">
        <f>CONCATENATE("INSERT INTO ",N4," (Sid, Eid) VALUES (",specialization!A4,", ",O4,");")</f>
        <v>INSERT INTO tutorial (Sid, Eid) VALUES (2, 83544179);</v>
      </c>
    </row>
    <row r="5" spans="1:17" x14ac:dyDescent="0.25">
      <c r="A5" s="2">
        <f>VLOOKUP(data!A4,courses!A:F,3,FALSE)</f>
        <v>4</v>
      </c>
      <c r="B5" s="2" t="str">
        <f>CONCATENATE(data!G4," ",data!H4)</f>
        <v>MS 237,</v>
      </c>
      <c r="C5" s="2" t="str">
        <f t="shared" si="0"/>
        <v>MS 237</v>
      </c>
      <c r="D5" s="2" t="str">
        <f>IF(LEFT(data!O4,1)="(",data!O4,data!P4)</f>
        <v>(MoWe</v>
      </c>
      <c r="E5" s="2" t="str">
        <f t="shared" si="1"/>
        <v>MoWe</v>
      </c>
      <c r="F5" s="2" t="str">
        <f>IF(LEFT(data!O4,1)="(",data!P4,data!Q4)</f>
        <v>11:00AM</v>
      </c>
      <c r="G5" s="2" t="str">
        <f>IF(LEFT(data!O4,1)="(",data!Q4,data!R4)</f>
        <v>-</v>
      </c>
      <c r="H5" s="2" t="str">
        <f>IF(LEFT(data!O4,1)="(",data!R4,data!S4)</f>
        <v>11:50AM)</v>
      </c>
      <c r="I5" s="2" t="str">
        <f t="shared" si="2"/>
        <v>11:50AM</v>
      </c>
      <c r="J5" s="2" t="s">
        <v>361</v>
      </c>
      <c r="K5" s="2" t="str">
        <f t="shared" si="3"/>
        <v>INSERT INTO section (Cid, Room, Day, Time, Semester) VALUES (4,'MS 237','MoWe','11:00AM-11:50AM','Fall2016');</v>
      </c>
      <c r="M5" s="2" t="str">
        <f>data!D4</f>
        <v>T02:</v>
      </c>
      <c r="N5" s="2" t="str">
        <f t="shared" si="4"/>
        <v>tutorial</v>
      </c>
      <c r="O5" s="2">
        <f>IF(ISNA(VLOOKUP(data!M4,data!$Y$2:$AC$168,5,FALSE)), "", VLOOKUP(data!M4,data!$Y$2:$AC$168,5,FALSE))</f>
        <v>83544179</v>
      </c>
      <c r="Q5" s="2" t="str">
        <f>CONCATENATE("INSERT INTO ",N5," (Sid, Eid) VALUES (",specialization!A5,", ",O5,");")</f>
        <v>INSERT INTO tutorial (Sid, Eid) VALUES (3, 83544179);</v>
      </c>
    </row>
    <row r="6" spans="1:17" x14ac:dyDescent="0.25">
      <c r="A6" s="2">
        <f>VLOOKUP(data!A5,courses!A:F,3,FALSE)</f>
        <v>4</v>
      </c>
      <c r="B6" s="2" t="str">
        <f>CONCATENATE(data!G5," ",data!H5)</f>
        <v>MS 237,</v>
      </c>
      <c r="C6" s="2" t="str">
        <f t="shared" si="0"/>
        <v>MS 237</v>
      </c>
      <c r="D6" s="2" t="str">
        <f>IF(LEFT(data!O5,1)="(",data!O5,data!P5)</f>
        <v>(MoWe</v>
      </c>
      <c r="E6" s="2" t="str">
        <f t="shared" si="1"/>
        <v>MoWe</v>
      </c>
      <c r="F6" s="2" t="str">
        <f>IF(LEFT(data!O5,1)="(",data!P5,data!Q5)</f>
        <v>12:00PM</v>
      </c>
      <c r="G6" s="2" t="str">
        <f>IF(LEFT(data!O5,1)="(",data!Q5,data!R5)</f>
        <v>-</v>
      </c>
      <c r="H6" s="2" t="str">
        <f>IF(LEFT(data!O5,1)="(",data!R5,data!S5)</f>
        <v>12:50PM)</v>
      </c>
      <c r="I6" s="2" t="str">
        <f t="shared" si="2"/>
        <v>12:50PM</v>
      </c>
      <c r="J6" s="2" t="s">
        <v>361</v>
      </c>
      <c r="K6" s="2" t="str">
        <f t="shared" si="3"/>
        <v>INSERT INTO section (Cid, Room, Day, Time, Semester) VALUES (4,'MS 237','MoWe','12:00PM-12:50PM','Fall2016');</v>
      </c>
      <c r="M6" s="2" t="str">
        <f>data!D5</f>
        <v>T03:</v>
      </c>
      <c r="N6" s="2" t="str">
        <f t="shared" si="4"/>
        <v>tutorial</v>
      </c>
      <c r="O6" s="2">
        <f>IF(ISNA(VLOOKUP(data!M5,data!$Y$2:$AC$168,5,FALSE)), "", VLOOKUP(data!M5,data!$Y$2:$AC$168,5,FALSE))</f>
        <v>90491341</v>
      </c>
      <c r="Q6" s="2" t="str">
        <f>CONCATENATE("INSERT INTO ",N6," (Sid, Eid) VALUES (",specialization!A6,", ",O6,");")</f>
        <v>INSERT INTO tutorial (Sid, Eid) VALUES (4, 90491341);</v>
      </c>
    </row>
    <row r="7" spans="1:17" x14ac:dyDescent="0.25">
      <c r="A7" s="2">
        <f>VLOOKUP(data!A6,courses!A:F,3,FALSE)</f>
        <v>4</v>
      </c>
      <c r="B7" s="2" t="str">
        <f>CONCATENATE(data!G6," ",data!H6)</f>
        <v>MS 237,</v>
      </c>
      <c r="C7" s="2" t="str">
        <f t="shared" si="0"/>
        <v>MS 237</v>
      </c>
      <c r="D7" s="2" t="str">
        <f>IF(LEFT(data!O6,1)="(",data!O6,data!P6)</f>
        <v>(MoWe</v>
      </c>
      <c r="E7" s="2" t="str">
        <f t="shared" si="1"/>
        <v>MoWe</v>
      </c>
      <c r="F7" s="2" t="str">
        <f>IF(LEFT(data!O6,1)="(",data!P6,data!Q6)</f>
        <v>1:00PM</v>
      </c>
      <c r="G7" s="2" t="str">
        <f>IF(LEFT(data!O6,1)="(",data!Q6,data!R6)</f>
        <v>-</v>
      </c>
      <c r="H7" s="2" t="str">
        <f>IF(LEFT(data!O6,1)="(",data!R6,data!S6)</f>
        <v>1:50PM)</v>
      </c>
      <c r="I7" s="2" t="str">
        <f t="shared" si="2"/>
        <v>1:50PM</v>
      </c>
      <c r="J7" s="2" t="s">
        <v>361</v>
      </c>
      <c r="K7" s="2" t="str">
        <f t="shared" si="3"/>
        <v>INSERT INTO section (Cid, Room, Day, Time, Semester) VALUES (4,'MS 237','MoWe','1:00PM-1:50PM','Fall2016');</v>
      </c>
      <c r="M7" s="2" t="str">
        <f>data!D6</f>
        <v>T04:</v>
      </c>
      <c r="N7" s="2" t="str">
        <f t="shared" si="4"/>
        <v>tutorial</v>
      </c>
      <c r="O7" s="2">
        <f>IF(ISNA(VLOOKUP(data!M6,data!$Y$2:$AC$168,5,FALSE)), "", VLOOKUP(data!M6,data!$Y$2:$AC$168,5,FALSE))</f>
        <v>90491341</v>
      </c>
      <c r="Q7" s="2" t="str">
        <f>CONCATENATE("INSERT INTO ",N7," (Sid, Eid) VALUES (",specialization!A7,", ",O7,");")</f>
        <v>INSERT INTO tutorial (Sid, Eid) VALUES (5, 90491341);</v>
      </c>
    </row>
    <row r="8" spans="1:17" x14ac:dyDescent="0.25">
      <c r="A8" s="2">
        <f>VLOOKUP(data!A7,courses!A:F,3,FALSE)</f>
        <v>4</v>
      </c>
      <c r="B8" s="2" t="str">
        <f>CONCATENATE(data!G7," ",data!H7)</f>
        <v>MS 237,</v>
      </c>
      <c r="C8" s="2" t="str">
        <f t="shared" si="0"/>
        <v>MS 237</v>
      </c>
      <c r="D8" s="2" t="str">
        <f>IF(LEFT(data!O7,1)="(",data!O7,data!P7)</f>
        <v>(TuTh</v>
      </c>
      <c r="E8" s="2" t="str">
        <f t="shared" si="1"/>
        <v>TuTh</v>
      </c>
      <c r="F8" s="2" t="str">
        <f>IF(LEFT(data!O7,1)="(",data!P7,data!Q7)</f>
        <v>11:00AM</v>
      </c>
      <c r="G8" s="2" t="str">
        <f>IF(LEFT(data!O7,1)="(",data!Q7,data!R7)</f>
        <v>-</v>
      </c>
      <c r="H8" s="2" t="str">
        <f>IF(LEFT(data!O7,1)="(",data!R7,data!S7)</f>
        <v>11:50AM)</v>
      </c>
      <c r="I8" s="2" t="str">
        <f t="shared" si="2"/>
        <v>11:50AM</v>
      </c>
      <c r="J8" s="2" t="s">
        <v>361</v>
      </c>
      <c r="K8" s="2" t="str">
        <f t="shared" si="3"/>
        <v>INSERT INTO section (Cid, Room, Day, Time, Semester) VALUES (4,'MS 237','TuTh','11:00AM-11:50AM','Fall2016');</v>
      </c>
      <c r="M8" s="2" t="str">
        <f>data!D7</f>
        <v>T05:</v>
      </c>
      <c r="N8" s="2" t="str">
        <f t="shared" si="4"/>
        <v>tutorial</v>
      </c>
      <c r="O8" s="2">
        <f>IF(ISNA(VLOOKUP(data!M7,data!$Y$2:$AC$168,5,FALSE)), "", VLOOKUP(data!M7,data!$Y$2:$AC$168,5,FALSE))</f>
        <v>95509472</v>
      </c>
      <c r="Q8" s="2" t="str">
        <f>CONCATENATE("INSERT INTO ",N8," (Sid, Eid) VALUES (",specialization!A8,", ",O8,");")</f>
        <v>INSERT INTO tutorial (Sid, Eid) VALUES (6, 95509472);</v>
      </c>
    </row>
    <row r="9" spans="1:17" x14ac:dyDescent="0.25">
      <c r="A9" s="2">
        <f>VLOOKUP(data!A8,courses!A:F,3,FALSE)</f>
        <v>4</v>
      </c>
      <c r="B9" s="2" t="str">
        <f>CONCATENATE(data!G8," ",data!H8)</f>
        <v>MS 237,</v>
      </c>
      <c r="C9" s="2" t="str">
        <f t="shared" si="0"/>
        <v>MS 237</v>
      </c>
      <c r="D9" s="2" t="str">
        <f>IF(LEFT(data!O8,1)="(",data!O8,data!P8)</f>
        <v>(TuTh</v>
      </c>
      <c r="E9" s="2" t="str">
        <f t="shared" si="1"/>
        <v>TuTh</v>
      </c>
      <c r="F9" s="2" t="str">
        <f>IF(LEFT(data!O8,1)="(",data!P8,data!Q8)</f>
        <v>2:00PM</v>
      </c>
      <c r="G9" s="2" t="str">
        <f>IF(LEFT(data!O8,1)="(",data!Q8,data!R8)</f>
        <v>-</v>
      </c>
      <c r="H9" s="2" t="str">
        <f>IF(LEFT(data!O8,1)="(",data!R8,data!S8)</f>
        <v>2:50PM)</v>
      </c>
      <c r="I9" s="2" t="str">
        <f t="shared" si="2"/>
        <v>2:50PM</v>
      </c>
      <c r="J9" s="2" t="s">
        <v>361</v>
      </c>
      <c r="K9" s="2" t="str">
        <f t="shared" si="3"/>
        <v>INSERT INTO section (Cid, Room, Day, Time, Semester) VALUES (4,'MS 237','TuTh','2:00PM-2:50PM','Fall2016');</v>
      </c>
      <c r="M9" s="2" t="str">
        <f>data!D8</f>
        <v>T06:</v>
      </c>
      <c r="N9" s="2" t="str">
        <f t="shared" si="4"/>
        <v>tutorial</v>
      </c>
      <c r="O9" s="2">
        <f>IF(ISNA(VLOOKUP(data!M8,data!$Y$2:$AC$168,5,FALSE)), "", VLOOKUP(data!M8,data!$Y$2:$AC$168,5,FALSE))</f>
        <v>95509472</v>
      </c>
      <c r="Q9" s="2" t="str">
        <f>CONCATENATE("INSERT INTO ",N9," (Sid, Eid) VALUES (",specialization!A9,", ",O9,");")</f>
        <v>INSERT INTO tutorial (Sid, Eid) VALUES (7, 95509472);</v>
      </c>
    </row>
    <row r="10" spans="1:17" x14ac:dyDescent="0.25">
      <c r="A10" s="2" t="e">
        <f>VLOOKUP(data!A9,courses!A:F,3,FALSE)</f>
        <v>#N/A</v>
      </c>
      <c r="B10" s="2" t="str">
        <f>CONCATENATE(data!G9," ",data!H9)</f>
        <v xml:space="preserve"> </v>
      </c>
      <c r="C10" s="2" t="str">
        <f t="shared" si="0"/>
        <v/>
      </c>
      <c r="D10" s="2">
        <f>IF(LEFT(data!O9,1)="(",data!O9,data!P9)</f>
        <v>0</v>
      </c>
      <c r="E10" s="2" t="str">
        <f t="shared" si="1"/>
        <v/>
      </c>
      <c r="F10" s="2">
        <f>IF(LEFT(data!O9,1)="(",data!P9,data!Q9)</f>
        <v>0</v>
      </c>
      <c r="G10" s="2">
        <f>IF(LEFT(data!O9,1)="(",data!Q9,data!R9)</f>
        <v>0</v>
      </c>
      <c r="H10" s="2">
        <f>IF(LEFT(data!O9,1)="(",data!R9,data!S9)</f>
        <v>0</v>
      </c>
      <c r="I10" s="2" t="str">
        <f t="shared" si="2"/>
        <v/>
      </c>
      <c r="J10" s="2" t="s">
        <v>361</v>
      </c>
      <c r="K10" s="2"/>
      <c r="M10" s="2">
        <f>data!D9</f>
        <v>0</v>
      </c>
      <c r="N10" s="2"/>
      <c r="O10" s="2" t="str">
        <f>IF(ISNA(VLOOKUP(data!M9,data!$Y$2:$AC$168,5,FALSE)), "", VLOOKUP(data!M9,data!$Y$2:$AC$168,5,FALSE))</f>
        <v/>
      </c>
      <c r="Q10" s="2"/>
    </row>
    <row r="11" spans="1:17" x14ac:dyDescent="0.25">
      <c r="A11" s="2" t="e">
        <f>VLOOKUP(data!A10,courses!A:F,3,FALSE)</f>
        <v>#N/A</v>
      </c>
      <c r="B11" s="2" t="str">
        <f>CONCATENATE(data!G10," ",data!H10)</f>
        <v>Science for</v>
      </c>
      <c r="C11" s="2" t="str">
        <f t="shared" si="0"/>
        <v>Science fo</v>
      </c>
      <c r="D11" s="2">
        <f>IF(LEFT(data!O10,1)="(",data!O10,data!P10)</f>
        <v>0</v>
      </c>
      <c r="E11" s="2" t="str">
        <f t="shared" si="1"/>
        <v/>
      </c>
      <c r="F11" s="2">
        <f>IF(LEFT(data!O10,1)="(",data!P10,data!Q10)</f>
        <v>0</v>
      </c>
      <c r="G11" s="2">
        <f>IF(LEFT(data!O10,1)="(",data!Q10,data!R10)</f>
        <v>0</v>
      </c>
      <c r="H11" s="2">
        <f>IF(LEFT(data!O10,1)="(",data!R10,data!S10)</f>
        <v>0</v>
      </c>
      <c r="I11" s="2" t="str">
        <f t="shared" si="2"/>
        <v/>
      </c>
      <c r="J11" s="2" t="s">
        <v>361</v>
      </c>
      <c r="K11" s="2"/>
      <c r="M11" s="2" t="str">
        <f>data!D10</f>
        <v>Introduction</v>
      </c>
      <c r="N11" s="2"/>
      <c r="O11" s="2" t="str">
        <f>IF(ISNA(VLOOKUP(data!M10,data!$Y$2:$AC$168,5,FALSE)), "", VLOOKUP(data!M10,data!$Y$2:$AC$168,5,FALSE))</f>
        <v/>
      </c>
      <c r="Q11" s="2"/>
    </row>
    <row r="12" spans="1:17" x14ac:dyDescent="0.25">
      <c r="A12" s="2">
        <f>VLOOKUP(data!A11,courses!A:F,3,FALSE)</f>
        <v>7</v>
      </c>
      <c r="B12" s="2" t="str">
        <f>CONCATENATE(data!G11," ",data!H11)</f>
        <v>SA 104,</v>
      </c>
      <c r="C12" s="2" t="str">
        <f t="shared" si="0"/>
        <v>SA 104</v>
      </c>
      <c r="D12" s="2" t="str">
        <f>IF(LEFT(data!O11,1)="(",data!O11,data!P11)</f>
        <v>(TuTh</v>
      </c>
      <c r="E12" s="2" t="str">
        <f t="shared" si="1"/>
        <v>TuTh</v>
      </c>
      <c r="F12" s="2" t="str">
        <f>IF(LEFT(data!O11,1)="(",data!P11,data!Q11)</f>
        <v>9:30AM</v>
      </c>
      <c r="G12" s="2" t="str">
        <f>IF(LEFT(data!O11,1)="(",data!Q11,data!R11)</f>
        <v>-</v>
      </c>
      <c r="H12" s="2" t="str">
        <f>IF(LEFT(data!O11,1)="(",data!R11,data!S11)</f>
        <v>10:45AM)</v>
      </c>
      <c r="I12" s="2" t="str">
        <f t="shared" si="2"/>
        <v>10:45AM</v>
      </c>
      <c r="J12" s="2" t="s">
        <v>361</v>
      </c>
      <c r="K12" s="2" t="str">
        <f t="shared" si="3"/>
        <v>INSERT INTO section (Cid, Room, Day, Time, Semester) VALUES (7,'SA 104','TuTh','9:30AM-10:45AM','Fall2016');</v>
      </c>
      <c r="M12" s="2" t="str">
        <f>data!D11</f>
        <v>L01:</v>
      </c>
      <c r="N12" s="2" t="str">
        <f t="shared" si="4"/>
        <v>lecture</v>
      </c>
      <c r="O12" s="2">
        <f>IF(ISNA(VLOOKUP(data!M11,data!$Y$2:$AC$168,5,FALSE)), "", VLOOKUP(data!M11,data!$Y$2:$AC$168,5,FALSE))</f>
        <v>60300262</v>
      </c>
      <c r="Q12" s="2" t="str">
        <f>CONCATENATE("INSERT INTO ",N12," (Sid, Eid) VALUES (",specialization!A12,", ",O12,");")</f>
        <v>INSERT INTO lecture (Sid, Eid) VALUES (8, 60300262);</v>
      </c>
    </row>
    <row r="13" spans="1:17" x14ac:dyDescent="0.25">
      <c r="A13" s="2">
        <f>VLOOKUP(data!A12,courses!A:F,3,FALSE)</f>
        <v>7</v>
      </c>
      <c r="B13" s="2" t="str">
        <f>CONCATENATE(data!G12," ",data!H12)</f>
        <v>SA 104,</v>
      </c>
      <c r="C13" s="2" t="str">
        <f t="shared" si="0"/>
        <v>SA 104</v>
      </c>
      <c r="D13" s="2" t="str">
        <f>IF(LEFT(data!O12,1)="(",data!O12,data!P12)</f>
        <v>(TuTh</v>
      </c>
      <c r="E13" s="2" t="str">
        <f t="shared" si="1"/>
        <v>TuTh</v>
      </c>
      <c r="F13" s="2" t="str">
        <f>IF(LEFT(data!O12,1)="(",data!P12,data!Q12)</f>
        <v>3:30PM</v>
      </c>
      <c r="G13" s="2" t="str">
        <f>IF(LEFT(data!O12,1)="(",data!Q12,data!R12)</f>
        <v>-</v>
      </c>
      <c r="H13" s="2" t="str">
        <f>IF(LEFT(data!O12,1)="(",data!R12,data!S12)</f>
        <v>4:45PM)</v>
      </c>
      <c r="I13" s="2" t="str">
        <f t="shared" si="2"/>
        <v>4:45PM</v>
      </c>
      <c r="J13" s="2" t="s">
        <v>361</v>
      </c>
      <c r="K13" s="2" t="str">
        <f t="shared" si="3"/>
        <v>INSERT INTO section (Cid, Room, Day, Time, Semester) VALUES (7,'SA 104','TuTh','3:30PM-4:45PM','Fall2016');</v>
      </c>
      <c r="M13" s="2" t="str">
        <f>data!D12</f>
        <v>L02:</v>
      </c>
      <c r="N13" s="2" t="str">
        <f t="shared" si="4"/>
        <v>lecture</v>
      </c>
      <c r="O13" s="2">
        <f>IF(ISNA(VLOOKUP(data!M12,data!$Y$2:$AC$168,5,FALSE)), "", VLOOKUP(data!M12,data!$Y$2:$AC$168,5,FALSE))</f>
        <v>53571491</v>
      </c>
      <c r="Q13" s="2" t="str">
        <f>CONCATENATE("INSERT INTO ",N13," (Sid, Eid) VALUES (",specialization!A13,", ",O13,");")</f>
        <v>INSERT INTO lecture (Sid, Eid) VALUES (9, 53571491);</v>
      </c>
    </row>
    <row r="14" spans="1:17" x14ac:dyDescent="0.25">
      <c r="A14" s="2">
        <f>VLOOKUP(data!A13,courses!A:F,3,FALSE)</f>
        <v>7</v>
      </c>
      <c r="B14" s="2" t="str">
        <f>CONCATENATE(data!G13," ",data!H13)</f>
        <v>SA 104,</v>
      </c>
      <c r="C14" s="2" t="str">
        <f t="shared" si="0"/>
        <v>SA 104</v>
      </c>
      <c r="D14" s="2" t="str">
        <f>IF(LEFT(data!O13,1)="(",data!O13,data!P13)</f>
        <v>(TuTh</v>
      </c>
      <c r="E14" s="2" t="str">
        <f t="shared" si="1"/>
        <v>TuTh</v>
      </c>
      <c r="F14" s="2" t="str">
        <f>IF(LEFT(data!O13,1)="(",data!P13,data!Q13)</f>
        <v>2:00PM</v>
      </c>
      <c r="G14" s="2" t="str">
        <f>IF(LEFT(data!O13,1)="(",data!Q13,data!R13)</f>
        <v>-</v>
      </c>
      <c r="H14" s="2" t="str">
        <f>IF(LEFT(data!O13,1)="(",data!R13,data!S13)</f>
        <v>3:15PM)</v>
      </c>
      <c r="I14" s="2" t="str">
        <f t="shared" si="2"/>
        <v>3:15PM</v>
      </c>
      <c r="J14" s="2" t="s">
        <v>361</v>
      </c>
      <c r="K14" s="2" t="str">
        <f t="shared" si="3"/>
        <v>INSERT INTO section (Cid, Room, Day, Time, Semester) VALUES (7,'SA 104','TuTh','2:00PM-3:15PM','Fall2016');</v>
      </c>
      <c r="M14" s="2" t="str">
        <f>data!D13</f>
        <v>L03:</v>
      </c>
      <c r="N14" s="2" t="str">
        <f t="shared" si="4"/>
        <v>lecture</v>
      </c>
      <c r="O14" s="2">
        <f>IF(ISNA(VLOOKUP(data!M13,data!$Y$2:$AC$168,5,FALSE)), "", VLOOKUP(data!M13,data!$Y$2:$AC$168,5,FALSE))</f>
        <v>60300262</v>
      </c>
      <c r="Q14" s="2" t="str">
        <f>CONCATENATE("INSERT INTO ",N14," (Sid, Eid) VALUES (",specialization!A14,", ",O14,");")</f>
        <v>INSERT INTO lecture (Sid, Eid) VALUES (10, 60300262);</v>
      </c>
    </row>
    <row r="15" spans="1:17" x14ac:dyDescent="0.25">
      <c r="A15" s="2">
        <f>VLOOKUP(data!A14,courses!A:F,3,FALSE)</f>
        <v>7</v>
      </c>
      <c r="B15" s="2" t="str">
        <f>CONCATENATE(data!G14," ",data!H14)</f>
        <v>MS 160,</v>
      </c>
      <c r="C15" s="2" t="str">
        <f t="shared" si="0"/>
        <v>MS 160</v>
      </c>
      <c r="D15" s="2" t="str">
        <f>IF(LEFT(data!O14,1)="(",data!O14,data!P14)</f>
        <v>(MoWe</v>
      </c>
      <c r="E15" s="2" t="str">
        <f t="shared" si="1"/>
        <v>MoWe</v>
      </c>
      <c r="F15" s="2" t="str">
        <f>IF(LEFT(data!O14,1)="(",data!P14,data!Q14)</f>
        <v>10:00AM</v>
      </c>
      <c r="G15" s="2" t="str">
        <f>IF(LEFT(data!O14,1)="(",data!Q14,data!R14)</f>
        <v>-</v>
      </c>
      <c r="H15" s="2" t="str">
        <f>IF(LEFT(data!O14,1)="(",data!R14,data!S14)</f>
        <v>10:50AM)</v>
      </c>
      <c r="I15" s="2" t="str">
        <f t="shared" si="2"/>
        <v>10:50AM</v>
      </c>
      <c r="J15" s="2" t="s">
        <v>361</v>
      </c>
      <c r="K15" s="2" t="str">
        <f t="shared" si="3"/>
        <v>INSERT INTO section (Cid, Room, Day, Time, Semester) VALUES (7,'MS 160','MoWe','10:00AM-10:50AM','Fall2016');</v>
      </c>
      <c r="M15" s="2" t="str">
        <f>data!D14</f>
        <v>T01:</v>
      </c>
      <c r="N15" s="2" t="str">
        <f t="shared" si="4"/>
        <v>tutorial</v>
      </c>
      <c r="O15" s="2">
        <f>IF(ISNA(VLOOKUP(data!M14,data!$Y$2:$AC$168,5,FALSE)), "", VLOOKUP(data!M14,data!$Y$2:$AC$168,5,FALSE))</f>
        <v>55028424</v>
      </c>
      <c r="Q15" s="2" t="str">
        <f>CONCATENATE("INSERT INTO ",N15," (Sid, Eid) VALUES (",specialization!A15,", ",O15,");")</f>
        <v>INSERT INTO tutorial (Sid, Eid) VALUES (11, 55028424);</v>
      </c>
    </row>
    <row r="16" spans="1:17" x14ac:dyDescent="0.25">
      <c r="A16" s="2">
        <f>VLOOKUP(data!A15,courses!A:F,3,FALSE)</f>
        <v>7</v>
      </c>
      <c r="B16" s="2" t="str">
        <f>CONCATENATE(data!G15," ",data!H15)</f>
        <v>MS 160,</v>
      </c>
      <c r="C16" s="2" t="str">
        <f t="shared" si="0"/>
        <v>MS 160</v>
      </c>
      <c r="D16" s="2" t="str">
        <f>IF(LEFT(data!O15,1)="(",data!O15,data!P15)</f>
        <v>(MoWe</v>
      </c>
      <c r="E16" s="2" t="str">
        <f t="shared" si="1"/>
        <v>MoWe</v>
      </c>
      <c r="F16" s="2" t="str">
        <f>IF(LEFT(data!O15,1)="(",data!P15,data!Q15)</f>
        <v>5:00PM</v>
      </c>
      <c r="G16" s="2" t="str">
        <f>IF(LEFT(data!O15,1)="(",data!Q15,data!R15)</f>
        <v>-</v>
      </c>
      <c r="H16" s="2" t="str">
        <f>IF(LEFT(data!O15,1)="(",data!R15,data!S15)</f>
        <v>5:50PM)</v>
      </c>
      <c r="I16" s="2" t="str">
        <f t="shared" si="2"/>
        <v>5:50PM</v>
      </c>
      <c r="J16" s="2" t="s">
        <v>361</v>
      </c>
      <c r="K16" s="2" t="str">
        <f t="shared" si="3"/>
        <v>INSERT INTO section (Cid, Room, Day, Time, Semester) VALUES (7,'MS 160','MoWe','5:00PM-5:50PM','Fall2016');</v>
      </c>
      <c r="M16" s="2" t="str">
        <f>data!D15</f>
        <v>T02:</v>
      </c>
      <c r="N16" s="2" t="str">
        <f t="shared" si="4"/>
        <v>tutorial</v>
      </c>
      <c r="O16" s="2">
        <f>IF(ISNA(VLOOKUP(data!M15,data!$Y$2:$AC$168,5,FALSE)), "", VLOOKUP(data!M15,data!$Y$2:$AC$168,5,FALSE))</f>
        <v>51379864</v>
      </c>
      <c r="Q16" s="2" t="str">
        <f>CONCATENATE("INSERT INTO ",N16," (Sid, Eid) VALUES (",specialization!A16,", ",O16,");")</f>
        <v>INSERT INTO tutorial (Sid, Eid) VALUES (12, 51379864);</v>
      </c>
    </row>
    <row r="17" spans="1:17" x14ac:dyDescent="0.25">
      <c r="A17" s="2">
        <f>VLOOKUP(data!A16,courses!A:F,3,FALSE)</f>
        <v>7</v>
      </c>
      <c r="B17" s="2" t="str">
        <f>CONCATENATE(data!G16," ",data!H16)</f>
        <v>MS 160,</v>
      </c>
      <c r="C17" s="2" t="str">
        <f t="shared" si="0"/>
        <v>MS 160</v>
      </c>
      <c r="D17" s="2" t="str">
        <f>IF(LEFT(data!O16,1)="(",data!O16,data!P16)</f>
        <v>(TuTh</v>
      </c>
      <c r="E17" s="2" t="str">
        <f t="shared" si="1"/>
        <v>TuTh</v>
      </c>
      <c r="F17" s="2" t="str">
        <f>IF(LEFT(data!O16,1)="(",data!P16,data!Q16)</f>
        <v>12:00PM</v>
      </c>
      <c r="G17" s="2" t="str">
        <f>IF(LEFT(data!O16,1)="(",data!Q16,data!R16)</f>
        <v>-</v>
      </c>
      <c r="H17" s="2" t="str">
        <f>IF(LEFT(data!O16,1)="(",data!R16,data!S16)</f>
        <v>12:50PM)</v>
      </c>
      <c r="I17" s="2" t="str">
        <f t="shared" si="2"/>
        <v>12:50PM</v>
      </c>
      <c r="J17" s="2" t="s">
        <v>361</v>
      </c>
      <c r="K17" s="2" t="str">
        <f t="shared" si="3"/>
        <v>INSERT INTO section (Cid, Room, Day, Time, Semester) VALUES (7,'MS 160','TuTh','12:00PM-12:50PM','Fall2016');</v>
      </c>
      <c r="M17" s="2" t="str">
        <f>data!D16</f>
        <v>T03:</v>
      </c>
      <c r="N17" s="2" t="str">
        <f t="shared" si="4"/>
        <v>tutorial</v>
      </c>
      <c r="O17" s="2">
        <f>IF(ISNA(VLOOKUP(data!M16,data!$Y$2:$AC$168,5,FALSE)), "", VLOOKUP(data!M16,data!$Y$2:$AC$168,5,FALSE))</f>
        <v>61995382</v>
      </c>
      <c r="Q17" s="2" t="str">
        <f>CONCATENATE("INSERT INTO ",N17," (Sid, Eid) VALUES (",specialization!A17,", ",O17,");")</f>
        <v>INSERT INTO tutorial (Sid, Eid) VALUES (13, 61995382);</v>
      </c>
    </row>
    <row r="18" spans="1:17" x14ac:dyDescent="0.25">
      <c r="A18" s="2">
        <f>VLOOKUP(data!A17,courses!A:F,3,FALSE)</f>
        <v>7</v>
      </c>
      <c r="B18" s="2" t="str">
        <f>CONCATENATE(data!G17," ",data!H17)</f>
        <v>MS 176,</v>
      </c>
      <c r="C18" s="2" t="str">
        <f t="shared" si="0"/>
        <v>MS 176</v>
      </c>
      <c r="D18" s="2" t="str">
        <f>IF(LEFT(data!O17,1)="(",data!O17,data!P17)</f>
        <v>(TuTh</v>
      </c>
      <c r="E18" s="2" t="str">
        <f t="shared" si="1"/>
        <v>TuTh</v>
      </c>
      <c r="F18" s="2" t="str">
        <f>IF(LEFT(data!O17,1)="(",data!P17,data!Q17)</f>
        <v>4:00PM</v>
      </c>
      <c r="G18" s="2" t="str">
        <f>IF(LEFT(data!O17,1)="(",data!Q17,data!R17)</f>
        <v>-</v>
      </c>
      <c r="H18" s="2" t="str">
        <f>IF(LEFT(data!O17,1)="(",data!R17,data!S17)</f>
        <v>4:50PM)</v>
      </c>
      <c r="I18" s="2" t="str">
        <f t="shared" si="2"/>
        <v>4:50PM</v>
      </c>
      <c r="J18" s="2" t="s">
        <v>361</v>
      </c>
      <c r="K18" s="2" t="str">
        <f t="shared" si="3"/>
        <v>INSERT INTO section (Cid, Room, Day, Time, Semester) VALUES (7,'MS 176','TuTh','4:00PM-4:50PM','Fall2016');</v>
      </c>
      <c r="M18" s="2" t="str">
        <f>data!D17</f>
        <v>T04:</v>
      </c>
      <c r="N18" s="2" t="str">
        <f t="shared" si="4"/>
        <v>tutorial</v>
      </c>
      <c r="O18" s="2">
        <f>IF(ISNA(VLOOKUP(data!M17,data!$Y$2:$AC$168,5,FALSE)), "", VLOOKUP(data!M17,data!$Y$2:$AC$168,5,FALSE))</f>
        <v>98485364</v>
      </c>
      <c r="Q18" s="2" t="str">
        <f>CONCATENATE("INSERT INTO ",N18," (Sid, Eid) VALUES (",specialization!A18,", ",O18,");")</f>
        <v>INSERT INTO tutorial (Sid, Eid) VALUES (14, 98485364);</v>
      </c>
    </row>
    <row r="19" spans="1:17" x14ac:dyDescent="0.25">
      <c r="A19" s="2">
        <f>VLOOKUP(data!A18,courses!A:F,3,FALSE)</f>
        <v>7</v>
      </c>
      <c r="B19" s="2" t="str">
        <f>CONCATENATE(data!G18," ",data!H18)</f>
        <v>MS 160,</v>
      </c>
      <c r="C19" s="2" t="str">
        <f t="shared" si="0"/>
        <v>MS 160</v>
      </c>
      <c r="D19" s="2" t="str">
        <f>IF(LEFT(data!O18,1)="(",data!O18,data!P18)</f>
        <v>(TuTh</v>
      </c>
      <c r="E19" s="2" t="str">
        <f t="shared" si="1"/>
        <v>TuTh</v>
      </c>
      <c r="F19" s="2" t="str">
        <f>IF(LEFT(data!O18,1)="(",data!P18,data!Q18)</f>
        <v>2:00PM</v>
      </c>
      <c r="G19" s="2" t="str">
        <f>IF(LEFT(data!O18,1)="(",data!Q18,data!R18)</f>
        <v>-</v>
      </c>
      <c r="H19" s="2" t="str">
        <f>IF(LEFT(data!O18,1)="(",data!R18,data!S18)</f>
        <v>2:50PM)</v>
      </c>
      <c r="I19" s="2" t="str">
        <f t="shared" si="2"/>
        <v>2:50PM</v>
      </c>
      <c r="J19" s="2" t="s">
        <v>361</v>
      </c>
      <c r="K19" s="2" t="str">
        <f t="shared" si="3"/>
        <v>INSERT INTO section (Cid, Room, Day, Time, Semester) VALUES (7,'MS 160','TuTh','2:00PM-2:50PM','Fall2016');</v>
      </c>
      <c r="M19" s="2" t="str">
        <f>data!D18</f>
        <v>T05:</v>
      </c>
      <c r="N19" s="2" t="str">
        <f t="shared" si="4"/>
        <v>tutorial</v>
      </c>
      <c r="O19" s="2">
        <f>IF(ISNA(VLOOKUP(data!M18,data!$Y$2:$AC$168,5,FALSE)), "", VLOOKUP(data!M18,data!$Y$2:$AC$168,5,FALSE))</f>
        <v>98485364</v>
      </c>
      <c r="Q19" s="2" t="str">
        <f>CONCATENATE("INSERT INTO ",N19," (Sid, Eid) VALUES (",specialization!A19,", ",O19,");")</f>
        <v>INSERT INTO tutorial (Sid, Eid) VALUES (15, 98485364);</v>
      </c>
    </row>
    <row r="20" spans="1:17" x14ac:dyDescent="0.25">
      <c r="A20" s="2">
        <f>VLOOKUP(data!A19,courses!A:F,3,FALSE)</f>
        <v>7</v>
      </c>
      <c r="B20" s="2" t="str">
        <f>CONCATENATE(data!G19," ",data!H19)</f>
        <v>MS 160,</v>
      </c>
      <c r="C20" s="2" t="str">
        <f t="shared" si="0"/>
        <v>MS 160</v>
      </c>
      <c r="D20" s="2" t="str">
        <f>IF(LEFT(data!O19,1)="(",data!O19,data!P19)</f>
        <v>(MoWe</v>
      </c>
      <c r="E20" s="2" t="str">
        <f t="shared" si="1"/>
        <v>MoWe</v>
      </c>
      <c r="F20" s="2" t="str">
        <f>IF(LEFT(data!O19,1)="(",data!P19,data!Q19)</f>
        <v>12:00PM</v>
      </c>
      <c r="G20" s="2" t="str">
        <f>IF(LEFT(data!O19,1)="(",data!Q19,data!R19)</f>
        <v>-</v>
      </c>
      <c r="H20" s="2" t="str">
        <f>IF(LEFT(data!O19,1)="(",data!R19,data!S19)</f>
        <v>12:50PM)</v>
      </c>
      <c r="I20" s="2" t="str">
        <f t="shared" si="2"/>
        <v>12:50PM</v>
      </c>
      <c r="J20" s="2" t="s">
        <v>361</v>
      </c>
      <c r="K20" s="2" t="str">
        <f t="shared" si="3"/>
        <v>INSERT INTO section (Cid, Room, Day, Time, Semester) VALUES (7,'MS 160','MoWe','12:00PM-12:50PM','Fall2016');</v>
      </c>
      <c r="M20" s="2" t="str">
        <f>data!D19</f>
        <v>T06:</v>
      </c>
      <c r="N20" s="2" t="str">
        <f t="shared" si="4"/>
        <v>tutorial</v>
      </c>
      <c r="O20" s="2">
        <f>IF(ISNA(VLOOKUP(data!M19,data!$Y$2:$AC$168,5,FALSE)), "", VLOOKUP(data!M19,data!$Y$2:$AC$168,5,FALSE))</f>
        <v>55028424</v>
      </c>
      <c r="Q20" s="2" t="str">
        <f>CONCATENATE("INSERT INTO ",N20," (Sid, Eid) VALUES (",specialization!A20,", ",O20,");")</f>
        <v>INSERT INTO tutorial (Sid, Eid) VALUES (16, 55028424);</v>
      </c>
    </row>
    <row r="21" spans="1:17" x14ac:dyDescent="0.25">
      <c r="A21" s="2">
        <f>VLOOKUP(data!A20,courses!A:F,3,FALSE)</f>
        <v>7</v>
      </c>
      <c r="B21" s="2" t="str">
        <f>CONCATENATE(data!G20," ",data!H20)</f>
        <v>MS 176,</v>
      </c>
      <c r="C21" s="2" t="str">
        <f t="shared" si="0"/>
        <v>MS 176</v>
      </c>
      <c r="D21" s="2" t="str">
        <f>IF(LEFT(data!O20,1)="(",data!O20,data!P20)</f>
        <v>(MoWe</v>
      </c>
      <c r="E21" s="2" t="str">
        <f t="shared" si="1"/>
        <v>MoWe</v>
      </c>
      <c r="F21" s="2" t="str">
        <f>IF(LEFT(data!O20,1)="(",data!P20,data!Q20)</f>
        <v>4:00PM</v>
      </c>
      <c r="G21" s="2" t="str">
        <f>IF(LEFT(data!O20,1)="(",data!Q20,data!R20)</f>
        <v>-</v>
      </c>
      <c r="H21" s="2" t="str">
        <f>IF(LEFT(data!O20,1)="(",data!R20,data!S20)</f>
        <v>4:50PM)</v>
      </c>
      <c r="I21" s="2" t="str">
        <f t="shared" si="2"/>
        <v>4:50PM</v>
      </c>
      <c r="J21" s="2" t="s">
        <v>361</v>
      </c>
      <c r="K21" s="2" t="str">
        <f t="shared" si="3"/>
        <v>INSERT INTO section (Cid, Room, Day, Time, Semester) VALUES (7,'MS 176','MoWe','4:00PM-4:50PM','Fall2016');</v>
      </c>
      <c r="M21" s="2" t="str">
        <f>data!D20</f>
        <v>T07:</v>
      </c>
      <c r="N21" s="2" t="str">
        <f t="shared" si="4"/>
        <v>tutorial</v>
      </c>
      <c r="O21" s="2">
        <f>IF(ISNA(VLOOKUP(data!M20,data!$Y$2:$AC$168,5,FALSE)), "", VLOOKUP(data!M20,data!$Y$2:$AC$168,5,FALSE))</f>
        <v>23790894</v>
      </c>
      <c r="Q21" s="2" t="str">
        <f>CONCATENATE("INSERT INTO ",N21," (Sid, Eid) VALUES (",specialization!A21,", ",O21,");")</f>
        <v>INSERT INTO tutorial (Sid, Eid) VALUES (17, 23790894);</v>
      </c>
    </row>
    <row r="22" spans="1:17" x14ac:dyDescent="0.25">
      <c r="A22" s="2">
        <f>VLOOKUP(data!A21,courses!A:F,3,FALSE)</f>
        <v>7</v>
      </c>
      <c r="B22" s="2" t="str">
        <f>CONCATENATE(data!G21," ",data!H21)</f>
        <v>MS 160,</v>
      </c>
      <c r="C22" s="2" t="str">
        <f t="shared" si="0"/>
        <v>MS 160</v>
      </c>
      <c r="D22" s="2" t="str">
        <f>IF(LEFT(data!O21,1)="(",data!O21,data!P21)</f>
        <v>(TuTh</v>
      </c>
      <c r="E22" s="2" t="str">
        <f t="shared" si="1"/>
        <v>TuTh</v>
      </c>
      <c r="F22" s="2" t="str">
        <f>IF(LEFT(data!O21,1)="(",data!P21,data!Q21)</f>
        <v>11:00AM</v>
      </c>
      <c r="G22" s="2" t="str">
        <f>IF(LEFT(data!O21,1)="(",data!Q21,data!R21)</f>
        <v>-</v>
      </c>
      <c r="H22" s="2" t="str">
        <f>IF(LEFT(data!O21,1)="(",data!R21,data!S21)</f>
        <v>11:50AM)</v>
      </c>
      <c r="I22" s="2" t="str">
        <f t="shared" si="2"/>
        <v>11:50AM</v>
      </c>
      <c r="J22" s="2" t="s">
        <v>361</v>
      </c>
      <c r="K22" s="2" t="str">
        <f t="shared" si="3"/>
        <v>INSERT INTO section (Cid, Room, Day, Time, Semester) VALUES (7,'MS 160','TuTh','11:00AM-11:50AM','Fall2016');</v>
      </c>
      <c r="M22" s="2" t="str">
        <f>data!D21</f>
        <v>T08:</v>
      </c>
      <c r="N22" s="2" t="str">
        <f t="shared" si="4"/>
        <v>tutorial</v>
      </c>
      <c r="O22" s="2">
        <f>IF(ISNA(VLOOKUP(data!M21,data!$Y$2:$AC$168,5,FALSE)), "", VLOOKUP(data!M21,data!$Y$2:$AC$168,5,FALSE))</f>
        <v>61995382</v>
      </c>
      <c r="Q22" s="2" t="str">
        <f>CONCATENATE("INSERT INTO ",N22," (Sid, Eid) VALUES (",specialization!A22,", ",O22,");")</f>
        <v>INSERT INTO tutorial (Sid, Eid) VALUES (18, 61995382);</v>
      </c>
    </row>
    <row r="23" spans="1:17" x14ac:dyDescent="0.25">
      <c r="A23" s="2">
        <f>VLOOKUP(data!A22,courses!A:F,3,FALSE)</f>
        <v>7</v>
      </c>
      <c r="B23" s="2" t="str">
        <f>CONCATENATE(data!G22," ",data!H22)</f>
        <v>MS 176,</v>
      </c>
      <c r="C23" s="2" t="str">
        <f t="shared" si="0"/>
        <v>MS 176</v>
      </c>
      <c r="D23" s="2" t="str">
        <f>IF(LEFT(data!O22,1)="(",data!O22,data!P22)</f>
        <v>(MoWe</v>
      </c>
      <c r="E23" s="2" t="str">
        <f t="shared" si="1"/>
        <v>MoWe</v>
      </c>
      <c r="F23" s="2" t="str">
        <f>IF(LEFT(data!O22,1)="(",data!P22,data!Q22)</f>
        <v>9:00AM</v>
      </c>
      <c r="G23" s="2" t="str">
        <f>IF(LEFT(data!O22,1)="(",data!Q22,data!R22)</f>
        <v>-</v>
      </c>
      <c r="H23" s="2" t="str">
        <f>IF(LEFT(data!O22,1)="(",data!R22,data!S22)</f>
        <v>9:50AM)</v>
      </c>
      <c r="I23" s="2" t="str">
        <f t="shared" si="2"/>
        <v>9:50AM</v>
      </c>
      <c r="J23" s="2" t="s">
        <v>361</v>
      </c>
      <c r="K23" s="2" t="str">
        <f t="shared" si="3"/>
        <v>INSERT INTO section (Cid, Room, Day, Time, Semester) VALUES (7,'MS 176','MoWe','9:00AM-9:50AM','Fall2016');</v>
      </c>
      <c r="M23" s="2" t="str">
        <f>data!D22</f>
        <v>T09:</v>
      </c>
      <c r="N23" s="2" t="str">
        <f t="shared" si="4"/>
        <v>tutorial</v>
      </c>
      <c r="O23" s="2">
        <f>IF(ISNA(VLOOKUP(data!M22,data!$Y$2:$AC$168,5,FALSE)), "", VLOOKUP(data!M22,data!$Y$2:$AC$168,5,FALSE))</f>
        <v>17040261</v>
      </c>
      <c r="Q23" s="2" t="str">
        <f>CONCATENATE("INSERT INTO ",N23," (Sid, Eid) VALUES (",specialization!A23,", ",O23,");")</f>
        <v>INSERT INTO tutorial (Sid, Eid) VALUES (19, 17040261);</v>
      </c>
    </row>
    <row r="24" spans="1:17" x14ac:dyDescent="0.25">
      <c r="A24" s="2">
        <f>VLOOKUP(data!A23,courses!A:F,3,FALSE)</f>
        <v>7</v>
      </c>
      <c r="B24" s="2" t="str">
        <f>CONCATENATE(data!G23," ",data!H23)</f>
        <v>MS 176,</v>
      </c>
      <c r="C24" s="2" t="str">
        <f t="shared" si="0"/>
        <v>MS 176</v>
      </c>
      <c r="D24" s="2" t="str">
        <f>IF(LEFT(data!O23,1)="(",data!O23,data!P23)</f>
        <v>(MoWe</v>
      </c>
      <c r="E24" s="2" t="str">
        <f t="shared" si="1"/>
        <v>MoWe</v>
      </c>
      <c r="F24" s="2" t="str">
        <f>IF(LEFT(data!O23,1)="(",data!P23,data!Q23)</f>
        <v>1:00PM</v>
      </c>
      <c r="G24" s="2" t="str">
        <f>IF(LEFT(data!O23,1)="(",data!Q23,data!R23)</f>
        <v>-</v>
      </c>
      <c r="H24" s="2" t="str">
        <f>IF(LEFT(data!O23,1)="(",data!R23,data!S23)</f>
        <v>1:50PM)</v>
      </c>
      <c r="I24" s="2" t="str">
        <f t="shared" si="2"/>
        <v>1:50PM</v>
      </c>
      <c r="J24" s="2" t="s">
        <v>361</v>
      </c>
      <c r="K24" s="2" t="str">
        <f t="shared" si="3"/>
        <v>INSERT INTO section (Cid, Room, Day, Time, Semester) VALUES (7,'MS 176','MoWe','1:00PM-1:50PM','Fall2016');</v>
      </c>
      <c r="M24" s="2" t="str">
        <f>data!D23</f>
        <v>T10:</v>
      </c>
      <c r="N24" s="2" t="str">
        <f t="shared" si="4"/>
        <v>tutorial</v>
      </c>
      <c r="O24" s="2">
        <f>IF(ISNA(VLOOKUP(data!M23,data!$Y$2:$AC$168,5,FALSE)), "", VLOOKUP(data!M23,data!$Y$2:$AC$168,5,FALSE))</f>
        <v>17040261</v>
      </c>
      <c r="Q24" s="2" t="str">
        <f>CONCATENATE("INSERT INTO ",N24," (Sid, Eid) VALUES (",specialization!A24,", ",O24,");")</f>
        <v>INSERT INTO tutorial (Sid, Eid) VALUES (20, 17040261);</v>
      </c>
    </row>
    <row r="25" spans="1:17" x14ac:dyDescent="0.25">
      <c r="A25" s="2">
        <f>VLOOKUP(data!A24,courses!A:F,3,FALSE)</f>
        <v>7</v>
      </c>
      <c r="B25" s="2" t="str">
        <f>CONCATENATE(data!G24," ",data!H24)</f>
        <v>MS 176,</v>
      </c>
      <c r="C25" s="2" t="str">
        <f t="shared" si="0"/>
        <v>MS 176</v>
      </c>
      <c r="D25" s="2" t="str">
        <f>IF(LEFT(data!O24,1)="(",data!O24,data!P24)</f>
        <v>(TuTh</v>
      </c>
      <c r="E25" s="2" t="str">
        <f t="shared" si="1"/>
        <v>TuTh</v>
      </c>
      <c r="F25" s="2" t="str">
        <f>IF(LEFT(data!O24,1)="(",data!P24,data!Q24)</f>
        <v>10:00AM</v>
      </c>
      <c r="G25" s="2" t="str">
        <f>IF(LEFT(data!O24,1)="(",data!Q24,data!R24)</f>
        <v>-</v>
      </c>
      <c r="H25" s="2" t="str">
        <f>IF(LEFT(data!O24,1)="(",data!R24,data!S24)</f>
        <v>10:50AM)</v>
      </c>
      <c r="I25" s="2" t="str">
        <f t="shared" si="2"/>
        <v>10:50AM</v>
      </c>
      <c r="J25" s="2" t="s">
        <v>361</v>
      </c>
      <c r="K25" s="2" t="str">
        <f t="shared" si="3"/>
        <v>INSERT INTO section (Cid, Room, Day, Time, Semester) VALUES (7,'MS 176','TuTh','10:00AM-10:50AM','Fall2016');</v>
      </c>
      <c r="M25" s="2" t="str">
        <f>data!D24</f>
        <v>T11:</v>
      </c>
      <c r="N25" s="2" t="str">
        <f t="shared" si="4"/>
        <v>tutorial</v>
      </c>
      <c r="O25" s="2">
        <f>IF(ISNA(VLOOKUP(data!M24,data!$Y$2:$AC$168,5,FALSE)), "", VLOOKUP(data!M24,data!$Y$2:$AC$168,5,FALSE))</f>
        <v>30087272</v>
      </c>
      <c r="Q25" s="2" t="str">
        <f>CONCATENATE("INSERT INTO ",N25," (Sid, Eid) VALUES (",specialization!A25,", ",O25,");")</f>
        <v>INSERT INTO tutorial (Sid, Eid) VALUES (21, 30087272);</v>
      </c>
    </row>
    <row r="26" spans="1:17" x14ac:dyDescent="0.25">
      <c r="A26" s="2">
        <f>VLOOKUP(data!A25,courses!A:F,3,FALSE)</f>
        <v>7</v>
      </c>
      <c r="B26" s="2" t="str">
        <f>CONCATENATE(data!G25," ",data!H25)</f>
        <v>MS 160,</v>
      </c>
      <c r="C26" s="2" t="str">
        <f t="shared" si="0"/>
        <v>MS 160</v>
      </c>
      <c r="D26" s="2" t="str">
        <f>IF(LEFT(data!O25,1)="(",data!O25,data!P25)</f>
        <v>(MoWe</v>
      </c>
      <c r="E26" s="2" t="str">
        <f t="shared" si="1"/>
        <v>MoWe</v>
      </c>
      <c r="F26" s="2" t="str">
        <f>IF(LEFT(data!O25,1)="(",data!P25,data!Q25)</f>
        <v>4:00PM</v>
      </c>
      <c r="G26" s="2" t="str">
        <f>IF(LEFT(data!O25,1)="(",data!Q25,data!R25)</f>
        <v>-</v>
      </c>
      <c r="H26" s="2" t="str">
        <f>IF(LEFT(data!O25,1)="(",data!R25,data!S25)</f>
        <v>4:50PM)</v>
      </c>
      <c r="I26" s="2" t="str">
        <f t="shared" si="2"/>
        <v>4:50PM</v>
      </c>
      <c r="J26" s="2" t="s">
        <v>361</v>
      </c>
      <c r="K26" s="2" t="str">
        <f t="shared" si="3"/>
        <v>INSERT INTO section (Cid, Room, Day, Time, Semester) VALUES (7,'MS 160','MoWe','4:00PM-4:50PM','Fall2016');</v>
      </c>
      <c r="M26" s="2" t="str">
        <f>data!D25</f>
        <v>T12:</v>
      </c>
      <c r="N26" s="2" t="str">
        <f t="shared" si="4"/>
        <v>tutorial</v>
      </c>
      <c r="O26" s="2">
        <f>IF(ISNA(VLOOKUP(data!M25,data!$Y$2:$AC$168,5,FALSE)), "", VLOOKUP(data!M25,data!$Y$2:$AC$168,5,FALSE))</f>
        <v>51379864</v>
      </c>
      <c r="Q26" s="2" t="str">
        <f>CONCATENATE("INSERT INTO ",N26," (Sid, Eid) VALUES (",specialization!A26,", ",O26,");")</f>
        <v>INSERT INTO tutorial (Sid, Eid) VALUES (22, 51379864);</v>
      </c>
    </row>
    <row r="27" spans="1:17" x14ac:dyDescent="0.25">
      <c r="A27" s="2" t="e">
        <f>VLOOKUP(data!A26,courses!A:F,3,FALSE)</f>
        <v>#N/A</v>
      </c>
      <c r="B27" s="2" t="str">
        <f>CONCATENATE(data!G26," ",data!H26)</f>
        <v xml:space="preserve"> </v>
      </c>
      <c r="C27" s="2" t="str">
        <f t="shared" si="0"/>
        <v/>
      </c>
      <c r="D27" s="2">
        <f>IF(LEFT(data!O26,1)="(",data!O26,data!P26)</f>
        <v>0</v>
      </c>
      <c r="E27" s="2" t="str">
        <f t="shared" si="1"/>
        <v/>
      </c>
      <c r="F27" s="2">
        <f>IF(LEFT(data!O26,1)="(",data!P26,data!Q26)</f>
        <v>0</v>
      </c>
      <c r="G27" s="2">
        <f>IF(LEFT(data!O26,1)="(",data!Q26,data!R26)</f>
        <v>0</v>
      </c>
      <c r="H27" s="2">
        <f>IF(LEFT(data!O26,1)="(",data!R26,data!S26)</f>
        <v>0</v>
      </c>
      <c r="I27" s="2" t="str">
        <f t="shared" si="2"/>
        <v/>
      </c>
      <c r="J27" s="2" t="s">
        <v>361</v>
      </c>
      <c r="K27" s="2"/>
      <c r="M27" s="2">
        <f>data!D26</f>
        <v>0</v>
      </c>
      <c r="N27" s="2"/>
      <c r="O27" s="2" t="str">
        <f>IF(ISNA(VLOOKUP(data!M26,data!$Y$2:$AC$168,5,FALSE)), "", VLOOKUP(data!M26,data!$Y$2:$AC$168,5,FALSE))</f>
        <v/>
      </c>
      <c r="Q27" s="2"/>
    </row>
    <row r="28" spans="1:17" x14ac:dyDescent="0.25">
      <c r="A28" s="2" t="e">
        <f>VLOOKUP(data!A27,courses!A:F,3,FALSE)</f>
        <v>#N/A</v>
      </c>
      <c r="B28" s="2" t="str">
        <f>CONCATENATE(data!G27," ",data!H27)</f>
        <v>of Algorithms</v>
      </c>
      <c r="C28" s="2" t="str">
        <f t="shared" si="0"/>
        <v>of Algorithm</v>
      </c>
      <c r="D28" s="2">
        <f>IF(LEFT(data!O27,1)="(",data!O27,data!P27)</f>
        <v>0</v>
      </c>
      <c r="E28" s="2" t="str">
        <f t="shared" si="1"/>
        <v/>
      </c>
      <c r="F28" s="2">
        <f>IF(LEFT(data!O27,1)="(",data!P27,data!Q27)</f>
        <v>0</v>
      </c>
      <c r="G28" s="2">
        <f>IF(LEFT(data!O27,1)="(",data!Q27,data!R27)</f>
        <v>0</v>
      </c>
      <c r="H28" s="2">
        <f>IF(LEFT(data!O27,1)="(",data!R27,data!S27)</f>
        <v>0</v>
      </c>
      <c r="I28" s="2" t="str">
        <f t="shared" si="2"/>
        <v/>
      </c>
      <c r="J28" s="2" t="s">
        <v>361</v>
      </c>
      <c r="K28" s="2"/>
      <c r="M28" s="2" t="str">
        <f>data!D27</f>
        <v>Design</v>
      </c>
      <c r="N28" s="2"/>
      <c r="O28" s="2" t="str">
        <f>IF(ISNA(VLOOKUP(data!M27,data!$Y$2:$AC$168,5,FALSE)), "", VLOOKUP(data!M27,data!$Y$2:$AC$168,5,FALSE))</f>
        <v/>
      </c>
      <c r="Q28" s="2"/>
    </row>
    <row r="29" spans="1:17" x14ac:dyDescent="0.25">
      <c r="A29" s="2">
        <f>VLOOKUP(data!A28,courses!A:F,3,FALSE)</f>
        <v>20</v>
      </c>
      <c r="B29" s="2" t="str">
        <f>CONCATENATE(data!G28," ",data!H28)</f>
        <v>SA 106,</v>
      </c>
      <c r="C29" s="2" t="str">
        <f t="shared" si="0"/>
        <v>SA 106</v>
      </c>
      <c r="D29" s="2" t="str">
        <f>IF(LEFT(data!O28,1)="(",data!O28,data!P28)</f>
        <v>(TuTh</v>
      </c>
      <c r="E29" s="2" t="str">
        <f t="shared" si="1"/>
        <v>TuTh</v>
      </c>
      <c r="F29" s="2" t="str">
        <f>IF(LEFT(data!O28,1)="(",data!P28,data!Q28)</f>
        <v>9:30AM</v>
      </c>
      <c r="G29" s="2" t="str">
        <f>IF(LEFT(data!O28,1)="(",data!Q28,data!R28)</f>
        <v>-</v>
      </c>
      <c r="H29" s="2" t="str">
        <f>IF(LEFT(data!O28,1)="(",data!R28,data!S28)</f>
        <v>10:45AM)</v>
      </c>
      <c r="I29" s="2" t="str">
        <f t="shared" si="2"/>
        <v>10:45AM</v>
      </c>
      <c r="J29" s="2" t="s">
        <v>361</v>
      </c>
      <c r="K29" s="2" t="str">
        <f t="shared" si="3"/>
        <v>INSERT INTO section (Cid, Room, Day, Time, Semester) VALUES (20,'SA 106','TuTh','9:30AM-10:45AM','Fall2016');</v>
      </c>
      <c r="M29" s="2" t="str">
        <f>data!D28</f>
        <v>L01:</v>
      </c>
      <c r="N29" s="2" t="str">
        <f t="shared" si="4"/>
        <v>lecture</v>
      </c>
      <c r="O29" s="2">
        <f>IF(ISNA(VLOOKUP(data!M28,data!$Y$2:$AC$168,5,FALSE)), "", VLOOKUP(data!M28,data!$Y$2:$AC$168,5,FALSE))</f>
        <v>13786805</v>
      </c>
      <c r="Q29" s="2" t="str">
        <f>CONCATENATE("INSERT INTO ",N29," (Sid, Eid) VALUES (",specialization!A29,", ",O29,");")</f>
        <v>INSERT INTO lecture (Sid, Eid) VALUES (23, 13786805);</v>
      </c>
    </row>
    <row r="30" spans="1:17" x14ac:dyDescent="0.25">
      <c r="A30" s="2">
        <f>VLOOKUP(data!A29,courses!A:F,3,FALSE)</f>
        <v>20</v>
      </c>
      <c r="B30" s="2" t="str">
        <f>CONCATENATE(data!G29," ",data!H29)</f>
        <v>ST 055,</v>
      </c>
      <c r="C30" s="2" t="str">
        <f t="shared" si="0"/>
        <v>ST 055</v>
      </c>
      <c r="D30" s="2" t="str">
        <f>IF(LEFT(data!O29,1)="(",data!O29,data!P29)</f>
        <v>(MoWe</v>
      </c>
      <c r="E30" s="2" t="str">
        <f t="shared" si="1"/>
        <v>MoWe</v>
      </c>
      <c r="F30" s="2" t="str">
        <f>IF(LEFT(data!O29,1)="(",data!P29,data!Q29)</f>
        <v>3:00PM</v>
      </c>
      <c r="G30" s="2" t="str">
        <f>IF(LEFT(data!O29,1)="(",data!Q29,data!R29)</f>
        <v>-</v>
      </c>
      <c r="H30" s="2" t="str">
        <f>IF(LEFT(data!O29,1)="(",data!R29,data!S29)</f>
        <v>3:50PM)</v>
      </c>
      <c r="I30" s="2" t="str">
        <f t="shared" si="2"/>
        <v>3:50PM</v>
      </c>
      <c r="J30" s="2" t="s">
        <v>361</v>
      </c>
      <c r="K30" s="2" t="str">
        <f t="shared" si="3"/>
        <v>INSERT INTO section (Cid, Room, Day, Time, Semester) VALUES (20,'ST 055','MoWe','3:00PM-3:50PM','Fall2016');</v>
      </c>
      <c r="M30" s="2" t="str">
        <f>data!D29</f>
        <v>T01:</v>
      </c>
      <c r="N30" s="2" t="str">
        <f t="shared" si="4"/>
        <v>tutorial</v>
      </c>
      <c r="O30" s="2">
        <f>IF(ISNA(VLOOKUP(data!M29,data!$Y$2:$AC$168,5,FALSE)), "", VLOOKUP(data!M29,data!$Y$2:$AC$168,5,FALSE))</f>
        <v>61480420</v>
      </c>
      <c r="Q30" s="2" t="str">
        <f>CONCATENATE("INSERT INTO ",N30," (Sid, Eid) VALUES (",specialization!A30,", ",O30,");")</f>
        <v>INSERT INTO tutorial (Sid, Eid) VALUES (24, 61480420);</v>
      </c>
    </row>
    <row r="31" spans="1:17" x14ac:dyDescent="0.25">
      <c r="A31" s="2">
        <f>VLOOKUP(data!A30,courses!A:F,3,FALSE)</f>
        <v>20</v>
      </c>
      <c r="B31" s="2" t="str">
        <f>CONCATENATE(data!G30," ",data!H30)</f>
        <v>ST 055,</v>
      </c>
      <c r="C31" s="2" t="str">
        <f t="shared" si="0"/>
        <v>ST 055</v>
      </c>
      <c r="D31" s="2" t="str">
        <f>IF(LEFT(data!O30,1)="(",data!O30,data!P30)</f>
        <v>(MoWe</v>
      </c>
      <c r="E31" s="2" t="str">
        <f t="shared" si="1"/>
        <v>MoWe</v>
      </c>
      <c r="F31" s="2" t="str">
        <f>IF(LEFT(data!O30,1)="(",data!P30,data!Q30)</f>
        <v>11:00AM</v>
      </c>
      <c r="G31" s="2" t="str">
        <f>IF(LEFT(data!O30,1)="(",data!Q30,data!R30)</f>
        <v>-</v>
      </c>
      <c r="H31" s="2" t="str">
        <f>IF(LEFT(data!O30,1)="(",data!R30,data!S30)</f>
        <v>11:50AM)</v>
      </c>
      <c r="I31" s="2" t="str">
        <f t="shared" si="2"/>
        <v>11:50AM</v>
      </c>
      <c r="J31" s="2" t="s">
        <v>361</v>
      </c>
      <c r="K31" s="2" t="str">
        <f t="shared" si="3"/>
        <v>INSERT INTO section (Cid, Room, Day, Time, Semester) VALUES (20,'ST 055','MoWe','11:00AM-11:50AM','Fall2016');</v>
      </c>
      <c r="M31" s="2" t="str">
        <f>data!D30</f>
        <v>T02:</v>
      </c>
      <c r="N31" s="2" t="str">
        <f t="shared" si="4"/>
        <v>tutorial</v>
      </c>
      <c r="O31" s="2">
        <f>IF(ISNA(VLOOKUP(data!M30,data!$Y$2:$AC$168,5,FALSE)), "", VLOOKUP(data!M30,data!$Y$2:$AC$168,5,FALSE))</f>
        <v>33151223</v>
      </c>
      <c r="Q31" s="2" t="str">
        <f>CONCATENATE("INSERT INTO ",N31," (Sid, Eid) VALUES (",specialization!A31,", ",O31,");")</f>
        <v>INSERT INTO tutorial (Sid, Eid) VALUES (25, 33151223);</v>
      </c>
    </row>
    <row r="32" spans="1:17" x14ac:dyDescent="0.25">
      <c r="A32" s="2">
        <f>VLOOKUP(data!A31,courses!A:F,3,FALSE)</f>
        <v>20</v>
      </c>
      <c r="B32" s="2" t="str">
        <f>CONCATENATE(data!G31," ",data!H31)</f>
        <v>ST 055,</v>
      </c>
      <c r="C32" s="2" t="str">
        <f t="shared" si="0"/>
        <v>ST 055</v>
      </c>
      <c r="D32" s="2" t="str">
        <f>IF(LEFT(data!O31,1)="(",data!O31,data!P31)</f>
        <v>(TuTh</v>
      </c>
      <c r="E32" s="2" t="str">
        <f t="shared" si="1"/>
        <v>TuTh</v>
      </c>
      <c r="F32" s="2" t="str">
        <f>IF(LEFT(data!O31,1)="(",data!P31,data!Q31)</f>
        <v>2:00PM</v>
      </c>
      <c r="G32" s="2" t="str">
        <f>IF(LEFT(data!O31,1)="(",data!Q31,data!R31)</f>
        <v>-</v>
      </c>
      <c r="H32" s="2" t="str">
        <f>IF(LEFT(data!O31,1)="(",data!R31,data!S31)</f>
        <v>2:50PM)</v>
      </c>
      <c r="I32" s="2" t="str">
        <f t="shared" si="2"/>
        <v>2:50PM</v>
      </c>
      <c r="J32" s="2" t="s">
        <v>361</v>
      </c>
      <c r="K32" s="2" t="str">
        <f t="shared" si="3"/>
        <v>INSERT INTO section (Cid, Room, Day, Time, Semester) VALUES (20,'ST 055','TuTh','2:00PM-2:50PM','Fall2016');</v>
      </c>
      <c r="M32" s="2" t="str">
        <f>data!D31</f>
        <v>T03:</v>
      </c>
      <c r="N32" s="2" t="str">
        <f t="shared" si="4"/>
        <v>tutorial</v>
      </c>
      <c r="O32" s="2">
        <f>IF(ISNA(VLOOKUP(data!M31,data!$Y$2:$AC$168,5,FALSE)), "", VLOOKUP(data!M31,data!$Y$2:$AC$168,5,FALSE))</f>
        <v>79204929</v>
      </c>
      <c r="Q32" s="2" t="str">
        <f>CONCATENATE("INSERT INTO ",N32," (Sid, Eid) VALUES (",specialization!A32,", ",O32,");")</f>
        <v>INSERT INTO tutorial (Sid, Eid) VALUES (26, 79204929);</v>
      </c>
    </row>
    <row r="33" spans="1:17" x14ac:dyDescent="0.25">
      <c r="A33" s="2">
        <f>VLOOKUP(data!A32,courses!A:F,3,FALSE)</f>
        <v>20</v>
      </c>
      <c r="B33" s="2" t="str">
        <f>CONCATENATE(data!G32," ",data!H32)</f>
        <v>ST 055,</v>
      </c>
      <c r="C33" s="2" t="str">
        <f t="shared" si="0"/>
        <v>ST 055</v>
      </c>
      <c r="D33" s="2" t="str">
        <f>IF(LEFT(data!O32,1)="(",data!O32,data!P32)</f>
        <v>(MoWe</v>
      </c>
      <c r="E33" s="2" t="str">
        <f t="shared" si="1"/>
        <v>MoWe</v>
      </c>
      <c r="F33" s="2" t="str">
        <f>IF(LEFT(data!O32,1)="(",data!P32,data!Q32)</f>
        <v>5:00PM</v>
      </c>
      <c r="G33" s="2" t="str">
        <f>IF(LEFT(data!O32,1)="(",data!Q32,data!R32)</f>
        <v>-</v>
      </c>
      <c r="H33" s="2" t="str">
        <f>IF(LEFT(data!O32,1)="(",data!R32,data!S32)</f>
        <v>5:50PM)</v>
      </c>
      <c r="I33" s="2" t="str">
        <f t="shared" si="2"/>
        <v>5:50PM</v>
      </c>
      <c r="J33" s="2" t="s">
        <v>361</v>
      </c>
      <c r="K33" s="2" t="str">
        <f t="shared" si="3"/>
        <v>INSERT INTO section (Cid, Room, Day, Time, Semester) VALUES (20,'ST 055','MoWe','5:00PM-5:50PM','Fall2016');</v>
      </c>
      <c r="M33" s="2" t="str">
        <f>data!D32</f>
        <v>T04:</v>
      </c>
      <c r="N33" s="2" t="str">
        <f t="shared" si="4"/>
        <v>tutorial</v>
      </c>
      <c r="O33" s="2">
        <f>IF(ISNA(VLOOKUP(data!M32,data!$Y$2:$AC$168,5,FALSE)), "", VLOOKUP(data!M32,data!$Y$2:$AC$168,5,FALSE))</f>
        <v>33151223</v>
      </c>
      <c r="Q33" s="2" t="str">
        <f>CONCATENATE("INSERT INTO ",N33," (Sid, Eid) VALUES (",specialization!A33,", ",O33,");")</f>
        <v>INSERT INTO tutorial (Sid, Eid) VALUES (27, 33151223);</v>
      </c>
    </row>
    <row r="34" spans="1:17" x14ac:dyDescent="0.25">
      <c r="A34" s="2" t="e">
        <f>VLOOKUP(data!A33,courses!A:F,3,FALSE)</f>
        <v>#N/A</v>
      </c>
      <c r="B34" s="2" t="str">
        <f>CONCATENATE(data!G33," ",data!H33)</f>
        <v xml:space="preserve"> </v>
      </c>
      <c r="C34" s="2" t="str">
        <f t="shared" si="0"/>
        <v/>
      </c>
      <c r="D34" s="2">
        <f>IF(LEFT(data!O33,1)="(",data!O33,data!P33)</f>
        <v>0</v>
      </c>
      <c r="E34" s="2" t="str">
        <f t="shared" si="1"/>
        <v/>
      </c>
      <c r="F34" s="2">
        <f>IF(LEFT(data!O33,1)="(",data!P33,data!Q33)</f>
        <v>0</v>
      </c>
      <c r="G34" s="2">
        <f>IF(LEFT(data!O33,1)="(",data!Q33,data!R33)</f>
        <v>0</v>
      </c>
      <c r="H34" s="2">
        <f>IF(LEFT(data!O33,1)="(",data!R33,data!S33)</f>
        <v>0</v>
      </c>
      <c r="I34" s="2" t="str">
        <f t="shared" si="2"/>
        <v/>
      </c>
      <c r="J34" s="2" t="s">
        <v>361</v>
      </c>
      <c r="K34" s="2"/>
      <c r="M34" s="2">
        <f>data!D33</f>
        <v>0</v>
      </c>
      <c r="N34" s="2"/>
      <c r="O34" s="2" t="str">
        <f>IF(ISNA(VLOOKUP(data!M33,data!$Y$2:$AC$168,5,FALSE)), "", VLOOKUP(data!M33,data!$Y$2:$AC$168,5,FALSE))</f>
        <v/>
      </c>
      <c r="Q34" s="2"/>
    </row>
    <row r="35" spans="1:17" x14ac:dyDescent="0.25">
      <c r="A35" s="2" t="e">
        <f>VLOOKUP(data!A34,courses!A:F,3,FALSE)</f>
        <v>#N/A</v>
      </c>
      <c r="B35" s="2" t="str">
        <f>CONCATENATE(data!G34," ",data!H34)</f>
        <v xml:space="preserve">Graphics </v>
      </c>
      <c r="C35" s="2" t="str">
        <f t="shared" si="0"/>
        <v>Graphics</v>
      </c>
      <c r="D35" s="2">
        <f>IF(LEFT(data!O34,1)="(",data!O34,data!P34)</f>
        <v>0</v>
      </c>
      <c r="E35" s="2" t="str">
        <f t="shared" si="1"/>
        <v/>
      </c>
      <c r="F35" s="2">
        <f>IF(LEFT(data!O34,1)="(",data!P34,data!Q34)</f>
        <v>0</v>
      </c>
      <c r="G35" s="2">
        <f>IF(LEFT(data!O34,1)="(",data!Q34,data!R34)</f>
        <v>0</v>
      </c>
      <c r="H35" s="2">
        <f>IF(LEFT(data!O34,1)="(",data!R34,data!S34)</f>
        <v>0</v>
      </c>
      <c r="I35" s="2" t="str">
        <f t="shared" si="2"/>
        <v/>
      </c>
      <c r="J35" s="2" t="s">
        <v>361</v>
      </c>
      <c r="K35" s="2"/>
      <c r="M35" s="2" t="str">
        <f>data!D34</f>
        <v>Introduction</v>
      </c>
      <c r="N35" s="2"/>
      <c r="O35" s="2" t="str">
        <f>IF(ISNA(VLOOKUP(data!M34,data!$Y$2:$AC$168,5,FALSE)), "", VLOOKUP(data!M34,data!$Y$2:$AC$168,5,FALSE))</f>
        <v/>
      </c>
      <c r="Q35" s="2"/>
    </row>
    <row r="36" spans="1:17" x14ac:dyDescent="0.25">
      <c r="A36" s="2">
        <f>VLOOKUP(data!A35,courses!A:F,3,FALSE)</f>
        <v>25</v>
      </c>
      <c r="B36" s="2" t="str">
        <f>CONCATENATE(data!G35," ",data!H35)</f>
        <v>ICT 114,</v>
      </c>
      <c r="C36" s="2" t="str">
        <f t="shared" si="0"/>
        <v>ICT 114</v>
      </c>
      <c r="D36" s="2" t="str">
        <f>IF(LEFT(data!O35,1)="(",data!O35,data!P35)</f>
        <v>(MoWeFr</v>
      </c>
      <c r="E36" s="2" t="str">
        <f t="shared" si="1"/>
        <v>MoWeFr</v>
      </c>
      <c r="F36" s="2" t="str">
        <f>IF(LEFT(data!O35,1)="(",data!P35,data!Q35)</f>
        <v>11:00AM</v>
      </c>
      <c r="G36" s="2" t="str">
        <f>IF(LEFT(data!O35,1)="(",data!Q35,data!R35)</f>
        <v>-</v>
      </c>
      <c r="H36" s="2" t="str">
        <f>IF(LEFT(data!O35,1)="(",data!R35,data!S35)</f>
        <v>11:50AM)</v>
      </c>
      <c r="I36" s="2" t="str">
        <f t="shared" si="2"/>
        <v>11:50AM</v>
      </c>
      <c r="J36" s="2" t="s">
        <v>361</v>
      </c>
      <c r="K36" s="2" t="str">
        <f t="shared" si="3"/>
        <v>INSERT INTO section (Cid, Room, Day, Time, Semester) VALUES (25,'ICT 114','MoWeFr','11:00AM-11:50AM','Fall2016');</v>
      </c>
      <c r="M36" s="2" t="str">
        <f>data!D35</f>
        <v>L01:</v>
      </c>
      <c r="N36" s="2" t="str">
        <f t="shared" si="4"/>
        <v>lecture</v>
      </c>
      <c r="O36" s="2">
        <f>IF(ISNA(VLOOKUP(data!M35,data!$Y$2:$AC$168,5,FALSE)), "", VLOOKUP(data!M35,data!$Y$2:$AC$168,5,FALSE))</f>
        <v>89402101</v>
      </c>
      <c r="Q36" s="2" t="str">
        <f>CONCATENATE("INSERT INTO ",N36," (Sid, Eid) VALUES (",specialization!A36,", ",O36,");")</f>
        <v>INSERT INTO lecture (Sid, Eid) VALUES (28, 89402101);</v>
      </c>
    </row>
    <row r="37" spans="1:17" x14ac:dyDescent="0.25">
      <c r="A37" s="2">
        <f>VLOOKUP(data!A36,courses!A:F,3,FALSE)</f>
        <v>25</v>
      </c>
      <c r="B37" s="2" t="str">
        <f>CONCATENATE(data!G36," ",data!H36)</f>
        <v>MS 239,</v>
      </c>
      <c r="C37" s="2" t="str">
        <f t="shared" si="0"/>
        <v>MS 239</v>
      </c>
      <c r="D37" s="2" t="str">
        <f>IF(LEFT(data!O36,1)="(",data!O36,data!P36)</f>
        <v>(MoWe</v>
      </c>
      <c r="E37" s="2" t="str">
        <f t="shared" si="1"/>
        <v>MoWe</v>
      </c>
      <c r="F37" s="2" t="str">
        <f>IF(LEFT(data!O36,1)="(",data!P36,data!Q36)</f>
        <v>12:00PM</v>
      </c>
      <c r="G37" s="2" t="str">
        <f>IF(LEFT(data!O36,1)="(",data!Q36,data!R36)</f>
        <v>-</v>
      </c>
      <c r="H37" s="2" t="str">
        <f>IF(LEFT(data!O36,1)="(",data!R36,data!S36)</f>
        <v>12:50PM)</v>
      </c>
      <c r="I37" s="2" t="str">
        <f t="shared" si="2"/>
        <v>12:50PM</v>
      </c>
      <c r="J37" s="2" t="s">
        <v>361</v>
      </c>
      <c r="K37" s="2" t="str">
        <f t="shared" si="3"/>
        <v>INSERT INTO section (Cid, Room, Day, Time, Semester) VALUES (25,'MS 239','MoWe','12:00PM-12:50PM','Fall2016');</v>
      </c>
      <c r="M37" s="2" t="str">
        <f>data!D36</f>
        <v>T01:</v>
      </c>
      <c r="N37" s="2" t="str">
        <f t="shared" si="4"/>
        <v>tutorial</v>
      </c>
      <c r="O37" s="2">
        <f>IF(ISNA(VLOOKUP(data!M36,data!$Y$2:$AC$168,5,FALSE)), "", VLOOKUP(data!M36,data!$Y$2:$AC$168,5,FALSE))</f>
        <v>27507628</v>
      </c>
      <c r="Q37" s="2" t="str">
        <f>CONCATENATE("INSERT INTO ",N37," (Sid, Eid) VALUES (",specialization!A37,", ",O37,");")</f>
        <v>INSERT INTO tutorial (Sid, Eid) VALUES (29, 27507628);</v>
      </c>
    </row>
    <row r="38" spans="1:17" x14ac:dyDescent="0.25">
      <c r="A38" s="2">
        <f>VLOOKUP(data!A37,courses!A:F,3,FALSE)</f>
        <v>25</v>
      </c>
      <c r="B38" s="2" t="str">
        <f>CONCATENATE(data!G37," ",data!H37)</f>
        <v>MS 239,</v>
      </c>
      <c r="C38" s="2" t="str">
        <f t="shared" si="0"/>
        <v>MS 239</v>
      </c>
      <c r="D38" s="2" t="str">
        <f>IF(LEFT(data!O37,1)="(",data!O37,data!P37)</f>
        <v>(TuTh</v>
      </c>
      <c r="E38" s="2" t="str">
        <f t="shared" si="1"/>
        <v>TuTh</v>
      </c>
      <c r="F38" s="2" t="str">
        <f>IF(LEFT(data!O37,1)="(",data!P37,data!Q37)</f>
        <v>11:00AM</v>
      </c>
      <c r="G38" s="2" t="str">
        <f>IF(LEFT(data!O37,1)="(",data!Q37,data!R37)</f>
        <v>-</v>
      </c>
      <c r="H38" s="2" t="str">
        <f>IF(LEFT(data!O37,1)="(",data!R37,data!S37)</f>
        <v>11:50AM)</v>
      </c>
      <c r="I38" s="2" t="str">
        <f t="shared" si="2"/>
        <v>11:50AM</v>
      </c>
      <c r="J38" s="2" t="s">
        <v>361</v>
      </c>
      <c r="K38" s="2" t="str">
        <f t="shared" si="3"/>
        <v>INSERT INTO section (Cid, Room, Day, Time, Semester) VALUES (25,'MS 239','TuTh','11:00AM-11:50AM','Fall2016');</v>
      </c>
      <c r="M38" s="2" t="str">
        <f>data!D37</f>
        <v>T02:</v>
      </c>
      <c r="N38" s="2" t="str">
        <f t="shared" si="4"/>
        <v>tutorial</v>
      </c>
      <c r="O38" s="2">
        <f>IF(ISNA(VLOOKUP(data!M37,data!$Y$2:$AC$168,5,FALSE)), "", VLOOKUP(data!M37,data!$Y$2:$AC$168,5,FALSE))</f>
        <v>81906451</v>
      </c>
      <c r="Q38" s="2" t="str">
        <f>CONCATENATE("INSERT INTO ",N38," (Sid, Eid) VALUES (",specialization!A38,", ",O38,");")</f>
        <v>INSERT INTO tutorial (Sid, Eid) VALUES (30, 81906451);</v>
      </c>
    </row>
    <row r="39" spans="1:17" x14ac:dyDescent="0.25">
      <c r="A39" s="2">
        <f>VLOOKUP(data!A38,courses!A:F,3,FALSE)</f>
        <v>25</v>
      </c>
      <c r="B39" s="2" t="str">
        <f>CONCATENATE(data!G38," ",data!H38)</f>
        <v>MS 239,</v>
      </c>
      <c r="C39" s="2" t="str">
        <f t="shared" si="0"/>
        <v>MS 239</v>
      </c>
      <c r="D39" s="2" t="str">
        <f>IF(LEFT(data!O38,1)="(",data!O38,data!P38)</f>
        <v>(MoWe</v>
      </c>
      <c r="E39" s="2" t="str">
        <f t="shared" si="1"/>
        <v>MoWe</v>
      </c>
      <c r="F39" s="2" t="str">
        <f>IF(LEFT(data!O38,1)="(",data!P38,data!Q38)</f>
        <v>2:00PM</v>
      </c>
      <c r="G39" s="2" t="str">
        <f>IF(LEFT(data!O38,1)="(",data!Q38,data!R38)</f>
        <v>-</v>
      </c>
      <c r="H39" s="2" t="str">
        <f>IF(LEFT(data!O38,1)="(",data!R38,data!S38)</f>
        <v>2:50PM)</v>
      </c>
      <c r="I39" s="2" t="str">
        <f t="shared" si="2"/>
        <v>2:50PM</v>
      </c>
      <c r="J39" s="2" t="s">
        <v>361</v>
      </c>
      <c r="K39" s="2" t="str">
        <f t="shared" si="3"/>
        <v>INSERT INTO section (Cid, Room, Day, Time, Semester) VALUES (25,'MS 239','MoWe','2:00PM-2:50PM','Fall2016');</v>
      </c>
      <c r="M39" s="2" t="str">
        <f>data!D38</f>
        <v>T03:</v>
      </c>
      <c r="N39" s="2" t="str">
        <f t="shared" si="4"/>
        <v>tutorial</v>
      </c>
      <c r="O39" s="2">
        <f>IF(ISNA(VLOOKUP(data!M38,data!$Y$2:$AC$168,5,FALSE)), "", VLOOKUP(data!M38,data!$Y$2:$AC$168,5,FALSE))</f>
        <v>60039975</v>
      </c>
      <c r="Q39" s="2" t="str">
        <f>CONCATENATE("INSERT INTO ",N39," (Sid, Eid) VALUES (",specialization!A39,", ",O39,");")</f>
        <v>INSERT INTO tutorial (Sid, Eid) VALUES (31, 60039975);</v>
      </c>
    </row>
    <row r="40" spans="1:17" x14ac:dyDescent="0.25">
      <c r="A40" s="2">
        <f>VLOOKUP(data!A39,courses!A:F,3,FALSE)</f>
        <v>25</v>
      </c>
      <c r="B40" s="2" t="str">
        <f>CONCATENATE(data!G39," ",data!H39)</f>
        <v>MS 239,</v>
      </c>
      <c r="C40" s="2" t="str">
        <f t="shared" si="0"/>
        <v>MS 239</v>
      </c>
      <c r="D40" s="2" t="str">
        <f>IF(LEFT(data!O39,1)="(",data!O39,data!P39)</f>
        <v>(MoWe</v>
      </c>
      <c r="E40" s="2" t="str">
        <f t="shared" si="1"/>
        <v>MoWe</v>
      </c>
      <c r="F40" s="2" t="str">
        <f>IF(LEFT(data!O39,1)="(",data!P39,data!Q39)</f>
        <v>1:00PM</v>
      </c>
      <c r="G40" s="2" t="str">
        <f>IF(LEFT(data!O39,1)="(",data!Q39,data!R39)</f>
        <v>-</v>
      </c>
      <c r="H40" s="2" t="str">
        <f>IF(LEFT(data!O39,1)="(",data!R39,data!S39)</f>
        <v>1:50PM)</v>
      </c>
      <c r="I40" s="2" t="str">
        <f t="shared" si="2"/>
        <v>1:50PM</v>
      </c>
      <c r="J40" s="2" t="s">
        <v>361</v>
      </c>
      <c r="K40" s="2" t="str">
        <f t="shared" si="3"/>
        <v>INSERT INTO section (Cid, Room, Day, Time, Semester) VALUES (25,'MS 239','MoWe','1:00PM-1:50PM','Fall2016');</v>
      </c>
      <c r="M40" s="2" t="str">
        <f>data!D39</f>
        <v>T04:</v>
      </c>
      <c r="N40" s="2" t="str">
        <f t="shared" si="4"/>
        <v>tutorial</v>
      </c>
      <c r="O40" s="2">
        <f>IF(ISNA(VLOOKUP(data!M39,data!$Y$2:$AC$168,5,FALSE)), "", VLOOKUP(data!M39,data!$Y$2:$AC$168,5,FALSE))</f>
        <v>27507628</v>
      </c>
      <c r="Q40" s="2" t="str">
        <f>CONCATENATE("INSERT INTO ",N40," (Sid, Eid) VALUES (",specialization!A40,", ",O40,");")</f>
        <v>INSERT INTO tutorial (Sid, Eid) VALUES (32, 27507628);</v>
      </c>
    </row>
    <row r="41" spans="1:17" x14ac:dyDescent="0.25">
      <c r="A41" s="2">
        <f>VLOOKUP(data!A40,courses!A:F,3,FALSE)</f>
        <v>25</v>
      </c>
      <c r="B41" s="2" t="str">
        <f>CONCATENATE(data!G40," ",data!H40)</f>
        <v>MS 239,</v>
      </c>
      <c r="C41" s="2" t="str">
        <f t="shared" si="0"/>
        <v>MS 239</v>
      </c>
      <c r="D41" s="2" t="str">
        <f>IF(LEFT(data!O40,1)="(",data!O40,data!P40)</f>
        <v>(TuTh</v>
      </c>
      <c r="E41" s="2" t="str">
        <f t="shared" si="1"/>
        <v>TuTh</v>
      </c>
      <c r="F41" s="2" t="str">
        <f>IF(LEFT(data!O40,1)="(",data!P40,data!Q40)</f>
        <v>2:00PM</v>
      </c>
      <c r="G41" s="2" t="str">
        <f>IF(LEFT(data!O40,1)="(",data!Q40,data!R40)</f>
        <v>-</v>
      </c>
      <c r="H41" s="2" t="str">
        <f>IF(LEFT(data!O40,1)="(",data!R40,data!S40)</f>
        <v>2:50PM)</v>
      </c>
      <c r="I41" s="2" t="str">
        <f t="shared" si="2"/>
        <v>2:50PM</v>
      </c>
      <c r="J41" s="2" t="s">
        <v>361</v>
      </c>
      <c r="K41" s="2" t="str">
        <f t="shared" si="3"/>
        <v>INSERT INTO section (Cid, Room, Day, Time, Semester) VALUES (25,'MS 239','TuTh','2:00PM-2:50PM','Fall2016');</v>
      </c>
      <c r="M41" s="2" t="str">
        <f>data!D40</f>
        <v>T05:</v>
      </c>
      <c r="N41" s="2" t="str">
        <f t="shared" si="4"/>
        <v>tutorial</v>
      </c>
      <c r="O41" s="2">
        <f>IF(ISNA(VLOOKUP(data!M40,data!$Y$2:$AC$168,5,FALSE)), "", VLOOKUP(data!M40,data!$Y$2:$AC$168,5,FALSE))</f>
        <v>81906451</v>
      </c>
      <c r="Q41" s="2" t="str">
        <f>CONCATENATE("INSERT INTO ",N41," (Sid, Eid) VALUES (",specialization!A41,", ",O41,");")</f>
        <v>INSERT INTO tutorial (Sid, Eid) VALUES (33, 81906451);</v>
      </c>
    </row>
    <row r="42" spans="1:17" x14ac:dyDescent="0.25">
      <c r="A42" s="2" t="e">
        <f>VLOOKUP(data!A41,courses!A:F,3,FALSE)</f>
        <v>#N/A</v>
      </c>
      <c r="B42" s="2" t="str">
        <f>CONCATENATE(data!G41," ",data!H41)</f>
        <v xml:space="preserve"> </v>
      </c>
      <c r="C42" s="2" t="str">
        <f t="shared" si="0"/>
        <v/>
      </c>
      <c r="D42" s="2">
        <f>IF(LEFT(data!O41,1)="(",data!O41,data!P41)</f>
        <v>0</v>
      </c>
      <c r="E42" s="2" t="str">
        <f t="shared" si="1"/>
        <v/>
      </c>
      <c r="F42" s="2">
        <f>IF(LEFT(data!O41,1)="(",data!P41,data!Q41)</f>
        <v>0</v>
      </c>
      <c r="G42" s="2">
        <f>IF(LEFT(data!O41,1)="(",data!Q41,data!R41)</f>
        <v>0</v>
      </c>
      <c r="H42" s="2">
        <f>IF(LEFT(data!O41,1)="(",data!R41,data!S41)</f>
        <v>0</v>
      </c>
      <c r="I42" s="2" t="str">
        <f t="shared" si="2"/>
        <v/>
      </c>
      <c r="J42" s="2" t="s">
        <v>361</v>
      </c>
      <c r="K42" s="2"/>
      <c r="M42" s="2">
        <f>data!D41</f>
        <v>0</v>
      </c>
      <c r="N42" s="2"/>
      <c r="O42" s="2" t="str">
        <f>IF(ISNA(VLOOKUP(data!M41,data!$Y$2:$AC$168,5,FALSE)), "", VLOOKUP(data!M41,data!$Y$2:$AC$168,5,FALSE))</f>
        <v/>
      </c>
      <c r="Q42" s="2"/>
    </row>
    <row r="43" spans="1:17" x14ac:dyDescent="0.25">
      <c r="A43" s="2" t="e">
        <f>VLOOKUP(data!A42,courses!A:F,3,FALSE)</f>
        <v>#N/A</v>
      </c>
      <c r="B43" s="2" t="str">
        <f>CONCATENATE(data!G42," ",data!H42)</f>
        <v xml:space="preserve"> </v>
      </c>
      <c r="C43" s="2" t="str">
        <f t="shared" si="0"/>
        <v/>
      </c>
      <c r="D43" s="2">
        <f>IF(LEFT(data!O42,1)="(",data!O42,data!P42)</f>
        <v>0</v>
      </c>
      <c r="E43" s="2" t="str">
        <f t="shared" si="1"/>
        <v/>
      </c>
      <c r="F43" s="2">
        <f>IF(LEFT(data!O42,1)="(",data!P42,data!Q42)</f>
        <v>0</v>
      </c>
      <c r="G43" s="2">
        <f>IF(LEFT(data!O42,1)="(",data!Q42,data!R42)</f>
        <v>0</v>
      </c>
      <c r="H43" s="2">
        <f>IF(LEFT(data!O42,1)="(",data!R42,data!S42)</f>
        <v>0</v>
      </c>
      <c r="I43" s="2" t="str">
        <f t="shared" si="2"/>
        <v/>
      </c>
      <c r="J43" s="2" t="s">
        <v>361</v>
      </c>
      <c r="K43" s="2"/>
      <c r="M43" s="2" t="str">
        <f>data!D42</f>
        <v>Computer</v>
      </c>
      <c r="N43" s="2"/>
      <c r="O43" s="2" t="str">
        <f>IF(ISNA(VLOOKUP(data!M42,data!$Y$2:$AC$168,5,FALSE)), "", VLOOKUP(data!M42,data!$Y$2:$AC$168,5,FALSE))</f>
        <v/>
      </c>
      <c r="Q43" s="2"/>
    </row>
    <row r="44" spans="1:17" x14ac:dyDescent="0.25">
      <c r="A44" s="2">
        <f>VLOOKUP(data!A43,courses!A:F,3,FALSE)</f>
        <v>23</v>
      </c>
      <c r="B44" s="2" t="str">
        <f>CONCATENATE(data!G43," ",data!H43)</f>
        <v>EEEL 161,</v>
      </c>
      <c r="C44" s="2" t="str">
        <f t="shared" si="0"/>
        <v>EEEL 161</v>
      </c>
      <c r="D44" s="2" t="str">
        <f>IF(LEFT(data!O43,1)="(",data!O43,data!P43)</f>
        <v>(MoWeFr</v>
      </c>
      <c r="E44" s="2" t="str">
        <f t="shared" si="1"/>
        <v>MoWeFr</v>
      </c>
      <c r="F44" s="2" t="str">
        <f>IF(LEFT(data!O43,1)="(",data!P43,data!Q43)</f>
        <v>10:00AM</v>
      </c>
      <c r="G44" s="2" t="str">
        <f>IF(LEFT(data!O43,1)="(",data!Q43,data!R43)</f>
        <v>-</v>
      </c>
      <c r="H44" s="2" t="str">
        <f>IF(LEFT(data!O43,1)="(",data!R43,data!S43)</f>
        <v>10:50AM)</v>
      </c>
      <c r="I44" s="2" t="str">
        <f t="shared" si="2"/>
        <v>10:50AM</v>
      </c>
      <c r="J44" s="2" t="s">
        <v>361</v>
      </c>
      <c r="K44" s="2" t="str">
        <f t="shared" si="3"/>
        <v>INSERT INTO section (Cid, Room, Day, Time, Semester) VALUES (23,'EEEL 161','MoWeFr','10:00AM-10:50AM','Fall2016');</v>
      </c>
      <c r="M44" s="2" t="str">
        <f>data!D43</f>
        <v>L01:</v>
      </c>
      <c r="N44" s="2" t="str">
        <f t="shared" si="4"/>
        <v>lecture</v>
      </c>
      <c r="O44" s="2">
        <f>IF(ISNA(VLOOKUP(data!M43,data!$Y$2:$AC$168,5,FALSE)), "", VLOOKUP(data!M43,data!$Y$2:$AC$168,5,FALSE))</f>
        <v>27320955</v>
      </c>
      <c r="Q44" s="2" t="str">
        <f>CONCATENATE("INSERT INTO ",N44," (Sid, Eid) VALUES (",specialization!A44,", ",O44,");")</f>
        <v>INSERT INTO lecture (Sid, Eid) VALUES (34, 27320955);</v>
      </c>
    </row>
    <row r="45" spans="1:17" x14ac:dyDescent="0.25">
      <c r="A45" s="2">
        <f>VLOOKUP(data!A44,courses!A:F,3,FALSE)</f>
        <v>23</v>
      </c>
      <c r="B45" s="2" t="str">
        <f>CONCATENATE(data!G44," ",data!H44)</f>
        <v>MS 156,</v>
      </c>
      <c r="C45" s="2" t="str">
        <f t="shared" si="0"/>
        <v>MS 156</v>
      </c>
      <c r="D45" s="2" t="str">
        <f>IF(LEFT(data!O44,1)="(",data!O44,data!P44)</f>
        <v>(TuTh</v>
      </c>
      <c r="E45" s="2" t="str">
        <f t="shared" si="1"/>
        <v>TuTh</v>
      </c>
      <c r="F45" s="2" t="str">
        <f>IF(LEFT(data!O44,1)="(",data!P44,data!Q44)</f>
        <v>2:00PM</v>
      </c>
      <c r="G45" s="2" t="str">
        <f>IF(LEFT(data!O44,1)="(",data!Q44,data!R44)</f>
        <v>-</v>
      </c>
      <c r="H45" s="2" t="str">
        <f>IF(LEFT(data!O44,1)="(",data!R44,data!S44)</f>
        <v>2:50PM)</v>
      </c>
      <c r="I45" s="2" t="str">
        <f t="shared" si="2"/>
        <v>2:50PM</v>
      </c>
      <c r="J45" s="2" t="s">
        <v>361</v>
      </c>
      <c r="K45" s="2" t="str">
        <f t="shared" si="3"/>
        <v>INSERT INTO section (Cid, Room, Day, Time, Semester) VALUES (23,'MS 156','TuTh','2:00PM-2:50PM','Fall2016');</v>
      </c>
      <c r="M45" s="2" t="str">
        <f>data!D44</f>
        <v>T01:</v>
      </c>
      <c r="N45" s="2" t="str">
        <f t="shared" si="4"/>
        <v>tutorial</v>
      </c>
      <c r="O45" s="2">
        <f>IF(ISNA(VLOOKUP(data!M44,data!$Y$2:$AC$168,5,FALSE)), "", VLOOKUP(data!M44,data!$Y$2:$AC$168,5,FALSE))</f>
        <v>68483983</v>
      </c>
      <c r="Q45" s="2" t="str">
        <f>CONCATENATE("INSERT INTO ",N45," (Sid, Eid) VALUES (",specialization!A45,", ",O45,");")</f>
        <v>INSERT INTO tutorial (Sid, Eid) VALUES (35, 68483983);</v>
      </c>
    </row>
    <row r="46" spans="1:17" x14ac:dyDescent="0.25">
      <c r="A46" s="2">
        <f>VLOOKUP(data!A45,courses!A:F,3,FALSE)</f>
        <v>23</v>
      </c>
      <c r="B46" s="2" t="str">
        <f>CONCATENATE(data!G45," ",data!H45)</f>
        <v>MS 156,</v>
      </c>
      <c r="C46" s="2" t="str">
        <f t="shared" si="0"/>
        <v>MS 156</v>
      </c>
      <c r="D46" s="2" t="str">
        <f>IF(LEFT(data!O45,1)="(",data!O45,data!P45)</f>
        <v>(TuTh</v>
      </c>
      <c r="E46" s="2" t="str">
        <f t="shared" si="1"/>
        <v>TuTh</v>
      </c>
      <c r="F46" s="2" t="str">
        <f>IF(LEFT(data!O45,1)="(",data!P45,data!Q45)</f>
        <v>11:00AM</v>
      </c>
      <c r="G46" s="2" t="str">
        <f>IF(LEFT(data!O45,1)="(",data!Q45,data!R45)</f>
        <v>-</v>
      </c>
      <c r="H46" s="2" t="str">
        <f>IF(LEFT(data!O45,1)="(",data!R45,data!S45)</f>
        <v>11:50AM)</v>
      </c>
      <c r="I46" s="2" t="str">
        <f t="shared" si="2"/>
        <v>11:50AM</v>
      </c>
      <c r="J46" s="2" t="s">
        <v>361</v>
      </c>
      <c r="K46" s="2" t="str">
        <f t="shared" si="3"/>
        <v>INSERT INTO section (Cid, Room, Day, Time, Semester) VALUES (23,'MS 156','TuTh','11:00AM-11:50AM','Fall2016');</v>
      </c>
      <c r="M46" s="2" t="str">
        <f>data!D45</f>
        <v>T02:</v>
      </c>
      <c r="N46" s="2" t="str">
        <f t="shared" si="4"/>
        <v>tutorial</v>
      </c>
      <c r="O46" s="2">
        <f>IF(ISNA(VLOOKUP(data!M45,data!$Y$2:$AC$168,5,FALSE)), "", VLOOKUP(data!M45,data!$Y$2:$AC$168,5,FALSE))</f>
        <v>68483983</v>
      </c>
      <c r="Q46" s="2" t="str">
        <f>CONCATENATE("INSERT INTO ",N46," (Sid, Eid) VALUES (",specialization!A46,", ",O46,");")</f>
        <v>INSERT INTO tutorial (Sid, Eid) VALUES (36, 68483983);</v>
      </c>
    </row>
    <row r="47" spans="1:17" x14ac:dyDescent="0.25">
      <c r="A47" s="2">
        <f>VLOOKUP(data!A46,courses!A:F,3,FALSE)</f>
        <v>23</v>
      </c>
      <c r="B47" s="2" t="str">
        <f>CONCATENATE(data!G46," ",data!H46)</f>
        <v>MS 156,</v>
      </c>
      <c r="C47" s="2" t="str">
        <f t="shared" si="0"/>
        <v>MS 156</v>
      </c>
      <c r="D47" s="2" t="str">
        <f>IF(LEFT(data!O46,1)="(",data!O46,data!P46)</f>
        <v>(MoWe</v>
      </c>
      <c r="E47" s="2" t="str">
        <f t="shared" si="1"/>
        <v>MoWe</v>
      </c>
      <c r="F47" s="2" t="str">
        <f>IF(LEFT(data!O46,1)="(",data!P46,data!Q46)</f>
        <v>9:00AM</v>
      </c>
      <c r="G47" s="2" t="str">
        <f>IF(LEFT(data!O46,1)="(",data!Q46,data!R46)</f>
        <v>-</v>
      </c>
      <c r="H47" s="2" t="str">
        <f>IF(LEFT(data!O46,1)="(",data!R46,data!S46)</f>
        <v>9:50AM)</v>
      </c>
      <c r="I47" s="2" t="str">
        <f t="shared" si="2"/>
        <v>9:50AM</v>
      </c>
      <c r="J47" s="2" t="s">
        <v>361</v>
      </c>
      <c r="K47" s="2" t="str">
        <f t="shared" si="3"/>
        <v>INSERT INTO section (Cid, Room, Day, Time, Semester) VALUES (23,'MS 156','MoWe','9:00AM-9:50AM','Fall2016');</v>
      </c>
      <c r="M47" s="2" t="str">
        <f>data!D46</f>
        <v>T03:</v>
      </c>
      <c r="N47" s="2" t="str">
        <f t="shared" si="4"/>
        <v>tutorial</v>
      </c>
      <c r="O47" s="2">
        <f>IF(ISNA(VLOOKUP(data!M46,data!$Y$2:$AC$168,5,FALSE)), "", VLOOKUP(data!M46,data!$Y$2:$AC$168,5,FALSE))</f>
        <v>22360678</v>
      </c>
      <c r="Q47" s="2" t="str">
        <f>CONCATENATE("INSERT INTO ",N47," (Sid, Eid) VALUES (",specialization!A47,", ",O47,");")</f>
        <v>INSERT INTO tutorial (Sid, Eid) VALUES (37, 22360678);</v>
      </c>
    </row>
    <row r="48" spans="1:17" x14ac:dyDescent="0.25">
      <c r="A48" s="2">
        <f>VLOOKUP(data!A47,courses!A:F,3,FALSE)</f>
        <v>23</v>
      </c>
      <c r="B48" s="2" t="str">
        <f>CONCATENATE(data!G47," ",data!H47)</f>
        <v>MS 156,</v>
      </c>
      <c r="C48" s="2" t="str">
        <f t="shared" si="0"/>
        <v>MS 156</v>
      </c>
      <c r="D48" s="2" t="str">
        <f>IF(LEFT(data!O47,1)="(",data!O47,data!P47)</f>
        <v>(TuTh</v>
      </c>
      <c r="E48" s="2" t="str">
        <f t="shared" si="1"/>
        <v>TuTh</v>
      </c>
      <c r="F48" s="2" t="str">
        <f>IF(LEFT(data!O47,1)="(",data!P47,data!Q47)</f>
        <v>3:00PM</v>
      </c>
      <c r="G48" s="2" t="str">
        <f>IF(LEFT(data!O47,1)="(",data!Q47,data!R47)</f>
        <v>-</v>
      </c>
      <c r="H48" s="2" t="str">
        <f>IF(LEFT(data!O47,1)="(",data!R47,data!S47)</f>
        <v>3:50PM)</v>
      </c>
      <c r="I48" s="2" t="str">
        <f t="shared" si="2"/>
        <v>3:50PM</v>
      </c>
      <c r="J48" s="2" t="s">
        <v>361</v>
      </c>
      <c r="K48" s="2" t="str">
        <f t="shared" si="3"/>
        <v>INSERT INTO section (Cid, Room, Day, Time, Semester) VALUES (23,'MS 156','TuTh','3:00PM-3:50PM','Fall2016');</v>
      </c>
      <c r="M48" s="2" t="str">
        <f>data!D47</f>
        <v>T04:</v>
      </c>
      <c r="N48" s="2" t="str">
        <f t="shared" si="4"/>
        <v>tutorial</v>
      </c>
      <c r="O48" s="2">
        <f>IF(ISNA(VLOOKUP(data!M47,data!$Y$2:$AC$168,5,FALSE)), "", VLOOKUP(data!M47,data!$Y$2:$AC$168,5,FALSE))</f>
        <v>47852584</v>
      </c>
      <c r="Q48" s="2" t="str">
        <f>CONCATENATE("INSERT INTO ",N48," (Sid, Eid) VALUES (",specialization!A48,", ",O48,");")</f>
        <v>INSERT INTO tutorial (Sid, Eid) VALUES (38, 47852584);</v>
      </c>
    </row>
    <row r="49" spans="1:17" x14ac:dyDescent="0.25">
      <c r="A49" s="2">
        <f>VLOOKUP(data!A48,courses!A:F,3,FALSE)</f>
        <v>23</v>
      </c>
      <c r="B49" s="2" t="str">
        <f>CONCATENATE(data!G48," ",data!H48)</f>
        <v>MS 119,</v>
      </c>
      <c r="C49" s="2" t="str">
        <f t="shared" si="0"/>
        <v>MS 119</v>
      </c>
      <c r="D49" s="2" t="str">
        <f>IF(LEFT(data!O48,1)="(",data!O48,data!P48)</f>
        <v>(MoWe</v>
      </c>
      <c r="E49" s="2" t="str">
        <f t="shared" si="1"/>
        <v>MoWe</v>
      </c>
      <c r="F49" s="2" t="str">
        <f>IF(LEFT(data!O48,1)="(",data!P48,data!Q48)</f>
        <v>11:00AM</v>
      </c>
      <c r="G49" s="2" t="str">
        <f>IF(LEFT(data!O48,1)="(",data!Q48,data!R48)</f>
        <v>-</v>
      </c>
      <c r="H49" s="2" t="str">
        <f>IF(LEFT(data!O48,1)="(",data!R48,data!S48)</f>
        <v>11:50AM)</v>
      </c>
      <c r="I49" s="2" t="str">
        <f t="shared" si="2"/>
        <v>11:50AM</v>
      </c>
      <c r="J49" s="2" t="s">
        <v>361</v>
      </c>
      <c r="K49" s="2" t="str">
        <f t="shared" si="3"/>
        <v>INSERT INTO section (Cid, Room, Day, Time, Semester) VALUES (23,'MS 119','MoWe','11:00AM-11:50AM','Fall2016');</v>
      </c>
      <c r="M49" s="2" t="str">
        <f>data!D48</f>
        <v>T05:</v>
      </c>
      <c r="N49" s="2" t="str">
        <f t="shared" si="4"/>
        <v>tutorial</v>
      </c>
      <c r="O49" s="2">
        <f>IF(ISNA(VLOOKUP(data!M48,data!$Y$2:$AC$168,5,FALSE)), "", VLOOKUP(data!M48,data!$Y$2:$AC$168,5,FALSE))</f>
        <v>22360678</v>
      </c>
      <c r="Q49" s="2" t="str">
        <f>CONCATENATE("INSERT INTO ",N49," (Sid, Eid) VALUES (",specialization!A49,", ",O49,");")</f>
        <v>INSERT INTO tutorial (Sid, Eid) VALUES (39, 22360678);</v>
      </c>
    </row>
    <row r="50" spans="1:17" x14ac:dyDescent="0.25">
      <c r="A50" s="2">
        <f>VLOOKUP(data!A49,courses!A:F,3,FALSE)</f>
        <v>23</v>
      </c>
      <c r="B50" s="2" t="str">
        <f>CONCATENATE(data!G49," ",data!H49)</f>
        <v>MS 156,</v>
      </c>
      <c r="C50" s="2" t="str">
        <f t="shared" si="0"/>
        <v>MS 156</v>
      </c>
      <c r="D50" s="2" t="str">
        <f>IF(LEFT(data!O49,1)="(",data!O49,data!P49)</f>
        <v>(MoWe</v>
      </c>
      <c r="E50" s="2" t="str">
        <f t="shared" si="1"/>
        <v>MoWe</v>
      </c>
      <c r="F50" s="2" t="str">
        <f>IF(LEFT(data!O49,1)="(",data!P49,data!Q49)</f>
        <v>5:00PM</v>
      </c>
      <c r="G50" s="2" t="str">
        <f>IF(LEFT(data!O49,1)="(",data!Q49,data!R49)</f>
        <v>-</v>
      </c>
      <c r="H50" s="2" t="str">
        <f>IF(LEFT(data!O49,1)="(",data!R49,data!S49)</f>
        <v>5:50PM)</v>
      </c>
      <c r="I50" s="2" t="str">
        <f t="shared" si="2"/>
        <v>5:50PM</v>
      </c>
      <c r="J50" s="2" t="s">
        <v>361</v>
      </c>
      <c r="K50" s="2" t="str">
        <f t="shared" si="3"/>
        <v>INSERT INTO section (Cid, Room, Day, Time, Semester) VALUES (23,'MS 156','MoWe','5:00PM-5:50PM','Fall2016');</v>
      </c>
      <c r="M50" s="2" t="str">
        <f>data!D49</f>
        <v>T06:</v>
      </c>
      <c r="N50" s="2" t="str">
        <f t="shared" si="4"/>
        <v>tutorial</v>
      </c>
      <c r="O50" s="2">
        <f>IF(ISNA(VLOOKUP(data!M49,data!$Y$2:$AC$168,5,FALSE)), "", VLOOKUP(data!M49,data!$Y$2:$AC$168,5,FALSE))</f>
        <v>47852584</v>
      </c>
      <c r="Q50" s="2" t="str">
        <f>CONCATENATE("INSERT INTO ",N50," (Sid, Eid) VALUES (",specialization!A50,", ",O50,");")</f>
        <v>INSERT INTO tutorial (Sid, Eid) VALUES (40, 47852584);</v>
      </c>
    </row>
    <row r="51" spans="1:17" x14ac:dyDescent="0.25">
      <c r="A51" s="2" t="e">
        <f>VLOOKUP(data!A50,courses!A:F,3,FALSE)</f>
        <v>#N/A</v>
      </c>
      <c r="B51" s="2" t="str">
        <f>CONCATENATE(data!G50," ",data!H50)</f>
        <v xml:space="preserve"> </v>
      </c>
      <c r="C51" s="2" t="str">
        <f t="shared" si="0"/>
        <v/>
      </c>
      <c r="D51" s="2">
        <f>IF(LEFT(data!O50,1)="(",data!O50,data!P50)</f>
        <v>0</v>
      </c>
      <c r="E51" s="2" t="str">
        <f t="shared" si="1"/>
        <v/>
      </c>
      <c r="F51" s="2">
        <f>IF(LEFT(data!O50,1)="(",data!P50,data!Q50)</f>
        <v>0</v>
      </c>
      <c r="G51" s="2">
        <f>IF(LEFT(data!O50,1)="(",data!Q50,data!R50)</f>
        <v>0</v>
      </c>
      <c r="H51" s="2">
        <f>IF(LEFT(data!O50,1)="(",data!R50,data!S50)</f>
        <v>0</v>
      </c>
      <c r="I51" s="2" t="str">
        <f t="shared" si="2"/>
        <v/>
      </c>
      <c r="J51" s="2" t="s">
        <v>361</v>
      </c>
      <c r="K51" s="2"/>
      <c r="M51" s="2">
        <f>data!D50</f>
        <v>0</v>
      </c>
      <c r="N51" s="2"/>
      <c r="O51" s="2" t="str">
        <f>IF(ISNA(VLOOKUP(data!M50,data!$Y$2:$AC$168,5,FALSE)), "", VLOOKUP(data!M50,data!$Y$2:$AC$168,5,FALSE))</f>
        <v/>
      </c>
      <c r="Q51" s="2"/>
    </row>
    <row r="52" spans="1:17" x14ac:dyDescent="0.25">
      <c r="A52" s="2" t="e">
        <f>VLOOKUP(data!A51,courses!A:F,3,FALSE)</f>
        <v>#N/A</v>
      </c>
      <c r="B52" s="2" t="str">
        <f>CONCATENATE(data!G51," ",data!H51)</f>
        <v xml:space="preserve">Security </v>
      </c>
      <c r="C52" s="2" t="str">
        <f t="shared" si="0"/>
        <v>Security</v>
      </c>
      <c r="D52" s="2">
        <f>IF(LEFT(data!O51,1)="(",data!O51,data!P51)</f>
        <v>0</v>
      </c>
      <c r="E52" s="2" t="str">
        <f t="shared" si="1"/>
        <v/>
      </c>
      <c r="F52" s="2">
        <f>IF(LEFT(data!O51,1)="(",data!P51,data!Q51)</f>
        <v>0</v>
      </c>
      <c r="G52" s="2">
        <f>IF(LEFT(data!O51,1)="(",data!Q51,data!R51)</f>
        <v>0</v>
      </c>
      <c r="H52" s="2">
        <f>IF(LEFT(data!O51,1)="(",data!R51,data!S51)</f>
        <v>0</v>
      </c>
      <c r="I52" s="2" t="str">
        <f t="shared" si="2"/>
        <v/>
      </c>
      <c r="J52" s="2" t="s">
        <v>361</v>
      </c>
      <c r="K52" s="2"/>
      <c r="M52" s="2" t="str">
        <f>data!D51</f>
        <v>Information</v>
      </c>
      <c r="N52" s="2"/>
      <c r="O52" s="2" t="str">
        <f>IF(ISNA(VLOOKUP(data!M51,data!$Y$2:$AC$168,5,FALSE)), "", VLOOKUP(data!M51,data!$Y$2:$AC$168,5,FALSE))</f>
        <v/>
      </c>
      <c r="Q52" s="2"/>
    </row>
    <row r="53" spans="1:17" x14ac:dyDescent="0.25">
      <c r="A53" s="2">
        <f>VLOOKUP(data!A52,courses!A:F,3,FALSE)</f>
        <v>46</v>
      </c>
      <c r="B53" s="2" t="str">
        <f>CONCATENATE(data!G52," ",data!H52)</f>
        <v>MS 527,</v>
      </c>
      <c r="C53" s="2" t="str">
        <f t="shared" si="0"/>
        <v>MS 527</v>
      </c>
      <c r="D53" s="2" t="str">
        <f>IF(LEFT(data!O52,1)="(",data!O52,data!P52)</f>
        <v>(TuTh</v>
      </c>
      <c r="E53" s="2" t="str">
        <f t="shared" si="1"/>
        <v>TuTh</v>
      </c>
      <c r="F53" s="2" t="str">
        <f>IF(LEFT(data!O52,1)="(",data!P52,data!Q52)</f>
        <v>3:30PM</v>
      </c>
      <c r="G53" s="2" t="str">
        <f>IF(LEFT(data!O52,1)="(",data!Q52,data!R52)</f>
        <v>-</v>
      </c>
      <c r="H53" s="2" t="str">
        <f>IF(LEFT(data!O52,1)="(",data!R52,data!S52)</f>
        <v>4:45PM)</v>
      </c>
      <c r="I53" s="2" t="str">
        <f t="shared" si="2"/>
        <v>4:45PM</v>
      </c>
      <c r="J53" s="2" t="s">
        <v>361</v>
      </c>
      <c r="K53" s="2" t="str">
        <f t="shared" si="3"/>
        <v>INSERT INTO section (Cid, Room, Day, Time, Semester) VALUES (46,'MS 527','TuTh','3:30PM-4:45PM','Fall2016');</v>
      </c>
      <c r="M53" s="2" t="str">
        <f>data!D52</f>
        <v>L01:</v>
      </c>
      <c r="N53" s="2" t="str">
        <f t="shared" si="4"/>
        <v>lecture</v>
      </c>
      <c r="O53" s="2">
        <f>IF(ISNA(VLOOKUP(data!M52,data!$Y$2:$AC$168,5,FALSE)), "", VLOOKUP(data!M52,data!$Y$2:$AC$168,5,FALSE))</f>
        <v>80362891</v>
      </c>
      <c r="Q53" s="2" t="str">
        <f>CONCATENATE("INSERT INTO ",N53," (Sid, Eid) VALUES (",specialization!A53,", ",O53,");")</f>
        <v>INSERT INTO lecture (Sid, Eid) VALUES (41, 80362891);</v>
      </c>
    </row>
    <row r="54" spans="1:17" x14ac:dyDescent="0.25">
      <c r="A54" s="2">
        <f>VLOOKUP(data!A53,courses!A:F,3,FALSE)</f>
        <v>46</v>
      </c>
      <c r="B54" s="2" t="str">
        <f>CONCATENATE(data!G53," ",data!H53)</f>
        <v>MS 527,</v>
      </c>
      <c r="C54" s="2" t="str">
        <f t="shared" si="0"/>
        <v>MS 527</v>
      </c>
      <c r="D54" s="2" t="str">
        <f>IF(LEFT(data!O53,1)="(",data!O53,data!P53)</f>
        <v>(TuTh</v>
      </c>
      <c r="E54" s="2" t="str">
        <f t="shared" si="1"/>
        <v>TuTh</v>
      </c>
      <c r="F54" s="2" t="str">
        <f>IF(LEFT(data!O53,1)="(",data!P53,data!Q53)</f>
        <v>5:00PM</v>
      </c>
      <c r="G54" s="2" t="str">
        <f>IF(LEFT(data!O53,1)="(",data!Q53,data!R53)</f>
        <v>-</v>
      </c>
      <c r="H54" s="2" t="str">
        <f>IF(LEFT(data!O53,1)="(",data!R53,data!S53)</f>
        <v>5:50PM)</v>
      </c>
      <c r="I54" s="2" t="str">
        <f t="shared" si="2"/>
        <v>5:50PM</v>
      </c>
      <c r="J54" s="2" t="s">
        <v>361</v>
      </c>
      <c r="K54" s="2" t="str">
        <f t="shared" si="3"/>
        <v>INSERT INTO section (Cid, Room, Day, Time, Semester) VALUES (46,'MS 527','TuTh','5:00PM-5:50PM','Fall2016');</v>
      </c>
      <c r="M54" s="2" t="str">
        <f>data!D53</f>
        <v>T01:</v>
      </c>
      <c r="N54" s="2" t="str">
        <f t="shared" si="4"/>
        <v>tutorial</v>
      </c>
      <c r="O54" s="2">
        <f>IF(ISNA(VLOOKUP(data!M53,data!$Y$2:$AC$168,5,FALSE)), "", VLOOKUP(data!M53,data!$Y$2:$AC$168,5,FALSE))</f>
        <v>95546009</v>
      </c>
      <c r="Q54" s="2" t="str">
        <f>CONCATENATE("INSERT INTO ",N54," (Sid, Eid) VALUES (",specialization!A54,", ",O54,");")</f>
        <v>INSERT INTO tutorial (Sid, Eid) VALUES (42, 95546009);</v>
      </c>
    </row>
    <row r="55" spans="1:17" x14ac:dyDescent="0.25">
      <c r="A55" s="2">
        <f>VLOOKUP(data!A54,courses!A:F,3,FALSE)</f>
        <v>46</v>
      </c>
      <c r="B55" s="2" t="str">
        <f>CONCATENATE(data!G54," ",data!H54)</f>
        <v>ST 063,</v>
      </c>
      <c r="C55" s="2" t="str">
        <f t="shared" si="0"/>
        <v>ST 063</v>
      </c>
      <c r="D55" s="2" t="str">
        <f>IF(LEFT(data!O54,1)="(",data!O54,data!P54)</f>
        <v>(TuTh</v>
      </c>
      <c r="E55" s="2" t="str">
        <f t="shared" si="1"/>
        <v>TuTh</v>
      </c>
      <c r="F55" s="2" t="str">
        <f>IF(LEFT(data!O54,1)="(",data!P54,data!Q54)</f>
        <v>11:00AM</v>
      </c>
      <c r="G55" s="2" t="str">
        <f>IF(LEFT(data!O54,1)="(",data!Q54,data!R54)</f>
        <v>-</v>
      </c>
      <c r="H55" s="2" t="str">
        <f>IF(LEFT(data!O54,1)="(",data!R54,data!S54)</f>
        <v>11:50AM)</v>
      </c>
      <c r="I55" s="2" t="str">
        <f t="shared" si="2"/>
        <v>11:50AM</v>
      </c>
      <c r="J55" s="2" t="s">
        <v>361</v>
      </c>
      <c r="K55" s="2" t="str">
        <f t="shared" si="3"/>
        <v>INSERT INTO section (Cid, Room, Day, Time, Semester) VALUES (46,'ST 063','TuTh','11:00AM-11:50AM','Fall2016');</v>
      </c>
      <c r="M55" s="2" t="str">
        <f>data!D54</f>
        <v>T02:</v>
      </c>
      <c r="N55" s="2" t="str">
        <f t="shared" si="4"/>
        <v>tutorial</v>
      </c>
      <c r="O55" s="2">
        <f>IF(ISNA(VLOOKUP(data!M54,data!$Y$2:$AC$168,5,FALSE)), "", VLOOKUP(data!M54,data!$Y$2:$AC$168,5,FALSE))</f>
        <v>95546009</v>
      </c>
      <c r="Q55" s="2" t="str">
        <f>CONCATENATE("INSERT INTO ",N55," (Sid, Eid) VALUES (",specialization!A55,", ",O55,");")</f>
        <v>INSERT INTO tutorial (Sid, Eid) VALUES (43, 95546009);</v>
      </c>
    </row>
    <row r="56" spans="1:17" x14ac:dyDescent="0.25">
      <c r="A56" s="2" t="e">
        <f>VLOOKUP(data!A55,courses!A:F,3,FALSE)</f>
        <v>#N/A</v>
      </c>
      <c r="B56" s="2" t="str">
        <f>CONCATENATE(data!G55," ",data!H55)</f>
        <v xml:space="preserve"> </v>
      </c>
      <c r="C56" s="2" t="str">
        <f t="shared" ref="C56:C119" si="5">LEFT(B56,LEN(B56)-1)</f>
        <v/>
      </c>
      <c r="D56" s="2">
        <f>IF(LEFT(data!O55,1)="(",data!O55,data!P55)</f>
        <v>0</v>
      </c>
      <c r="E56" s="2" t="str">
        <f t="shared" ref="E56:E119" si="6">MID(D56,2,999)</f>
        <v/>
      </c>
      <c r="F56" s="2">
        <f>IF(LEFT(data!O55,1)="(",data!P55,data!Q55)</f>
        <v>0</v>
      </c>
      <c r="G56" s="2">
        <f>IF(LEFT(data!O55,1)="(",data!Q55,data!R55)</f>
        <v>0</v>
      </c>
      <c r="H56" s="2">
        <f>IF(LEFT(data!O55,1)="(",data!R55,data!S55)</f>
        <v>0</v>
      </c>
      <c r="I56" s="2" t="str">
        <f t="shared" ref="I56:I119" si="7">LEFT(H56,LEN(H56)-1)</f>
        <v/>
      </c>
      <c r="J56" s="2" t="s">
        <v>361</v>
      </c>
      <c r="K56" s="2" t="e">
        <f t="shared" ref="K56:K119" si="8">CONCATENATE("INSERT INTO section (Cid, Room, Day, Time, Semester) VALUES (",A56,",'",C56,"','",E56,"','",F56,G56,I56,"','",J56,"');")</f>
        <v>#N/A</v>
      </c>
      <c r="L56" s="2"/>
      <c r="M56" s="2">
        <f>data!D55</f>
        <v>0</v>
      </c>
      <c r="N56" s="2" t="str">
        <f t="shared" ref="N56:N119" si="9">IF(LEFT(M56,1)="L", "lecture", IF(LEFT(M56,1)="T", "tutorial", "lab"))</f>
        <v>lab</v>
      </c>
      <c r="O56" s="2" t="str">
        <f>IF(ISNA(VLOOKUP(data!M55,data!$Y$2:$AC$168,5,FALSE)), "", VLOOKUP(data!M55,data!$Y$2:$AC$168,5,FALSE))</f>
        <v/>
      </c>
      <c r="P56" s="5" t="s">
        <v>732</v>
      </c>
      <c r="Q56" s="2" t="str">
        <f>CONCATENATE("INSERT INTO ",N56," (Sid, Eid) VALUES (",specialization!A56,", ",O56,");")</f>
        <v>INSERT INTO lab (Sid, Eid) VALUES (, );</v>
      </c>
    </row>
    <row r="57" spans="1:17" x14ac:dyDescent="0.25">
      <c r="A57" s="2" t="e">
        <f>VLOOKUP(data!A56,courses!A:F,3,FALSE)</f>
        <v>#N/A</v>
      </c>
      <c r="B57" s="2" t="str">
        <f>CONCATENATE(data!G56," ",data!H56)</f>
        <v>Science for</v>
      </c>
      <c r="C57" s="2" t="str">
        <f t="shared" si="5"/>
        <v>Science fo</v>
      </c>
      <c r="D57" s="2">
        <f>IF(LEFT(data!O56,1)="(",data!O56,data!P56)</f>
        <v>0</v>
      </c>
      <c r="E57" s="2" t="str">
        <f t="shared" si="6"/>
        <v/>
      </c>
      <c r="F57" s="2">
        <f>IF(LEFT(data!O56,1)="(",data!P56,data!Q56)</f>
        <v>0</v>
      </c>
      <c r="G57" s="2">
        <f>IF(LEFT(data!O56,1)="(",data!Q56,data!R56)</f>
        <v>0</v>
      </c>
      <c r="H57" s="2">
        <f>IF(LEFT(data!O56,1)="(",data!R56,data!S56)</f>
        <v>0</v>
      </c>
      <c r="I57" s="2" t="str">
        <f t="shared" si="7"/>
        <v/>
      </c>
      <c r="J57" s="2" t="s">
        <v>361</v>
      </c>
      <c r="K57" s="2" t="e">
        <f t="shared" si="8"/>
        <v>#N/A</v>
      </c>
      <c r="L57" s="2"/>
      <c r="M57" s="2" t="str">
        <f>data!D56</f>
        <v>Introduction</v>
      </c>
      <c r="N57" s="2" t="str">
        <f t="shared" si="9"/>
        <v>lab</v>
      </c>
      <c r="O57" s="2" t="str">
        <f>IF(ISNA(VLOOKUP(data!M56,data!$Y$2:$AC$168,5,FALSE)), "", VLOOKUP(data!M56,data!$Y$2:$AC$168,5,FALSE))</f>
        <v/>
      </c>
      <c r="P57" s="2"/>
      <c r="Q57" s="2" t="str">
        <f>CONCATENATE("INSERT INTO ",N57," (Sid, Eid) VALUES (",specialization!A57,", ",O57,");")</f>
        <v>INSERT INTO lab (Sid, Eid) VALUES (, );</v>
      </c>
    </row>
    <row r="58" spans="1:17" x14ac:dyDescent="0.25">
      <c r="A58" s="2">
        <f>VLOOKUP(data!A57,courses!A:F,3,FALSE)</f>
        <v>8</v>
      </c>
      <c r="B58" s="2" t="str">
        <f>CONCATENATE(data!G57," ",data!H57)</f>
        <v>ENG 230,</v>
      </c>
      <c r="C58" s="2" t="str">
        <f t="shared" si="5"/>
        <v>ENG 230</v>
      </c>
      <c r="D58" s="2" t="str">
        <f>IF(LEFT(data!O57,1)="(",data!O57,data!P57)</f>
        <v>(MoWeFr</v>
      </c>
      <c r="E58" s="2" t="str">
        <f t="shared" si="6"/>
        <v>MoWeFr</v>
      </c>
      <c r="F58" s="2" t="str">
        <f>IF(LEFT(data!O57,1)="(",data!P57,data!Q57)</f>
        <v>10:00AM</v>
      </c>
      <c r="G58" s="2" t="str">
        <f>IF(LEFT(data!O57,1)="(",data!Q57,data!R57)</f>
        <v>-</v>
      </c>
      <c r="H58" s="2" t="str">
        <f>IF(LEFT(data!O57,1)="(",data!R57,data!S57)</f>
        <v>10:50AM)</v>
      </c>
      <c r="I58" s="2" t="str">
        <f t="shared" si="7"/>
        <v>10:50AM</v>
      </c>
      <c r="J58" s="2" t="s">
        <v>361</v>
      </c>
      <c r="K58" s="2" t="str">
        <f t="shared" si="8"/>
        <v>INSERT INTO section (Cid, Room, Day, Time, Semester) VALUES (8,'ENG 230','MoWeFr','10:00AM-10:50AM','Fall2016');</v>
      </c>
      <c r="L58" s="2"/>
      <c r="M58" s="2" t="str">
        <f>data!D57</f>
        <v>L01:</v>
      </c>
      <c r="N58" s="2" t="str">
        <f t="shared" si="9"/>
        <v>lecture</v>
      </c>
      <c r="O58" s="2">
        <f>IF(ISNA(VLOOKUP(data!M57,data!$Y$2:$AC$168,5,FALSE)), "", VLOOKUP(data!M57,data!$Y$2:$AC$168,5,FALSE))</f>
        <v>36974991</v>
      </c>
      <c r="P58" s="2"/>
      <c r="Q58" s="2" t="str">
        <f>CONCATENATE("INSERT INTO ",N58," (Sid, Eid) VALUES (",specialization!A58,", ",O58,");")</f>
        <v>INSERT INTO lecture (Sid, Eid) VALUES (44, 36974991);</v>
      </c>
    </row>
    <row r="59" spans="1:17" x14ac:dyDescent="0.25">
      <c r="A59" s="2">
        <f>VLOOKUP(data!A58,courses!A:F,3,FALSE)</f>
        <v>8</v>
      </c>
      <c r="B59" s="2" t="str">
        <f>CONCATENATE(data!G58," ",data!H58)</f>
        <v>MS 176,</v>
      </c>
      <c r="C59" s="2" t="str">
        <f t="shared" si="5"/>
        <v>MS 176</v>
      </c>
      <c r="D59" s="2" t="str">
        <f>IF(LEFT(data!O58,1)="(",data!O58,data!P58)</f>
        <v>(MoWe</v>
      </c>
      <c r="E59" s="2" t="str">
        <f t="shared" si="6"/>
        <v>MoWe</v>
      </c>
      <c r="F59" s="2" t="str">
        <f>IF(LEFT(data!O58,1)="(",data!P58,data!Q58)</f>
        <v>3:00PM</v>
      </c>
      <c r="G59" s="2" t="str">
        <f>IF(LEFT(data!O58,1)="(",data!Q58,data!R58)</f>
        <v>-</v>
      </c>
      <c r="H59" s="2" t="str">
        <f>IF(LEFT(data!O58,1)="(",data!R58,data!S58)</f>
        <v>3:50PM)</v>
      </c>
      <c r="I59" s="2" t="str">
        <f t="shared" si="7"/>
        <v>3:50PM</v>
      </c>
      <c r="J59" s="2" t="s">
        <v>361</v>
      </c>
      <c r="K59" s="2" t="str">
        <f t="shared" si="8"/>
        <v>INSERT INTO section (Cid, Room, Day, Time, Semester) VALUES (8,'MS 176','MoWe','3:00PM-3:50PM','Fall2016');</v>
      </c>
      <c r="L59" s="2"/>
      <c r="M59" s="2" t="str">
        <f>data!D58</f>
        <v>T01:</v>
      </c>
      <c r="N59" s="2" t="str">
        <f t="shared" si="9"/>
        <v>tutorial</v>
      </c>
      <c r="O59" s="2">
        <f>IF(ISNA(VLOOKUP(data!M58,data!$Y$2:$AC$168,5,FALSE)), "", VLOOKUP(data!M58,data!$Y$2:$AC$168,5,FALSE))</f>
        <v>40120292</v>
      </c>
      <c r="P59" s="2"/>
      <c r="Q59" s="2" t="str">
        <f>CONCATENATE("INSERT INTO ",N59," (Sid, Eid) VALUES (",specialization!A59,", ",O59,");")</f>
        <v>INSERT INTO tutorial (Sid, Eid) VALUES (45, 40120292);</v>
      </c>
    </row>
    <row r="60" spans="1:17" x14ac:dyDescent="0.25">
      <c r="A60" s="2">
        <f>VLOOKUP(data!A59,courses!A:F,3,FALSE)</f>
        <v>8</v>
      </c>
      <c r="B60" s="2" t="str">
        <f>CONCATENATE(data!G59," ",data!H59)</f>
        <v>MS 160,</v>
      </c>
      <c r="C60" s="2" t="str">
        <f t="shared" si="5"/>
        <v>MS 160</v>
      </c>
      <c r="D60" s="2" t="str">
        <f>IF(LEFT(data!O59,1)="(",data!O59,data!P59)</f>
        <v>(TuTh</v>
      </c>
      <c r="E60" s="2" t="str">
        <f t="shared" si="6"/>
        <v>TuTh</v>
      </c>
      <c r="F60" s="2" t="str">
        <f>IF(LEFT(data!O59,1)="(",data!P59,data!Q59)</f>
        <v>9:00AM</v>
      </c>
      <c r="G60" s="2" t="str">
        <f>IF(LEFT(data!O59,1)="(",data!Q59,data!R59)</f>
        <v>-</v>
      </c>
      <c r="H60" s="2" t="str">
        <f>IF(LEFT(data!O59,1)="(",data!R59,data!S59)</f>
        <v>9:50AM)</v>
      </c>
      <c r="I60" s="2" t="str">
        <f t="shared" si="7"/>
        <v>9:50AM</v>
      </c>
      <c r="J60" s="2" t="s">
        <v>361</v>
      </c>
      <c r="K60" s="2" t="str">
        <f t="shared" si="8"/>
        <v>INSERT INTO section (Cid, Room, Day, Time, Semester) VALUES (8,'MS 160','TuTh','9:00AM-9:50AM','Fall2016');</v>
      </c>
      <c r="L60" s="2"/>
      <c r="M60" s="2" t="str">
        <f>data!D59</f>
        <v>T02:</v>
      </c>
      <c r="N60" s="2" t="str">
        <f t="shared" si="9"/>
        <v>tutorial</v>
      </c>
      <c r="O60" s="2">
        <f>IF(ISNA(VLOOKUP(data!M59,data!$Y$2:$AC$168,5,FALSE)), "", VLOOKUP(data!M59,data!$Y$2:$AC$168,5,FALSE))</f>
        <v>95241730</v>
      </c>
      <c r="P60" s="2"/>
      <c r="Q60" s="2" t="str">
        <f>CONCATENATE("INSERT INTO ",N60," (Sid, Eid) VALUES (",specialization!A60,", ",O60,");")</f>
        <v>INSERT INTO tutorial (Sid, Eid) VALUES (46, 95241730);</v>
      </c>
    </row>
    <row r="61" spans="1:17" x14ac:dyDescent="0.25">
      <c r="A61" s="2">
        <f>VLOOKUP(data!A60,courses!A:F,3,FALSE)</f>
        <v>8</v>
      </c>
      <c r="B61" s="2" t="str">
        <f>CONCATENATE(data!G60," ",data!H60)</f>
        <v>MS 160,</v>
      </c>
      <c r="C61" s="2" t="str">
        <f t="shared" si="5"/>
        <v>MS 160</v>
      </c>
      <c r="D61" s="2" t="str">
        <f>IF(LEFT(data!O60,1)="(",data!O60,data!P60)</f>
        <v>(MoWe</v>
      </c>
      <c r="E61" s="2" t="str">
        <f t="shared" si="6"/>
        <v>MoWe</v>
      </c>
      <c r="F61" s="2" t="str">
        <f>IF(LEFT(data!O60,1)="(",data!P60,data!Q60)</f>
        <v>1:00PM</v>
      </c>
      <c r="G61" s="2" t="str">
        <f>IF(LEFT(data!O60,1)="(",data!Q60,data!R60)</f>
        <v>-</v>
      </c>
      <c r="H61" s="2" t="str">
        <f>IF(LEFT(data!O60,1)="(",data!R60,data!S60)</f>
        <v>1:50PM)</v>
      </c>
      <c r="I61" s="2" t="str">
        <f t="shared" si="7"/>
        <v>1:50PM</v>
      </c>
      <c r="J61" s="2" t="s">
        <v>361</v>
      </c>
      <c r="K61" s="2" t="str">
        <f t="shared" si="8"/>
        <v>INSERT INTO section (Cid, Room, Day, Time, Semester) VALUES (8,'MS 160','MoWe','1:00PM-1:50PM','Fall2016');</v>
      </c>
      <c r="L61" s="2"/>
      <c r="M61" s="2" t="str">
        <f>data!D60</f>
        <v>T03:</v>
      </c>
      <c r="N61" s="2" t="str">
        <f t="shared" si="9"/>
        <v>tutorial</v>
      </c>
      <c r="O61" s="2">
        <f>IF(ISNA(VLOOKUP(data!M60,data!$Y$2:$AC$168,5,FALSE)), "", VLOOKUP(data!M60,data!$Y$2:$AC$168,5,FALSE))</f>
        <v>81500100</v>
      </c>
      <c r="P61" s="2"/>
      <c r="Q61" s="2" t="str">
        <f>CONCATENATE("INSERT INTO ",N61," (Sid, Eid) VALUES (",specialization!A61,", ",O61,");")</f>
        <v>INSERT INTO tutorial (Sid, Eid) VALUES (47, 81500100);</v>
      </c>
    </row>
    <row r="62" spans="1:17" x14ac:dyDescent="0.25">
      <c r="A62" s="2">
        <f>VLOOKUP(data!A61,courses!A:F,3,FALSE)</f>
        <v>8</v>
      </c>
      <c r="B62" s="2" t="str">
        <f>CONCATENATE(data!G61," ",data!H61)</f>
        <v>MS 176,</v>
      </c>
      <c r="C62" s="2" t="str">
        <f t="shared" si="5"/>
        <v>MS 176</v>
      </c>
      <c r="D62" s="2" t="str">
        <f>IF(LEFT(data!O61,1)="(",data!O61,data!P61)</f>
        <v>(TuTh</v>
      </c>
      <c r="E62" s="2" t="str">
        <f t="shared" si="6"/>
        <v>TuTh</v>
      </c>
      <c r="F62" s="2" t="str">
        <f>IF(LEFT(data!O61,1)="(",data!P61,data!Q61)</f>
        <v>6:00PM</v>
      </c>
      <c r="G62" s="2" t="str">
        <f>IF(LEFT(data!O61,1)="(",data!Q61,data!R61)</f>
        <v>-</v>
      </c>
      <c r="H62" s="2" t="str">
        <f>IF(LEFT(data!O61,1)="(",data!R61,data!S61)</f>
        <v>6:50PM)</v>
      </c>
      <c r="I62" s="2" t="str">
        <f t="shared" si="7"/>
        <v>6:50PM</v>
      </c>
      <c r="J62" s="2" t="s">
        <v>361</v>
      </c>
      <c r="K62" s="2" t="str">
        <f t="shared" si="8"/>
        <v>INSERT INTO section (Cid, Room, Day, Time, Semester) VALUES (8,'MS 176','TuTh','6:00PM-6:50PM','Fall2016');</v>
      </c>
      <c r="L62" s="2"/>
      <c r="M62" s="2" t="str">
        <f>data!D61</f>
        <v>T04:</v>
      </c>
      <c r="N62" s="2" t="str">
        <f t="shared" si="9"/>
        <v>tutorial</v>
      </c>
      <c r="O62" s="2">
        <f>IF(ISNA(VLOOKUP(data!M61,data!$Y$2:$AC$168,5,FALSE)), "", VLOOKUP(data!M61,data!$Y$2:$AC$168,5,FALSE))</f>
        <v>67145270</v>
      </c>
      <c r="P62" s="2"/>
      <c r="Q62" s="2" t="str">
        <f>CONCATENATE("INSERT INTO ",N62," (Sid, Eid) VALUES (",specialization!A62,", ",O62,");")</f>
        <v>INSERT INTO tutorial (Sid, Eid) VALUES (48, 67145270);</v>
      </c>
    </row>
    <row r="63" spans="1:17" x14ac:dyDescent="0.25">
      <c r="A63" s="2" t="e">
        <f>VLOOKUP(data!A62,courses!A:F,3,FALSE)</f>
        <v>#N/A</v>
      </c>
      <c r="B63" s="2" t="str">
        <f>CONCATENATE(data!G62," ",data!H62)</f>
        <v xml:space="preserve"> </v>
      </c>
      <c r="C63" s="2" t="str">
        <f t="shared" si="5"/>
        <v/>
      </c>
      <c r="D63" s="2">
        <f>IF(LEFT(data!O62,1)="(",data!O62,data!P62)</f>
        <v>0</v>
      </c>
      <c r="E63" s="2" t="str">
        <f t="shared" si="6"/>
        <v/>
      </c>
      <c r="F63" s="2">
        <f>IF(LEFT(data!O62,1)="(",data!P62,data!Q62)</f>
        <v>0</v>
      </c>
      <c r="G63" s="2">
        <f>IF(LEFT(data!O62,1)="(",data!Q62,data!R62)</f>
        <v>0</v>
      </c>
      <c r="H63" s="2">
        <f>IF(LEFT(data!O62,1)="(",data!R62,data!S62)</f>
        <v>0</v>
      </c>
      <c r="I63" s="2" t="str">
        <f t="shared" si="7"/>
        <v/>
      </c>
      <c r="J63" s="2" t="s">
        <v>361</v>
      </c>
      <c r="K63" s="2" t="e">
        <f t="shared" si="8"/>
        <v>#N/A</v>
      </c>
      <c r="L63" s="2"/>
      <c r="M63" s="2">
        <f>data!D62</f>
        <v>0</v>
      </c>
      <c r="N63" s="2" t="str">
        <f t="shared" si="9"/>
        <v>lab</v>
      </c>
      <c r="O63" s="2" t="str">
        <f>IF(ISNA(VLOOKUP(data!M62,data!$Y$2:$AC$168,5,FALSE)), "", VLOOKUP(data!M62,data!$Y$2:$AC$168,5,FALSE))</f>
        <v/>
      </c>
      <c r="P63" s="2"/>
      <c r="Q63" s="2" t="str">
        <f>CONCATENATE("INSERT INTO ",N63," (Sid, Eid) VALUES (",specialization!A63,", ",O63,");")</f>
        <v>INSERT INTO lab (Sid, Eid) VALUES (, );</v>
      </c>
    </row>
    <row r="64" spans="1:17" x14ac:dyDescent="0.25">
      <c r="A64" s="2" t="e">
        <f>VLOOKUP(data!A63,courses!A:F,3,FALSE)</f>
        <v>#N/A</v>
      </c>
      <c r="B64" s="2" t="str">
        <f>CONCATENATE(data!G63," ",data!H63)</f>
        <v>Science for</v>
      </c>
      <c r="C64" s="2" t="str">
        <f t="shared" si="5"/>
        <v>Science fo</v>
      </c>
      <c r="D64" s="2">
        <f>IF(LEFT(data!O63,1)="(",data!O63,data!P63)</f>
        <v>0</v>
      </c>
      <c r="E64" s="2" t="str">
        <f t="shared" si="6"/>
        <v/>
      </c>
      <c r="F64" s="2">
        <f>IF(LEFT(data!O63,1)="(",data!P63,data!Q63)</f>
        <v>0</v>
      </c>
      <c r="G64" s="2">
        <f>IF(LEFT(data!O63,1)="(",data!Q63,data!R63)</f>
        <v>0</v>
      </c>
      <c r="H64" s="2">
        <f>IF(LEFT(data!O63,1)="(",data!R63,data!S63)</f>
        <v>0</v>
      </c>
      <c r="I64" s="2" t="str">
        <f t="shared" si="7"/>
        <v/>
      </c>
      <c r="J64" s="2" t="s">
        <v>361</v>
      </c>
      <c r="K64" s="2" t="e">
        <f t="shared" si="8"/>
        <v>#N/A</v>
      </c>
      <c r="L64" s="2"/>
      <c r="M64" s="2" t="str">
        <f>data!D63</f>
        <v>Introduction</v>
      </c>
      <c r="N64" s="2" t="str">
        <f t="shared" si="9"/>
        <v>lab</v>
      </c>
      <c r="O64" s="2" t="str">
        <f>IF(ISNA(VLOOKUP(data!M63,data!$Y$2:$AC$168,5,FALSE)), "", VLOOKUP(data!M63,data!$Y$2:$AC$168,5,FALSE))</f>
        <v/>
      </c>
      <c r="P64" s="2"/>
      <c r="Q64" s="2" t="str">
        <f>CONCATENATE("INSERT INTO ",N64," (Sid, Eid) VALUES (",specialization!A64,", ",O64,");")</f>
        <v>INSERT INTO lab (Sid, Eid) VALUES (, );</v>
      </c>
    </row>
    <row r="65" spans="1:17" x14ac:dyDescent="0.25">
      <c r="A65" s="2">
        <f>VLOOKUP(data!A64,courses!A:F,3,FALSE)</f>
        <v>5</v>
      </c>
      <c r="B65" s="2" t="str">
        <f>CONCATENATE(data!G64," ",data!H64)</f>
        <v>EEEL 161,</v>
      </c>
      <c r="C65" s="2" t="str">
        <f t="shared" si="5"/>
        <v>EEEL 161</v>
      </c>
      <c r="D65" s="2" t="str">
        <f>IF(LEFT(data!O64,1)="(",data!O64,data!P64)</f>
        <v>(MoWeFr</v>
      </c>
      <c r="E65" s="2" t="str">
        <f t="shared" si="6"/>
        <v>MoWeFr</v>
      </c>
      <c r="F65" s="2" t="str">
        <f>IF(LEFT(data!O64,1)="(",data!P64,data!Q64)</f>
        <v>3:00PM</v>
      </c>
      <c r="G65" s="2" t="str">
        <f>IF(LEFT(data!O64,1)="(",data!Q64,data!R64)</f>
        <v>-</v>
      </c>
      <c r="H65" s="2" t="str">
        <f>IF(LEFT(data!O64,1)="(",data!R64,data!S64)</f>
        <v>3:50PM)</v>
      </c>
      <c r="I65" s="2" t="str">
        <f t="shared" si="7"/>
        <v>3:50PM</v>
      </c>
      <c r="J65" s="2" t="s">
        <v>361</v>
      </c>
      <c r="K65" s="2" t="str">
        <f t="shared" si="8"/>
        <v>INSERT INTO section (Cid, Room, Day, Time, Semester) VALUES (5,'EEEL 161','MoWeFr','3:00PM-3:50PM','Fall2016');</v>
      </c>
      <c r="L65" s="2"/>
      <c r="M65" s="2" t="str">
        <f>data!D64</f>
        <v>L01:</v>
      </c>
      <c r="N65" s="2" t="str">
        <f t="shared" si="9"/>
        <v>lecture</v>
      </c>
      <c r="O65" s="2">
        <f>IF(ISNA(VLOOKUP(data!M64,data!$Y$2:$AC$168,5,FALSE)), "", VLOOKUP(data!M64,data!$Y$2:$AC$168,5,FALSE))</f>
        <v>61781003</v>
      </c>
      <c r="P65" s="2"/>
      <c r="Q65" s="2" t="str">
        <f>CONCATENATE("INSERT INTO ",N65," (Sid, Eid) VALUES (",specialization!A65,", ",O65,");")</f>
        <v>INSERT INTO lecture (Sid, Eid) VALUES (49, 61781003);</v>
      </c>
    </row>
    <row r="66" spans="1:17" x14ac:dyDescent="0.25">
      <c r="A66" s="2">
        <f>VLOOKUP(data!A65,courses!A:F,3,FALSE)</f>
        <v>5</v>
      </c>
      <c r="B66" s="2" t="str">
        <f>CONCATENATE(data!G65," ",data!H65)</f>
        <v>EEEL 161,</v>
      </c>
      <c r="C66" s="2" t="str">
        <f t="shared" si="5"/>
        <v>EEEL 161</v>
      </c>
      <c r="D66" s="2" t="str">
        <f>IF(LEFT(data!O65,1)="(",data!O65,data!P65)</f>
        <v>(MoWeFr</v>
      </c>
      <c r="E66" s="2" t="str">
        <f t="shared" si="6"/>
        <v>MoWeFr</v>
      </c>
      <c r="F66" s="2" t="str">
        <f>IF(LEFT(data!O65,1)="(",data!P65,data!Q65)</f>
        <v>1:00PM</v>
      </c>
      <c r="G66" s="2" t="str">
        <f>IF(LEFT(data!O65,1)="(",data!Q65,data!R65)</f>
        <v>-</v>
      </c>
      <c r="H66" s="2" t="str">
        <f>IF(LEFT(data!O65,1)="(",data!R65,data!S65)</f>
        <v>1:50PM)</v>
      </c>
      <c r="I66" s="2" t="str">
        <f t="shared" si="7"/>
        <v>1:50PM</v>
      </c>
      <c r="J66" s="2" t="s">
        <v>361</v>
      </c>
      <c r="K66" s="2" t="str">
        <f t="shared" si="8"/>
        <v>INSERT INTO section (Cid, Room, Day, Time, Semester) VALUES (5,'EEEL 161','MoWeFr','1:00PM-1:50PM','Fall2016');</v>
      </c>
      <c r="L66" s="2"/>
      <c r="M66" s="2" t="str">
        <f>data!D65</f>
        <v>L02:</v>
      </c>
      <c r="N66" s="2" t="str">
        <f t="shared" si="9"/>
        <v>lecture</v>
      </c>
      <c r="O66" s="2">
        <f>IF(ISNA(VLOOKUP(data!M65,data!$Y$2:$AC$168,5,FALSE)), "", VLOOKUP(data!M65,data!$Y$2:$AC$168,5,FALSE))</f>
        <v>61781003</v>
      </c>
      <c r="P66" s="2"/>
      <c r="Q66" s="2" t="str">
        <f>CONCATENATE("INSERT INTO ",N66," (Sid, Eid) VALUES (",specialization!A66,", ",O66,");")</f>
        <v>INSERT INTO lecture (Sid, Eid) VALUES (50, 61781003);</v>
      </c>
    </row>
    <row r="67" spans="1:17" x14ac:dyDescent="0.25">
      <c r="A67" s="2">
        <f>VLOOKUP(data!A66,courses!A:F,3,FALSE)</f>
        <v>5</v>
      </c>
      <c r="B67" s="2" t="str">
        <f>CONCATENATE(data!G66," ",data!H66)</f>
        <v>MS 160,</v>
      </c>
      <c r="C67" s="2" t="str">
        <f t="shared" si="5"/>
        <v>MS 160</v>
      </c>
      <c r="D67" s="2" t="str">
        <f>IF(LEFT(data!O66,1)="(",data!O66,data!P66)</f>
        <v>(TuTh</v>
      </c>
      <c r="E67" s="2" t="str">
        <f t="shared" si="6"/>
        <v>TuTh</v>
      </c>
      <c r="F67" s="2" t="str">
        <f>IF(LEFT(data!O66,1)="(",data!P66,data!Q66)</f>
        <v>1:00PM</v>
      </c>
      <c r="G67" s="2" t="str">
        <f>IF(LEFT(data!O66,1)="(",data!Q66,data!R66)</f>
        <v>-</v>
      </c>
      <c r="H67" s="2" t="str">
        <f>IF(LEFT(data!O66,1)="(",data!R66,data!S66)</f>
        <v>1:50PM)</v>
      </c>
      <c r="I67" s="2" t="str">
        <f t="shared" si="7"/>
        <v>1:50PM</v>
      </c>
      <c r="J67" s="2" t="s">
        <v>361</v>
      </c>
      <c r="K67" s="2" t="str">
        <f t="shared" si="8"/>
        <v>INSERT INTO section (Cid, Room, Day, Time, Semester) VALUES (5,'MS 160','TuTh','1:00PM-1:50PM','Fall2016');</v>
      </c>
      <c r="L67" s="2"/>
      <c r="M67" s="2" t="str">
        <f>data!D66</f>
        <v>T01:</v>
      </c>
      <c r="N67" s="2" t="str">
        <f t="shared" si="9"/>
        <v>tutorial</v>
      </c>
      <c r="O67" s="2">
        <f>IF(ISNA(VLOOKUP(data!M66,data!$Y$2:$AC$168,5,FALSE)), "", VLOOKUP(data!M66,data!$Y$2:$AC$168,5,FALSE))</f>
        <v>10241884</v>
      </c>
      <c r="P67" s="2"/>
      <c r="Q67" s="2" t="str">
        <f>CONCATENATE("INSERT INTO ",N67," (Sid, Eid) VALUES (",specialization!A67,", ",O67,");")</f>
        <v>INSERT INTO tutorial (Sid, Eid) VALUES (51, 10241884);</v>
      </c>
    </row>
    <row r="68" spans="1:17" x14ac:dyDescent="0.25">
      <c r="A68" s="2">
        <f>VLOOKUP(data!A67,courses!A:F,3,FALSE)</f>
        <v>5</v>
      </c>
      <c r="B68" s="2" t="str">
        <f>CONCATENATE(data!G67," ",data!H67)</f>
        <v>MS 160,</v>
      </c>
      <c r="C68" s="2" t="str">
        <f t="shared" si="5"/>
        <v>MS 160</v>
      </c>
      <c r="D68" s="2" t="str">
        <f>IF(LEFT(data!O67,1)="(",data!O67,data!P67)</f>
        <v>(MoWe</v>
      </c>
      <c r="E68" s="2" t="str">
        <f t="shared" si="6"/>
        <v>MoWe</v>
      </c>
      <c r="F68" s="2" t="str">
        <f>IF(LEFT(data!O67,1)="(",data!P67,data!Q67)</f>
        <v>2:00PM</v>
      </c>
      <c r="G68" s="2" t="str">
        <f>IF(LEFT(data!O67,1)="(",data!Q67,data!R67)</f>
        <v>-</v>
      </c>
      <c r="H68" s="2" t="str">
        <f>IF(LEFT(data!O67,1)="(",data!R67,data!S67)</f>
        <v>2:50PM)</v>
      </c>
      <c r="I68" s="2" t="str">
        <f t="shared" si="7"/>
        <v>2:50PM</v>
      </c>
      <c r="J68" s="2" t="s">
        <v>361</v>
      </c>
      <c r="K68" s="2" t="str">
        <f t="shared" si="8"/>
        <v>INSERT INTO section (Cid, Room, Day, Time, Semester) VALUES (5,'MS 160','MoWe','2:00PM-2:50PM','Fall2016');</v>
      </c>
      <c r="L68" s="2"/>
      <c r="M68" s="2" t="str">
        <f>data!D67</f>
        <v>T02:</v>
      </c>
      <c r="N68" s="2" t="str">
        <f t="shared" si="9"/>
        <v>tutorial</v>
      </c>
      <c r="O68" s="2">
        <f>IF(ISNA(VLOOKUP(data!M67,data!$Y$2:$AC$168,5,FALSE)), "", VLOOKUP(data!M67,data!$Y$2:$AC$168,5,FALSE))</f>
        <v>97549138</v>
      </c>
      <c r="P68" s="2"/>
      <c r="Q68" s="2" t="str">
        <f>CONCATENATE("INSERT INTO ",N68," (Sid, Eid) VALUES (",specialization!A68,", ",O68,");")</f>
        <v>INSERT INTO tutorial (Sid, Eid) VALUES (52, 97549138);</v>
      </c>
    </row>
    <row r="69" spans="1:17" x14ac:dyDescent="0.25">
      <c r="A69" s="2">
        <f>VLOOKUP(data!A68,courses!A:F,3,FALSE)</f>
        <v>5</v>
      </c>
      <c r="B69" s="2" t="str">
        <f>CONCATENATE(data!G68," ",data!H68)</f>
        <v>MS 176,</v>
      </c>
      <c r="C69" s="2" t="str">
        <f t="shared" si="5"/>
        <v>MS 176</v>
      </c>
      <c r="D69" s="2" t="str">
        <f>IF(LEFT(data!O68,1)="(",data!O68,data!P68)</f>
        <v>(MoWe</v>
      </c>
      <c r="E69" s="2" t="str">
        <f t="shared" si="6"/>
        <v>MoWe</v>
      </c>
      <c r="F69" s="2" t="str">
        <f>IF(LEFT(data!O68,1)="(",data!P68,data!Q68)</f>
        <v>10:00AM</v>
      </c>
      <c r="G69" s="2" t="str">
        <f>IF(LEFT(data!O68,1)="(",data!Q68,data!R68)</f>
        <v>-</v>
      </c>
      <c r="H69" s="2" t="str">
        <f>IF(LEFT(data!O68,1)="(",data!R68,data!S68)</f>
        <v>10:50AM)</v>
      </c>
      <c r="I69" s="2" t="str">
        <f t="shared" si="7"/>
        <v>10:50AM</v>
      </c>
      <c r="J69" s="2" t="s">
        <v>361</v>
      </c>
      <c r="K69" s="2" t="str">
        <f t="shared" si="8"/>
        <v>INSERT INTO section (Cid, Room, Day, Time, Semester) VALUES (5,'MS 176','MoWe','10:00AM-10:50AM','Fall2016');</v>
      </c>
      <c r="L69" s="2"/>
      <c r="M69" s="2" t="str">
        <f>data!D68</f>
        <v>T03:</v>
      </c>
      <c r="N69" s="2" t="str">
        <f t="shared" si="9"/>
        <v>tutorial</v>
      </c>
      <c r="O69" s="2">
        <f>IF(ISNA(VLOOKUP(data!M68,data!$Y$2:$AC$168,5,FALSE)), "", VLOOKUP(data!M68,data!$Y$2:$AC$168,5,FALSE))</f>
        <v>54683299</v>
      </c>
      <c r="P69" s="2"/>
      <c r="Q69" s="2" t="str">
        <f>CONCATENATE("INSERT INTO ",N69," (Sid, Eid) VALUES (",specialization!A69,", ",O69,");")</f>
        <v>INSERT INTO tutorial (Sid, Eid) VALUES (53, 54683299);</v>
      </c>
    </row>
    <row r="70" spans="1:17" x14ac:dyDescent="0.25">
      <c r="A70" s="2">
        <f>VLOOKUP(data!A69,courses!A:F,3,FALSE)</f>
        <v>5</v>
      </c>
      <c r="B70" s="2" t="str">
        <f>CONCATENATE(data!G69," ",data!H69)</f>
        <v>MS 176,</v>
      </c>
      <c r="C70" s="2" t="str">
        <f t="shared" si="5"/>
        <v>MS 176</v>
      </c>
      <c r="D70" s="2" t="str">
        <f>IF(LEFT(data!O69,1)="(",data!O69,data!P69)</f>
        <v>(TuTh</v>
      </c>
      <c r="E70" s="2" t="str">
        <f t="shared" si="6"/>
        <v>TuTh</v>
      </c>
      <c r="F70" s="2" t="str">
        <f>IF(LEFT(data!O69,1)="(",data!P69,data!Q69)</f>
        <v>11:00AM</v>
      </c>
      <c r="G70" s="2" t="str">
        <f>IF(LEFT(data!O69,1)="(",data!Q69,data!R69)</f>
        <v>-</v>
      </c>
      <c r="H70" s="2" t="str">
        <f>IF(LEFT(data!O69,1)="(",data!R69,data!S69)</f>
        <v>11:50AM)</v>
      </c>
      <c r="I70" s="2" t="str">
        <f t="shared" si="7"/>
        <v>11:50AM</v>
      </c>
      <c r="J70" s="2" t="s">
        <v>361</v>
      </c>
      <c r="K70" s="2" t="str">
        <f t="shared" si="8"/>
        <v>INSERT INTO section (Cid, Room, Day, Time, Semester) VALUES (5,'MS 176','TuTh','11:00AM-11:50AM','Fall2016');</v>
      </c>
      <c r="L70" s="2"/>
      <c r="M70" s="2" t="str">
        <f>data!D69</f>
        <v>T04:</v>
      </c>
      <c r="N70" s="2" t="str">
        <f t="shared" si="9"/>
        <v>tutorial</v>
      </c>
      <c r="O70" s="2">
        <f>IF(ISNA(VLOOKUP(data!M69,data!$Y$2:$AC$168,5,FALSE)), "", VLOOKUP(data!M69,data!$Y$2:$AC$168,5,FALSE))</f>
        <v>82566632</v>
      </c>
      <c r="P70" s="2"/>
      <c r="Q70" s="2" t="str">
        <f>CONCATENATE("INSERT INTO ",N70," (Sid, Eid) VALUES (",specialization!A70,", ",O70,");")</f>
        <v>INSERT INTO tutorial (Sid, Eid) VALUES (54, 82566632);</v>
      </c>
    </row>
    <row r="71" spans="1:17" x14ac:dyDescent="0.25">
      <c r="A71" s="2">
        <f>VLOOKUP(data!A70,courses!A:F,3,FALSE)</f>
        <v>5</v>
      </c>
      <c r="B71" s="2" t="str">
        <f>CONCATENATE(data!G70," ",data!H70)</f>
        <v>MS 176,</v>
      </c>
      <c r="C71" s="2" t="str">
        <f t="shared" si="5"/>
        <v>MS 176</v>
      </c>
      <c r="D71" s="2" t="str">
        <f>IF(LEFT(data!O70,1)="(",data!O70,data!P70)</f>
        <v>(MoWe</v>
      </c>
      <c r="E71" s="2" t="str">
        <f t="shared" si="6"/>
        <v>MoWe</v>
      </c>
      <c r="F71" s="2" t="str">
        <f>IF(LEFT(data!O70,1)="(",data!P70,data!Q70)</f>
        <v>2:00PM</v>
      </c>
      <c r="G71" s="2" t="str">
        <f>IF(LEFT(data!O70,1)="(",data!Q70,data!R70)</f>
        <v>-</v>
      </c>
      <c r="H71" s="2" t="str">
        <f>IF(LEFT(data!O70,1)="(",data!R70,data!S70)</f>
        <v>2:50PM)</v>
      </c>
      <c r="I71" s="2" t="str">
        <f t="shared" si="7"/>
        <v>2:50PM</v>
      </c>
      <c r="J71" s="2" t="s">
        <v>361</v>
      </c>
      <c r="K71" s="2" t="str">
        <f t="shared" si="8"/>
        <v>INSERT INTO section (Cid, Room, Day, Time, Semester) VALUES (5,'MS 176','MoWe','2:00PM-2:50PM','Fall2016');</v>
      </c>
      <c r="L71" s="2"/>
      <c r="M71" s="2" t="str">
        <f>data!D70</f>
        <v>T05:</v>
      </c>
      <c r="N71" s="2" t="str">
        <f t="shared" si="9"/>
        <v>tutorial</v>
      </c>
      <c r="O71" s="2">
        <f>IF(ISNA(VLOOKUP(data!M70,data!$Y$2:$AC$168,5,FALSE)), "", VLOOKUP(data!M70,data!$Y$2:$AC$168,5,FALSE))</f>
        <v>57097659</v>
      </c>
      <c r="P71" s="2"/>
      <c r="Q71" s="2" t="str">
        <f>CONCATENATE("INSERT INTO ",N71," (Sid, Eid) VALUES (",specialization!A71,", ",O71,");")</f>
        <v>INSERT INTO tutorial (Sid, Eid) VALUES (55, 57097659);</v>
      </c>
    </row>
    <row r="72" spans="1:17" x14ac:dyDescent="0.25">
      <c r="A72" s="2">
        <f>VLOOKUP(data!A71,courses!A:F,3,FALSE)</f>
        <v>5</v>
      </c>
      <c r="B72" s="2" t="str">
        <f>CONCATENATE(data!G71," ",data!H71)</f>
        <v>MS 160,</v>
      </c>
      <c r="C72" s="2" t="str">
        <f t="shared" si="5"/>
        <v>MS 160</v>
      </c>
      <c r="D72" s="2" t="str">
        <f>IF(LEFT(data!O71,1)="(",data!O71,data!P71)</f>
        <v>(TuTh</v>
      </c>
      <c r="E72" s="2" t="str">
        <f t="shared" si="6"/>
        <v>TuTh</v>
      </c>
      <c r="F72" s="2" t="str">
        <f>IF(LEFT(data!O71,1)="(",data!P71,data!Q71)</f>
        <v>10:00AM</v>
      </c>
      <c r="G72" s="2" t="str">
        <f>IF(LEFT(data!O71,1)="(",data!Q71,data!R71)</f>
        <v>-</v>
      </c>
      <c r="H72" s="2" t="str">
        <f>IF(LEFT(data!O71,1)="(",data!R71,data!S71)</f>
        <v>10:50AM)</v>
      </c>
      <c r="I72" s="2" t="str">
        <f t="shared" si="7"/>
        <v>10:50AM</v>
      </c>
      <c r="J72" s="2" t="s">
        <v>361</v>
      </c>
      <c r="K72" s="2" t="str">
        <f t="shared" si="8"/>
        <v>INSERT INTO section (Cid, Room, Day, Time, Semester) VALUES (5,'MS 160','TuTh','10:00AM-10:50AM','Fall2016');</v>
      </c>
      <c r="L72" s="2"/>
      <c r="M72" s="2" t="str">
        <f>data!D71</f>
        <v>T06:</v>
      </c>
      <c r="N72" s="2" t="str">
        <f t="shared" si="9"/>
        <v>tutorial</v>
      </c>
      <c r="O72" s="2">
        <f>IF(ISNA(VLOOKUP(data!M71,data!$Y$2:$AC$168,5,FALSE)), "", VLOOKUP(data!M71,data!$Y$2:$AC$168,5,FALSE))</f>
        <v>82566632</v>
      </c>
      <c r="P72" s="2"/>
      <c r="Q72" s="2" t="str">
        <f>CONCATENATE("INSERT INTO ",N72," (Sid, Eid) VALUES (",specialization!A72,", ",O72,");")</f>
        <v>INSERT INTO tutorial (Sid, Eid) VALUES (56, 82566632);</v>
      </c>
    </row>
    <row r="73" spans="1:17" x14ac:dyDescent="0.25">
      <c r="A73" s="2">
        <f>VLOOKUP(data!A72,courses!A:F,3,FALSE)</f>
        <v>5</v>
      </c>
      <c r="B73" s="2" t="str">
        <f>CONCATENATE(data!G72," ",data!H72)</f>
        <v>MS 160,</v>
      </c>
      <c r="C73" s="2" t="str">
        <f t="shared" si="5"/>
        <v>MS 160</v>
      </c>
      <c r="D73" s="2" t="str">
        <f>IF(LEFT(data!O72,1)="(",data!O72,data!P72)</f>
        <v>(TuTh</v>
      </c>
      <c r="E73" s="2" t="str">
        <f t="shared" si="6"/>
        <v>TuTh</v>
      </c>
      <c r="F73" s="2" t="str">
        <f>IF(LEFT(data!O72,1)="(",data!P72,data!Q72)</f>
        <v>3:00PM</v>
      </c>
      <c r="G73" s="2" t="str">
        <f>IF(LEFT(data!O72,1)="(",data!Q72,data!R72)</f>
        <v>-</v>
      </c>
      <c r="H73" s="2" t="str">
        <f>IF(LEFT(data!O72,1)="(",data!R72,data!S72)</f>
        <v>3:50PM)</v>
      </c>
      <c r="I73" s="2" t="str">
        <f t="shared" si="7"/>
        <v>3:50PM</v>
      </c>
      <c r="J73" s="2" t="s">
        <v>361</v>
      </c>
      <c r="K73" s="2" t="str">
        <f t="shared" si="8"/>
        <v>INSERT INTO section (Cid, Room, Day, Time, Semester) VALUES (5,'MS 160','TuTh','3:00PM-3:50PM','Fall2016');</v>
      </c>
      <c r="L73" s="2"/>
      <c r="M73" s="2" t="str">
        <f>data!D72</f>
        <v>T07:</v>
      </c>
      <c r="N73" s="2" t="str">
        <f t="shared" si="9"/>
        <v>tutorial</v>
      </c>
      <c r="O73" s="2">
        <f>IF(ISNA(VLOOKUP(data!M72,data!$Y$2:$AC$168,5,FALSE)), "", VLOOKUP(data!M72,data!$Y$2:$AC$168,5,FALSE))</f>
        <v>40681195</v>
      </c>
      <c r="P73" s="2"/>
      <c r="Q73" s="2" t="str">
        <f>CONCATENATE("INSERT INTO ",N73," (Sid, Eid) VALUES (",specialization!A73,", ",O73,");")</f>
        <v>INSERT INTO tutorial (Sid, Eid) VALUES (57, 40681195);</v>
      </c>
    </row>
    <row r="74" spans="1:17" x14ac:dyDescent="0.25">
      <c r="A74" s="2">
        <f>VLOOKUP(data!A73,courses!A:F,3,FALSE)</f>
        <v>5</v>
      </c>
      <c r="B74" s="2" t="str">
        <f>CONCATENATE(data!G73," ",data!H73)</f>
        <v>MS 176,</v>
      </c>
      <c r="C74" s="2" t="str">
        <f t="shared" si="5"/>
        <v>MS 176</v>
      </c>
      <c r="D74" s="2" t="str">
        <f>IF(LEFT(data!O73,1)="(",data!O73,data!P73)</f>
        <v>(MoWe</v>
      </c>
      <c r="E74" s="2" t="str">
        <f t="shared" si="6"/>
        <v>MoWe</v>
      </c>
      <c r="F74" s="2" t="str">
        <f>IF(LEFT(data!O73,1)="(",data!P73,data!Q73)</f>
        <v>11:00AM</v>
      </c>
      <c r="G74" s="2" t="str">
        <f>IF(LEFT(data!O73,1)="(",data!Q73,data!R73)</f>
        <v>-</v>
      </c>
      <c r="H74" s="2" t="str">
        <f>IF(LEFT(data!O73,1)="(",data!R73,data!S73)</f>
        <v>11:50AM)</v>
      </c>
      <c r="I74" s="2" t="str">
        <f t="shared" si="7"/>
        <v>11:50AM</v>
      </c>
      <c r="J74" s="2" t="s">
        <v>361</v>
      </c>
      <c r="K74" s="2" t="str">
        <f t="shared" si="8"/>
        <v>INSERT INTO section (Cid, Room, Day, Time, Semester) VALUES (5,'MS 176','MoWe','11:00AM-11:50AM','Fall2016');</v>
      </c>
      <c r="L74" s="2"/>
      <c r="M74" s="2" t="str">
        <f>data!D73</f>
        <v>T08:</v>
      </c>
      <c r="N74" s="2" t="str">
        <f t="shared" si="9"/>
        <v>tutorial</v>
      </c>
      <c r="O74" s="2">
        <f>IF(ISNA(VLOOKUP(data!M73,data!$Y$2:$AC$168,5,FALSE)), "", VLOOKUP(data!M73,data!$Y$2:$AC$168,5,FALSE))</f>
        <v>54683299</v>
      </c>
      <c r="P74" s="2"/>
      <c r="Q74" s="2" t="str">
        <f>CONCATENATE("INSERT INTO ",N74," (Sid, Eid) VALUES (",specialization!A74,", ",O74,");")</f>
        <v>INSERT INTO tutorial (Sid, Eid) VALUES (58, 54683299);</v>
      </c>
    </row>
    <row r="75" spans="1:17" x14ac:dyDescent="0.25">
      <c r="A75" s="2">
        <f>VLOOKUP(data!A74,courses!A:F,3,FALSE)</f>
        <v>5</v>
      </c>
      <c r="B75" s="2" t="str">
        <f>CONCATENATE(data!G74," ",data!H74)</f>
        <v>MS 160,</v>
      </c>
      <c r="C75" s="2" t="str">
        <f t="shared" si="5"/>
        <v>MS 160</v>
      </c>
      <c r="D75" s="2" t="str">
        <f>IF(LEFT(data!O74,1)="(",data!O74,data!P74)</f>
        <v>(MoWe</v>
      </c>
      <c r="E75" s="2" t="str">
        <f t="shared" si="6"/>
        <v>MoWe</v>
      </c>
      <c r="F75" s="2" t="str">
        <f>IF(LEFT(data!O74,1)="(",data!P74,data!Q74)</f>
        <v>11:00AM</v>
      </c>
      <c r="G75" s="2" t="str">
        <f>IF(LEFT(data!O74,1)="(",data!Q74,data!R74)</f>
        <v>-</v>
      </c>
      <c r="H75" s="2" t="str">
        <f>IF(LEFT(data!O74,1)="(",data!R74,data!S74)</f>
        <v>11:50AM)</v>
      </c>
      <c r="I75" s="2" t="str">
        <f t="shared" si="7"/>
        <v>11:50AM</v>
      </c>
      <c r="J75" s="2" t="s">
        <v>361</v>
      </c>
      <c r="K75" s="2" t="str">
        <f t="shared" si="8"/>
        <v>INSERT INTO section (Cid, Room, Day, Time, Semester) VALUES (5,'MS 160','MoWe','11:00AM-11:50AM','Fall2016');</v>
      </c>
      <c r="L75" s="2"/>
      <c r="M75" s="2" t="str">
        <f>data!D74</f>
        <v>T09:</v>
      </c>
      <c r="N75" s="2" t="str">
        <f t="shared" si="9"/>
        <v>tutorial</v>
      </c>
      <c r="O75" s="2">
        <f>IF(ISNA(VLOOKUP(data!M74,data!$Y$2:$AC$168,5,FALSE)), "", VLOOKUP(data!M74,data!$Y$2:$AC$168,5,FALSE))</f>
        <v>53806363</v>
      </c>
      <c r="P75" s="2"/>
      <c r="Q75" s="2" t="str">
        <f>CONCATENATE("INSERT INTO ",N75," (Sid, Eid) VALUES (",specialization!A75,", ",O75,");")</f>
        <v>INSERT INTO tutorial (Sid, Eid) VALUES (59, 53806363);</v>
      </c>
    </row>
    <row r="76" spans="1:17" x14ac:dyDescent="0.25">
      <c r="A76" s="2">
        <f>VLOOKUP(data!A75,courses!A:F,3,FALSE)</f>
        <v>5</v>
      </c>
      <c r="B76" s="2" t="str">
        <f>CONCATENATE(data!G75," ",data!H75)</f>
        <v>MS 176,</v>
      </c>
      <c r="C76" s="2" t="str">
        <f t="shared" si="5"/>
        <v>MS 176</v>
      </c>
      <c r="D76" s="2" t="str">
        <f>IF(LEFT(data!O75,1)="(",data!O75,data!P75)</f>
        <v>(MoWe</v>
      </c>
      <c r="E76" s="2" t="str">
        <f t="shared" si="6"/>
        <v>MoWe</v>
      </c>
      <c r="F76" s="2" t="str">
        <f>IF(LEFT(data!O75,1)="(",data!P75,data!Q75)</f>
        <v>12:00PM</v>
      </c>
      <c r="G76" s="2" t="str">
        <f>IF(LEFT(data!O75,1)="(",data!Q75,data!R75)</f>
        <v>-</v>
      </c>
      <c r="H76" s="2" t="str">
        <f>IF(LEFT(data!O75,1)="(",data!R75,data!S75)</f>
        <v>12:50PM)</v>
      </c>
      <c r="I76" s="2" t="str">
        <f t="shared" si="7"/>
        <v>12:50PM</v>
      </c>
      <c r="J76" s="2" t="s">
        <v>361</v>
      </c>
      <c r="K76" s="2" t="str">
        <f t="shared" si="8"/>
        <v>INSERT INTO section (Cid, Room, Day, Time, Semester) VALUES (5,'MS 176','MoWe','12:00PM-12:50PM','Fall2016');</v>
      </c>
      <c r="L76" s="2"/>
      <c r="M76" s="2" t="str">
        <f>data!D75</f>
        <v>T10:</v>
      </c>
      <c r="N76" s="2" t="str">
        <f t="shared" si="9"/>
        <v>tutorial</v>
      </c>
      <c r="O76" s="2">
        <f>IF(ISNA(VLOOKUP(data!M75,data!$Y$2:$AC$168,5,FALSE)), "", VLOOKUP(data!M75,data!$Y$2:$AC$168,5,FALSE))</f>
        <v>53806363</v>
      </c>
      <c r="P76" s="2"/>
      <c r="Q76" s="2" t="str">
        <f>CONCATENATE("INSERT INTO ",N76," (Sid, Eid) VALUES (",specialization!A76,", ",O76,");")</f>
        <v>INSERT INTO tutorial (Sid, Eid) VALUES (60, 53806363);</v>
      </c>
    </row>
    <row r="77" spans="1:17" x14ac:dyDescent="0.25">
      <c r="A77" s="2">
        <f>VLOOKUP(data!A76,courses!A:F,3,FALSE)</f>
        <v>5</v>
      </c>
      <c r="B77" s="2" t="str">
        <f>CONCATENATE(data!G76," ",data!H76)</f>
        <v>MS 176,</v>
      </c>
      <c r="C77" s="2" t="str">
        <f t="shared" si="5"/>
        <v>MS 176</v>
      </c>
      <c r="D77" s="2" t="str">
        <f>IF(LEFT(data!O76,1)="(",data!O76,data!P76)</f>
        <v>(TuTh</v>
      </c>
      <c r="E77" s="2" t="str">
        <f t="shared" si="6"/>
        <v>TuTh</v>
      </c>
      <c r="F77" s="2" t="str">
        <f>IF(LEFT(data!O76,1)="(",data!P76,data!Q76)</f>
        <v>9:00AM</v>
      </c>
      <c r="G77" s="2" t="str">
        <f>IF(LEFT(data!O76,1)="(",data!Q76,data!R76)</f>
        <v>-</v>
      </c>
      <c r="H77" s="2" t="str">
        <f>IF(LEFT(data!O76,1)="(",data!R76,data!S76)</f>
        <v>9:50AM)</v>
      </c>
      <c r="I77" s="2" t="str">
        <f t="shared" si="7"/>
        <v>9:50AM</v>
      </c>
      <c r="J77" s="2" t="s">
        <v>361</v>
      </c>
      <c r="K77" s="2" t="str">
        <f t="shared" si="8"/>
        <v>INSERT INTO section (Cid, Room, Day, Time, Semester) VALUES (5,'MS 176','TuTh','9:00AM-9:50AM','Fall2016');</v>
      </c>
      <c r="L77" s="2"/>
      <c r="M77" s="2" t="str">
        <f>data!D76</f>
        <v>T11:</v>
      </c>
      <c r="N77" s="2" t="str">
        <f t="shared" si="9"/>
        <v>tutorial</v>
      </c>
      <c r="O77" s="2">
        <f>IF(ISNA(VLOOKUP(data!M76,data!$Y$2:$AC$168,5,FALSE)), "", VLOOKUP(data!M76,data!$Y$2:$AC$168,5,FALSE))</f>
        <v>18797188</v>
      </c>
      <c r="P77" s="2"/>
      <c r="Q77" s="2" t="str">
        <f>CONCATENATE("INSERT INTO ",N77," (Sid, Eid) VALUES (",specialization!A77,", ",O77,");")</f>
        <v>INSERT INTO tutorial (Sid, Eid) VALUES (61, 18797188);</v>
      </c>
    </row>
    <row r="78" spans="1:17" x14ac:dyDescent="0.25">
      <c r="A78" s="2">
        <f>VLOOKUP(data!A77,courses!A:F,3,FALSE)</f>
        <v>5</v>
      </c>
      <c r="B78" s="2" t="str">
        <f>CONCATENATE(data!G77," ",data!H77)</f>
        <v>MS 160,</v>
      </c>
      <c r="C78" s="2" t="str">
        <f t="shared" si="5"/>
        <v>MS 160</v>
      </c>
      <c r="D78" s="2" t="str">
        <f>IF(LEFT(data!O77,1)="(",data!O77,data!P77)</f>
        <v>(TuTh</v>
      </c>
      <c r="E78" s="2" t="str">
        <f t="shared" si="6"/>
        <v>TuTh</v>
      </c>
      <c r="F78" s="2" t="str">
        <f>IF(LEFT(data!O77,1)="(",data!P77,data!Q77)</f>
        <v>4:00PM</v>
      </c>
      <c r="G78" s="2" t="str">
        <f>IF(LEFT(data!O77,1)="(",data!Q77,data!R77)</f>
        <v>-</v>
      </c>
      <c r="H78" s="2" t="str">
        <f>IF(LEFT(data!O77,1)="(",data!R77,data!S77)</f>
        <v>4:50PM)</v>
      </c>
      <c r="I78" s="2" t="str">
        <f t="shared" si="7"/>
        <v>4:50PM</v>
      </c>
      <c r="J78" s="2" t="s">
        <v>361</v>
      </c>
      <c r="K78" s="2" t="str">
        <f t="shared" si="8"/>
        <v>INSERT INTO section (Cid, Room, Day, Time, Semester) VALUES (5,'MS 160','TuTh','4:00PM-4:50PM','Fall2016');</v>
      </c>
      <c r="L78" s="2"/>
      <c r="M78" s="2" t="str">
        <f>data!D77</f>
        <v>T12:</v>
      </c>
      <c r="N78" s="2" t="str">
        <f t="shared" si="9"/>
        <v>tutorial</v>
      </c>
      <c r="O78" s="2">
        <f>IF(ISNA(VLOOKUP(data!M77,data!$Y$2:$AC$168,5,FALSE)), "", VLOOKUP(data!M77,data!$Y$2:$AC$168,5,FALSE))</f>
        <v>40681195</v>
      </c>
      <c r="P78" s="2"/>
      <c r="Q78" s="2" t="str">
        <f>CONCATENATE("INSERT INTO ",N78," (Sid, Eid) VALUES (",specialization!A78,", ",O78,");")</f>
        <v>INSERT INTO tutorial (Sid, Eid) VALUES (62, 40681195);</v>
      </c>
    </row>
    <row r="79" spans="1:17" x14ac:dyDescent="0.25">
      <c r="A79" s="2" t="e">
        <f>VLOOKUP(data!A78,courses!A:F,3,FALSE)</f>
        <v>#N/A</v>
      </c>
      <c r="B79" s="2" t="str">
        <f>CONCATENATE(data!G78," ",data!H78)</f>
        <v xml:space="preserve"> </v>
      </c>
      <c r="C79" s="2" t="str">
        <f t="shared" si="5"/>
        <v/>
      </c>
      <c r="D79" s="2">
        <f>IF(LEFT(data!O78,1)="(",data!O78,data!P78)</f>
        <v>0</v>
      </c>
      <c r="E79" s="2" t="str">
        <f t="shared" si="6"/>
        <v/>
      </c>
      <c r="F79" s="2">
        <f>IF(LEFT(data!O78,1)="(",data!P78,data!Q78)</f>
        <v>0</v>
      </c>
      <c r="G79" s="2">
        <f>IF(LEFT(data!O78,1)="(",data!Q78,data!R78)</f>
        <v>0</v>
      </c>
      <c r="H79" s="2">
        <f>IF(LEFT(data!O78,1)="(",data!R78,data!S78)</f>
        <v>0</v>
      </c>
      <c r="I79" s="2" t="str">
        <f t="shared" si="7"/>
        <v/>
      </c>
      <c r="J79" s="2" t="s">
        <v>361</v>
      </c>
      <c r="K79" s="2" t="e">
        <f t="shared" si="8"/>
        <v>#N/A</v>
      </c>
      <c r="L79" s="2"/>
      <c r="M79" s="2">
        <f>data!D78</f>
        <v>0</v>
      </c>
      <c r="N79" s="2" t="str">
        <f t="shared" si="9"/>
        <v>lab</v>
      </c>
      <c r="O79" s="2" t="str">
        <f>IF(ISNA(VLOOKUP(data!M78,data!$Y$2:$AC$168,5,FALSE)), "", VLOOKUP(data!M78,data!$Y$2:$AC$168,5,FALSE))</f>
        <v/>
      </c>
      <c r="P79" s="2"/>
      <c r="Q79" s="2" t="str">
        <f>CONCATENATE("INSERT INTO ",N79," (Sid, Eid) VALUES (",specialization!A79,", ",O79,");")</f>
        <v>INSERT INTO lab (Sid, Eid) VALUES (, );</v>
      </c>
    </row>
    <row r="80" spans="1:17" x14ac:dyDescent="0.25">
      <c r="A80" s="2" t="e">
        <f>VLOOKUP(data!A79,courses!A:F,3,FALSE)</f>
        <v>#N/A</v>
      </c>
      <c r="B80" s="2" t="str">
        <f>CONCATENATE(data!G79," ",data!H79)</f>
        <v xml:space="preserve"> </v>
      </c>
      <c r="C80" s="2" t="str">
        <f t="shared" si="5"/>
        <v/>
      </c>
      <c r="D80" s="2">
        <f>IF(LEFT(data!O79,1)="(",data!O79,data!P79)</f>
        <v>0</v>
      </c>
      <c r="E80" s="2" t="str">
        <f t="shared" si="6"/>
        <v/>
      </c>
      <c r="F80" s="2">
        <f>IF(LEFT(data!O79,1)="(",data!P79,data!Q79)</f>
        <v>0</v>
      </c>
      <c r="G80" s="2">
        <f>IF(LEFT(data!O79,1)="(",data!Q79,data!R79)</f>
        <v>0</v>
      </c>
      <c r="H80" s="2">
        <f>IF(LEFT(data!O79,1)="(",data!R79,data!S79)</f>
        <v>0</v>
      </c>
      <c r="I80" s="2" t="str">
        <f t="shared" si="7"/>
        <v/>
      </c>
      <c r="J80" s="2" t="s">
        <v>361</v>
      </c>
      <c r="K80" s="2" t="e">
        <f t="shared" si="8"/>
        <v>#N/A</v>
      </c>
      <c r="L80" s="2"/>
      <c r="M80" s="2" t="str">
        <f>data!D79</f>
        <v>Introduction</v>
      </c>
      <c r="N80" s="2" t="str">
        <f t="shared" si="9"/>
        <v>lab</v>
      </c>
      <c r="O80" s="2" t="str">
        <f>IF(ISNA(VLOOKUP(data!M79,data!$Y$2:$AC$168,5,FALSE)), "", VLOOKUP(data!M79,data!$Y$2:$AC$168,5,FALSE))</f>
        <v/>
      </c>
      <c r="P80" s="2"/>
      <c r="Q80" s="2" t="str">
        <f>CONCATENATE("INSERT INTO ",N80," (Sid, Eid) VALUES (",specialization!A80,", ",O80,");")</f>
        <v>INSERT INTO lab (Sid, Eid) VALUES (, );</v>
      </c>
    </row>
    <row r="81" spans="1:17" x14ac:dyDescent="0.25">
      <c r="A81" s="2">
        <f>VLOOKUP(data!A80,courses!A:F,3,FALSE)</f>
        <v>10</v>
      </c>
      <c r="B81" s="2" t="str">
        <f>CONCATENATE(data!G80," ",data!H80)</f>
        <v>EEEL 161,</v>
      </c>
      <c r="C81" s="2" t="str">
        <f t="shared" si="5"/>
        <v>EEEL 161</v>
      </c>
      <c r="D81" s="2" t="str">
        <f>IF(LEFT(data!O80,1)="(",data!O80,data!P80)</f>
        <v>(MoWeFr</v>
      </c>
      <c r="E81" s="2" t="str">
        <f t="shared" si="6"/>
        <v>MoWeFr</v>
      </c>
      <c r="F81" s="2" t="str">
        <f>IF(LEFT(data!O80,1)="(",data!P80,data!Q80)</f>
        <v>11:00AM</v>
      </c>
      <c r="G81" s="2" t="str">
        <f>IF(LEFT(data!O80,1)="(",data!Q80,data!R80)</f>
        <v>-</v>
      </c>
      <c r="H81" s="2" t="str">
        <f>IF(LEFT(data!O80,1)="(",data!R80,data!S80)</f>
        <v>11:50AM)</v>
      </c>
      <c r="I81" s="2" t="str">
        <f t="shared" si="7"/>
        <v>11:50AM</v>
      </c>
      <c r="J81" s="2" t="s">
        <v>361</v>
      </c>
      <c r="K81" s="2" t="str">
        <f t="shared" si="8"/>
        <v>INSERT INTO section (Cid, Room, Day, Time, Semester) VALUES (10,'EEEL 161','MoWeFr','11:00AM-11:50AM','Fall2016');</v>
      </c>
      <c r="L81" s="2"/>
      <c r="M81" s="2" t="str">
        <f>data!D80</f>
        <v>L01:</v>
      </c>
      <c r="N81" s="2" t="str">
        <f t="shared" si="9"/>
        <v>lecture</v>
      </c>
      <c r="O81" s="2">
        <f>IF(ISNA(VLOOKUP(data!M80,data!$Y$2:$AC$168,5,FALSE)), "", VLOOKUP(data!M80,data!$Y$2:$AC$168,5,FALSE))</f>
        <v>98651819</v>
      </c>
      <c r="P81" s="2"/>
      <c r="Q81" s="2" t="str">
        <f>CONCATENATE("INSERT INTO ",N81," (Sid, Eid) VALUES (",specialization!A81,", ",O81,");")</f>
        <v>INSERT INTO lecture (Sid, Eid) VALUES (63, 98651819);</v>
      </c>
    </row>
    <row r="82" spans="1:17" x14ac:dyDescent="0.25">
      <c r="A82" s="2">
        <f>VLOOKUP(data!A81,courses!A:F,3,FALSE)</f>
        <v>10</v>
      </c>
      <c r="B82" s="2" t="str">
        <f>CONCATENATE(data!G81," ",data!H81)</f>
        <v>SA 125,</v>
      </c>
      <c r="C82" s="2" t="str">
        <f t="shared" si="5"/>
        <v>SA 125</v>
      </c>
      <c r="D82" s="2" t="str">
        <f>IF(LEFT(data!O81,1)="(",data!O81,data!P81)</f>
        <v>(Tu</v>
      </c>
      <c r="E82" s="2" t="str">
        <f t="shared" si="6"/>
        <v>Tu</v>
      </c>
      <c r="F82" s="2" t="str">
        <f>IF(LEFT(data!O81,1)="(",data!P81,data!Q81)</f>
        <v>10:00AM</v>
      </c>
      <c r="G82" s="2" t="str">
        <f>IF(LEFT(data!O81,1)="(",data!Q81,data!R81)</f>
        <v>-</v>
      </c>
      <c r="H82" s="2" t="str">
        <f>IF(LEFT(data!O81,1)="(",data!R81,data!S81)</f>
        <v>10:50AM)</v>
      </c>
      <c r="I82" s="2" t="str">
        <f t="shared" si="7"/>
        <v>10:50AM</v>
      </c>
      <c r="J82" s="2" t="s">
        <v>361</v>
      </c>
      <c r="K82" s="2" t="str">
        <f t="shared" si="8"/>
        <v>INSERT INTO section (Cid, Room, Day, Time, Semester) VALUES (10,'SA 125','Tu','10:00AM-10:50AM','Fall2016');</v>
      </c>
      <c r="L82" s="2"/>
      <c r="M82" s="2" t="str">
        <f>data!D81</f>
        <v>T01:</v>
      </c>
      <c r="N82" s="2" t="str">
        <f t="shared" si="9"/>
        <v>tutorial</v>
      </c>
      <c r="O82" s="2">
        <f>IF(ISNA(VLOOKUP(data!M81,data!$Y$2:$AC$168,5,FALSE)), "", VLOOKUP(data!M81,data!$Y$2:$AC$168,5,FALSE))</f>
        <v>95293477</v>
      </c>
      <c r="P82" s="2"/>
      <c r="Q82" s="2" t="str">
        <f>CONCATENATE("INSERT INTO ",N82," (Sid, Eid) VALUES (",specialization!A82,", ",O82,");")</f>
        <v>INSERT INTO tutorial (Sid, Eid) VALUES (64, 95293477);</v>
      </c>
    </row>
    <row r="83" spans="1:17" x14ac:dyDescent="0.25">
      <c r="A83" s="2">
        <f>VLOOKUP(data!A82,courses!A:F,3,FALSE)</f>
        <v>10</v>
      </c>
      <c r="B83" s="2" t="str">
        <f>CONCATENATE(data!G82," ",data!H82)</f>
        <v>SA 125,</v>
      </c>
      <c r="C83" s="2" t="str">
        <f t="shared" si="5"/>
        <v>SA 125</v>
      </c>
      <c r="D83" s="2" t="str">
        <f>IF(LEFT(data!O82,1)="(",data!O82,data!P82)</f>
        <v>(Mo</v>
      </c>
      <c r="E83" s="2" t="str">
        <f t="shared" si="6"/>
        <v>Mo</v>
      </c>
      <c r="F83" s="2" t="str">
        <f>IF(LEFT(data!O82,1)="(",data!P82,data!Q82)</f>
        <v>5:00PM</v>
      </c>
      <c r="G83" s="2" t="str">
        <f>IF(LEFT(data!O82,1)="(",data!Q82,data!R82)</f>
        <v>-</v>
      </c>
      <c r="H83" s="2" t="str">
        <f>IF(LEFT(data!O82,1)="(",data!R82,data!S82)</f>
        <v>5:50PM)</v>
      </c>
      <c r="I83" s="2" t="str">
        <f t="shared" si="7"/>
        <v>5:50PM</v>
      </c>
      <c r="J83" s="2" t="s">
        <v>361</v>
      </c>
      <c r="K83" s="2" t="str">
        <f t="shared" si="8"/>
        <v>INSERT INTO section (Cid, Room, Day, Time, Semester) VALUES (10,'SA 125','Mo','5:00PM-5:50PM','Fall2016');</v>
      </c>
      <c r="L83" s="2"/>
      <c r="M83" s="2" t="str">
        <f>data!D82</f>
        <v>T02:</v>
      </c>
      <c r="N83" s="2" t="str">
        <f t="shared" si="9"/>
        <v>tutorial</v>
      </c>
      <c r="O83" s="2">
        <f>IF(ISNA(VLOOKUP(data!M82,data!$Y$2:$AC$168,5,FALSE)), "", VLOOKUP(data!M82,data!$Y$2:$AC$168,5,FALSE))</f>
        <v>28091334</v>
      </c>
      <c r="P83" s="2"/>
      <c r="Q83" s="2" t="str">
        <f>CONCATENATE("INSERT INTO ",N83," (Sid, Eid) VALUES (",specialization!A83,", ",O83,");")</f>
        <v>INSERT INTO tutorial (Sid, Eid) VALUES (65, 28091334);</v>
      </c>
    </row>
    <row r="84" spans="1:17" x14ac:dyDescent="0.25">
      <c r="A84" s="2">
        <f>VLOOKUP(data!A83,courses!A:F,3,FALSE)</f>
        <v>10</v>
      </c>
      <c r="B84" s="2" t="str">
        <f>CONCATENATE(data!G83," ",data!H83)</f>
        <v>SA 125,</v>
      </c>
      <c r="C84" s="2" t="str">
        <f t="shared" si="5"/>
        <v>SA 125</v>
      </c>
      <c r="D84" s="2" t="str">
        <f>IF(LEFT(data!O83,1)="(",data!O83,data!P83)</f>
        <v>(We</v>
      </c>
      <c r="E84" s="2" t="str">
        <f t="shared" si="6"/>
        <v>We</v>
      </c>
      <c r="F84" s="2" t="str">
        <f>IF(LEFT(data!O83,1)="(",data!P83,data!Q83)</f>
        <v>12:00PM</v>
      </c>
      <c r="G84" s="2" t="str">
        <f>IF(LEFT(data!O83,1)="(",data!Q83,data!R83)</f>
        <v>-</v>
      </c>
      <c r="H84" s="2" t="str">
        <f>IF(LEFT(data!O83,1)="(",data!R83,data!S83)</f>
        <v>12:50PM)</v>
      </c>
      <c r="I84" s="2" t="str">
        <f t="shared" si="7"/>
        <v>12:50PM</v>
      </c>
      <c r="J84" s="2" t="s">
        <v>361</v>
      </c>
      <c r="K84" s="2" t="str">
        <f t="shared" si="8"/>
        <v>INSERT INTO section (Cid, Room, Day, Time, Semester) VALUES (10,'SA 125','We','12:00PM-12:50PM','Fall2016');</v>
      </c>
      <c r="L84" s="2"/>
      <c r="M84" s="2" t="str">
        <f>data!D83</f>
        <v>T03:</v>
      </c>
      <c r="N84" s="2" t="str">
        <f t="shared" si="9"/>
        <v>tutorial</v>
      </c>
      <c r="O84" s="2">
        <f>IF(ISNA(VLOOKUP(data!M83,data!$Y$2:$AC$168,5,FALSE)), "", VLOOKUP(data!M83,data!$Y$2:$AC$168,5,FALSE))</f>
        <v>28091334</v>
      </c>
      <c r="P84" s="2"/>
      <c r="Q84" s="2" t="str">
        <f>CONCATENATE("INSERT INTO ",N84," (Sid, Eid) VALUES (",specialization!A84,", ",O84,");")</f>
        <v>INSERT INTO tutorial (Sid, Eid) VALUES (66, 28091334);</v>
      </c>
    </row>
    <row r="85" spans="1:17" x14ac:dyDescent="0.25">
      <c r="A85" s="2">
        <f>VLOOKUP(data!A84,courses!A:F,3,FALSE)</f>
        <v>10</v>
      </c>
      <c r="B85" s="2" t="str">
        <f>CONCATENATE(data!G84," ",data!H84)</f>
        <v>SA 125,</v>
      </c>
      <c r="C85" s="2" t="str">
        <f t="shared" si="5"/>
        <v>SA 125</v>
      </c>
      <c r="D85" s="2" t="str">
        <f>IF(LEFT(data!O84,1)="(",data!O84,data!P84)</f>
        <v>(We</v>
      </c>
      <c r="E85" s="2" t="str">
        <f t="shared" si="6"/>
        <v>We</v>
      </c>
      <c r="F85" s="2" t="str">
        <f>IF(LEFT(data!O84,1)="(",data!P84,data!Q84)</f>
        <v>5:00PM</v>
      </c>
      <c r="G85" s="2" t="str">
        <f>IF(LEFT(data!O84,1)="(",data!Q84,data!R84)</f>
        <v>-</v>
      </c>
      <c r="H85" s="2" t="str">
        <f>IF(LEFT(data!O84,1)="(",data!R84,data!S84)</f>
        <v>5:50PM)</v>
      </c>
      <c r="I85" s="2" t="str">
        <f t="shared" si="7"/>
        <v>5:50PM</v>
      </c>
      <c r="J85" s="2" t="s">
        <v>361</v>
      </c>
      <c r="K85" s="2" t="str">
        <f t="shared" si="8"/>
        <v>INSERT INTO section (Cid, Room, Day, Time, Semester) VALUES (10,'SA 125','We','5:00PM-5:50PM','Fall2016');</v>
      </c>
      <c r="L85" s="2"/>
      <c r="M85" s="2" t="str">
        <f>data!D84</f>
        <v>T04:</v>
      </c>
      <c r="N85" s="2" t="str">
        <f t="shared" si="9"/>
        <v>tutorial</v>
      </c>
      <c r="O85" s="2">
        <f>IF(ISNA(VLOOKUP(data!M84,data!$Y$2:$AC$168,5,FALSE)), "", VLOOKUP(data!M84,data!$Y$2:$AC$168,5,FALSE))</f>
        <v>17001491</v>
      </c>
      <c r="P85" s="2"/>
      <c r="Q85" s="2" t="str">
        <f>CONCATENATE("INSERT INTO ",N85," (Sid, Eid) VALUES (",specialization!A85,", ",O85,");")</f>
        <v>INSERT INTO tutorial (Sid, Eid) VALUES (67, 17001491);</v>
      </c>
    </row>
    <row r="86" spans="1:17" x14ac:dyDescent="0.25">
      <c r="A86" s="2">
        <f>VLOOKUP(data!A85,courses!A:F,3,FALSE)</f>
        <v>10</v>
      </c>
      <c r="B86" s="2" t="str">
        <f>CONCATENATE(data!G85," ",data!H85)</f>
        <v>SA 125,</v>
      </c>
      <c r="C86" s="2" t="str">
        <f t="shared" si="5"/>
        <v>SA 125</v>
      </c>
      <c r="D86" s="2" t="str">
        <f>IF(LEFT(data!O85,1)="(",data!O85,data!P85)</f>
        <v>(Mo</v>
      </c>
      <c r="E86" s="2" t="str">
        <f t="shared" si="6"/>
        <v>Mo</v>
      </c>
      <c r="F86" s="2" t="str">
        <f>IF(LEFT(data!O85,1)="(",data!P85,data!Q85)</f>
        <v>3:00PM</v>
      </c>
      <c r="G86" s="2" t="str">
        <f>IF(LEFT(data!O85,1)="(",data!Q85,data!R85)</f>
        <v>-</v>
      </c>
      <c r="H86" s="2" t="str">
        <f>IF(LEFT(data!O85,1)="(",data!R85,data!S85)</f>
        <v>3:50PM)</v>
      </c>
      <c r="I86" s="2" t="str">
        <f t="shared" si="7"/>
        <v>3:50PM</v>
      </c>
      <c r="J86" s="2" t="s">
        <v>361</v>
      </c>
      <c r="K86" s="2" t="str">
        <f t="shared" si="8"/>
        <v>INSERT INTO section (Cid, Room, Day, Time, Semester) VALUES (10,'SA 125','Mo','3:00PM-3:50PM','Fall2016');</v>
      </c>
      <c r="L86" s="2"/>
      <c r="M86" s="2" t="str">
        <f>data!D85</f>
        <v>T05:</v>
      </c>
      <c r="N86" s="2" t="str">
        <f t="shared" si="9"/>
        <v>tutorial</v>
      </c>
      <c r="O86" s="2">
        <f>IF(ISNA(VLOOKUP(data!M85,data!$Y$2:$AC$168,5,FALSE)), "", VLOOKUP(data!M85,data!$Y$2:$AC$168,5,FALSE))</f>
        <v>95293477</v>
      </c>
      <c r="P86" s="2"/>
      <c r="Q86" s="2" t="str">
        <f>CONCATENATE("INSERT INTO ",N86," (Sid, Eid) VALUES (",specialization!A86,", ",O86,");")</f>
        <v>INSERT INTO tutorial (Sid, Eid) VALUES (68, 95293477);</v>
      </c>
    </row>
    <row r="87" spans="1:17" x14ac:dyDescent="0.25">
      <c r="A87" s="2">
        <f>VLOOKUP(data!A86,courses!A:F,3,FALSE)</f>
        <v>10</v>
      </c>
      <c r="B87" s="2" t="str">
        <f>CONCATENATE(data!G86," ",data!H86)</f>
        <v>SA 125,</v>
      </c>
      <c r="C87" s="2" t="str">
        <f t="shared" si="5"/>
        <v>SA 125</v>
      </c>
      <c r="D87" s="2" t="str">
        <f>IF(LEFT(data!O86,1)="(",data!O86,data!P86)</f>
        <v>(We</v>
      </c>
      <c r="E87" s="2" t="str">
        <f t="shared" si="6"/>
        <v>We</v>
      </c>
      <c r="F87" s="2" t="str">
        <f>IF(LEFT(data!O86,1)="(",data!P86,data!Q86)</f>
        <v>3:00PM</v>
      </c>
      <c r="G87" s="2" t="str">
        <f>IF(LEFT(data!O86,1)="(",data!Q86,data!R86)</f>
        <v>-</v>
      </c>
      <c r="H87" s="2" t="str">
        <f>IF(LEFT(data!O86,1)="(",data!R86,data!S86)</f>
        <v>3:50PM)</v>
      </c>
      <c r="I87" s="2" t="str">
        <f t="shared" si="7"/>
        <v>3:50PM</v>
      </c>
      <c r="J87" s="2" t="s">
        <v>361</v>
      </c>
      <c r="K87" s="2" t="str">
        <f t="shared" si="8"/>
        <v>INSERT INTO section (Cid, Room, Day, Time, Semester) VALUES (10,'SA 125','We','3:00PM-3:50PM','Fall2016');</v>
      </c>
      <c r="L87" s="2"/>
      <c r="M87" s="2" t="str">
        <f>data!D86</f>
        <v>T06:</v>
      </c>
      <c r="N87" s="2" t="str">
        <f t="shared" si="9"/>
        <v>tutorial</v>
      </c>
      <c r="O87" s="2">
        <f>IF(ISNA(VLOOKUP(data!M86,data!$Y$2:$AC$168,5,FALSE)), "", VLOOKUP(data!M86,data!$Y$2:$AC$168,5,FALSE))</f>
        <v>17001491</v>
      </c>
      <c r="P87" s="2"/>
      <c r="Q87" s="2" t="str">
        <f>CONCATENATE("INSERT INTO ",N87," (Sid, Eid) VALUES (",specialization!A87,", ",O87,");")</f>
        <v>INSERT INTO tutorial (Sid, Eid) VALUES (69, 17001491);</v>
      </c>
    </row>
    <row r="88" spans="1:17" x14ac:dyDescent="0.25">
      <c r="A88" s="2" t="e">
        <f>VLOOKUP(data!A87,courses!A:F,3,FALSE)</f>
        <v>#N/A</v>
      </c>
      <c r="B88" s="2" t="str">
        <f>CONCATENATE(data!G87," ",data!H87)</f>
        <v xml:space="preserve"> </v>
      </c>
      <c r="C88" s="2" t="str">
        <f t="shared" si="5"/>
        <v/>
      </c>
      <c r="D88" s="2">
        <f>IF(LEFT(data!O87,1)="(",data!O87,data!P87)</f>
        <v>0</v>
      </c>
      <c r="E88" s="2" t="str">
        <f t="shared" si="6"/>
        <v/>
      </c>
      <c r="F88" s="2">
        <f>IF(LEFT(data!O87,1)="(",data!P87,data!Q87)</f>
        <v>0</v>
      </c>
      <c r="G88" s="2">
        <f>IF(LEFT(data!O87,1)="(",data!Q87,data!R87)</f>
        <v>0</v>
      </c>
      <c r="H88" s="2">
        <f>IF(LEFT(data!O87,1)="(",data!R87,data!S87)</f>
        <v>0</v>
      </c>
      <c r="I88" s="2" t="str">
        <f t="shared" si="7"/>
        <v/>
      </c>
      <c r="J88" s="2" t="s">
        <v>361</v>
      </c>
      <c r="K88" s="2" t="e">
        <f t="shared" si="8"/>
        <v>#N/A</v>
      </c>
      <c r="L88" s="2"/>
      <c r="M88" s="2">
        <f>data!D87</f>
        <v>0</v>
      </c>
      <c r="N88" s="2" t="str">
        <f t="shared" si="9"/>
        <v>lab</v>
      </c>
      <c r="O88" s="2" t="str">
        <f>IF(ISNA(VLOOKUP(data!M87,data!$Y$2:$AC$168,5,FALSE)), "", VLOOKUP(data!M87,data!$Y$2:$AC$168,5,FALSE))</f>
        <v/>
      </c>
      <c r="P88" s="2"/>
      <c r="Q88" s="2" t="str">
        <f>CONCATENATE("INSERT INTO ",N88," (Sid, Eid) VALUES (",specialization!A88,", ",O88,");")</f>
        <v>INSERT INTO lab (Sid, Eid) VALUES (, );</v>
      </c>
    </row>
    <row r="89" spans="1:17" x14ac:dyDescent="0.25">
      <c r="A89" s="2" t="e">
        <f>VLOOKUP(data!A88,courses!A:F,3,FALSE)</f>
        <v>#N/A</v>
      </c>
      <c r="B89" s="2" t="str">
        <f>CONCATENATE(data!G88," ",data!H88)</f>
        <v xml:space="preserve"> </v>
      </c>
      <c r="C89" s="2" t="str">
        <f t="shared" si="5"/>
        <v/>
      </c>
      <c r="D89" s="2">
        <f>IF(LEFT(data!O88,1)="(",data!O88,data!P88)</f>
        <v>0</v>
      </c>
      <c r="E89" s="2" t="str">
        <f t="shared" si="6"/>
        <v/>
      </c>
      <c r="F89" s="2">
        <f>IF(LEFT(data!O88,1)="(",data!P88,data!Q88)</f>
        <v>0</v>
      </c>
      <c r="G89" s="2">
        <f>IF(LEFT(data!O88,1)="(",data!Q88,data!R88)</f>
        <v>0</v>
      </c>
      <c r="H89" s="2">
        <f>IF(LEFT(data!O88,1)="(",data!R88,data!S88)</f>
        <v>0</v>
      </c>
      <c r="I89" s="2" t="str">
        <f t="shared" si="7"/>
        <v/>
      </c>
      <c r="J89" s="2" t="s">
        <v>361</v>
      </c>
      <c r="K89" s="2" t="e">
        <f t="shared" si="8"/>
        <v>#N/A</v>
      </c>
      <c r="L89" s="2"/>
      <c r="M89" s="2" t="str">
        <f>data!D88</f>
        <v>Computing</v>
      </c>
      <c r="N89" s="2" t="str">
        <f t="shared" si="9"/>
        <v>lab</v>
      </c>
      <c r="O89" s="2" t="str">
        <f>IF(ISNA(VLOOKUP(data!M88,data!$Y$2:$AC$168,5,FALSE)), "", VLOOKUP(data!M88,data!$Y$2:$AC$168,5,FALSE))</f>
        <v/>
      </c>
      <c r="P89" s="2"/>
      <c r="Q89" s="2" t="str">
        <f>CONCATENATE("INSERT INTO ",N89," (Sid, Eid) VALUES (",specialization!A89,", ",O89,");")</f>
        <v>INSERT INTO lab (Sid, Eid) VALUES (, );</v>
      </c>
    </row>
    <row r="90" spans="1:17" x14ac:dyDescent="0.25">
      <c r="A90" s="2">
        <f>VLOOKUP(data!A89,courses!A:F,3,FALSE)</f>
        <v>15</v>
      </c>
      <c r="B90" s="2" t="str">
        <f>CONCATENATE(data!G89," ",data!H89)</f>
        <v>SA 106,</v>
      </c>
      <c r="C90" s="2" t="str">
        <f t="shared" si="5"/>
        <v>SA 106</v>
      </c>
      <c r="D90" s="2" t="str">
        <f>IF(LEFT(data!O89,1)="(",data!O89,data!P89)</f>
        <v>(MoWeFr</v>
      </c>
      <c r="E90" s="2" t="str">
        <f t="shared" si="6"/>
        <v>MoWeFr</v>
      </c>
      <c r="F90" s="2" t="str">
        <f>IF(LEFT(data!O89,1)="(",data!P89,data!Q89)</f>
        <v>2:00PM</v>
      </c>
      <c r="G90" s="2" t="str">
        <f>IF(LEFT(data!O89,1)="(",data!Q89,data!R89)</f>
        <v>-</v>
      </c>
      <c r="H90" s="2" t="str">
        <f>IF(LEFT(data!O89,1)="(",data!R89,data!S89)</f>
        <v>2:50PM)</v>
      </c>
      <c r="I90" s="2" t="str">
        <f t="shared" si="7"/>
        <v>2:50PM</v>
      </c>
      <c r="J90" s="2" t="s">
        <v>361</v>
      </c>
      <c r="K90" s="2" t="str">
        <f t="shared" si="8"/>
        <v>INSERT INTO section (Cid, Room, Day, Time, Semester) VALUES (15,'SA 106','MoWeFr','2:00PM-2:50PM','Fall2016');</v>
      </c>
      <c r="L90" s="2"/>
      <c r="M90" s="2" t="str">
        <f>data!D89</f>
        <v>L01:</v>
      </c>
      <c r="N90" s="2" t="str">
        <f t="shared" si="9"/>
        <v>lecture</v>
      </c>
      <c r="O90" s="2">
        <f>IF(ISNA(VLOOKUP(data!M89,data!$Y$2:$AC$168,5,FALSE)), "", VLOOKUP(data!M89,data!$Y$2:$AC$168,5,FALSE))</f>
        <v>46687675</v>
      </c>
      <c r="P90" s="2"/>
      <c r="Q90" s="2" t="str">
        <f>CONCATENATE("INSERT INTO ",N90," (Sid, Eid) VALUES (",specialization!A90,", ",O90,");")</f>
        <v>INSERT INTO lecture (Sid, Eid) VALUES (70, 46687675);</v>
      </c>
    </row>
    <row r="91" spans="1:17" x14ac:dyDescent="0.25">
      <c r="A91" s="2">
        <f>VLOOKUP(data!A90,courses!A:F,3,FALSE)</f>
        <v>15</v>
      </c>
      <c r="B91" s="2" t="str">
        <f>CONCATENATE(data!G90," ",data!H90)</f>
        <v>AD 140,</v>
      </c>
      <c r="C91" s="2" t="str">
        <f t="shared" si="5"/>
        <v>AD 140</v>
      </c>
      <c r="D91" s="2" t="str">
        <f>IF(LEFT(data!O90,1)="(",data!O90,data!P90)</f>
        <v>(MoWeFr</v>
      </c>
      <c r="E91" s="2" t="str">
        <f t="shared" si="6"/>
        <v>MoWeFr</v>
      </c>
      <c r="F91" s="2" t="str">
        <f>IF(LEFT(data!O90,1)="(",data!P90,data!Q90)</f>
        <v>10:00AM</v>
      </c>
      <c r="G91" s="2" t="str">
        <f>IF(LEFT(data!O90,1)="(",data!Q90,data!R90)</f>
        <v>-</v>
      </c>
      <c r="H91" s="2" t="str">
        <f>IF(LEFT(data!O90,1)="(",data!R90,data!S90)</f>
        <v>10:50AM)</v>
      </c>
      <c r="I91" s="2" t="str">
        <f t="shared" si="7"/>
        <v>10:50AM</v>
      </c>
      <c r="J91" s="2" t="s">
        <v>361</v>
      </c>
      <c r="K91" s="2" t="str">
        <f t="shared" si="8"/>
        <v>INSERT INTO section (Cid, Room, Day, Time, Semester) VALUES (15,'AD 140','MoWeFr','10:00AM-10:50AM','Fall2016');</v>
      </c>
      <c r="L91" s="2"/>
      <c r="M91" s="2" t="str">
        <f>data!D90</f>
        <v>L02:</v>
      </c>
      <c r="N91" s="2" t="str">
        <f t="shared" si="9"/>
        <v>lecture</v>
      </c>
      <c r="O91" s="2">
        <f>IF(ISNA(VLOOKUP(data!M90,data!$Y$2:$AC$168,5,FALSE)), "", VLOOKUP(data!M90,data!$Y$2:$AC$168,5,FALSE))</f>
        <v>46687675</v>
      </c>
      <c r="P91" s="2"/>
      <c r="Q91" s="2" t="str">
        <f>CONCATENATE("INSERT INTO ",N91," (Sid, Eid) VALUES (",specialization!A91,", ",O91,");")</f>
        <v>INSERT INTO lecture (Sid, Eid) VALUES (71, 46687675);</v>
      </c>
    </row>
    <row r="92" spans="1:17" x14ac:dyDescent="0.25">
      <c r="A92" s="2">
        <f>VLOOKUP(data!A91,courses!A:F,3,FALSE)</f>
        <v>15</v>
      </c>
      <c r="B92" s="2" t="str">
        <f>CONCATENATE(data!G91," ",data!H91)</f>
        <v>MS 156,</v>
      </c>
      <c r="C92" s="2" t="str">
        <f t="shared" si="5"/>
        <v>MS 156</v>
      </c>
      <c r="D92" s="2" t="str">
        <f>IF(LEFT(data!O91,1)="(",data!O91,data!P91)</f>
        <v>(TuTh</v>
      </c>
      <c r="E92" s="2" t="str">
        <f t="shared" si="6"/>
        <v>TuTh</v>
      </c>
      <c r="F92" s="2" t="str">
        <f>IF(LEFT(data!O91,1)="(",data!P91,data!Q91)</f>
        <v>9:00AM</v>
      </c>
      <c r="G92" s="2" t="str">
        <f>IF(LEFT(data!O91,1)="(",data!Q91,data!R91)</f>
        <v>-</v>
      </c>
      <c r="H92" s="2" t="str">
        <f>IF(LEFT(data!O91,1)="(",data!R91,data!S91)</f>
        <v>9:50AM)</v>
      </c>
      <c r="I92" s="2" t="str">
        <f t="shared" si="7"/>
        <v>9:50AM</v>
      </c>
      <c r="J92" s="2" t="s">
        <v>361</v>
      </c>
      <c r="K92" s="2" t="str">
        <f t="shared" si="8"/>
        <v>INSERT INTO section (Cid, Room, Day, Time, Semester) VALUES (15,'MS 156','TuTh','9:00AM-9:50AM','Fall2016');</v>
      </c>
      <c r="L92" s="2"/>
      <c r="M92" s="2" t="str">
        <f>data!D91</f>
        <v>T01:</v>
      </c>
      <c r="N92" s="2" t="str">
        <f t="shared" si="9"/>
        <v>tutorial</v>
      </c>
      <c r="O92" s="2">
        <f>IF(ISNA(VLOOKUP(data!M91,data!$Y$2:$AC$168,5,FALSE)), "", VLOOKUP(data!M91,data!$Y$2:$AC$168,5,FALSE))</f>
        <v>57423070</v>
      </c>
      <c r="P92" s="2"/>
      <c r="Q92" s="2" t="str">
        <f>CONCATENATE("INSERT INTO ",N92," (Sid, Eid) VALUES (",specialization!A92,", ",O92,");")</f>
        <v>INSERT INTO tutorial (Sid, Eid) VALUES (72, 57423070);</v>
      </c>
    </row>
    <row r="93" spans="1:17" x14ac:dyDescent="0.25">
      <c r="A93" s="2">
        <f>VLOOKUP(data!A92,courses!A:F,3,FALSE)</f>
        <v>15</v>
      </c>
      <c r="B93" s="2" t="str">
        <f>CONCATENATE(data!G92," ",data!H92)</f>
        <v>MS 160,</v>
      </c>
      <c r="C93" s="2" t="str">
        <f t="shared" si="5"/>
        <v>MS 160</v>
      </c>
      <c r="D93" s="2" t="str">
        <f>IF(LEFT(data!O92,1)="(",data!O92,data!P92)</f>
        <v>(MoWe</v>
      </c>
      <c r="E93" s="2" t="str">
        <f t="shared" si="6"/>
        <v>MoWe</v>
      </c>
      <c r="F93" s="2" t="str">
        <f>IF(LEFT(data!O92,1)="(",data!P92,data!Q92)</f>
        <v>3:00PM</v>
      </c>
      <c r="G93" s="2" t="str">
        <f>IF(LEFT(data!O92,1)="(",data!Q92,data!R92)</f>
        <v>-</v>
      </c>
      <c r="H93" s="2" t="str">
        <f>IF(LEFT(data!O92,1)="(",data!R92,data!S92)</f>
        <v>3:50PM)</v>
      </c>
      <c r="I93" s="2" t="str">
        <f t="shared" si="7"/>
        <v>3:50PM</v>
      </c>
      <c r="J93" s="2" t="s">
        <v>361</v>
      </c>
      <c r="K93" s="2" t="str">
        <f t="shared" si="8"/>
        <v>INSERT INTO section (Cid, Room, Day, Time, Semester) VALUES (15,'MS 160','MoWe','3:00PM-3:50PM','Fall2016');</v>
      </c>
      <c r="L93" s="2"/>
      <c r="M93" s="2" t="str">
        <f>data!D92</f>
        <v>T02:</v>
      </c>
      <c r="N93" s="2" t="str">
        <f t="shared" si="9"/>
        <v>tutorial</v>
      </c>
      <c r="O93" s="2">
        <f>IF(ISNA(VLOOKUP(data!M92,data!$Y$2:$AC$168,5,FALSE)), "", VLOOKUP(data!M92,data!$Y$2:$AC$168,5,FALSE))</f>
        <v>57423070</v>
      </c>
      <c r="P93" s="2"/>
      <c r="Q93" s="2" t="str">
        <f>CONCATENATE("INSERT INTO ",N93," (Sid, Eid) VALUES (",specialization!A93,", ",O93,");")</f>
        <v>INSERT INTO tutorial (Sid, Eid) VALUES (73, 57423070);</v>
      </c>
    </row>
    <row r="94" spans="1:17" x14ac:dyDescent="0.25">
      <c r="A94" s="2">
        <f>VLOOKUP(data!A93,courses!A:F,3,FALSE)</f>
        <v>15</v>
      </c>
      <c r="B94" s="2" t="str">
        <f>CONCATENATE(data!G93," ",data!H93)</f>
        <v>MS 119,</v>
      </c>
      <c r="C94" s="2" t="str">
        <f t="shared" si="5"/>
        <v>MS 119</v>
      </c>
      <c r="D94" s="2" t="str">
        <f>IF(LEFT(data!O93,1)="(",data!O93,data!P93)</f>
        <v>(MoWe</v>
      </c>
      <c r="E94" s="2" t="str">
        <f t="shared" si="6"/>
        <v>MoWe</v>
      </c>
      <c r="F94" s="2" t="str">
        <f>IF(LEFT(data!O93,1)="(",data!P93,data!Q93)</f>
        <v>4:00PM</v>
      </c>
      <c r="G94" s="2" t="str">
        <f>IF(LEFT(data!O93,1)="(",data!Q93,data!R93)</f>
        <v>-</v>
      </c>
      <c r="H94" s="2" t="str">
        <f>IF(LEFT(data!O93,1)="(",data!R93,data!S93)</f>
        <v>4:50PM)</v>
      </c>
      <c r="I94" s="2" t="str">
        <f t="shared" si="7"/>
        <v>4:50PM</v>
      </c>
      <c r="J94" s="2" t="s">
        <v>361</v>
      </c>
      <c r="K94" s="2" t="str">
        <f t="shared" si="8"/>
        <v>INSERT INTO section (Cid, Room, Day, Time, Semester) VALUES (15,'MS 119','MoWe','4:00PM-4:50PM','Fall2016');</v>
      </c>
      <c r="L94" s="2"/>
      <c r="M94" s="2" t="str">
        <f>data!D93</f>
        <v>T03:</v>
      </c>
      <c r="N94" s="2" t="str">
        <f t="shared" si="9"/>
        <v>tutorial</v>
      </c>
      <c r="O94" s="2">
        <f>IF(ISNA(VLOOKUP(data!M93,data!$Y$2:$AC$168,5,FALSE)), "", VLOOKUP(data!M93,data!$Y$2:$AC$168,5,FALSE))</f>
        <v>69093486</v>
      </c>
      <c r="P94" s="2"/>
      <c r="Q94" s="2" t="str">
        <f>CONCATENATE("INSERT INTO ",N94," (Sid, Eid) VALUES (",specialization!A94,", ",O94,");")</f>
        <v>INSERT INTO tutorial (Sid, Eid) VALUES (74, 69093486);</v>
      </c>
    </row>
    <row r="95" spans="1:17" x14ac:dyDescent="0.25">
      <c r="A95" s="2">
        <f>VLOOKUP(data!A94,courses!A:F,3,FALSE)</f>
        <v>15</v>
      </c>
      <c r="B95" s="2" t="str">
        <f>CONCATENATE(data!G94," ",data!H94)</f>
        <v>MS 176,</v>
      </c>
      <c r="C95" s="2" t="str">
        <f t="shared" si="5"/>
        <v>MS 176</v>
      </c>
      <c r="D95" s="2" t="str">
        <f>IF(LEFT(data!O94,1)="(",data!O94,data!P94)</f>
        <v>(TuTh</v>
      </c>
      <c r="E95" s="2" t="str">
        <f t="shared" si="6"/>
        <v>TuTh</v>
      </c>
      <c r="F95" s="2" t="str">
        <f>IF(LEFT(data!O94,1)="(",data!P94,data!Q94)</f>
        <v>5:00PM</v>
      </c>
      <c r="G95" s="2" t="str">
        <f>IF(LEFT(data!O94,1)="(",data!Q94,data!R94)</f>
        <v>-</v>
      </c>
      <c r="H95" s="2" t="str">
        <f>IF(LEFT(data!O94,1)="(",data!R94,data!S94)</f>
        <v>5:50PM)</v>
      </c>
      <c r="I95" s="2" t="str">
        <f t="shared" si="7"/>
        <v>5:50PM</v>
      </c>
      <c r="J95" s="2" t="s">
        <v>361</v>
      </c>
      <c r="K95" s="2" t="str">
        <f t="shared" si="8"/>
        <v>INSERT INTO section (Cid, Room, Day, Time, Semester) VALUES (15,'MS 176','TuTh','5:00PM-5:50PM','Fall2016');</v>
      </c>
      <c r="L95" s="2"/>
      <c r="M95" s="2" t="str">
        <f>data!D94</f>
        <v>T04:</v>
      </c>
      <c r="N95" s="2" t="str">
        <f t="shared" si="9"/>
        <v>tutorial</v>
      </c>
      <c r="O95" s="2">
        <f>IF(ISNA(VLOOKUP(data!M94,data!$Y$2:$AC$168,5,FALSE)), "", VLOOKUP(data!M94,data!$Y$2:$AC$168,5,FALSE))</f>
        <v>48708823</v>
      </c>
      <c r="P95" s="2"/>
      <c r="Q95" s="2" t="str">
        <f>CONCATENATE("INSERT INTO ",N95," (Sid, Eid) VALUES (",specialization!A95,", ",O95,");")</f>
        <v>INSERT INTO tutorial (Sid, Eid) VALUES (75, 48708823);</v>
      </c>
    </row>
    <row r="96" spans="1:17" x14ac:dyDescent="0.25">
      <c r="A96" s="2">
        <f>VLOOKUP(data!A95,courses!A:F,3,FALSE)</f>
        <v>15</v>
      </c>
      <c r="B96" s="2" t="str">
        <f>CONCATENATE(data!G95," ",data!H95)</f>
        <v>MS 119,</v>
      </c>
      <c r="C96" s="2" t="str">
        <f t="shared" si="5"/>
        <v>MS 119</v>
      </c>
      <c r="D96" s="2" t="str">
        <f>IF(LEFT(data!O95,1)="(",data!O95,data!P95)</f>
        <v>(TuTh</v>
      </c>
      <c r="E96" s="2" t="str">
        <f t="shared" si="6"/>
        <v>TuTh</v>
      </c>
      <c r="F96" s="2" t="str">
        <f>IF(LEFT(data!O95,1)="(",data!P95,data!Q95)</f>
        <v>9:00AM</v>
      </c>
      <c r="G96" s="2" t="str">
        <f>IF(LEFT(data!O95,1)="(",data!Q95,data!R95)</f>
        <v>-</v>
      </c>
      <c r="H96" s="2" t="str">
        <f>IF(LEFT(data!O95,1)="(",data!R95,data!S95)</f>
        <v>9:50AM)</v>
      </c>
      <c r="I96" s="2" t="str">
        <f t="shared" si="7"/>
        <v>9:50AM</v>
      </c>
      <c r="J96" s="2" t="s">
        <v>361</v>
      </c>
      <c r="K96" s="2" t="str">
        <f t="shared" si="8"/>
        <v>INSERT INTO section (Cid, Room, Day, Time, Semester) VALUES (15,'MS 119','TuTh','9:00AM-9:50AM','Fall2016');</v>
      </c>
      <c r="L96" s="2"/>
      <c r="M96" s="2" t="str">
        <f>data!D95</f>
        <v>T05:</v>
      </c>
      <c r="N96" s="2" t="str">
        <f t="shared" si="9"/>
        <v>tutorial</v>
      </c>
      <c r="O96" s="2">
        <f>IF(ISNA(VLOOKUP(data!M95,data!$Y$2:$AC$168,5,FALSE)), "", VLOOKUP(data!M95,data!$Y$2:$AC$168,5,FALSE))</f>
        <v>78620722</v>
      </c>
      <c r="P96" s="2"/>
      <c r="Q96" s="2" t="str">
        <f>CONCATENATE("INSERT INTO ",N96," (Sid, Eid) VALUES (",specialization!A96,", ",O96,");")</f>
        <v>INSERT INTO tutorial (Sid, Eid) VALUES (76, 78620722);</v>
      </c>
    </row>
    <row r="97" spans="1:17" x14ac:dyDescent="0.25">
      <c r="A97" s="2">
        <f>VLOOKUP(data!A96,courses!A:F,3,FALSE)</f>
        <v>15</v>
      </c>
      <c r="B97" s="2" t="str">
        <f>CONCATENATE(data!G96," ",data!H96)</f>
        <v>MS 176,</v>
      </c>
      <c r="C97" s="2" t="str">
        <f t="shared" si="5"/>
        <v>MS 176</v>
      </c>
      <c r="D97" s="2" t="str">
        <f>IF(LEFT(data!O96,1)="(",data!O96,data!P96)</f>
        <v>(MoWe</v>
      </c>
      <c r="E97" s="2" t="str">
        <f t="shared" si="6"/>
        <v>MoWe</v>
      </c>
      <c r="F97" s="2" t="str">
        <f>IF(LEFT(data!O96,1)="(",data!P96,data!Q96)</f>
        <v>5:00PM</v>
      </c>
      <c r="G97" s="2" t="str">
        <f>IF(LEFT(data!O96,1)="(",data!Q96,data!R96)</f>
        <v>-</v>
      </c>
      <c r="H97" s="2" t="str">
        <f>IF(LEFT(data!O96,1)="(",data!R96,data!S96)</f>
        <v>5:50PM)</v>
      </c>
      <c r="I97" s="2" t="str">
        <f t="shared" si="7"/>
        <v>5:50PM</v>
      </c>
      <c r="J97" s="2" t="s">
        <v>361</v>
      </c>
      <c r="K97" s="2" t="str">
        <f t="shared" si="8"/>
        <v>INSERT INTO section (Cid, Room, Day, Time, Semester) VALUES (15,'MS 176','MoWe','5:00PM-5:50PM','Fall2016');</v>
      </c>
      <c r="L97" s="2"/>
      <c r="M97" s="2" t="str">
        <f>data!D96</f>
        <v>T06:</v>
      </c>
      <c r="N97" s="2" t="str">
        <f t="shared" si="9"/>
        <v>tutorial</v>
      </c>
      <c r="O97" s="2">
        <f>IF(ISNA(VLOOKUP(data!M96,data!$Y$2:$AC$168,5,FALSE)), "", VLOOKUP(data!M96,data!$Y$2:$AC$168,5,FALSE))</f>
        <v>69093486</v>
      </c>
      <c r="P97" s="2"/>
      <c r="Q97" s="2" t="str">
        <f>CONCATENATE("INSERT INTO ",N97," (Sid, Eid) VALUES (",specialization!A97,", ",O97,");")</f>
        <v>INSERT INTO tutorial (Sid, Eid) VALUES (77, 69093486);</v>
      </c>
    </row>
    <row r="98" spans="1:17" x14ac:dyDescent="0.25">
      <c r="A98" s="2">
        <f>VLOOKUP(data!A97,courses!A:F,3,FALSE)</f>
        <v>15</v>
      </c>
      <c r="B98" s="2" t="str">
        <f>CONCATENATE(data!G97," ",data!H97)</f>
        <v>MS 119,</v>
      </c>
      <c r="C98" s="2" t="str">
        <f t="shared" si="5"/>
        <v>MS 119</v>
      </c>
      <c r="D98" s="2" t="str">
        <f>IF(LEFT(data!O97,1)="(",data!O97,data!P97)</f>
        <v>(TuTh</v>
      </c>
      <c r="E98" s="2" t="str">
        <f t="shared" si="6"/>
        <v>TuTh</v>
      </c>
      <c r="F98" s="2" t="str">
        <f>IF(LEFT(data!O97,1)="(",data!P97,data!Q97)</f>
        <v>4:00PM</v>
      </c>
      <c r="G98" s="2" t="str">
        <f>IF(LEFT(data!O97,1)="(",data!Q97,data!R97)</f>
        <v>-</v>
      </c>
      <c r="H98" s="2" t="str">
        <f>IF(LEFT(data!O97,1)="(",data!R97,data!S97)</f>
        <v>4:50PM)</v>
      </c>
      <c r="I98" s="2" t="str">
        <f t="shared" si="7"/>
        <v>4:50PM</v>
      </c>
      <c r="J98" s="2" t="s">
        <v>361</v>
      </c>
      <c r="K98" s="2" t="str">
        <f t="shared" si="8"/>
        <v>INSERT INTO section (Cid, Room, Day, Time, Semester) VALUES (15,'MS 119','TuTh','4:00PM-4:50PM','Fall2016');</v>
      </c>
      <c r="L98" s="2"/>
      <c r="M98" s="2" t="str">
        <f>data!D97</f>
        <v>T07:</v>
      </c>
      <c r="N98" s="2" t="str">
        <f t="shared" si="9"/>
        <v>tutorial</v>
      </c>
      <c r="O98" s="2">
        <f>IF(ISNA(VLOOKUP(data!M97,data!$Y$2:$AC$168,5,FALSE)), "", VLOOKUP(data!M97,data!$Y$2:$AC$168,5,FALSE))</f>
        <v>48708823</v>
      </c>
      <c r="P98" s="2"/>
      <c r="Q98" s="2" t="str">
        <f>CONCATENATE("INSERT INTO ",N98," (Sid, Eid) VALUES (",specialization!A98,", ",O98,");")</f>
        <v>INSERT INTO tutorial (Sid, Eid) VALUES (78, 48708823);</v>
      </c>
    </row>
    <row r="99" spans="1:17" x14ac:dyDescent="0.25">
      <c r="A99" s="2">
        <f>VLOOKUP(data!A98,courses!A:F,3,FALSE)</f>
        <v>15</v>
      </c>
      <c r="B99" s="2" t="str">
        <f>CONCATENATE(data!G98," ",data!H98)</f>
        <v>MS 119,</v>
      </c>
      <c r="C99" s="2" t="str">
        <f t="shared" si="5"/>
        <v>MS 119</v>
      </c>
      <c r="D99" s="2" t="str">
        <f>IF(LEFT(data!O98,1)="(",data!O98,data!P98)</f>
        <v>(TuTh</v>
      </c>
      <c r="E99" s="2" t="str">
        <f t="shared" si="6"/>
        <v>TuTh</v>
      </c>
      <c r="F99" s="2" t="str">
        <f>IF(LEFT(data!O98,1)="(",data!P98,data!Q98)</f>
        <v>10:00AM</v>
      </c>
      <c r="G99" s="2" t="str">
        <f>IF(LEFT(data!O98,1)="(",data!Q98,data!R98)</f>
        <v>-</v>
      </c>
      <c r="H99" s="2" t="str">
        <f>IF(LEFT(data!O98,1)="(",data!R98,data!S98)</f>
        <v>10:50AM)</v>
      </c>
      <c r="I99" s="2" t="str">
        <f t="shared" si="7"/>
        <v>10:50AM</v>
      </c>
      <c r="J99" s="2" t="s">
        <v>361</v>
      </c>
      <c r="K99" s="2" t="str">
        <f t="shared" si="8"/>
        <v>INSERT INTO section (Cid, Room, Day, Time, Semester) VALUES (15,'MS 119','TuTh','10:00AM-10:50AM','Fall2016');</v>
      </c>
      <c r="L99" s="2"/>
      <c r="M99" s="2" t="str">
        <f>data!D98</f>
        <v>T08:</v>
      </c>
      <c r="N99" s="2" t="str">
        <f t="shared" si="9"/>
        <v>tutorial</v>
      </c>
      <c r="O99" s="2">
        <f>IF(ISNA(VLOOKUP(data!M98,data!$Y$2:$AC$168,5,FALSE)), "", VLOOKUP(data!M98,data!$Y$2:$AC$168,5,FALSE))</f>
        <v>78620722</v>
      </c>
      <c r="P99" s="2"/>
      <c r="Q99" s="2" t="str">
        <f>CONCATENATE("INSERT INTO ",N99," (Sid, Eid) VALUES (",specialization!A99,", ",O99,");")</f>
        <v>INSERT INTO tutorial (Sid, Eid) VALUES (79, 78620722);</v>
      </c>
    </row>
    <row r="100" spans="1:17" x14ac:dyDescent="0.25">
      <c r="A100" s="2" t="e">
        <f>VLOOKUP(data!A99,courses!A:F,3,FALSE)</f>
        <v>#N/A</v>
      </c>
      <c r="B100" s="2" t="str">
        <f>CONCATENATE(data!G99," ",data!H99)</f>
        <v xml:space="preserve"> </v>
      </c>
      <c r="C100" s="2" t="str">
        <f t="shared" si="5"/>
        <v/>
      </c>
      <c r="D100" s="2">
        <f>IF(LEFT(data!O99,1)="(",data!O99,data!P99)</f>
        <v>0</v>
      </c>
      <c r="E100" s="2" t="str">
        <f t="shared" si="6"/>
        <v/>
      </c>
      <c r="F100" s="2">
        <f>IF(LEFT(data!O99,1)="(",data!P99,data!Q99)</f>
        <v>0</v>
      </c>
      <c r="G100" s="2">
        <f>IF(LEFT(data!O99,1)="(",data!Q99,data!R99)</f>
        <v>0</v>
      </c>
      <c r="H100" s="2">
        <f>IF(LEFT(data!O99,1)="(",data!R99,data!S99)</f>
        <v>0</v>
      </c>
      <c r="I100" s="2" t="str">
        <f t="shared" si="7"/>
        <v/>
      </c>
      <c r="J100" s="2" t="s">
        <v>361</v>
      </c>
      <c r="K100" s="2" t="e">
        <f t="shared" si="8"/>
        <v>#N/A</v>
      </c>
      <c r="L100" s="2"/>
      <c r="M100" s="2">
        <f>data!D99</f>
        <v>0</v>
      </c>
      <c r="N100" s="2" t="str">
        <f t="shared" si="9"/>
        <v>lab</v>
      </c>
      <c r="O100" s="2" t="str">
        <f>IF(ISNA(VLOOKUP(data!M99,data!$Y$2:$AC$168,5,FALSE)), "", VLOOKUP(data!M99,data!$Y$2:$AC$168,5,FALSE))</f>
        <v/>
      </c>
      <c r="P100" s="2"/>
      <c r="Q100" s="2" t="str">
        <f>CONCATENATE("INSERT INTO ",N100," (Sid, Eid) VALUES (",specialization!A100,", ",O100,");")</f>
        <v>INSERT INTO lab (Sid, Eid) VALUES (, );</v>
      </c>
    </row>
    <row r="101" spans="1:17" x14ac:dyDescent="0.25">
      <c r="A101" s="2" t="e">
        <f>VLOOKUP(data!A100,courses!A:F,3,FALSE)</f>
        <v>#N/A</v>
      </c>
      <c r="B101" s="2" t="str">
        <f>CONCATENATE(data!G100," ",data!H100)</f>
        <v xml:space="preserve"> </v>
      </c>
      <c r="C101" s="2" t="str">
        <f t="shared" si="5"/>
        <v/>
      </c>
      <c r="D101" s="2">
        <f>IF(LEFT(data!O100,1)="(",data!O100,data!P100)</f>
        <v>0</v>
      </c>
      <c r="E101" s="2" t="str">
        <f t="shared" si="6"/>
        <v/>
      </c>
      <c r="F101" s="2">
        <f>IF(LEFT(data!O100,1)="(",data!P100,data!Q100)</f>
        <v>0</v>
      </c>
      <c r="G101" s="2">
        <f>IF(LEFT(data!O100,1)="(",data!Q100,data!R100)</f>
        <v>0</v>
      </c>
      <c r="H101" s="2">
        <f>IF(LEFT(data!O100,1)="(",data!R100,data!S100)</f>
        <v>0</v>
      </c>
      <c r="I101" s="2" t="str">
        <f t="shared" si="7"/>
        <v/>
      </c>
      <c r="J101" s="2" t="s">
        <v>361</v>
      </c>
      <c r="K101" s="2" t="e">
        <f t="shared" si="8"/>
        <v>#N/A</v>
      </c>
      <c r="L101" s="2"/>
      <c r="M101" s="2" t="str">
        <f>data!D100</f>
        <v>Computing</v>
      </c>
      <c r="N101" s="2" t="str">
        <f t="shared" si="9"/>
        <v>lab</v>
      </c>
      <c r="O101" s="2" t="str">
        <f>IF(ISNA(VLOOKUP(data!M100,data!$Y$2:$AC$168,5,FALSE)), "", VLOOKUP(data!M100,data!$Y$2:$AC$168,5,FALSE))</f>
        <v/>
      </c>
      <c r="P101" s="2"/>
      <c r="Q101" s="2" t="str">
        <f>CONCATENATE("INSERT INTO ",N101," (Sid, Eid) VALUES (",specialization!A101,", ",O101,");")</f>
        <v>INSERT INTO lab (Sid, Eid) VALUES (, );</v>
      </c>
    </row>
    <row r="102" spans="1:17" x14ac:dyDescent="0.25">
      <c r="A102" s="2">
        <f>VLOOKUP(data!A101,courses!A:F,3,FALSE)</f>
        <v>16</v>
      </c>
      <c r="B102" s="2" t="str">
        <f>CONCATENATE(data!G101," ",data!H101)</f>
        <v>ES 443,</v>
      </c>
      <c r="C102" s="2" t="str">
        <f t="shared" si="5"/>
        <v>ES 443</v>
      </c>
      <c r="D102" s="2" t="str">
        <f>IF(LEFT(data!O101,1)="(",data!O101,data!P101)</f>
        <v>(MoWe</v>
      </c>
      <c r="E102" s="2" t="str">
        <f t="shared" si="6"/>
        <v>MoWe</v>
      </c>
      <c r="F102" s="2" t="str">
        <f>IF(LEFT(data!O101,1)="(",data!P101,data!Q101)</f>
        <v>3:30PM</v>
      </c>
      <c r="G102" s="2" t="str">
        <f>IF(LEFT(data!O101,1)="(",data!Q101,data!R101)</f>
        <v>-</v>
      </c>
      <c r="H102" s="2" t="str">
        <f>IF(LEFT(data!O101,1)="(",data!R101,data!S101)</f>
        <v>4:45PM)</v>
      </c>
      <c r="I102" s="2" t="str">
        <f t="shared" si="7"/>
        <v>4:45PM</v>
      </c>
      <c r="J102" s="2" t="s">
        <v>361</v>
      </c>
      <c r="K102" s="2" t="str">
        <f t="shared" si="8"/>
        <v>INSERT INTO section (Cid, Room, Day, Time, Semester) VALUES (16,'ES 443','MoWe','3:30PM-4:45PM','Fall2016');</v>
      </c>
      <c r="L102" s="2"/>
      <c r="M102" s="2" t="str">
        <f>data!D101</f>
        <v>L01:</v>
      </c>
      <c r="N102" s="2" t="str">
        <f t="shared" si="9"/>
        <v>lecture</v>
      </c>
      <c r="O102" s="2">
        <f>IF(ISNA(VLOOKUP(data!M101,data!$Y$2:$AC$168,5,FALSE)), "", VLOOKUP(data!M101,data!$Y$2:$AC$168,5,FALSE))</f>
        <v>14027446</v>
      </c>
      <c r="P102" s="2"/>
      <c r="Q102" s="2" t="str">
        <f>CONCATENATE("INSERT INTO ",N102," (Sid, Eid) VALUES (",specialization!A102,", ",O102,");")</f>
        <v>INSERT INTO lecture (Sid, Eid) VALUES (80, 14027446);</v>
      </c>
    </row>
    <row r="103" spans="1:17" x14ac:dyDescent="0.25">
      <c r="A103" s="2">
        <f>VLOOKUP(data!A102,courses!A:F,3,FALSE)</f>
        <v>16</v>
      </c>
      <c r="B103" s="2" t="str">
        <f>CONCATENATE(data!G102," ",data!H102)</f>
        <v>MS 236,</v>
      </c>
      <c r="C103" s="2" t="str">
        <f t="shared" si="5"/>
        <v>MS 236</v>
      </c>
      <c r="D103" s="2" t="str">
        <f>IF(LEFT(data!O102,1)="(",data!O102,data!P102)</f>
        <v>(MoWe</v>
      </c>
      <c r="E103" s="2" t="str">
        <f t="shared" si="6"/>
        <v>MoWe</v>
      </c>
      <c r="F103" s="2" t="str">
        <f>IF(LEFT(data!O102,1)="(",data!P102,data!Q102)</f>
        <v>1:00PM</v>
      </c>
      <c r="G103" s="2" t="str">
        <f>IF(LEFT(data!O102,1)="(",data!Q102,data!R102)</f>
        <v>-</v>
      </c>
      <c r="H103" s="2" t="str">
        <f>IF(LEFT(data!O102,1)="(",data!R102,data!S102)</f>
        <v>1:50PM)</v>
      </c>
      <c r="I103" s="2" t="str">
        <f t="shared" si="7"/>
        <v>1:50PM</v>
      </c>
      <c r="J103" s="2" t="s">
        <v>361</v>
      </c>
      <c r="K103" s="2" t="str">
        <f t="shared" si="8"/>
        <v>INSERT INTO section (Cid, Room, Day, Time, Semester) VALUES (16,'MS 236','MoWe','1:00PM-1:50PM','Fall2016');</v>
      </c>
      <c r="L103" s="2"/>
      <c r="M103" s="2" t="str">
        <f>data!D102</f>
        <v>T01:</v>
      </c>
      <c r="N103" s="2" t="str">
        <f t="shared" si="9"/>
        <v>tutorial</v>
      </c>
      <c r="O103" s="2">
        <f>IF(ISNA(VLOOKUP(data!M102,data!$Y$2:$AC$168,5,FALSE)), "", VLOOKUP(data!M102,data!$Y$2:$AC$168,5,FALSE))</f>
        <v>96213083</v>
      </c>
      <c r="P103" s="2"/>
      <c r="Q103" s="2" t="str">
        <f>CONCATENATE("INSERT INTO ",N103," (Sid, Eid) VALUES (",specialization!A103,", ",O103,");")</f>
        <v>INSERT INTO tutorial (Sid, Eid) VALUES (81, 96213083);</v>
      </c>
    </row>
    <row r="104" spans="1:17" x14ac:dyDescent="0.25">
      <c r="A104" s="2">
        <f>VLOOKUP(data!A103,courses!A:F,3,FALSE)</f>
        <v>16</v>
      </c>
      <c r="B104" s="2" t="str">
        <f>CONCATENATE(data!G103," ",data!H103)</f>
        <v>MS 236,</v>
      </c>
      <c r="C104" s="2" t="str">
        <f t="shared" si="5"/>
        <v>MS 236</v>
      </c>
      <c r="D104" s="2" t="str">
        <f>IF(LEFT(data!O103,1)="(",data!O103,data!P103)</f>
        <v>(TuTh</v>
      </c>
      <c r="E104" s="2" t="str">
        <f t="shared" si="6"/>
        <v>TuTh</v>
      </c>
      <c r="F104" s="2" t="str">
        <f>IF(LEFT(data!O103,1)="(",data!P103,data!Q103)</f>
        <v>11:00AM</v>
      </c>
      <c r="G104" s="2" t="str">
        <f>IF(LEFT(data!O103,1)="(",data!Q103,data!R103)</f>
        <v>-</v>
      </c>
      <c r="H104" s="2" t="str">
        <f>IF(LEFT(data!O103,1)="(",data!R103,data!S103)</f>
        <v>11:50AM)</v>
      </c>
      <c r="I104" s="2" t="str">
        <f t="shared" si="7"/>
        <v>11:50AM</v>
      </c>
      <c r="J104" s="2" t="s">
        <v>361</v>
      </c>
      <c r="K104" s="2" t="str">
        <f t="shared" si="8"/>
        <v>INSERT INTO section (Cid, Room, Day, Time, Semester) VALUES (16,'MS 236','TuTh','11:00AM-11:50AM','Fall2016');</v>
      </c>
      <c r="L104" s="2"/>
      <c r="M104" s="2" t="str">
        <f>data!D103</f>
        <v>T02:</v>
      </c>
      <c r="N104" s="2" t="str">
        <f t="shared" si="9"/>
        <v>tutorial</v>
      </c>
      <c r="O104" s="2">
        <f>IF(ISNA(VLOOKUP(data!M103,data!$Y$2:$AC$168,5,FALSE)), "", VLOOKUP(data!M103,data!$Y$2:$AC$168,5,FALSE))</f>
        <v>87413898</v>
      </c>
      <c r="P104" s="2"/>
      <c r="Q104" s="2" t="str">
        <f>CONCATENATE("INSERT INTO ",N104," (Sid, Eid) VALUES (",specialization!A104,", ",O104,");")</f>
        <v>INSERT INTO tutorial (Sid, Eid) VALUES (82, 87413898);</v>
      </c>
    </row>
    <row r="105" spans="1:17" x14ac:dyDescent="0.25">
      <c r="A105" s="2">
        <f>VLOOKUP(data!A104,courses!A:F,3,FALSE)</f>
        <v>16</v>
      </c>
      <c r="B105" s="2" t="str">
        <f>CONCATENATE(data!G104," ",data!H104)</f>
        <v>MS 236,</v>
      </c>
      <c r="C105" s="2" t="str">
        <f t="shared" si="5"/>
        <v>MS 236</v>
      </c>
      <c r="D105" s="2" t="str">
        <f>IF(LEFT(data!O104,1)="(",data!O104,data!P104)</f>
        <v>(TuTh</v>
      </c>
      <c r="E105" s="2" t="str">
        <f t="shared" si="6"/>
        <v>TuTh</v>
      </c>
      <c r="F105" s="2" t="str">
        <f>IF(LEFT(data!O104,1)="(",data!P104,data!Q104)</f>
        <v>12:00PM</v>
      </c>
      <c r="G105" s="2" t="str">
        <f>IF(LEFT(data!O104,1)="(",data!Q104,data!R104)</f>
        <v>-</v>
      </c>
      <c r="H105" s="2" t="str">
        <f>IF(LEFT(data!O104,1)="(",data!R104,data!S104)</f>
        <v>12:50PM)</v>
      </c>
      <c r="I105" s="2" t="str">
        <f t="shared" si="7"/>
        <v>12:50PM</v>
      </c>
      <c r="J105" s="2" t="s">
        <v>361</v>
      </c>
      <c r="K105" s="2" t="str">
        <f t="shared" si="8"/>
        <v>INSERT INTO section (Cid, Room, Day, Time, Semester) VALUES (16,'MS 236','TuTh','12:00PM-12:50PM','Fall2016');</v>
      </c>
      <c r="L105" s="2"/>
      <c r="M105" s="2" t="str">
        <f>data!D104</f>
        <v>T03:</v>
      </c>
      <c r="N105" s="2" t="str">
        <f t="shared" si="9"/>
        <v>tutorial</v>
      </c>
      <c r="O105" s="2">
        <f>IF(ISNA(VLOOKUP(data!M104,data!$Y$2:$AC$168,5,FALSE)), "", VLOOKUP(data!M104,data!$Y$2:$AC$168,5,FALSE))</f>
        <v>87413898</v>
      </c>
      <c r="P105" s="2"/>
      <c r="Q105" s="2" t="str">
        <f>CONCATENATE("INSERT INTO ",N105," (Sid, Eid) VALUES (",specialization!A105,", ",O105,");")</f>
        <v>INSERT INTO tutorial (Sid, Eid) VALUES (83, 87413898);</v>
      </c>
    </row>
    <row r="106" spans="1:17" x14ac:dyDescent="0.25">
      <c r="A106" s="2">
        <f>VLOOKUP(data!A105,courses!A:F,3,FALSE)</f>
        <v>16</v>
      </c>
      <c r="B106" s="2" t="str">
        <f>CONCATENATE(data!G105," ",data!H105)</f>
        <v>MS 236,</v>
      </c>
      <c r="C106" s="2" t="str">
        <f t="shared" si="5"/>
        <v>MS 236</v>
      </c>
      <c r="D106" s="2" t="str">
        <f>IF(LEFT(data!O105,1)="(",data!O105,data!P105)</f>
        <v>(MoWe</v>
      </c>
      <c r="E106" s="2" t="str">
        <f t="shared" si="6"/>
        <v>MoWe</v>
      </c>
      <c r="F106" s="2" t="str">
        <f>IF(LEFT(data!O105,1)="(",data!P105,data!Q105)</f>
        <v>10:00AM</v>
      </c>
      <c r="G106" s="2" t="str">
        <f>IF(LEFT(data!O105,1)="(",data!Q105,data!R105)</f>
        <v>-</v>
      </c>
      <c r="H106" s="2" t="str">
        <f>IF(LEFT(data!O105,1)="(",data!R105,data!S105)</f>
        <v>10:50AM)</v>
      </c>
      <c r="I106" s="2" t="str">
        <f t="shared" si="7"/>
        <v>10:50AM</v>
      </c>
      <c r="J106" s="2" t="s">
        <v>361</v>
      </c>
      <c r="K106" s="2" t="str">
        <f t="shared" si="8"/>
        <v>INSERT INTO section (Cid, Room, Day, Time, Semester) VALUES (16,'MS 236','MoWe','10:00AM-10:50AM','Fall2016');</v>
      </c>
      <c r="L106" s="2"/>
      <c r="M106" s="2" t="str">
        <f>data!D105</f>
        <v>T04:</v>
      </c>
      <c r="N106" s="2" t="str">
        <f t="shared" si="9"/>
        <v>tutorial</v>
      </c>
      <c r="O106" s="2">
        <f>IF(ISNA(VLOOKUP(data!M105,data!$Y$2:$AC$168,5,FALSE)), "", VLOOKUP(data!M105,data!$Y$2:$AC$168,5,FALSE))</f>
        <v>96213083</v>
      </c>
      <c r="P106" s="2"/>
      <c r="Q106" s="2" t="str">
        <f>CONCATENATE("INSERT INTO ",N106," (Sid, Eid) VALUES (",specialization!A106,", ",O106,");")</f>
        <v>INSERT INTO tutorial (Sid, Eid) VALUES (84, 96213083);</v>
      </c>
    </row>
    <row r="107" spans="1:17" x14ac:dyDescent="0.25">
      <c r="A107" s="2" t="e">
        <f>VLOOKUP(data!A106,courses!A:F,3,FALSE)</f>
        <v>#N/A</v>
      </c>
      <c r="B107" s="2" t="str">
        <f>CONCATENATE(data!G106," ",data!H106)</f>
        <v xml:space="preserve"> </v>
      </c>
      <c r="C107" s="2" t="str">
        <f t="shared" si="5"/>
        <v/>
      </c>
      <c r="D107" s="2">
        <f>IF(LEFT(data!O106,1)="(",data!O106,data!P106)</f>
        <v>0</v>
      </c>
      <c r="E107" s="2" t="str">
        <f t="shared" si="6"/>
        <v/>
      </c>
      <c r="F107" s="2">
        <f>IF(LEFT(data!O106,1)="(",data!P106,data!Q106)</f>
        <v>0</v>
      </c>
      <c r="G107" s="2">
        <f>IF(LEFT(data!O106,1)="(",data!Q106,data!R106)</f>
        <v>0</v>
      </c>
      <c r="H107" s="2">
        <f>IF(LEFT(data!O106,1)="(",data!R106,data!S106)</f>
        <v>0</v>
      </c>
      <c r="I107" s="2" t="str">
        <f t="shared" si="7"/>
        <v/>
      </c>
      <c r="J107" s="2" t="s">
        <v>361</v>
      </c>
      <c r="K107" s="2" t="e">
        <f t="shared" si="8"/>
        <v>#N/A</v>
      </c>
      <c r="L107" s="2"/>
      <c r="M107" s="2">
        <f>data!D106</f>
        <v>0</v>
      </c>
      <c r="N107" s="2" t="str">
        <f t="shared" si="9"/>
        <v>lab</v>
      </c>
      <c r="O107" s="2" t="str">
        <f>IF(ISNA(VLOOKUP(data!M106,data!$Y$2:$AC$168,5,FALSE)), "", VLOOKUP(data!M106,data!$Y$2:$AC$168,5,FALSE))</f>
        <v/>
      </c>
      <c r="P107" s="2"/>
      <c r="Q107" s="2" t="str">
        <f>CONCATENATE("INSERT INTO ",N107," (Sid, Eid) VALUES (",specialization!A107,", ",O107,");")</f>
        <v>INSERT INTO lab (Sid, Eid) VALUES (, );</v>
      </c>
    </row>
    <row r="108" spans="1:17" x14ac:dyDescent="0.25">
      <c r="A108" s="2" t="e">
        <f>VLOOKUP(data!A107,courses!A:F,3,FALSE)</f>
        <v>#N/A</v>
      </c>
      <c r="B108" s="2" t="str">
        <f>CONCATENATE(data!G107," ",data!H107)</f>
        <v xml:space="preserve"> </v>
      </c>
      <c r="C108" s="2" t="str">
        <f t="shared" si="5"/>
        <v/>
      </c>
      <c r="D108" s="2">
        <f>IF(LEFT(data!O107,1)="(",data!O107,data!P107)</f>
        <v>0</v>
      </c>
      <c r="E108" s="2" t="str">
        <f t="shared" si="6"/>
        <v/>
      </c>
      <c r="F108" s="2">
        <f>IF(LEFT(data!O107,1)="(",data!P107,data!Q107)</f>
        <v>0</v>
      </c>
      <c r="G108" s="2">
        <f>IF(LEFT(data!O107,1)="(",data!Q107,data!R107)</f>
        <v>0</v>
      </c>
      <c r="H108" s="2">
        <f>IF(LEFT(data!O107,1)="(",data!R107,data!S107)</f>
        <v>0</v>
      </c>
      <c r="I108" s="2" t="str">
        <f t="shared" si="7"/>
        <v/>
      </c>
      <c r="J108" s="2" t="s">
        <v>361</v>
      </c>
      <c r="K108" s="2" t="e">
        <f t="shared" si="8"/>
        <v>#N/A</v>
      </c>
      <c r="L108" s="2"/>
      <c r="M108" s="2" t="str">
        <f>data!D107</f>
        <v>Programming</v>
      </c>
      <c r="N108" s="2" t="str">
        <f t="shared" si="9"/>
        <v>lab</v>
      </c>
      <c r="O108" s="2" t="str">
        <f>IF(ISNA(VLOOKUP(data!M107,data!$Y$2:$AC$168,5,FALSE)), "", VLOOKUP(data!M107,data!$Y$2:$AC$168,5,FALSE))</f>
        <v/>
      </c>
      <c r="P108" s="2"/>
      <c r="Q108" s="2" t="str">
        <f>CONCATENATE("INSERT INTO ",N108," (Sid, Eid) VALUES (",specialization!A108,", ",O108,");")</f>
        <v>INSERT INTO lab (Sid, Eid) VALUES (, );</v>
      </c>
    </row>
    <row r="109" spans="1:17" x14ac:dyDescent="0.25">
      <c r="A109" s="2">
        <f>VLOOKUP(data!A108,courses!A:F,3,FALSE)</f>
        <v>24</v>
      </c>
      <c r="B109" s="2" t="str">
        <f>CONCATENATE(data!G108," ",data!H108)</f>
        <v>ENE 241,</v>
      </c>
      <c r="C109" s="2" t="str">
        <f t="shared" si="5"/>
        <v>ENE 241</v>
      </c>
      <c r="D109" s="2" t="str">
        <f>IF(LEFT(data!O108,1)="(",data!O108,data!P108)</f>
        <v>(MoWeFr</v>
      </c>
      <c r="E109" s="2" t="str">
        <f t="shared" si="6"/>
        <v>MoWeFr</v>
      </c>
      <c r="F109" s="2" t="str">
        <f>IF(LEFT(data!O108,1)="(",data!P108,data!Q108)</f>
        <v>1:00PM</v>
      </c>
      <c r="G109" s="2" t="str">
        <f>IF(LEFT(data!O108,1)="(",data!Q108,data!R108)</f>
        <v>-</v>
      </c>
      <c r="H109" s="2" t="str">
        <f>IF(LEFT(data!O108,1)="(",data!R108,data!S108)</f>
        <v>1:50PM)</v>
      </c>
      <c r="I109" s="2" t="str">
        <f t="shared" si="7"/>
        <v>1:50PM</v>
      </c>
      <c r="J109" s="2" t="s">
        <v>361</v>
      </c>
      <c r="K109" s="2" t="str">
        <f t="shared" si="8"/>
        <v>INSERT INTO section (Cid, Room, Day, Time, Semester) VALUES (24,'ENE 241','MoWeFr','1:00PM-1:50PM','Fall2016');</v>
      </c>
      <c r="L109" s="2"/>
      <c r="M109" s="2" t="str">
        <f>data!D108</f>
        <v>L01:</v>
      </c>
      <c r="N109" s="2" t="str">
        <f t="shared" si="9"/>
        <v>lecture</v>
      </c>
      <c r="O109" s="2">
        <f>IF(ISNA(VLOOKUP(data!M108,data!$Y$2:$AC$168,5,FALSE)), "", VLOOKUP(data!M108,data!$Y$2:$AC$168,5,FALSE))</f>
        <v>32200092</v>
      </c>
      <c r="P109" s="2"/>
      <c r="Q109" s="2" t="str">
        <f>CONCATENATE("INSERT INTO ",N109," (Sid, Eid) VALUES (",specialization!A109,", ",O109,");")</f>
        <v>INSERT INTO lecture (Sid, Eid) VALUES (85, 32200092);</v>
      </c>
    </row>
    <row r="110" spans="1:17" x14ac:dyDescent="0.25">
      <c r="A110" s="2">
        <f>VLOOKUP(data!A109,courses!A:F,3,FALSE)</f>
        <v>24</v>
      </c>
      <c r="B110" s="2" t="str">
        <f>CONCATENATE(data!G109," ",data!H109)</f>
        <v>MS 156,</v>
      </c>
      <c r="C110" s="2" t="str">
        <f t="shared" si="5"/>
        <v>MS 156</v>
      </c>
      <c r="D110" s="2" t="str">
        <f>IF(LEFT(data!O109,1)="(",data!O109,data!P109)</f>
        <v>(MoWe</v>
      </c>
      <c r="E110" s="2" t="str">
        <f t="shared" si="6"/>
        <v>MoWe</v>
      </c>
      <c r="F110" s="2" t="str">
        <f>IF(LEFT(data!O109,1)="(",data!P109,data!Q109)</f>
        <v>11:00AM</v>
      </c>
      <c r="G110" s="2" t="str">
        <f>IF(LEFT(data!O109,1)="(",data!Q109,data!R109)</f>
        <v>-</v>
      </c>
      <c r="H110" s="2" t="str">
        <f>IF(LEFT(data!O109,1)="(",data!R109,data!S109)</f>
        <v>11:50AM)</v>
      </c>
      <c r="I110" s="2" t="str">
        <f t="shared" si="7"/>
        <v>11:50AM</v>
      </c>
      <c r="J110" s="2" t="s">
        <v>361</v>
      </c>
      <c r="K110" s="2" t="str">
        <f t="shared" si="8"/>
        <v>INSERT INTO section (Cid, Room, Day, Time, Semester) VALUES (24,'MS 156','MoWe','11:00AM-11:50AM','Fall2016');</v>
      </c>
      <c r="L110" s="2"/>
      <c r="M110" s="2" t="str">
        <f>data!D109</f>
        <v>T01:</v>
      </c>
      <c r="N110" s="2" t="str">
        <f t="shared" si="9"/>
        <v>tutorial</v>
      </c>
      <c r="O110" s="2">
        <f>IF(ISNA(VLOOKUP(data!M109,data!$Y$2:$AC$168,5,FALSE)), "", VLOOKUP(data!M109,data!$Y$2:$AC$168,5,FALSE))</f>
        <v>81309294</v>
      </c>
      <c r="P110" s="2"/>
      <c r="Q110" s="2" t="str">
        <f>CONCATENATE("INSERT INTO ",N110," (Sid, Eid) VALUES (",specialization!A110,", ",O110,");")</f>
        <v>INSERT INTO tutorial (Sid, Eid) VALUES (86, 81309294);</v>
      </c>
    </row>
    <row r="111" spans="1:17" x14ac:dyDescent="0.25">
      <c r="A111" s="2">
        <f>VLOOKUP(data!A110,courses!A:F,3,FALSE)</f>
        <v>24</v>
      </c>
      <c r="B111" s="2" t="str">
        <f>CONCATENATE(data!G110," ",data!H110)</f>
        <v>MS 156,</v>
      </c>
      <c r="C111" s="2" t="str">
        <f t="shared" si="5"/>
        <v>MS 156</v>
      </c>
      <c r="D111" s="2" t="str">
        <f>IF(LEFT(data!O110,1)="(",data!O110,data!P110)</f>
        <v>(TuTh</v>
      </c>
      <c r="E111" s="2" t="str">
        <f t="shared" si="6"/>
        <v>TuTh</v>
      </c>
      <c r="F111" s="2" t="str">
        <f>IF(LEFT(data!O110,1)="(",data!P110,data!Q110)</f>
        <v>1:00PM</v>
      </c>
      <c r="G111" s="2" t="str">
        <f>IF(LEFT(data!O110,1)="(",data!Q110,data!R110)</f>
        <v>-</v>
      </c>
      <c r="H111" s="2" t="str">
        <f>IF(LEFT(data!O110,1)="(",data!R110,data!S110)</f>
        <v>1:50PM)</v>
      </c>
      <c r="I111" s="2" t="str">
        <f t="shared" si="7"/>
        <v>1:50PM</v>
      </c>
      <c r="J111" s="2" t="s">
        <v>361</v>
      </c>
      <c r="K111" s="2" t="str">
        <f t="shared" si="8"/>
        <v>INSERT INTO section (Cid, Room, Day, Time, Semester) VALUES (24,'MS 156','TuTh','1:00PM-1:50PM','Fall2016');</v>
      </c>
      <c r="L111" s="2"/>
      <c r="M111" s="2" t="str">
        <f>data!D110</f>
        <v>T02:</v>
      </c>
      <c r="N111" s="2" t="str">
        <f t="shared" si="9"/>
        <v>tutorial</v>
      </c>
      <c r="O111" s="2">
        <f>IF(ISNA(VLOOKUP(data!M110,data!$Y$2:$AC$168,5,FALSE)), "", VLOOKUP(data!M110,data!$Y$2:$AC$168,5,FALSE))</f>
        <v>81293991</v>
      </c>
      <c r="P111" s="2"/>
      <c r="Q111" s="2" t="str">
        <f>CONCATENATE("INSERT INTO ",N111," (Sid, Eid) VALUES (",specialization!A111,", ",O111,");")</f>
        <v>INSERT INTO tutorial (Sid, Eid) VALUES (87, 81293991);</v>
      </c>
    </row>
    <row r="112" spans="1:17" x14ac:dyDescent="0.25">
      <c r="A112" s="2">
        <f>VLOOKUP(data!A111,courses!A:F,3,FALSE)</f>
        <v>24</v>
      </c>
      <c r="B112" s="2" t="str">
        <f>CONCATENATE(data!G111," ",data!H111)</f>
        <v>MS 156,</v>
      </c>
      <c r="C112" s="2" t="str">
        <f t="shared" si="5"/>
        <v>MS 156</v>
      </c>
      <c r="D112" s="2" t="str">
        <f>IF(LEFT(data!O111,1)="(",data!O111,data!P111)</f>
        <v>(TuTh</v>
      </c>
      <c r="E112" s="2" t="str">
        <f t="shared" si="6"/>
        <v>TuTh</v>
      </c>
      <c r="F112" s="2" t="str">
        <f>IF(LEFT(data!O111,1)="(",data!P111,data!Q111)</f>
        <v>4:00PM</v>
      </c>
      <c r="G112" s="2" t="str">
        <f>IF(LEFT(data!O111,1)="(",data!Q111,data!R111)</f>
        <v>-</v>
      </c>
      <c r="H112" s="2" t="str">
        <f>IF(LEFT(data!O111,1)="(",data!R111,data!S111)</f>
        <v>4:50PM)</v>
      </c>
      <c r="I112" s="2" t="str">
        <f t="shared" si="7"/>
        <v>4:50PM</v>
      </c>
      <c r="J112" s="2" t="s">
        <v>361</v>
      </c>
      <c r="K112" s="2" t="str">
        <f t="shared" si="8"/>
        <v>INSERT INTO section (Cid, Room, Day, Time, Semester) VALUES (24,'MS 156','TuTh','4:00PM-4:50PM','Fall2016');</v>
      </c>
      <c r="L112" s="2"/>
      <c r="M112" s="2" t="str">
        <f>data!D111</f>
        <v>T03:</v>
      </c>
      <c r="N112" s="2" t="str">
        <f t="shared" si="9"/>
        <v>tutorial</v>
      </c>
      <c r="O112" s="2">
        <f>IF(ISNA(VLOOKUP(data!M111,data!$Y$2:$AC$168,5,FALSE)), "", VLOOKUP(data!M111,data!$Y$2:$AC$168,5,FALSE))</f>
        <v>81293991</v>
      </c>
      <c r="P112" s="2"/>
      <c r="Q112" s="2" t="str">
        <f>CONCATENATE("INSERT INTO ",N112," (Sid, Eid) VALUES (",specialization!A112,", ",O112,");")</f>
        <v>INSERT INTO tutorial (Sid, Eid) VALUES (88, 81293991);</v>
      </c>
    </row>
    <row r="113" spans="1:17" x14ac:dyDescent="0.25">
      <c r="A113" s="2">
        <f>VLOOKUP(data!A112,courses!A:F,3,FALSE)</f>
        <v>24</v>
      </c>
      <c r="B113" s="2" t="str">
        <f>CONCATENATE(data!G112," ",data!H112)</f>
        <v>ICT 517,</v>
      </c>
      <c r="C113" s="2" t="str">
        <f t="shared" si="5"/>
        <v>ICT 517</v>
      </c>
      <c r="D113" s="2" t="str">
        <f>IF(LEFT(data!O112,1)="(",data!O112,data!P112)</f>
        <v>(MoWe</v>
      </c>
      <c r="E113" s="2" t="str">
        <f t="shared" si="6"/>
        <v>MoWe</v>
      </c>
      <c r="F113" s="2" t="str">
        <f>IF(LEFT(data!O112,1)="(",data!P112,data!Q112)</f>
        <v>9:00AM</v>
      </c>
      <c r="G113" s="2" t="str">
        <f>IF(LEFT(data!O112,1)="(",data!Q112,data!R112)</f>
        <v>-</v>
      </c>
      <c r="H113" s="2" t="str">
        <f>IF(LEFT(data!O112,1)="(",data!R112,data!S112)</f>
        <v>9:50AM)</v>
      </c>
      <c r="I113" s="2" t="str">
        <f t="shared" si="7"/>
        <v>9:50AM</v>
      </c>
      <c r="J113" s="2" t="s">
        <v>361</v>
      </c>
      <c r="K113" s="2" t="str">
        <f t="shared" si="8"/>
        <v>INSERT INTO section (Cid, Room, Day, Time, Semester) VALUES (24,'ICT 517','MoWe','9:00AM-9:50AM','Fall2016');</v>
      </c>
      <c r="L113" s="2"/>
      <c r="M113" s="2" t="str">
        <f>data!D112</f>
        <v>T04:</v>
      </c>
      <c r="N113" s="2" t="str">
        <f t="shared" si="9"/>
        <v>tutorial</v>
      </c>
      <c r="O113" s="2">
        <f>IF(ISNA(VLOOKUP(data!M112,data!$Y$2:$AC$168,5,FALSE)), "", VLOOKUP(data!M112,data!$Y$2:$AC$168,5,FALSE))</f>
        <v>27445073</v>
      </c>
      <c r="P113" s="2"/>
      <c r="Q113" s="2" t="str">
        <f>CONCATENATE("INSERT INTO ",N113," (Sid, Eid) VALUES (",specialization!A113,", ",O113,");")</f>
        <v>INSERT INTO tutorial (Sid, Eid) VALUES (89, 27445073);</v>
      </c>
    </row>
    <row r="114" spans="1:17" x14ac:dyDescent="0.25">
      <c r="A114" s="2">
        <f>VLOOKUP(data!A113,courses!A:F,3,FALSE)</f>
        <v>24</v>
      </c>
      <c r="B114" s="2" t="str">
        <f>CONCATENATE(data!G113," ",data!H113)</f>
        <v>MS 239,</v>
      </c>
      <c r="C114" s="2" t="str">
        <f t="shared" si="5"/>
        <v>MS 239</v>
      </c>
      <c r="D114" s="2" t="str">
        <f>IF(LEFT(data!O113,1)="(",data!O113,data!P113)</f>
        <v>(MoWe</v>
      </c>
      <c r="E114" s="2" t="str">
        <f t="shared" si="6"/>
        <v>MoWe</v>
      </c>
      <c r="F114" s="2" t="str">
        <f>IF(LEFT(data!O113,1)="(",data!P113,data!Q113)</f>
        <v>3:00PM</v>
      </c>
      <c r="G114" s="2" t="str">
        <f>IF(LEFT(data!O113,1)="(",data!Q113,data!R113)</f>
        <v>-</v>
      </c>
      <c r="H114" s="2" t="str">
        <f>IF(LEFT(data!O113,1)="(",data!R113,data!S113)</f>
        <v>3:50PM)</v>
      </c>
      <c r="I114" s="2" t="str">
        <f t="shared" si="7"/>
        <v>3:50PM</v>
      </c>
      <c r="J114" s="2" t="s">
        <v>361</v>
      </c>
      <c r="K114" s="2" t="str">
        <f t="shared" si="8"/>
        <v>INSERT INTO section (Cid, Room, Day, Time, Semester) VALUES (24,'MS 239','MoWe','3:00PM-3:50PM','Fall2016');</v>
      </c>
      <c r="L114" s="2"/>
      <c r="M114" s="2" t="str">
        <f>data!D113</f>
        <v>T05:</v>
      </c>
      <c r="N114" s="2" t="str">
        <f t="shared" si="9"/>
        <v>tutorial</v>
      </c>
      <c r="O114" s="2">
        <f>IF(ISNA(VLOOKUP(data!M113,data!$Y$2:$AC$168,5,FALSE)), "", VLOOKUP(data!M113,data!$Y$2:$AC$168,5,FALSE))</f>
        <v>81309294</v>
      </c>
      <c r="P114" s="2"/>
      <c r="Q114" s="2" t="str">
        <f>CONCATENATE("INSERT INTO ",N114," (Sid, Eid) VALUES (",specialization!A114,", ",O114,");")</f>
        <v>INSERT INTO tutorial (Sid, Eid) VALUES (90, 81309294);</v>
      </c>
    </row>
    <row r="115" spans="1:17" x14ac:dyDescent="0.25">
      <c r="A115" s="2" t="e">
        <f>VLOOKUP(data!A114,courses!A:F,3,FALSE)</f>
        <v>#N/A</v>
      </c>
      <c r="B115" s="2" t="str">
        <f>CONCATENATE(data!G114," ",data!H114)</f>
        <v xml:space="preserve"> </v>
      </c>
      <c r="C115" s="2" t="str">
        <f t="shared" si="5"/>
        <v/>
      </c>
      <c r="D115" s="2">
        <f>IF(LEFT(data!O114,1)="(",data!O114,data!P114)</f>
        <v>0</v>
      </c>
      <c r="E115" s="2" t="str">
        <f t="shared" si="6"/>
        <v/>
      </c>
      <c r="F115" s="2">
        <f>IF(LEFT(data!O114,1)="(",data!P114,data!Q114)</f>
        <v>0</v>
      </c>
      <c r="G115" s="2">
        <f>IF(LEFT(data!O114,1)="(",data!Q114,data!R114)</f>
        <v>0</v>
      </c>
      <c r="H115" s="2">
        <f>IF(LEFT(data!O114,1)="(",data!R114,data!S114)</f>
        <v>0</v>
      </c>
      <c r="I115" s="2" t="str">
        <f t="shared" si="7"/>
        <v/>
      </c>
      <c r="J115" s="2" t="s">
        <v>361</v>
      </c>
      <c r="K115" s="2" t="e">
        <f t="shared" si="8"/>
        <v>#N/A</v>
      </c>
      <c r="L115" s="2"/>
      <c r="M115" s="2">
        <f>data!D114</f>
        <v>0</v>
      </c>
      <c r="N115" s="2" t="str">
        <f t="shared" si="9"/>
        <v>lab</v>
      </c>
      <c r="O115" s="2" t="str">
        <f>IF(ISNA(VLOOKUP(data!M114,data!$Y$2:$AC$168,5,FALSE)), "", VLOOKUP(data!M114,data!$Y$2:$AC$168,5,FALSE))</f>
        <v/>
      </c>
      <c r="P115" s="2"/>
      <c r="Q115" s="2" t="str">
        <f>CONCATENATE("INSERT INTO ",N115," (Sid, Eid) VALUES (",specialization!A115,", ",O115,");")</f>
        <v>INSERT INTO lab (Sid, Eid) VALUES (, );</v>
      </c>
    </row>
    <row r="116" spans="1:17" x14ac:dyDescent="0.25">
      <c r="A116" s="2" t="e">
        <f>VLOOKUP(data!A115,courses!A:F,3,FALSE)</f>
        <v>#N/A</v>
      </c>
      <c r="B116" s="2" t="str">
        <f>CONCATENATE(data!G115," ",data!H115)</f>
        <v xml:space="preserve">Systems </v>
      </c>
      <c r="C116" s="2" t="str">
        <f t="shared" si="5"/>
        <v>Systems</v>
      </c>
      <c r="D116" s="2">
        <f>IF(LEFT(data!O115,1)="(",data!O115,data!P115)</f>
        <v>0</v>
      </c>
      <c r="E116" s="2" t="str">
        <f t="shared" si="6"/>
        <v/>
      </c>
      <c r="F116" s="2">
        <f>IF(LEFT(data!O115,1)="(",data!P115,data!Q115)</f>
        <v>0</v>
      </c>
      <c r="G116" s="2">
        <f>IF(LEFT(data!O115,1)="(",data!Q115,data!R115)</f>
        <v>0</v>
      </c>
      <c r="H116" s="2">
        <f>IF(LEFT(data!O115,1)="(",data!R115,data!S115)</f>
        <v>0</v>
      </c>
      <c r="I116" s="2" t="str">
        <f t="shared" si="7"/>
        <v/>
      </c>
      <c r="J116" s="2" t="s">
        <v>361</v>
      </c>
      <c r="K116" s="2" t="e">
        <f t="shared" si="8"/>
        <v>#N/A</v>
      </c>
      <c r="L116" s="2"/>
      <c r="M116" s="2" t="str">
        <f>data!D115</f>
        <v>Principles</v>
      </c>
      <c r="N116" s="2" t="str">
        <f t="shared" si="9"/>
        <v>lab</v>
      </c>
      <c r="O116" s="2" t="str">
        <f>IF(ISNA(VLOOKUP(data!M115,data!$Y$2:$AC$168,5,FALSE)), "", VLOOKUP(data!M115,data!$Y$2:$AC$168,5,FALSE))</f>
        <v/>
      </c>
      <c r="P116" s="2"/>
      <c r="Q116" s="2" t="str">
        <f>CONCATENATE("INSERT INTO ",N116," (Sid, Eid) VALUES (",specialization!A116,", ",O116,");")</f>
        <v>INSERT INTO lab (Sid, Eid) VALUES (, );</v>
      </c>
    </row>
    <row r="117" spans="1:17" x14ac:dyDescent="0.25">
      <c r="A117" s="2">
        <f>VLOOKUP(data!A116,courses!A:F,3,FALSE)</f>
        <v>26</v>
      </c>
      <c r="B117" s="2" t="str">
        <f>CONCATENATE(data!G116," ",data!H116)</f>
        <v>ES 162,</v>
      </c>
      <c r="C117" s="2" t="str">
        <f t="shared" si="5"/>
        <v>ES 162</v>
      </c>
      <c r="D117" s="2" t="str">
        <f>IF(LEFT(data!O116,1)="(",data!O116,data!P116)</f>
        <v>(MoWe</v>
      </c>
      <c r="E117" s="2" t="str">
        <f t="shared" si="6"/>
        <v>MoWe</v>
      </c>
      <c r="F117" s="2" t="str">
        <f>IF(LEFT(data!O116,1)="(",data!P116,data!Q116)</f>
        <v>2:00PM</v>
      </c>
      <c r="G117" s="2" t="str">
        <f>IF(LEFT(data!O116,1)="(",data!Q116,data!R116)</f>
        <v>-</v>
      </c>
      <c r="H117" s="2" t="str">
        <f>IF(LEFT(data!O116,1)="(",data!R116,data!S116)</f>
        <v>3:15PM)</v>
      </c>
      <c r="I117" s="2" t="str">
        <f t="shared" si="7"/>
        <v>3:15PM</v>
      </c>
      <c r="J117" s="2" t="s">
        <v>361</v>
      </c>
      <c r="K117" s="2" t="str">
        <f t="shared" si="8"/>
        <v>INSERT INTO section (Cid, Room, Day, Time, Semester) VALUES (26,'ES 162','MoWe','2:00PM-3:15PM','Fall2016');</v>
      </c>
      <c r="L117" s="2"/>
      <c r="M117" s="2" t="str">
        <f>data!D116</f>
        <v>L01:</v>
      </c>
      <c r="N117" s="2" t="str">
        <f t="shared" si="9"/>
        <v>lecture</v>
      </c>
      <c r="O117" s="2">
        <f>IF(ISNA(VLOOKUP(data!M116,data!$Y$2:$AC$168,5,FALSE)), "", VLOOKUP(data!M116,data!$Y$2:$AC$168,5,FALSE))</f>
        <v>14027446</v>
      </c>
      <c r="P117" s="2"/>
      <c r="Q117" s="2" t="str">
        <f>CONCATENATE("INSERT INTO ",N117," (Sid, Eid) VALUES (",specialization!A117,", ",O117,");")</f>
        <v>INSERT INTO lecture (Sid, Eid) VALUES (91, 14027446);</v>
      </c>
    </row>
    <row r="118" spans="1:17" x14ac:dyDescent="0.25">
      <c r="A118" s="2">
        <f>VLOOKUP(data!A117,courses!A:F,3,FALSE)</f>
        <v>26</v>
      </c>
      <c r="B118" s="2" t="str">
        <f>CONCATENATE(data!G117," ",data!H117)</f>
        <v>MS 160,</v>
      </c>
      <c r="C118" s="2" t="str">
        <f t="shared" si="5"/>
        <v>MS 160</v>
      </c>
      <c r="D118" s="2" t="str">
        <f>IF(LEFT(data!O117,1)="(",data!O117,data!P117)</f>
        <v>(WeFr</v>
      </c>
      <c r="E118" s="2" t="str">
        <f t="shared" si="6"/>
        <v>WeFr</v>
      </c>
      <c r="F118" s="2" t="str">
        <f>IF(LEFT(data!O117,1)="(",data!P117,data!Q117)</f>
        <v>8:00AM</v>
      </c>
      <c r="G118" s="2" t="str">
        <f>IF(LEFT(data!O117,1)="(",data!Q117,data!R117)</f>
        <v>-</v>
      </c>
      <c r="H118" s="2" t="str">
        <f>IF(LEFT(data!O117,1)="(",data!R117,data!S117)</f>
        <v>8:50AM)</v>
      </c>
      <c r="I118" s="2" t="str">
        <f t="shared" si="7"/>
        <v>8:50AM</v>
      </c>
      <c r="J118" s="2" t="s">
        <v>361</v>
      </c>
      <c r="K118" s="2" t="str">
        <f t="shared" si="8"/>
        <v>INSERT INTO section (Cid, Room, Day, Time, Semester) VALUES (26,'MS 160','WeFr','8:00AM-8:50AM','Fall2016');</v>
      </c>
      <c r="L118" s="2"/>
      <c r="M118" s="2" t="str">
        <f>data!D117</f>
        <v>T01:</v>
      </c>
      <c r="N118" s="2" t="str">
        <f t="shared" si="9"/>
        <v>tutorial</v>
      </c>
      <c r="O118" s="2">
        <f>IF(ISNA(VLOOKUP(data!M117,data!$Y$2:$AC$168,5,FALSE)), "", VLOOKUP(data!M117,data!$Y$2:$AC$168,5,FALSE))</f>
        <v>78481196</v>
      </c>
      <c r="P118" s="2"/>
      <c r="Q118" s="2" t="str">
        <f>CONCATENATE("INSERT INTO ",N118," (Sid, Eid) VALUES (",specialization!A118,", ",O118,");")</f>
        <v>INSERT INTO tutorial (Sid, Eid) VALUES (92, 78481196);</v>
      </c>
    </row>
    <row r="119" spans="1:17" x14ac:dyDescent="0.25">
      <c r="A119" s="2">
        <f>VLOOKUP(data!A118,courses!A:F,3,FALSE)</f>
        <v>26</v>
      </c>
      <c r="B119" s="2" t="str">
        <f>CONCATENATE(data!G118," ",data!H118)</f>
        <v>MS 160,</v>
      </c>
      <c r="C119" s="2" t="str">
        <f t="shared" si="5"/>
        <v>MS 160</v>
      </c>
      <c r="D119" s="2" t="str">
        <f>IF(LEFT(data!O118,1)="(",data!O118,data!P118)</f>
        <v>(TuTh</v>
      </c>
      <c r="E119" s="2" t="str">
        <f t="shared" si="6"/>
        <v>TuTh</v>
      </c>
      <c r="F119" s="2" t="str">
        <f>IF(LEFT(data!O118,1)="(",data!P118,data!Q118)</f>
        <v>8:00AM</v>
      </c>
      <c r="G119" s="2" t="str">
        <f>IF(LEFT(data!O118,1)="(",data!Q118,data!R118)</f>
        <v>-</v>
      </c>
      <c r="H119" s="2" t="str">
        <f>IF(LEFT(data!O118,1)="(",data!R118,data!S118)</f>
        <v>8:50AM)</v>
      </c>
      <c r="I119" s="2" t="str">
        <f t="shared" si="7"/>
        <v>8:50AM</v>
      </c>
      <c r="J119" s="2" t="s">
        <v>361</v>
      </c>
      <c r="K119" s="2" t="str">
        <f t="shared" si="8"/>
        <v>INSERT INTO section (Cid, Room, Day, Time, Semester) VALUES (26,'MS 160','TuTh','8:00AM-8:50AM','Fall2016');</v>
      </c>
      <c r="L119" s="2"/>
      <c r="M119" s="2" t="str">
        <f>data!D118</f>
        <v>T02:</v>
      </c>
      <c r="N119" s="2" t="str">
        <f t="shared" si="9"/>
        <v>tutorial</v>
      </c>
      <c r="O119" s="2">
        <f>IF(ISNA(VLOOKUP(data!M118,data!$Y$2:$AC$168,5,FALSE)), "", VLOOKUP(data!M118,data!$Y$2:$AC$168,5,FALSE))</f>
        <v>12640608</v>
      </c>
      <c r="P119" s="2"/>
      <c r="Q119" s="2" t="str">
        <f>CONCATENATE("INSERT INTO ",N119," (Sid, Eid) VALUES (",specialization!A119,", ",O119,");")</f>
        <v>INSERT INTO tutorial (Sid, Eid) VALUES (93, 12640608);</v>
      </c>
    </row>
    <row r="120" spans="1:17" x14ac:dyDescent="0.25">
      <c r="A120" s="2">
        <f>VLOOKUP(data!A119,courses!A:F,3,FALSE)</f>
        <v>26</v>
      </c>
      <c r="B120" s="2" t="str">
        <f>CONCATENATE(data!G119," ",data!H119)</f>
        <v>MS 119,</v>
      </c>
      <c r="C120" s="2" t="str">
        <f t="shared" ref="C120:C166" si="10">LEFT(B120,LEN(B120)-1)</f>
        <v>MS 119</v>
      </c>
      <c r="D120" s="2" t="str">
        <f>IF(LEFT(data!O119,1)="(",data!O119,data!P119)</f>
        <v>(TuTh</v>
      </c>
      <c r="E120" s="2" t="str">
        <f t="shared" ref="E120:E166" si="11">MID(D120,2,999)</f>
        <v>TuTh</v>
      </c>
      <c r="F120" s="2" t="str">
        <f>IF(LEFT(data!O119,1)="(",data!P119,data!Q119)</f>
        <v>5:00PM</v>
      </c>
      <c r="G120" s="2" t="str">
        <f>IF(LEFT(data!O119,1)="(",data!Q119,data!R119)</f>
        <v>-</v>
      </c>
      <c r="H120" s="2" t="str">
        <f>IF(LEFT(data!O119,1)="(",data!R119,data!S119)</f>
        <v>5:50PM)</v>
      </c>
      <c r="I120" s="2" t="str">
        <f t="shared" ref="I120:I166" si="12">LEFT(H120,LEN(H120)-1)</f>
        <v>5:50PM</v>
      </c>
      <c r="J120" s="2" t="s">
        <v>361</v>
      </c>
      <c r="K120" s="2" t="str">
        <f t="shared" ref="K120:K166" si="13">CONCATENATE("INSERT INTO section (Cid, Room, Day, Time, Semester) VALUES (",A120,",'",C120,"','",E120,"','",F120,G120,I120,"','",J120,"');")</f>
        <v>INSERT INTO section (Cid, Room, Day, Time, Semester) VALUES (26,'MS 119','TuTh','5:00PM-5:50PM','Fall2016');</v>
      </c>
      <c r="L120" s="2"/>
      <c r="M120" s="2" t="str">
        <f>data!D119</f>
        <v>T03:</v>
      </c>
      <c r="N120" s="2" t="str">
        <f t="shared" ref="N120:N166" si="14">IF(LEFT(M120,1)="L", "lecture", IF(LEFT(M120,1)="T", "tutorial", "lab"))</f>
        <v>tutorial</v>
      </c>
      <c r="O120" s="2">
        <f>IF(ISNA(VLOOKUP(data!M119,data!$Y$2:$AC$168,5,FALSE)), "", VLOOKUP(data!M119,data!$Y$2:$AC$168,5,FALSE))</f>
        <v>16140520</v>
      </c>
      <c r="P120" s="2"/>
      <c r="Q120" s="2" t="str">
        <f>CONCATENATE("INSERT INTO ",N120," (Sid, Eid) VALUES (",specialization!A120,", ",O120,");")</f>
        <v>INSERT INTO tutorial (Sid, Eid) VALUES (94, 16140520);</v>
      </c>
    </row>
    <row r="121" spans="1:17" x14ac:dyDescent="0.25">
      <c r="A121" s="2">
        <f>VLOOKUP(data!A120,courses!A:F,3,FALSE)</f>
        <v>26</v>
      </c>
      <c r="B121" s="2" t="str">
        <f>CONCATENATE(data!G120," ",data!H120)</f>
        <v>MS 119,</v>
      </c>
      <c r="C121" s="2" t="str">
        <f t="shared" si="10"/>
        <v>MS 119</v>
      </c>
      <c r="D121" s="2" t="str">
        <f>IF(LEFT(data!O120,1)="(",data!O120,data!P120)</f>
        <v>(TuTh</v>
      </c>
      <c r="E121" s="2" t="str">
        <f t="shared" si="11"/>
        <v>TuTh</v>
      </c>
      <c r="F121" s="2" t="str">
        <f>IF(LEFT(data!O120,1)="(",data!P120,data!Q120)</f>
        <v>11:00AM</v>
      </c>
      <c r="G121" s="2" t="str">
        <f>IF(LEFT(data!O120,1)="(",data!Q120,data!R120)</f>
        <v>-</v>
      </c>
      <c r="H121" s="2" t="str">
        <f>IF(LEFT(data!O120,1)="(",data!R120,data!S120)</f>
        <v>11:50AM)</v>
      </c>
      <c r="I121" s="2" t="str">
        <f t="shared" si="12"/>
        <v>11:50AM</v>
      </c>
      <c r="J121" s="2" t="s">
        <v>361</v>
      </c>
      <c r="K121" s="2" t="str">
        <f t="shared" si="13"/>
        <v>INSERT INTO section (Cid, Room, Day, Time, Semester) VALUES (26,'MS 119','TuTh','11:00AM-11:50AM','Fall2016');</v>
      </c>
      <c r="L121" s="2"/>
      <c r="M121" s="2" t="str">
        <f>data!D120</f>
        <v>T04:</v>
      </c>
      <c r="N121" s="2" t="str">
        <f t="shared" si="14"/>
        <v>tutorial</v>
      </c>
      <c r="O121" s="2">
        <f>IF(ISNA(VLOOKUP(data!M120,data!$Y$2:$AC$168,5,FALSE)), "", VLOOKUP(data!M120,data!$Y$2:$AC$168,5,FALSE))</f>
        <v>12640608</v>
      </c>
      <c r="P121" s="2"/>
      <c r="Q121" s="2" t="str">
        <f>CONCATENATE("INSERT INTO ",N121," (Sid, Eid) VALUES (",specialization!A121,", ",O121,");")</f>
        <v>INSERT INTO tutorial (Sid, Eid) VALUES (95, 12640608);</v>
      </c>
    </row>
    <row r="122" spans="1:17" x14ac:dyDescent="0.25">
      <c r="A122" s="2">
        <f>VLOOKUP(data!A121,courses!A:F,3,FALSE)</f>
        <v>26</v>
      </c>
      <c r="B122" s="2" t="str">
        <f>CONCATENATE(data!G121," ",data!H121)</f>
        <v>MS 239,</v>
      </c>
      <c r="C122" s="2" t="str">
        <f t="shared" si="10"/>
        <v>MS 239</v>
      </c>
      <c r="D122" s="2" t="str">
        <f>IF(LEFT(data!O121,1)="(",data!O121,data!P121)</f>
        <v>(MoWe</v>
      </c>
      <c r="E122" s="2" t="str">
        <f t="shared" si="11"/>
        <v>MoWe</v>
      </c>
      <c r="F122" s="2" t="str">
        <f>IF(LEFT(data!O121,1)="(",data!P121,data!Q121)</f>
        <v>4:00PM</v>
      </c>
      <c r="G122" s="2" t="str">
        <f>IF(LEFT(data!O121,1)="(",data!Q121,data!R121)</f>
        <v>-</v>
      </c>
      <c r="H122" s="2" t="str">
        <f>IF(LEFT(data!O121,1)="(",data!R121,data!S121)</f>
        <v>4:50PM)</v>
      </c>
      <c r="I122" s="2" t="str">
        <f t="shared" si="12"/>
        <v>4:50PM</v>
      </c>
      <c r="J122" s="2" t="s">
        <v>361</v>
      </c>
      <c r="K122" s="2" t="str">
        <f t="shared" si="13"/>
        <v>INSERT INTO section (Cid, Room, Day, Time, Semester) VALUES (26,'MS 239','MoWe','4:00PM-4:50PM','Fall2016');</v>
      </c>
      <c r="L122" s="2"/>
      <c r="M122" s="2" t="str">
        <f>data!D121</f>
        <v>T05:</v>
      </c>
      <c r="N122" s="2" t="str">
        <f t="shared" si="14"/>
        <v>tutorial</v>
      </c>
      <c r="O122" s="2">
        <f>IF(ISNA(VLOOKUP(data!M121,data!$Y$2:$AC$168,5,FALSE)), "", VLOOKUP(data!M121,data!$Y$2:$AC$168,5,FALSE))</f>
        <v>78481196</v>
      </c>
      <c r="P122" s="2"/>
      <c r="Q122" s="2" t="str">
        <f>CONCATENATE("INSERT INTO ",N122," (Sid, Eid) VALUES (",specialization!A122,", ",O122,");")</f>
        <v>INSERT INTO tutorial (Sid, Eid) VALUES (96, 78481196);</v>
      </c>
    </row>
    <row r="123" spans="1:17" x14ac:dyDescent="0.25">
      <c r="A123" s="2">
        <f>VLOOKUP(data!A122,courses!A:F,3,FALSE)</f>
        <v>26</v>
      </c>
      <c r="B123" s="2" t="str">
        <f>CONCATENATE(data!G122," ",data!H122)</f>
        <v>MS 239,</v>
      </c>
      <c r="C123" s="2" t="str">
        <f t="shared" si="10"/>
        <v>MS 239</v>
      </c>
      <c r="D123" s="2" t="str">
        <f>IF(LEFT(data!O122,1)="(",data!O122,data!P122)</f>
        <v>(TuTh</v>
      </c>
      <c r="E123" s="2" t="str">
        <f t="shared" si="11"/>
        <v>TuTh</v>
      </c>
      <c r="F123" s="2" t="str">
        <f>IF(LEFT(data!O122,1)="(",data!P122,data!Q122)</f>
        <v>4:00PM</v>
      </c>
      <c r="G123" s="2" t="str">
        <f>IF(LEFT(data!O122,1)="(",data!Q122,data!R122)</f>
        <v>-</v>
      </c>
      <c r="H123" s="2" t="str">
        <f>IF(LEFT(data!O122,1)="(",data!R122,data!S122)</f>
        <v>4:50PM)</v>
      </c>
      <c r="I123" s="2" t="str">
        <f t="shared" si="12"/>
        <v>4:50PM</v>
      </c>
      <c r="J123" s="2" t="s">
        <v>361</v>
      </c>
      <c r="K123" s="2" t="str">
        <f t="shared" si="13"/>
        <v>INSERT INTO section (Cid, Room, Day, Time, Semester) VALUES (26,'MS 239','TuTh','4:00PM-4:50PM','Fall2016');</v>
      </c>
      <c r="L123" s="2"/>
      <c r="M123" s="2" t="str">
        <f>data!D122</f>
        <v>T06:</v>
      </c>
      <c r="N123" s="2" t="str">
        <f t="shared" si="14"/>
        <v>tutorial</v>
      </c>
      <c r="O123" s="2">
        <f>IF(ISNA(VLOOKUP(data!M122,data!$Y$2:$AC$168,5,FALSE)), "", VLOOKUP(data!M122,data!$Y$2:$AC$168,5,FALSE))</f>
        <v>16140520</v>
      </c>
      <c r="P123" s="2"/>
      <c r="Q123" s="2" t="str">
        <f>CONCATENATE("INSERT INTO ",N123," (Sid, Eid) VALUES (",specialization!A123,", ",O123,");")</f>
        <v>INSERT INTO tutorial (Sid, Eid) VALUES (97, 16140520);</v>
      </c>
    </row>
    <row r="124" spans="1:17" x14ac:dyDescent="0.25">
      <c r="A124" s="2" t="e">
        <f>VLOOKUP(data!A123,courses!A:F,3,FALSE)</f>
        <v>#N/A</v>
      </c>
      <c r="B124" s="2" t="str">
        <f>CONCATENATE(data!G123," ",data!H123)</f>
        <v xml:space="preserve"> </v>
      </c>
      <c r="C124" s="2" t="str">
        <f t="shared" si="10"/>
        <v/>
      </c>
      <c r="D124" s="2">
        <f>IF(LEFT(data!O123,1)="(",data!O123,data!P123)</f>
        <v>0</v>
      </c>
      <c r="E124" s="2" t="str">
        <f t="shared" si="11"/>
        <v/>
      </c>
      <c r="F124" s="2">
        <f>IF(LEFT(data!O123,1)="(",data!P123,data!Q123)</f>
        <v>0</v>
      </c>
      <c r="G124" s="2">
        <f>IF(LEFT(data!O123,1)="(",data!Q123,data!R123)</f>
        <v>0</v>
      </c>
      <c r="H124" s="2">
        <f>IF(LEFT(data!O123,1)="(",data!R123,data!S123)</f>
        <v>0</v>
      </c>
      <c r="I124" s="2" t="str">
        <f t="shared" si="12"/>
        <v/>
      </c>
      <c r="J124" s="2" t="s">
        <v>361</v>
      </c>
      <c r="K124" s="2" t="e">
        <f t="shared" si="13"/>
        <v>#N/A</v>
      </c>
      <c r="L124" s="2"/>
      <c r="M124" s="2">
        <f>data!D123</f>
        <v>0</v>
      </c>
      <c r="N124" s="2" t="str">
        <f t="shared" si="14"/>
        <v>lab</v>
      </c>
      <c r="O124" s="2" t="str">
        <f>IF(ISNA(VLOOKUP(data!M123,data!$Y$2:$AC$168,5,FALSE)), "", VLOOKUP(data!M123,data!$Y$2:$AC$168,5,FALSE))</f>
        <v/>
      </c>
      <c r="P124" s="2"/>
      <c r="Q124" s="2" t="str">
        <f>CONCATENATE("INSERT INTO ",N124," (Sid, Eid) VALUES (",specialization!A124,", ",O124,");")</f>
        <v>INSERT INTO lab (Sid, Eid) VALUES (, );</v>
      </c>
    </row>
    <row r="125" spans="1:17" x14ac:dyDescent="0.25">
      <c r="A125" s="2" t="e">
        <f>VLOOKUP(data!A124,courses!A:F,3,FALSE)</f>
        <v>#N/A</v>
      </c>
      <c r="B125" s="2" t="str">
        <f>CONCATENATE(data!G124," ",data!H124)</f>
        <v>and Their</v>
      </c>
      <c r="C125" s="2" t="str">
        <f t="shared" si="10"/>
        <v>and Thei</v>
      </c>
      <c r="D125" s="2">
        <f>IF(LEFT(data!O124,1)="(",data!O124,data!P124)</f>
        <v>0</v>
      </c>
      <c r="E125" s="2" t="str">
        <f t="shared" si="11"/>
        <v/>
      </c>
      <c r="F125" s="2">
        <f>IF(LEFT(data!O124,1)="(",data!P124,data!Q124)</f>
        <v>0</v>
      </c>
      <c r="G125" s="2">
        <f>IF(LEFT(data!O124,1)="(",data!Q124,data!R124)</f>
        <v>0</v>
      </c>
      <c r="H125" s="2">
        <f>IF(LEFT(data!O124,1)="(",data!R124,data!S124)</f>
        <v>0</v>
      </c>
      <c r="I125" s="2" t="str">
        <f t="shared" si="12"/>
        <v/>
      </c>
      <c r="J125" s="2" t="s">
        <v>361</v>
      </c>
      <c r="K125" s="2" t="e">
        <f t="shared" si="13"/>
        <v>#N/A</v>
      </c>
      <c r="L125" s="2"/>
      <c r="M125" s="2" t="str">
        <f>data!D124</f>
        <v>Data</v>
      </c>
      <c r="N125" s="2" t="str">
        <f t="shared" si="14"/>
        <v>lab</v>
      </c>
      <c r="O125" s="2" t="str">
        <f>IF(ISNA(VLOOKUP(data!M124,data!$Y$2:$AC$168,5,FALSE)), "", VLOOKUP(data!M124,data!$Y$2:$AC$168,5,FALSE))</f>
        <v/>
      </c>
      <c r="P125" s="2"/>
      <c r="Q125" s="2" t="str">
        <f>CONCATENATE("INSERT INTO ",N125," (Sid, Eid) VALUES (",specialization!A125,", ",O125,");")</f>
        <v>INSERT INTO lab (Sid, Eid) VALUES (, );</v>
      </c>
    </row>
    <row r="126" spans="1:17" x14ac:dyDescent="0.25">
      <c r="A126" s="2">
        <f>VLOOKUP(data!A125,courses!A:F,3,FALSE)</f>
        <v>13</v>
      </c>
      <c r="B126" s="2" t="str">
        <f>CONCATENATE(data!G125," ",data!H125)</f>
        <v>EEEL 161,</v>
      </c>
      <c r="C126" s="2" t="str">
        <f t="shared" si="10"/>
        <v>EEEL 161</v>
      </c>
      <c r="D126" s="2" t="str">
        <f>IF(LEFT(data!O125,1)="(",data!O125,data!P125)</f>
        <v>(TuTh</v>
      </c>
      <c r="E126" s="2" t="str">
        <f t="shared" si="11"/>
        <v>TuTh</v>
      </c>
      <c r="F126" s="2" t="str">
        <f>IF(LEFT(data!O125,1)="(",data!P125,data!Q125)</f>
        <v>9:30AM</v>
      </c>
      <c r="G126" s="2" t="str">
        <f>IF(LEFT(data!O125,1)="(",data!Q125,data!R125)</f>
        <v>-</v>
      </c>
      <c r="H126" s="2" t="str">
        <f>IF(LEFT(data!O125,1)="(",data!R125,data!S125)</f>
        <v>10:45AM)</v>
      </c>
      <c r="I126" s="2" t="str">
        <f t="shared" si="12"/>
        <v>10:45AM</v>
      </c>
      <c r="J126" s="2" t="s">
        <v>361</v>
      </c>
      <c r="K126" s="2" t="str">
        <f t="shared" si="13"/>
        <v>INSERT INTO section (Cid, Room, Day, Time, Semester) VALUES (13,'EEEL 161','TuTh','9:30AM-10:45AM','Fall2016');</v>
      </c>
      <c r="L126" s="2"/>
      <c r="M126" s="2" t="str">
        <f>data!D125</f>
        <v>L01:</v>
      </c>
      <c r="N126" s="2" t="str">
        <f t="shared" si="14"/>
        <v>lecture</v>
      </c>
      <c r="O126" s="2">
        <f>IF(ISNA(VLOOKUP(data!M125,data!$Y$2:$AC$168,5,FALSE)), "", VLOOKUP(data!M125,data!$Y$2:$AC$168,5,FALSE))</f>
        <v>71383780</v>
      </c>
      <c r="P126" s="2"/>
      <c r="Q126" s="2" t="str">
        <f>CONCATENATE("INSERT INTO ",N126," (Sid, Eid) VALUES (",specialization!A126,", ",O126,");")</f>
        <v>INSERT INTO lecture (Sid, Eid) VALUES (98, 71383780);</v>
      </c>
    </row>
    <row r="127" spans="1:17" x14ac:dyDescent="0.25">
      <c r="A127" s="2">
        <f>VLOOKUP(data!A126,courses!A:F,3,FALSE)</f>
        <v>13</v>
      </c>
      <c r="B127" s="2" t="str">
        <f>CONCATENATE(data!G126," ",data!H126)</f>
        <v>MS 160,</v>
      </c>
      <c r="C127" s="2" t="str">
        <f t="shared" si="10"/>
        <v>MS 160</v>
      </c>
      <c r="D127" s="2" t="str">
        <f>IF(LEFT(data!O126,1)="(",data!O126,data!P126)</f>
        <v>(MoWe</v>
      </c>
      <c r="E127" s="2" t="str">
        <f t="shared" si="11"/>
        <v>MoWe</v>
      </c>
      <c r="F127" s="2" t="str">
        <f>IF(LEFT(data!O126,1)="(",data!P126,data!Q126)</f>
        <v>9:00AM</v>
      </c>
      <c r="G127" s="2" t="str">
        <f>IF(LEFT(data!O126,1)="(",data!Q126,data!R126)</f>
        <v>-</v>
      </c>
      <c r="H127" s="2" t="str">
        <f>IF(LEFT(data!O126,1)="(",data!R126,data!S126)</f>
        <v>9:50AM)</v>
      </c>
      <c r="I127" s="2" t="str">
        <f t="shared" si="12"/>
        <v>9:50AM</v>
      </c>
      <c r="J127" s="2" t="s">
        <v>361</v>
      </c>
      <c r="K127" s="2" t="str">
        <f t="shared" si="13"/>
        <v>INSERT INTO section (Cid, Room, Day, Time, Semester) VALUES (13,'MS 160','MoWe','9:00AM-9:50AM','Fall2016');</v>
      </c>
      <c r="L127" s="2"/>
      <c r="M127" s="2" t="str">
        <f>data!D126</f>
        <v>T01:</v>
      </c>
      <c r="N127" s="2" t="str">
        <f t="shared" si="14"/>
        <v>tutorial</v>
      </c>
      <c r="O127" s="2">
        <f>IF(ISNA(VLOOKUP(data!M126,data!$Y$2:$AC$168,5,FALSE)), "", VLOOKUP(data!M126,data!$Y$2:$AC$168,5,FALSE))</f>
        <v>78351808</v>
      </c>
      <c r="P127" s="2"/>
      <c r="Q127" s="2" t="str">
        <f>CONCATENATE("INSERT INTO ",N127," (Sid, Eid) VALUES (",specialization!A127,", ",O127,");")</f>
        <v>INSERT INTO tutorial (Sid, Eid) VALUES (99, 78351808);</v>
      </c>
    </row>
    <row r="128" spans="1:17" x14ac:dyDescent="0.25">
      <c r="A128" s="2">
        <f>VLOOKUP(data!A127,courses!A:F,3,FALSE)</f>
        <v>13</v>
      </c>
      <c r="B128" s="2" t="str">
        <f>CONCATENATE(data!G127," ",data!H127)</f>
        <v>MS 119,</v>
      </c>
      <c r="C128" s="2" t="str">
        <f t="shared" si="10"/>
        <v>MS 119</v>
      </c>
      <c r="D128" s="2" t="str">
        <f>IF(LEFT(data!O127,1)="(",data!O127,data!P127)</f>
        <v>(MoWe</v>
      </c>
      <c r="E128" s="2" t="str">
        <f t="shared" si="11"/>
        <v>MoWe</v>
      </c>
      <c r="F128" s="2" t="str">
        <f>IF(LEFT(data!O127,1)="(",data!P127,data!Q127)</f>
        <v>12:00PM</v>
      </c>
      <c r="G128" s="2" t="str">
        <f>IF(LEFT(data!O127,1)="(",data!Q127,data!R127)</f>
        <v>-</v>
      </c>
      <c r="H128" s="2" t="str">
        <f>IF(LEFT(data!O127,1)="(",data!R127,data!S127)</f>
        <v>12:50PM)</v>
      </c>
      <c r="I128" s="2" t="str">
        <f t="shared" si="12"/>
        <v>12:50PM</v>
      </c>
      <c r="J128" s="2" t="s">
        <v>361</v>
      </c>
      <c r="K128" s="2" t="str">
        <f t="shared" si="13"/>
        <v>INSERT INTO section (Cid, Room, Day, Time, Semester) VALUES (13,'MS 119','MoWe','12:00PM-12:50PM','Fall2016');</v>
      </c>
      <c r="L128" s="2"/>
      <c r="M128" s="2" t="str">
        <f>data!D127</f>
        <v>T02:</v>
      </c>
      <c r="N128" s="2" t="str">
        <f t="shared" si="14"/>
        <v>tutorial</v>
      </c>
      <c r="O128" s="2">
        <f>IF(ISNA(VLOOKUP(data!M127,data!$Y$2:$AC$168,5,FALSE)), "", VLOOKUP(data!M127,data!$Y$2:$AC$168,5,FALSE))</f>
        <v>78351808</v>
      </c>
      <c r="P128" s="2"/>
      <c r="Q128" s="2" t="str">
        <f>CONCATENATE("INSERT INTO ",N128," (Sid, Eid) VALUES (",specialization!A128,", ",O128,");")</f>
        <v>INSERT INTO tutorial (Sid, Eid) VALUES (100, 78351808);</v>
      </c>
    </row>
    <row r="129" spans="1:17" x14ac:dyDescent="0.25">
      <c r="A129" s="2">
        <f>VLOOKUP(data!A128,courses!A:F,3,FALSE)</f>
        <v>13</v>
      </c>
      <c r="B129" s="2" t="str">
        <f>CONCATENATE(data!G128," ",data!H128)</f>
        <v>MS 160,</v>
      </c>
      <c r="C129" s="2" t="str">
        <f t="shared" si="10"/>
        <v>MS 160</v>
      </c>
      <c r="D129" s="2" t="str">
        <f>IF(LEFT(data!O128,1)="(",data!O128,data!P128)</f>
        <v>(TuTh</v>
      </c>
      <c r="E129" s="2" t="str">
        <f t="shared" si="11"/>
        <v>TuTh</v>
      </c>
      <c r="F129" s="2" t="str">
        <f>IF(LEFT(data!O128,1)="(",data!P128,data!Q128)</f>
        <v>5:00PM</v>
      </c>
      <c r="G129" s="2" t="str">
        <f>IF(LEFT(data!O128,1)="(",data!Q128,data!R128)</f>
        <v>-</v>
      </c>
      <c r="H129" s="2" t="str">
        <f>IF(LEFT(data!O128,1)="(",data!R128,data!S128)</f>
        <v>5:50PM)</v>
      </c>
      <c r="I129" s="2" t="str">
        <f t="shared" si="12"/>
        <v>5:50PM</v>
      </c>
      <c r="J129" s="2" t="s">
        <v>361</v>
      </c>
      <c r="K129" s="2" t="str">
        <f t="shared" si="13"/>
        <v>INSERT INTO section (Cid, Room, Day, Time, Semester) VALUES (13,'MS 160','TuTh','5:00PM-5:50PM','Fall2016');</v>
      </c>
      <c r="L129" s="2"/>
      <c r="M129" s="2" t="str">
        <f>data!D128</f>
        <v>T03:</v>
      </c>
      <c r="N129" s="2" t="str">
        <f t="shared" si="14"/>
        <v>tutorial</v>
      </c>
      <c r="O129" s="2">
        <f>IF(ISNA(VLOOKUP(data!M128,data!$Y$2:$AC$168,5,FALSE)), "", VLOOKUP(data!M128,data!$Y$2:$AC$168,5,FALSE))</f>
        <v>99980916</v>
      </c>
      <c r="P129" s="2"/>
      <c r="Q129" s="2" t="str">
        <f>CONCATENATE("INSERT INTO ",N129," (Sid, Eid) VALUES (",specialization!A129,", ",O129,");")</f>
        <v>INSERT INTO tutorial (Sid, Eid) VALUES (101, 99980916);</v>
      </c>
    </row>
    <row r="130" spans="1:17" x14ac:dyDescent="0.25">
      <c r="A130" s="2">
        <f>VLOOKUP(data!A129,courses!A:F,3,FALSE)</f>
        <v>13</v>
      </c>
      <c r="B130" s="2" t="str">
        <f>CONCATENATE(data!G129," ",data!H129)</f>
        <v>MS 119,</v>
      </c>
      <c r="C130" s="2" t="str">
        <f t="shared" si="10"/>
        <v>MS 119</v>
      </c>
      <c r="D130" s="2" t="str">
        <f>IF(LEFT(data!O129,1)="(",data!O129,data!P129)</f>
        <v>(MoWe</v>
      </c>
      <c r="E130" s="2" t="str">
        <f t="shared" si="11"/>
        <v>MoWe</v>
      </c>
      <c r="F130" s="2" t="str">
        <f>IF(LEFT(data!O129,1)="(",data!P129,data!Q129)</f>
        <v>3:00PM</v>
      </c>
      <c r="G130" s="2" t="str">
        <f>IF(LEFT(data!O129,1)="(",data!Q129,data!R129)</f>
        <v>-</v>
      </c>
      <c r="H130" s="2" t="str">
        <f>IF(LEFT(data!O129,1)="(",data!R129,data!S129)</f>
        <v>3:50PM)</v>
      </c>
      <c r="I130" s="2" t="str">
        <f t="shared" si="12"/>
        <v>3:50PM</v>
      </c>
      <c r="J130" s="2" t="s">
        <v>361</v>
      </c>
      <c r="K130" s="2" t="str">
        <f t="shared" si="13"/>
        <v>INSERT INTO section (Cid, Room, Day, Time, Semester) VALUES (13,'MS 119','MoWe','3:00PM-3:50PM','Fall2016');</v>
      </c>
      <c r="L130" s="2"/>
      <c r="M130" s="2" t="str">
        <f>data!D129</f>
        <v>T04:</v>
      </c>
      <c r="N130" s="2" t="str">
        <f t="shared" si="14"/>
        <v>tutorial</v>
      </c>
      <c r="O130" s="2">
        <f>IF(ISNA(VLOOKUP(data!M129,data!$Y$2:$AC$168,5,FALSE)), "", VLOOKUP(data!M129,data!$Y$2:$AC$168,5,FALSE))</f>
        <v>43474656</v>
      </c>
      <c r="P130" s="2"/>
      <c r="Q130" s="2" t="str">
        <f>CONCATENATE("INSERT INTO ",N130," (Sid, Eid) VALUES (",specialization!A130,", ",O130,");")</f>
        <v>INSERT INTO tutorial (Sid, Eid) VALUES (102, 43474656);</v>
      </c>
    </row>
    <row r="131" spans="1:17" x14ac:dyDescent="0.25">
      <c r="A131" s="2">
        <f>VLOOKUP(data!A130,courses!A:F,3,FALSE)</f>
        <v>13</v>
      </c>
      <c r="B131" s="2" t="str">
        <f>CONCATENATE(data!G130," ",data!H130)</f>
        <v>MS 119,</v>
      </c>
      <c r="C131" s="2" t="str">
        <f t="shared" si="10"/>
        <v>MS 119</v>
      </c>
      <c r="D131" s="2" t="str">
        <f>IF(LEFT(data!O130,1)="(",data!O130,data!P130)</f>
        <v>(TuTh</v>
      </c>
      <c r="E131" s="2" t="str">
        <f t="shared" si="11"/>
        <v>TuTh</v>
      </c>
      <c r="F131" s="2" t="str">
        <f>IF(LEFT(data!O130,1)="(",data!P130,data!Q130)</f>
        <v>3:00PM</v>
      </c>
      <c r="G131" s="2" t="str">
        <f>IF(LEFT(data!O130,1)="(",data!Q130,data!R130)</f>
        <v>-</v>
      </c>
      <c r="H131" s="2" t="str">
        <f>IF(LEFT(data!O130,1)="(",data!R130,data!S130)</f>
        <v>3:50PM)</v>
      </c>
      <c r="I131" s="2" t="str">
        <f t="shared" si="12"/>
        <v>3:50PM</v>
      </c>
      <c r="J131" s="2" t="s">
        <v>361</v>
      </c>
      <c r="K131" s="2" t="str">
        <f t="shared" si="13"/>
        <v>INSERT INTO section (Cid, Room, Day, Time, Semester) VALUES (13,'MS 119','TuTh','3:00PM-3:50PM','Fall2016');</v>
      </c>
      <c r="L131" s="2"/>
      <c r="M131" s="2" t="str">
        <f>data!D130</f>
        <v>T05:</v>
      </c>
      <c r="N131" s="2" t="str">
        <f t="shared" si="14"/>
        <v>tutorial</v>
      </c>
      <c r="O131" s="2">
        <f>IF(ISNA(VLOOKUP(data!M130,data!$Y$2:$AC$168,5,FALSE)), "", VLOOKUP(data!M130,data!$Y$2:$AC$168,5,FALSE))</f>
        <v>99980916</v>
      </c>
      <c r="P131" s="2"/>
      <c r="Q131" s="2" t="str">
        <f>CONCATENATE("INSERT INTO ",N131," (Sid, Eid) VALUES (",specialization!A131,", ",O131,");")</f>
        <v>INSERT INTO tutorial (Sid, Eid) VALUES (103, 99980916);</v>
      </c>
    </row>
    <row r="132" spans="1:17" x14ac:dyDescent="0.25">
      <c r="A132" s="2">
        <f>VLOOKUP(data!A131,courses!A:F,3,FALSE)</f>
        <v>13</v>
      </c>
      <c r="B132" s="2" t="str">
        <f>CONCATENATE(data!G131," ",data!H131)</f>
        <v>MS 156,</v>
      </c>
      <c r="C132" s="2" t="str">
        <f t="shared" si="10"/>
        <v>MS 156</v>
      </c>
      <c r="D132" s="2" t="str">
        <f>IF(LEFT(data!O131,1)="(",data!O131,data!P131)</f>
        <v>(MoWe</v>
      </c>
      <c r="E132" s="2" t="str">
        <f t="shared" si="11"/>
        <v>MoWe</v>
      </c>
      <c r="F132" s="2" t="str">
        <f>IF(LEFT(data!O131,1)="(",data!P131,data!Q131)</f>
        <v>12:00PM</v>
      </c>
      <c r="G132" s="2" t="str">
        <f>IF(LEFT(data!O131,1)="(",data!Q131,data!R131)</f>
        <v>-</v>
      </c>
      <c r="H132" s="2" t="str">
        <f>IF(LEFT(data!O131,1)="(",data!R131,data!S131)</f>
        <v>12:50PM)</v>
      </c>
      <c r="I132" s="2" t="str">
        <f t="shared" si="12"/>
        <v>12:50PM</v>
      </c>
      <c r="J132" s="2" t="s">
        <v>361</v>
      </c>
      <c r="K132" s="2" t="str">
        <f t="shared" si="13"/>
        <v>INSERT INTO section (Cid, Room, Day, Time, Semester) VALUES (13,'MS 156','MoWe','12:00PM-12:50PM','Fall2016');</v>
      </c>
      <c r="L132" s="2"/>
      <c r="M132" s="2" t="str">
        <f>data!D131</f>
        <v>T06:</v>
      </c>
      <c r="N132" s="2" t="str">
        <f t="shared" si="14"/>
        <v>tutorial</v>
      </c>
      <c r="O132" s="2">
        <f>IF(ISNA(VLOOKUP(data!M131,data!$Y$2:$AC$168,5,FALSE)), "", VLOOKUP(data!M131,data!$Y$2:$AC$168,5,FALSE))</f>
        <v>43474656</v>
      </c>
      <c r="P132" s="2"/>
      <c r="Q132" s="2" t="str">
        <f>CONCATENATE("INSERT INTO ",N132," (Sid, Eid) VALUES (",specialization!A132,", ",O132,");")</f>
        <v>INSERT INTO tutorial (Sid, Eid) VALUES (104, 43474656);</v>
      </c>
    </row>
    <row r="133" spans="1:17" x14ac:dyDescent="0.25">
      <c r="A133" s="2" t="e">
        <f>VLOOKUP(data!A132,courses!A:F,3,FALSE)</f>
        <v>#N/A</v>
      </c>
      <c r="B133" s="2" t="str">
        <f>CONCATENATE(data!G132," ",data!H132)</f>
        <v xml:space="preserve"> </v>
      </c>
      <c r="C133" s="2" t="str">
        <f t="shared" si="10"/>
        <v/>
      </c>
      <c r="D133" s="2">
        <f>IF(LEFT(data!O132,1)="(",data!O132,data!P132)</f>
        <v>0</v>
      </c>
      <c r="E133" s="2" t="str">
        <f t="shared" si="11"/>
        <v/>
      </c>
      <c r="F133" s="2">
        <f>IF(LEFT(data!O132,1)="(",data!P132,data!Q132)</f>
        <v>0</v>
      </c>
      <c r="G133" s="2">
        <f>IF(LEFT(data!O132,1)="(",data!Q132,data!R132)</f>
        <v>0</v>
      </c>
      <c r="H133" s="2">
        <f>IF(LEFT(data!O132,1)="(",data!R132,data!S132)</f>
        <v>0</v>
      </c>
      <c r="I133" s="2" t="str">
        <f t="shared" si="12"/>
        <v/>
      </c>
      <c r="J133" s="2" t="s">
        <v>361</v>
      </c>
      <c r="K133" s="2" t="e">
        <f t="shared" si="13"/>
        <v>#N/A</v>
      </c>
      <c r="L133" s="2"/>
      <c r="M133" s="2">
        <f>data!D132</f>
        <v>0</v>
      </c>
      <c r="N133" s="2" t="str">
        <f t="shared" si="14"/>
        <v>lab</v>
      </c>
      <c r="O133" s="2" t="str">
        <f>IF(ISNA(VLOOKUP(data!M132,data!$Y$2:$AC$168,5,FALSE)), "", VLOOKUP(data!M132,data!$Y$2:$AC$168,5,FALSE))</f>
        <v/>
      </c>
      <c r="P133" s="2"/>
      <c r="Q133" s="2" t="str">
        <f>CONCATENATE("INSERT INTO ",N133," (Sid, Eid) VALUES (",specialization!A133,", ",O133,");")</f>
        <v>INSERT INTO lab (Sid, Eid) VALUES (, );</v>
      </c>
    </row>
    <row r="134" spans="1:17" x14ac:dyDescent="0.25">
      <c r="A134" s="2" t="e">
        <f>VLOOKUP(data!A133,courses!A:F,3,FALSE)</f>
        <v>#N/A</v>
      </c>
      <c r="B134" s="2" t="str">
        <f>CONCATENATE(data!G133," ",data!H133)</f>
        <v xml:space="preserve">Security </v>
      </c>
      <c r="C134" s="2" t="str">
        <f t="shared" si="10"/>
        <v>Security</v>
      </c>
      <c r="D134" s="2">
        <f>IF(LEFT(data!O133,1)="(",data!O133,data!P133)</f>
        <v>0</v>
      </c>
      <c r="E134" s="2" t="str">
        <f t="shared" si="11"/>
        <v/>
      </c>
      <c r="F134" s="2">
        <f>IF(LEFT(data!O133,1)="(",data!P133,data!Q133)</f>
        <v>0</v>
      </c>
      <c r="G134" s="2">
        <f>IF(LEFT(data!O133,1)="(",data!Q133,data!R133)</f>
        <v>0</v>
      </c>
      <c r="H134" s="2">
        <f>IF(LEFT(data!O133,1)="(",data!R133,data!S133)</f>
        <v>0</v>
      </c>
      <c r="I134" s="2" t="str">
        <f t="shared" si="12"/>
        <v/>
      </c>
      <c r="J134" s="2" t="s">
        <v>361</v>
      </c>
      <c r="K134" s="2" t="e">
        <f t="shared" si="13"/>
        <v>#N/A</v>
      </c>
      <c r="L134" s="2"/>
      <c r="M134" s="2" t="str">
        <f>data!D133</f>
        <v>Principles</v>
      </c>
      <c r="N134" s="2" t="str">
        <f t="shared" si="14"/>
        <v>lab</v>
      </c>
      <c r="O134" s="2" t="str">
        <f>IF(ISNA(VLOOKUP(data!M133,data!$Y$2:$AC$168,5,FALSE)), "", VLOOKUP(data!M133,data!$Y$2:$AC$168,5,FALSE))</f>
        <v/>
      </c>
      <c r="P134" s="2"/>
      <c r="Q134" s="2" t="str">
        <f>CONCATENATE("INSERT INTO ",N134," (Sid, Eid) VALUES (",specialization!A134,", ",O134,");")</f>
        <v>INSERT INTO lab (Sid, Eid) VALUES (, );</v>
      </c>
    </row>
    <row r="135" spans="1:17" x14ac:dyDescent="0.25">
      <c r="A135" s="2">
        <f>VLOOKUP(data!A134,courses!A:F,3,FALSE)</f>
        <v>42</v>
      </c>
      <c r="B135" s="2" t="str">
        <f>CONCATENATE(data!G134," ",data!H134)</f>
        <v>ICT 114,</v>
      </c>
      <c r="C135" s="2" t="str">
        <f t="shared" si="10"/>
        <v>ICT 114</v>
      </c>
      <c r="D135" s="2" t="str">
        <f>IF(LEFT(data!O134,1)="(",data!O134,data!P134)</f>
        <v>(TuTh</v>
      </c>
      <c r="E135" s="2" t="str">
        <f t="shared" si="11"/>
        <v>TuTh</v>
      </c>
      <c r="F135" s="2" t="str">
        <f>IF(LEFT(data!O134,1)="(",data!P134,data!Q134)</f>
        <v>12:30PM</v>
      </c>
      <c r="G135" s="2" t="str">
        <f>IF(LEFT(data!O134,1)="(",data!Q134,data!R134)</f>
        <v>-</v>
      </c>
      <c r="H135" s="2" t="str">
        <f>IF(LEFT(data!O134,1)="(",data!R134,data!S134)</f>
        <v>1:45PM)</v>
      </c>
      <c r="I135" s="2" t="str">
        <f t="shared" si="12"/>
        <v>1:45PM</v>
      </c>
      <c r="J135" s="2" t="s">
        <v>361</v>
      </c>
      <c r="K135" s="2" t="str">
        <f t="shared" si="13"/>
        <v>INSERT INTO section (Cid, Room, Day, Time, Semester) VALUES (42,'ICT 114','TuTh','12:30PM-1:45PM','Fall2016');</v>
      </c>
      <c r="L135" s="2"/>
      <c r="M135" s="2" t="str">
        <f>data!D134</f>
        <v>L01:</v>
      </c>
      <c r="N135" s="2" t="str">
        <f t="shared" si="14"/>
        <v>lecture</v>
      </c>
      <c r="O135" s="2">
        <f>IF(ISNA(VLOOKUP(data!M134,data!$Y$2:$AC$168,5,FALSE)), "", VLOOKUP(data!M134,data!$Y$2:$AC$168,5,FALSE))</f>
        <v>66880610</v>
      </c>
      <c r="P135" s="2"/>
      <c r="Q135" s="2" t="str">
        <f>CONCATENATE("INSERT INTO ",N135," (Sid, Eid) VALUES (",specialization!A135,", ",O135,");")</f>
        <v>INSERT INTO lecture (Sid, Eid) VALUES (105, 66880610);</v>
      </c>
    </row>
    <row r="136" spans="1:17" x14ac:dyDescent="0.25">
      <c r="A136" s="2">
        <f>VLOOKUP(data!A135,courses!A:F,3,FALSE)</f>
        <v>42</v>
      </c>
      <c r="B136" s="2" t="str">
        <f>CONCATENATE(data!G135," ",data!H135)</f>
        <v>ICT 517,</v>
      </c>
      <c r="C136" s="2" t="str">
        <f t="shared" si="10"/>
        <v>ICT 517</v>
      </c>
      <c r="D136" s="2" t="str">
        <f>IF(LEFT(data!O135,1)="(",data!O135,data!P135)</f>
        <v>(MoWe</v>
      </c>
      <c r="E136" s="2" t="str">
        <f t="shared" si="11"/>
        <v>MoWe</v>
      </c>
      <c r="F136" s="2" t="str">
        <f>IF(LEFT(data!O135,1)="(",data!P135,data!Q135)</f>
        <v>2:00PM</v>
      </c>
      <c r="G136" s="2" t="str">
        <f>IF(LEFT(data!O135,1)="(",data!Q135,data!R135)</f>
        <v>-</v>
      </c>
      <c r="H136" s="2" t="str">
        <f>IF(LEFT(data!O135,1)="(",data!R135,data!S135)</f>
        <v>2:50PM)</v>
      </c>
      <c r="I136" s="2" t="str">
        <f t="shared" si="12"/>
        <v>2:50PM</v>
      </c>
      <c r="J136" s="2" t="s">
        <v>361</v>
      </c>
      <c r="K136" s="2" t="str">
        <f t="shared" si="13"/>
        <v>INSERT INTO section (Cid, Room, Day, Time, Semester) VALUES (42,'ICT 517','MoWe','2:00PM-2:50PM','Fall2016');</v>
      </c>
      <c r="L136" s="2"/>
      <c r="M136" s="2" t="str">
        <f>data!D135</f>
        <v>T01:</v>
      </c>
      <c r="N136" s="2" t="str">
        <f t="shared" si="14"/>
        <v>tutorial</v>
      </c>
      <c r="O136" s="2">
        <f>IF(ISNA(VLOOKUP(data!M135,data!$Y$2:$AC$168,5,FALSE)), "", VLOOKUP(data!M135,data!$Y$2:$AC$168,5,FALSE))</f>
        <v>57180516</v>
      </c>
      <c r="P136" s="2"/>
      <c r="Q136" s="2" t="str">
        <f>CONCATENATE("INSERT INTO ",N136," (Sid, Eid) VALUES (",specialization!A136,", ",O136,");")</f>
        <v>INSERT INTO tutorial (Sid, Eid) VALUES (106, 57180516);</v>
      </c>
    </row>
    <row r="137" spans="1:17" x14ac:dyDescent="0.25">
      <c r="A137" s="2">
        <f>VLOOKUP(data!A136,courses!A:F,3,FALSE)</f>
        <v>42</v>
      </c>
      <c r="B137" s="2" t="str">
        <f>CONCATENATE(data!G136," ",data!H136)</f>
        <v>MS 239,</v>
      </c>
      <c r="C137" s="2" t="str">
        <f t="shared" si="10"/>
        <v>MS 239</v>
      </c>
      <c r="D137" s="2" t="str">
        <f>IF(LEFT(data!O136,1)="(",data!O136,data!P136)</f>
        <v>(MoWe</v>
      </c>
      <c r="E137" s="2" t="str">
        <f t="shared" si="11"/>
        <v>MoWe</v>
      </c>
      <c r="F137" s="2" t="str">
        <f>IF(LEFT(data!O136,1)="(",data!P136,data!Q136)</f>
        <v>11:00AM</v>
      </c>
      <c r="G137" s="2" t="str">
        <f>IF(LEFT(data!O136,1)="(",data!Q136,data!R136)</f>
        <v>-</v>
      </c>
      <c r="H137" s="2" t="str">
        <f>IF(LEFT(data!O136,1)="(",data!R136,data!S136)</f>
        <v>11:50AM)</v>
      </c>
      <c r="I137" s="2" t="str">
        <f t="shared" si="12"/>
        <v>11:50AM</v>
      </c>
      <c r="J137" s="2" t="s">
        <v>361</v>
      </c>
      <c r="K137" s="2" t="str">
        <f t="shared" si="13"/>
        <v>INSERT INTO section (Cid, Room, Day, Time, Semester) VALUES (42,'MS 239','MoWe','11:00AM-11:50AM','Fall2016');</v>
      </c>
      <c r="L137" s="2"/>
      <c r="M137" s="2" t="str">
        <f>data!D136</f>
        <v>T02:</v>
      </c>
      <c r="N137" s="2" t="str">
        <f t="shared" si="14"/>
        <v>tutorial</v>
      </c>
      <c r="O137" s="2">
        <f>IF(ISNA(VLOOKUP(data!M136,data!$Y$2:$AC$168,5,FALSE)), "", VLOOKUP(data!M136,data!$Y$2:$AC$168,5,FALSE))</f>
        <v>57180516</v>
      </c>
      <c r="P137" s="2"/>
      <c r="Q137" s="2" t="str">
        <f>CONCATENATE("INSERT INTO ",N137," (Sid, Eid) VALUES (",specialization!A137,", ",O137,");")</f>
        <v>INSERT INTO tutorial (Sid, Eid) VALUES (107, 57180516);</v>
      </c>
    </row>
    <row r="138" spans="1:17" x14ac:dyDescent="0.25">
      <c r="A138" s="2">
        <f>VLOOKUP(data!A137,courses!A:F,3,FALSE)</f>
        <v>42</v>
      </c>
      <c r="B138" s="2" t="str">
        <f>CONCATENATE(data!G137," ",data!H137)</f>
        <v>MS 239,</v>
      </c>
      <c r="C138" s="2" t="str">
        <f t="shared" si="10"/>
        <v>MS 239</v>
      </c>
      <c r="D138" s="2" t="str">
        <f>IF(LEFT(data!O137,1)="(",data!O137,data!P137)</f>
        <v>(TuTh</v>
      </c>
      <c r="E138" s="2" t="str">
        <f t="shared" si="11"/>
        <v>TuTh</v>
      </c>
      <c r="F138" s="2" t="str">
        <f>IF(LEFT(data!O137,1)="(",data!P137,data!Q137)</f>
        <v>3:00PM</v>
      </c>
      <c r="G138" s="2" t="str">
        <f>IF(LEFT(data!O137,1)="(",data!Q137,data!R137)</f>
        <v>-</v>
      </c>
      <c r="H138" s="2" t="str">
        <f>IF(LEFT(data!O137,1)="(",data!R137,data!S137)</f>
        <v>3:50PM)</v>
      </c>
      <c r="I138" s="2" t="str">
        <f t="shared" si="12"/>
        <v>3:50PM</v>
      </c>
      <c r="J138" s="2" t="s">
        <v>361</v>
      </c>
      <c r="K138" s="2" t="str">
        <f t="shared" si="13"/>
        <v>INSERT INTO section (Cid, Room, Day, Time, Semester) VALUES (42,'MS 239','TuTh','3:00PM-3:50PM','Fall2016');</v>
      </c>
      <c r="L138" s="2"/>
      <c r="M138" s="2" t="str">
        <f>data!D137</f>
        <v>T03:</v>
      </c>
      <c r="N138" s="2" t="str">
        <f t="shared" si="14"/>
        <v>tutorial</v>
      </c>
      <c r="O138" s="2">
        <f>IF(ISNA(VLOOKUP(data!M137,data!$Y$2:$AC$168,5,FALSE)), "", VLOOKUP(data!M137,data!$Y$2:$AC$168,5,FALSE))</f>
        <v>94737353</v>
      </c>
      <c r="P138" s="2"/>
      <c r="Q138" s="2" t="str">
        <f>CONCATENATE("INSERT INTO ",N138," (Sid, Eid) VALUES (",specialization!A138,", ",O138,");")</f>
        <v>INSERT INTO tutorial (Sid, Eid) VALUES (108, 94737353);</v>
      </c>
    </row>
    <row r="139" spans="1:17" x14ac:dyDescent="0.25">
      <c r="A139" s="2" t="e">
        <f>VLOOKUP(data!A138,courses!A:F,3,FALSE)</f>
        <v>#N/A</v>
      </c>
      <c r="B139" s="2" t="str">
        <f>CONCATENATE(data!G138," ",data!H138)</f>
        <v xml:space="preserve"> </v>
      </c>
      <c r="C139" s="2" t="str">
        <f t="shared" si="10"/>
        <v/>
      </c>
      <c r="D139" s="2">
        <f>IF(LEFT(data!O138,1)="(",data!O138,data!P138)</f>
        <v>0</v>
      </c>
      <c r="E139" s="2" t="str">
        <f t="shared" si="11"/>
        <v/>
      </c>
      <c r="F139" s="2">
        <f>IF(LEFT(data!O138,1)="(",data!P138,data!Q138)</f>
        <v>0</v>
      </c>
      <c r="G139" s="2">
        <f>IF(LEFT(data!O138,1)="(",data!Q138,data!R138)</f>
        <v>0</v>
      </c>
      <c r="H139" s="2">
        <f>IF(LEFT(data!O138,1)="(",data!R138,data!S138)</f>
        <v>0</v>
      </c>
      <c r="I139" s="2" t="str">
        <f t="shared" si="12"/>
        <v/>
      </c>
      <c r="J139" s="2" t="s">
        <v>361</v>
      </c>
      <c r="K139" s="2" t="e">
        <f t="shared" si="13"/>
        <v>#N/A</v>
      </c>
      <c r="L139" s="2"/>
      <c r="M139" s="2">
        <f>data!D138</f>
        <v>0</v>
      </c>
      <c r="N139" s="2" t="str">
        <f t="shared" si="14"/>
        <v>lab</v>
      </c>
      <c r="O139" s="2" t="str">
        <f>IF(ISNA(VLOOKUP(data!M138,data!$Y$2:$AC$168,5,FALSE)), "", VLOOKUP(data!M138,data!$Y$2:$AC$168,5,FALSE))</f>
        <v/>
      </c>
      <c r="P139" s="2"/>
      <c r="Q139" s="2" t="str">
        <f>CONCATENATE("INSERT INTO ",N139," (Sid, Eid) VALUES (",specialization!A139,", ",O139,");")</f>
        <v>INSERT INTO lab (Sid, Eid) VALUES (, );</v>
      </c>
    </row>
    <row r="140" spans="1:17" x14ac:dyDescent="0.25">
      <c r="A140" s="2" t="e">
        <f>VLOOKUP(data!A139,courses!A:F,3,FALSE)</f>
        <v>#N/A</v>
      </c>
      <c r="B140" s="2" t="str">
        <f>CONCATENATE(data!G139," ",data!H139)</f>
        <v xml:space="preserve">(WINTER) </v>
      </c>
      <c r="C140" s="2" t="str">
        <f t="shared" si="10"/>
        <v>(WINTER)</v>
      </c>
      <c r="D140" s="2">
        <f>IF(LEFT(data!O139,1)="(",data!O139,data!P139)</f>
        <v>0</v>
      </c>
      <c r="E140" s="2" t="str">
        <f t="shared" si="11"/>
        <v/>
      </c>
      <c r="F140" s="2">
        <f>IF(LEFT(data!O139,1)="(",data!P139,data!Q139)</f>
        <v>0</v>
      </c>
      <c r="G140" s="2">
        <f>IF(LEFT(data!O139,1)="(",data!Q139,data!R139)</f>
        <v>0</v>
      </c>
      <c r="H140" s="2">
        <f>IF(LEFT(data!O139,1)="(",data!R139,data!S139)</f>
        <v>0</v>
      </c>
      <c r="I140" s="2" t="str">
        <f t="shared" si="12"/>
        <v/>
      </c>
      <c r="J140" s="2" t="s">
        <v>361</v>
      </c>
      <c r="K140" s="2" t="e">
        <f t="shared" si="13"/>
        <v>#N/A</v>
      </c>
      <c r="L140" s="2"/>
      <c r="M140" s="2" t="str">
        <f>data!D139</f>
        <v>Network</v>
      </c>
      <c r="N140" s="2" t="str">
        <f t="shared" si="14"/>
        <v>lab</v>
      </c>
      <c r="O140" s="2" t="str">
        <f>IF(ISNA(VLOOKUP(data!M139,data!$Y$2:$AC$168,5,FALSE)), "", VLOOKUP(data!M139,data!$Y$2:$AC$168,5,FALSE))</f>
        <v/>
      </c>
      <c r="P140" s="2"/>
      <c r="Q140" s="2" t="str">
        <f>CONCATENATE("INSERT INTO ",N140," (Sid, Eid) VALUES (",specialization!A140,", ",O140,");")</f>
        <v>INSERT INTO lab (Sid, Eid) VALUES (, );</v>
      </c>
    </row>
    <row r="141" spans="1:17" x14ac:dyDescent="0.25">
      <c r="A141" s="2">
        <f>VLOOKUP(data!A140,courses!A:F,3,FALSE)</f>
        <v>43</v>
      </c>
      <c r="B141" s="2" t="str">
        <f>CONCATENATE(data!G140," ",data!H140)</f>
        <v>SB 144,</v>
      </c>
      <c r="C141" s="2" t="str">
        <f t="shared" si="10"/>
        <v>SB 144</v>
      </c>
      <c r="D141" s="2" t="str">
        <f>IF(LEFT(data!O140,1)="(",data!O140,data!P140)</f>
        <v>(TuTh</v>
      </c>
      <c r="E141" s="2" t="str">
        <f t="shared" si="11"/>
        <v>TuTh</v>
      </c>
      <c r="F141" s="2" t="str">
        <f>IF(LEFT(data!O140,1)="(",data!P140,data!Q140)</f>
        <v>2:00PM</v>
      </c>
      <c r="G141" s="2" t="str">
        <f>IF(LEFT(data!O140,1)="(",data!Q140,data!R140)</f>
        <v>-</v>
      </c>
      <c r="H141" s="2" t="str">
        <f>IF(LEFT(data!O140,1)="(",data!R140,data!S140)</f>
        <v>3:15PM)</v>
      </c>
      <c r="I141" s="2" t="str">
        <f t="shared" si="12"/>
        <v>3:15PM</v>
      </c>
      <c r="J141" s="2" t="s">
        <v>735</v>
      </c>
      <c r="K141" s="2" t="str">
        <f t="shared" si="13"/>
        <v>INSERT INTO section (Cid, Room, Day, Time, Semester) VALUES (43,'SB 144','TuTh','2:00PM-3:15PM','Winter2016');</v>
      </c>
      <c r="L141" s="2"/>
      <c r="M141" s="2" t="str">
        <f>data!D140</f>
        <v>L01:</v>
      </c>
      <c r="N141" s="2" t="str">
        <f t="shared" si="14"/>
        <v>lecture</v>
      </c>
      <c r="O141" s="2">
        <f>IF(ISNA(VLOOKUP(data!M140,data!$Y$2:$AC$168,5,FALSE)), "", VLOOKUP(data!M140,data!$Y$2:$AC$168,5,FALSE))</f>
        <v>60300262</v>
      </c>
      <c r="P141" s="2"/>
      <c r="Q141" s="2" t="str">
        <f>CONCATENATE("INSERT INTO ",N141," (Sid, Eid) VALUES (",specialization!A141,", ",O141,");")</f>
        <v>INSERT INTO lecture (Sid, Eid) VALUES (109, 60300262);</v>
      </c>
    </row>
    <row r="142" spans="1:17" x14ac:dyDescent="0.25">
      <c r="A142" s="2">
        <f>VLOOKUP(data!A141,courses!A:F,3,FALSE)</f>
        <v>43</v>
      </c>
      <c r="B142" s="2" t="str">
        <f>CONCATENATE(data!G141," ",data!H141)</f>
        <v>MS 239,</v>
      </c>
      <c r="C142" s="2" t="str">
        <f t="shared" si="10"/>
        <v>MS 239</v>
      </c>
      <c r="D142" s="2" t="str">
        <f>IF(LEFT(data!O141,1)="(",data!O141,data!P141)</f>
        <v>(MoWe</v>
      </c>
      <c r="E142" s="2" t="str">
        <f t="shared" si="11"/>
        <v>MoWe</v>
      </c>
      <c r="F142" s="2" t="str">
        <f>IF(LEFT(data!O141,1)="(",data!P141,data!Q141)</f>
        <v>1:00PM</v>
      </c>
      <c r="G142" s="2" t="str">
        <f>IF(LEFT(data!O141,1)="(",data!Q141,data!R141)</f>
        <v>-</v>
      </c>
      <c r="H142" s="2" t="str">
        <f>IF(LEFT(data!O141,1)="(",data!R141,data!S141)</f>
        <v>1:50PM)</v>
      </c>
      <c r="I142" s="2" t="str">
        <f t="shared" si="12"/>
        <v>1:50PM</v>
      </c>
      <c r="J142" s="2" t="s">
        <v>735</v>
      </c>
      <c r="K142" s="2" t="str">
        <f t="shared" si="13"/>
        <v>INSERT INTO section (Cid, Room, Day, Time, Semester) VALUES (43,'MS 239','MoWe','1:00PM-1:50PM','Winter2016');</v>
      </c>
      <c r="L142" s="2"/>
      <c r="M142" s="2" t="str">
        <f>data!D141</f>
        <v>T01:</v>
      </c>
      <c r="N142" s="2" t="str">
        <f t="shared" si="14"/>
        <v>tutorial</v>
      </c>
      <c r="O142" s="2">
        <f>IF(ISNA(VLOOKUP(data!M141,data!$Y$2:$AC$168,5,FALSE)), "", VLOOKUP(data!M141,data!$Y$2:$AC$168,5,FALSE))</f>
        <v>94737353</v>
      </c>
      <c r="P142" s="2"/>
      <c r="Q142" s="2" t="str">
        <f>CONCATENATE("INSERT INTO ",N142," (Sid, Eid) VALUES (",specialization!A142,", ",O142,");")</f>
        <v>INSERT INTO tutorial (Sid, Eid) VALUES (110, 94737353);</v>
      </c>
    </row>
    <row r="143" spans="1:17" x14ac:dyDescent="0.25">
      <c r="A143" s="2">
        <f>VLOOKUP(data!A142,courses!A:F,3,FALSE)</f>
        <v>43</v>
      </c>
      <c r="B143" s="2" t="str">
        <f>CONCATENATE(data!G142," ",data!H142)</f>
        <v>MS 239,</v>
      </c>
      <c r="C143" s="2" t="str">
        <f t="shared" si="10"/>
        <v>MS 239</v>
      </c>
      <c r="D143" s="2" t="str">
        <f>IF(LEFT(data!O142,1)="(",data!O142,data!P142)</f>
        <v>(TuTh</v>
      </c>
      <c r="E143" s="2" t="str">
        <f t="shared" si="11"/>
        <v>TuTh</v>
      </c>
      <c r="F143" s="2" t="str">
        <f>IF(LEFT(data!O142,1)="(",data!P142,data!Q142)</f>
        <v>12:00PM</v>
      </c>
      <c r="G143" s="2" t="str">
        <f>IF(LEFT(data!O142,1)="(",data!Q142,data!R142)</f>
        <v>-</v>
      </c>
      <c r="H143" s="2" t="str">
        <f>IF(LEFT(data!O142,1)="(",data!R142,data!S142)</f>
        <v>12:50PM)</v>
      </c>
      <c r="I143" s="2" t="str">
        <f t="shared" si="12"/>
        <v>12:50PM</v>
      </c>
      <c r="J143" s="2" t="s">
        <v>735</v>
      </c>
      <c r="K143" s="2" t="str">
        <f t="shared" si="13"/>
        <v>INSERT INTO section (Cid, Room, Day, Time, Semester) VALUES (43,'MS 239','TuTh','12:00PM-12:50PM','Winter2016');</v>
      </c>
      <c r="L143" s="2"/>
      <c r="M143" s="2" t="str">
        <f>data!D142</f>
        <v>T02:</v>
      </c>
      <c r="N143" s="2" t="str">
        <f t="shared" si="14"/>
        <v>tutorial</v>
      </c>
      <c r="O143" s="2">
        <f>IF(ISNA(VLOOKUP(data!M142,data!$Y$2:$AC$168,5,FALSE)), "", VLOOKUP(data!M142,data!$Y$2:$AC$168,5,FALSE))</f>
        <v>78351808</v>
      </c>
      <c r="P143" s="2"/>
      <c r="Q143" s="2" t="str">
        <f>CONCATENATE("INSERT INTO ",N143," (Sid, Eid) VALUES (",specialization!A143,", ",O143,");")</f>
        <v>INSERT INTO tutorial (Sid, Eid) VALUES (111, 78351808);</v>
      </c>
    </row>
    <row r="144" spans="1:17" x14ac:dyDescent="0.25">
      <c r="A144" s="2">
        <f>VLOOKUP(data!A143,courses!A:F,3,FALSE)</f>
        <v>43</v>
      </c>
      <c r="B144" s="2" t="str">
        <f>CONCATENATE(data!G143," ",data!H143)</f>
        <v>MS 239,</v>
      </c>
      <c r="C144" s="2" t="str">
        <f t="shared" si="10"/>
        <v>MS 239</v>
      </c>
      <c r="D144" s="2" t="str">
        <f>IF(LEFT(data!O143,1)="(",data!O143,data!P143)</f>
        <v>(TuTh</v>
      </c>
      <c r="E144" s="2" t="str">
        <f t="shared" si="11"/>
        <v>TuTh</v>
      </c>
      <c r="F144" s="2" t="str">
        <f>IF(LEFT(data!O143,1)="(",data!P143,data!Q143)</f>
        <v>6:00PM</v>
      </c>
      <c r="G144" s="2" t="str">
        <f>IF(LEFT(data!O143,1)="(",data!Q143,data!R143)</f>
        <v>-</v>
      </c>
      <c r="H144" s="2" t="str">
        <f>IF(LEFT(data!O143,1)="(",data!R143,data!S143)</f>
        <v>6:50PM)</v>
      </c>
      <c r="I144" s="2" t="str">
        <f t="shared" si="12"/>
        <v>6:50PM</v>
      </c>
      <c r="J144" s="2" t="s">
        <v>735</v>
      </c>
      <c r="K144" s="2" t="str">
        <f t="shared" si="13"/>
        <v>INSERT INTO section (Cid, Room, Day, Time, Semester) VALUES (43,'MS 239','TuTh','6:00PM-6:50PM','Winter2016');</v>
      </c>
      <c r="L144" s="2"/>
      <c r="M144" s="2" t="str">
        <f>data!D143</f>
        <v>T03:</v>
      </c>
      <c r="N144" s="2" t="str">
        <f t="shared" si="14"/>
        <v>tutorial</v>
      </c>
      <c r="O144" s="2">
        <f>IF(ISNA(VLOOKUP(data!M143,data!$Y$2:$AC$168,5,FALSE)), "", VLOOKUP(data!M143,data!$Y$2:$AC$168,5,FALSE))</f>
        <v>78351808</v>
      </c>
      <c r="P144" s="2"/>
      <c r="Q144" s="2" t="str">
        <f>CONCATENATE("INSERT INTO ",N144," (Sid, Eid) VALUES (",specialization!A144,", ",O144,");")</f>
        <v>INSERT INTO tutorial (Sid, Eid) VALUES (112, 78351808);</v>
      </c>
    </row>
    <row r="145" spans="1:17" x14ac:dyDescent="0.25">
      <c r="A145" s="2" t="e">
        <f>VLOOKUP(data!A144,courses!A:F,3,FALSE)</f>
        <v>#N/A</v>
      </c>
      <c r="B145" s="2" t="str">
        <f>CONCATENATE(data!G144," ",data!H144)</f>
        <v xml:space="preserve"> </v>
      </c>
      <c r="C145" s="2" t="str">
        <f t="shared" si="10"/>
        <v/>
      </c>
      <c r="D145" s="2">
        <f>IF(LEFT(data!O144,1)="(",data!O144,data!P144)</f>
        <v>0</v>
      </c>
      <c r="E145" s="2" t="str">
        <f t="shared" si="11"/>
        <v/>
      </c>
      <c r="F145" s="2">
        <f>IF(LEFT(data!O144,1)="(",data!P144,data!Q144)</f>
        <v>0</v>
      </c>
      <c r="G145" s="2">
        <f>IF(LEFT(data!O144,1)="(",data!Q144,data!R144)</f>
        <v>0</v>
      </c>
      <c r="H145" s="2">
        <f>IF(LEFT(data!O144,1)="(",data!R144,data!S144)</f>
        <v>0</v>
      </c>
      <c r="I145" s="2" t="str">
        <f t="shared" si="12"/>
        <v/>
      </c>
      <c r="J145" s="2" t="s">
        <v>361</v>
      </c>
      <c r="K145" s="2" t="e">
        <f t="shared" si="13"/>
        <v>#N/A</v>
      </c>
      <c r="L145" s="2"/>
      <c r="M145" s="2">
        <f>data!D144</f>
        <v>0</v>
      </c>
      <c r="N145" s="2" t="str">
        <f t="shared" si="14"/>
        <v>lab</v>
      </c>
      <c r="O145" s="2" t="str">
        <f>IF(ISNA(VLOOKUP(data!M144,data!$Y$2:$AC$168,5,FALSE)), "", VLOOKUP(data!M144,data!$Y$2:$AC$168,5,FALSE))</f>
        <v/>
      </c>
      <c r="P145" s="2"/>
      <c r="Q145" s="2" t="str">
        <f>CONCATENATE("INSERT INTO ",N145," (Sid, Eid) VALUES (",specialization!A145,", ",O145,");")</f>
        <v>INSERT INTO lab (Sid, Eid) VALUES (, );</v>
      </c>
    </row>
    <row r="146" spans="1:17" x14ac:dyDescent="0.25">
      <c r="A146" s="2" t="e">
        <f>VLOOKUP(data!A145,courses!A:F,3,FALSE)</f>
        <v>#N/A</v>
      </c>
      <c r="B146" s="2" t="str">
        <f>CONCATENATE(data!G145," ",data!H145)</f>
        <v xml:space="preserve"> </v>
      </c>
      <c r="C146" s="2" t="str">
        <f t="shared" si="10"/>
        <v/>
      </c>
      <c r="D146" s="2">
        <f>IF(LEFT(data!O145,1)="(",data!O145,data!P145)</f>
        <v>0</v>
      </c>
      <c r="E146" s="2" t="str">
        <f t="shared" si="11"/>
        <v/>
      </c>
      <c r="F146" s="2">
        <f>IF(LEFT(data!O145,1)="(",data!P145,data!Q145)</f>
        <v>0</v>
      </c>
      <c r="G146" s="2">
        <f>IF(LEFT(data!O145,1)="(",data!Q145,data!R145)</f>
        <v>0</v>
      </c>
      <c r="H146" s="2">
        <f>IF(LEFT(data!O145,1)="(",data!R145,data!S145)</f>
        <v>0</v>
      </c>
      <c r="I146" s="2" t="str">
        <f t="shared" si="12"/>
        <v/>
      </c>
      <c r="J146" s="2" t="s">
        <v>361</v>
      </c>
      <c r="K146" s="2" t="e">
        <f t="shared" si="13"/>
        <v>#N/A</v>
      </c>
      <c r="L146" s="2"/>
      <c r="M146" s="2" t="str">
        <f>data!D145</f>
        <v>Introduction</v>
      </c>
      <c r="N146" s="2" t="str">
        <f t="shared" si="14"/>
        <v>lab</v>
      </c>
      <c r="O146" s="2" t="str">
        <f>IF(ISNA(VLOOKUP(data!M145,data!$Y$2:$AC$168,5,FALSE)), "", VLOOKUP(data!M145,data!$Y$2:$AC$168,5,FALSE))</f>
        <v/>
      </c>
      <c r="P146" s="2"/>
      <c r="Q146" s="2" t="str">
        <f>CONCATENATE("INSERT INTO ",N146," (Sid, Eid) VALUES (",specialization!A146,", ",O146,");")</f>
        <v>INSERT INTO lab (Sid, Eid) VALUES (, );</v>
      </c>
    </row>
    <row r="147" spans="1:17" x14ac:dyDescent="0.25">
      <c r="A147" s="2">
        <f>VLOOKUP(data!A146,courses!A:F,3,FALSE)</f>
        <v>21</v>
      </c>
      <c r="B147" s="2" t="str">
        <f>CONCATENATE(data!G146," ",data!H146)</f>
        <v>SA 104,</v>
      </c>
      <c r="C147" s="2" t="str">
        <f t="shared" si="10"/>
        <v>SA 104</v>
      </c>
      <c r="D147" s="2" t="str">
        <f>IF(LEFT(data!O146,1)="(",data!O146,data!P146)</f>
        <v>(MoWeFr</v>
      </c>
      <c r="E147" s="2" t="str">
        <f t="shared" si="11"/>
        <v>MoWeFr</v>
      </c>
      <c r="F147" s="2" t="str">
        <f>IF(LEFT(data!O146,1)="(",data!P146,data!Q146)</f>
        <v>3:00PM</v>
      </c>
      <c r="G147" s="2" t="str">
        <f>IF(LEFT(data!O146,1)="(",data!Q146,data!R146)</f>
        <v>-</v>
      </c>
      <c r="H147" s="2" t="str">
        <f>IF(LEFT(data!O146,1)="(",data!R146,data!S146)</f>
        <v>3:50PM)</v>
      </c>
      <c r="I147" s="2" t="str">
        <f t="shared" si="12"/>
        <v>3:50PM</v>
      </c>
      <c r="J147" s="2" t="s">
        <v>361</v>
      </c>
      <c r="K147" s="2" t="str">
        <f t="shared" si="13"/>
        <v>INSERT INTO section (Cid, Room, Day, Time, Semester) VALUES (21,'SA 104','MoWeFr','3:00PM-3:50PM','Fall2016');</v>
      </c>
      <c r="L147" s="2"/>
      <c r="M147" s="2" t="str">
        <f>data!D146</f>
        <v>L01:</v>
      </c>
      <c r="N147" s="2" t="str">
        <f t="shared" si="14"/>
        <v>lecture</v>
      </c>
      <c r="O147" s="2">
        <f>IF(ISNA(VLOOKUP(data!M146,data!$Y$2:$AC$168,5,FALSE)), "", VLOOKUP(data!M146,data!$Y$2:$AC$168,5,FALSE))</f>
        <v>53369785</v>
      </c>
      <c r="P147" s="2"/>
      <c r="Q147" s="2" t="str">
        <f>CONCATENATE("INSERT INTO ",N147," (Sid, Eid) VALUES (",specialization!A147,", ",O147,");")</f>
        <v>INSERT INTO lecture (Sid, Eid) VALUES (113, 53369785);</v>
      </c>
    </row>
    <row r="148" spans="1:17" x14ac:dyDescent="0.25">
      <c r="A148" s="2">
        <f>VLOOKUP(data!A147,courses!A:F,3,FALSE)</f>
        <v>21</v>
      </c>
      <c r="B148" s="2" t="str">
        <f>CONCATENATE(data!G147," ",data!H147)</f>
        <v>ST 057,</v>
      </c>
      <c r="C148" s="2" t="str">
        <f t="shared" si="10"/>
        <v>ST 057</v>
      </c>
      <c r="D148" s="2" t="str">
        <f>IF(LEFT(data!O147,1)="(",data!O147,data!P147)</f>
        <v>(MoWe</v>
      </c>
      <c r="E148" s="2" t="str">
        <f t="shared" si="11"/>
        <v>MoWe</v>
      </c>
      <c r="F148" s="2" t="str">
        <f>IF(LEFT(data!O147,1)="(",data!P147,data!Q147)</f>
        <v>5:00PM</v>
      </c>
      <c r="G148" s="2" t="str">
        <f>IF(LEFT(data!O147,1)="(",data!Q147,data!R147)</f>
        <v>-</v>
      </c>
      <c r="H148" s="2" t="str">
        <f>IF(LEFT(data!O147,1)="(",data!R147,data!S147)</f>
        <v>5:50PM)</v>
      </c>
      <c r="I148" s="2" t="str">
        <f t="shared" si="12"/>
        <v>5:50PM</v>
      </c>
      <c r="J148" s="2" t="s">
        <v>361</v>
      </c>
      <c r="K148" s="2" t="str">
        <f t="shared" si="13"/>
        <v>INSERT INTO section (Cid, Room, Day, Time, Semester) VALUES (21,'ST 057','MoWe','5:00PM-5:50PM','Fall2016');</v>
      </c>
      <c r="L148" s="2"/>
      <c r="M148" s="2" t="str">
        <f>data!D147</f>
        <v>T01:</v>
      </c>
      <c r="N148" s="2" t="str">
        <f t="shared" si="14"/>
        <v>tutorial</v>
      </c>
      <c r="O148" s="2">
        <f>IF(ISNA(VLOOKUP(data!M147,data!$Y$2:$AC$168,5,FALSE)), "", VLOOKUP(data!M147,data!$Y$2:$AC$168,5,FALSE))</f>
        <v>99592036</v>
      </c>
      <c r="P148" s="2"/>
      <c r="Q148" s="2" t="str">
        <f>CONCATENATE("INSERT INTO ",N148," (Sid, Eid) VALUES (",specialization!A148,", ",O148,");")</f>
        <v>INSERT INTO tutorial (Sid, Eid) VALUES (114, 99592036);</v>
      </c>
    </row>
    <row r="149" spans="1:17" x14ac:dyDescent="0.25">
      <c r="A149" s="2">
        <f>VLOOKUP(data!A148,courses!A:F,3,FALSE)</f>
        <v>21</v>
      </c>
      <c r="B149" s="2" t="str">
        <f>CONCATENATE(data!G148," ",data!H148)</f>
        <v>ST 055,</v>
      </c>
      <c r="C149" s="2" t="str">
        <f t="shared" si="10"/>
        <v>ST 055</v>
      </c>
      <c r="D149" s="2" t="str">
        <f>IF(LEFT(data!O148,1)="(",data!O148,data!P148)</f>
        <v>(TuTh</v>
      </c>
      <c r="E149" s="2" t="str">
        <f t="shared" si="11"/>
        <v>TuTh</v>
      </c>
      <c r="F149" s="2" t="str">
        <f>IF(LEFT(data!O148,1)="(",data!P148,data!Q148)</f>
        <v>5:00PM</v>
      </c>
      <c r="G149" s="2" t="str">
        <f>IF(LEFT(data!O148,1)="(",data!Q148,data!R148)</f>
        <v>-</v>
      </c>
      <c r="H149" s="2" t="str">
        <f>IF(LEFT(data!O148,1)="(",data!R148,data!S148)</f>
        <v>5:50PM)</v>
      </c>
      <c r="I149" s="2" t="str">
        <f t="shared" si="12"/>
        <v>5:50PM</v>
      </c>
      <c r="J149" s="2" t="s">
        <v>361</v>
      </c>
      <c r="K149" s="2" t="str">
        <f t="shared" si="13"/>
        <v>INSERT INTO section (Cid, Room, Day, Time, Semester) VALUES (21,'ST 055','TuTh','5:00PM-5:50PM','Fall2016');</v>
      </c>
      <c r="L149" s="2"/>
      <c r="M149" s="2" t="str">
        <f>data!D148</f>
        <v>T02:</v>
      </c>
      <c r="N149" s="2" t="str">
        <f t="shared" si="14"/>
        <v>tutorial</v>
      </c>
      <c r="O149" s="2">
        <f>IF(ISNA(VLOOKUP(data!M148,data!$Y$2:$AC$168,5,FALSE)), "", VLOOKUP(data!M148,data!$Y$2:$AC$168,5,FALSE))</f>
        <v>62184445</v>
      </c>
      <c r="P149" s="2"/>
      <c r="Q149" s="2" t="str">
        <f>CONCATENATE("INSERT INTO ",N149," (Sid, Eid) VALUES (",specialization!A149,", ",O149,");")</f>
        <v>INSERT INTO tutorial (Sid, Eid) VALUES (115, 62184445);</v>
      </c>
    </row>
    <row r="150" spans="1:17" x14ac:dyDescent="0.25">
      <c r="A150" s="2">
        <f>VLOOKUP(data!A149,courses!A:F,3,FALSE)</f>
        <v>21</v>
      </c>
      <c r="B150" s="2" t="str">
        <f>CONCATENATE(data!G149," ",data!H149)</f>
        <v>ST 055,</v>
      </c>
      <c r="C150" s="2" t="str">
        <f t="shared" si="10"/>
        <v>ST 055</v>
      </c>
      <c r="D150" s="2" t="str">
        <f>IF(LEFT(data!O149,1)="(",data!O149,data!P149)</f>
        <v>(TuTh</v>
      </c>
      <c r="E150" s="2" t="str">
        <f t="shared" si="11"/>
        <v>TuTh</v>
      </c>
      <c r="F150" s="2" t="str">
        <f>IF(LEFT(data!O149,1)="(",data!P149,data!Q149)</f>
        <v>3:00PM</v>
      </c>
      <c r="G150" s="2" t="str">
        <f>IF(LEFT(data!O149,1)="(",data!Q149,data!R149)</f>
        <v>-</v>
      </c>
      <c r="H150" s="2" t="str">
        <f>IF(LEFT(data!O149,1)="(",data!R149,data!S149)</f>
        <v>3:50PM)</v>
      </c>
      <c r="I150" s="2" t="str">
        <f t="shared" si="12"/>
        <v>3:50PM</v>
      </c>
      <c r="J150" s="2" t="s">
        <v>361</v>
      </c>
      <c r="K150" s="2" t="str">
        <f t="shared" si="13"/>
        <v>INSERT INTO section (Cid, Room, Day, Time, Semester) VALUES (21,'ST 055','TuTh','3:00PM-3:50PM','Fall2016');</v>
      </c>
      <c r="L150" s="2"/>
      <c r="M150" s="2" t="str">
        <f>data!D149</f>
        <v>T03:</v>
      </c>
      <c r="N150" s="2" t="str">
        <f t="shared" si="14"/>
        <v>tutorial</v>
      </c>
      <c r="O150" s="2">
        <f>IF(ISNA(VLOOKUP(data!M149,data!$Y$2:$AC$168,5,FALSE)), "", VLOOKUP(data!M149,data!$Y$2:$AC$168,5,FALSE))</f>
        <v>62184445</v>
      </c>
      <c r="P150" s="2"/>
      <c r="Q150" s="2" t="str">
        <f>CONCATENATE("INSERT INTO ",N150," (Sid, Eid) VALUES (",specialization!A150,", ",O150,");")</f>
        <v>INSERT INTO tutorial (Sid, Eid) VALUES (116, 62184445);</v>
      </c>
    </row>
    <row r="151" spans="1:17" x14ac:dyDescent="0.25">
      <c r="A151" s="2" t="e">
        <f>VLOOKUP(data!A150,courses!A:F,3,FALSE)</f>
        <v>#N/A</v>
      </c>
      <c r="B151" s="2" t="str">
        <f>CONCATENATE(data!G150," ",data!H150)</f>
        <v xml:space="preserve"> </v>
      </c>
      <c r="C151" s="2" t="str">
        <f t="shared" si="10"/>
        <v/>
      </c>
      <c r="D151" s="2">
        <f>IF(LEFT(data!O150,1)="(",data!O150,data!P150)</f>
        <v>0</v>
      </c>
      <c r="E151" s="2" t="str">
        <f t="shared" si="11"/>
        <v/>
      </c>
      <c r="F151" s="2">
        <f>IF(LEFT(data!O150,1)="(",data!P150,data!Q150)</f>
        <v>0</v>
      </c>
      <c r="G151" s="2">
        <f>IF(LEFT(data!O150,1)="(",data!Q150,data!R150)</f>
        <v>0</v>
      </c>
      <c r="H151" s="2">
        <f>IF(LEFT(data!O150,1)="(",data!R150,data!S150)</f>
        <v>0</v>
      </c>
      <c r="I151" s="2" t="str">
        <f t="shared" si="12"/>
        <v/>
      </c>
      <c r="J151" s="2" t="s">
        <v>361</v>
      </c>
      <c r="K151" s="2" t="e">
        <f t="shared" si="13"/>
        <v>#N/A</v>
      </c>
      <c r="L151" s="2"/>
      <c r="M151" s="2">
        <f>data!D150</f>
        <v>0</v>
      </c>
      <c r="N151" s="2" t="str">
        <f t="shared" si="14"/>
        <v>lab</v>
      </c>
      <c r="O151" s="2" t="str">
        <f>IF(ISNA(VLOOKUP(data!M150,data!$Y$2:$AC$168,5,FALSE)), "", VLOOKUP(data!M150,data!$Y$2:$AC$168,5,FALSE))</f>
        <v/>
      </c>
      <c r="P151" s="2"/>
      <c r="Q151" s="2" t="str">
        <f>CONCATENATE("INSERT INTO ",N151," (Sid, Eid) VALUES (",specialization!A151,", ",O151,");")</f>
        <v>INSERT INTO lab (Sid, Eid) VALUES (, );</v>
      </c>
    </row>
    <row r="152" spans="1:17" x14ac:dyDescent="0.25">
      <c r="A152" s="2" t="e">
        <f>VLOOKUP(data!A151,courses!A:F,3,FALSE)</f>
        <v>#N/A</v>
      </c>
      <c r="B152" s="2" t="str">
        <f>CONCATENATE(data!G151," ",data!H151)</f>
        <v>Information Security</v>
      </c>
      <c r="C152" s="2" t="str">
        <f t="shared" si="10"/>
        <v>Information Securit</v>
      </c>
      <c r="D152" s="2">
        <f>IF(LEFT(data!O151,1)="(",data!O151,data!P151)</f>
        <v>0</v>
      </c>
      <c r="E152" s="2" t="str">
        <f t="shared" si="11"/>
        <v/>
      </c>
      <c r="F152" s="2">
        <f>IF(LEFT(data!O151,1)="(",data!P151,data!Q151)</f>
        <v>0</v>
      </c>
      <c r="G152" s="2">
        <f>IF(LEFT(data!O151,1)="(",data!Q151,data!R151)</f>
        <v>0</v>
      </c>
      <c r="H152" s="2">
        <f>IF(LEFT(data!O151,1)="(",data!R151,data!S151)</f>
        <v>0</v>
      </c>
      <c r="I152" s="2" t="str">
        <f t="shared" si="12"/>
        <v/>
      </c>
      <c r="J152" s="2" t="s">
        <v>361</v>
      </c>
      <c r="K152" s="2" t="e">
        <f t="shared" si="13"/>
        <v>#N/A</v>
      </c>
      <c r="L152" s="2"/>
      <c r="M152" s="2" t="str">
        <f>data!D151</f>
        <v>Research</v>
      </c>
      <c r="N152" s="2" t="str">
        <f t="shared" si="14"/>
        <v>lab</v>
      </c>
      <c r="O152" s="2" t="str">
        <f>IF(ISNA(VLOOKUP(data!M151,data!$Y$2:$AC$168,5,FALSE)), "", VLOOKUP(data!M151,data!$Y$2:$AC$168,5,FALSE))</f>
        <v/>
      </c>
      <c r="P152" s="2"/>
      <c r="Q152" s="2" t="str">
        <f>CONCATENATE("INSERT INTO ",N152," (Sid, Eid) VALUES (",specialization!A152,", ",O152,");")</f>
        <v>INSERT INTO lab (Sid, Eid) VALUES (, );</v>
      </c>
    </row>
    <row r="153" spans="1:17" x14ac:dyDescent="0.25">
      <c r="A153" s="2">
        <f>VLOOKUP(data!A152,courses!A:F,3,FALSE)</f>
        <v>187</v>
      </c>
      <c r="B153" s="2" t="str">
        <f>CONCATENATE(data!G152," ",data!H152)</f>
        <v>ICT 618B,</v>
      </c>
      <c r="C153" s="2" t="str">
        <f t="shared" si="10"/>
        <v>ICT 618B</v>
      </c>
      <c r="D153" s="2" t="str">
        <f>IF(LEFT(data!O152,1)="(",data!O152,data!P152)</f>
        <v>(We</v>
      </c>
      <c r="E153" s="2" t="str">
        <f t="shared" si="11"/>
        <v>We</v>
      </c>
      <c r="F153" s="2" t="str">
        <f>IF(LEFT(data!O152,1)="(",data!P152,data!Q152)</f>
        <v>8:00AM</v>
      </c>
      <c r="G153" s="2" t="str">
        <f>IF(LEFT(data!O152,1)="(",data!Q152,data!R152)</f>
        <v>-</v>
      </c>
      <c r="H153" s="2" t="str">
        <f>IF(LEFT(data!O152,1)="(",data!R152,data!S152)</f>
        <v>8:50AM)</v>
      </c>
      <c r="I153" s="2" t="str">
        <f t="shared" si="12"/>
        <v>8:50AM</v>
      </c>
      <c r="J153" s="2" t="s">
        <v>361</v>
      </c>
      <c r="K153" s="2" t="str">
        <f t="shared" si="13"/>
        <v>INSERT INTO section (Cid, Room, Day, Time, Semester) VALUES (187,'ICT 618B','We','8:00AM-8:50AM','Fall2016');</v>
      </c>
      <c r="L153" s="2"/>
      <c r="M153" s="2" t="str">
        <f>data!D152</f>
        <v>L01:</v>
      </c>
      <c r="N153" s="2" t="str">
        <f t="shared" si="14"/>
        <v>lecture</v>
      </c>
      <c r="O153" s="2">
        <f>IF(ISNA(VLOOKUP(data!M152,data!$Y$2:$AC$168,5,FALSE)), "", VLOOKUP(data!M152,data!$Y$2:$AC$168,5,FALSE))</f>
        <v>82080630</v>
      </c>
      <c r="P153" s="2"/>
      <c r="Q153" s="2" t="str">
        <f>CONCATENATE("INSERT INTO ",N153," (Sid, Eid) VALUES (",specialization!A153,", ",O153,");")</f>
        <v>INSERT INTO lecture (Sid, Eid) VALUES (117, 82080630);</v>
      </c>
    </row>
    <row r="154" spans="1:17" x14ac:dyDescent="0.25">
      <c r="A154" s="2">
        <f>VLOOKUP(data!A153,courses!A:F,3,FALSE)</f>
        <v>187</v>
      </c>
      <c r="B154" s="2" t="str">
        <f>CONCATENATE(data!G153," ",data!H153)</f>
        <v>no room,</v>
      </c>
      <c r="C154" s="2" t="str">
        <f t="shared" si="10"/>
        <v>no room</v>
      </c>
      <c r="D154" s="2" t="str">
        <f>IF(LEFT(data!O153,1)="(",data!O153,data!P153)</f>
        <v>TBA)</v>
      </c>
      <c r="E154" s="2" t="str">
        <f t="shared" ref="E154:E159" si="15">MID(D154,2,999)</f>
        <v>BA)</v>
      </c>
      <c r="F154" s="2" t="str">
        <f>IF(LEFT(data!O153,1)="(",data!P153,data!Q153)</f>
        <v>-</v>
      </c>
      <c r="G154" s="2" t="str">
        <f>IF(LEFT(data!O153,1)="(",data!Q153,data!R153)</f>
        <v>TBA)</v>
      </c>
      <c r="H154" s="2">
        <f>IF(LEFT(data!O153,1)="(",data!R153,data!S153)</f>
        <v>0</v>
      </c>
      <c r="I154" s="2" t="str">
        <f t="shared" ref="I154:I159" si="16">LEFT(H154,LEN(H154)-1)</f>
        <v/>
      </c>
      <c r="J154" s="2" t="s">
        <v>733</v>
      </c>
      <c r="K154" s="2" t="str">
        <f t="shared" ref="K154:K159" si="17">CONCATENATE("INSERT INTO section (Cid, Room, Day, Time, Semester) VALUES (",A154,",'",C154,"','",E154,"','",F154,G154,I154,"','",J154,"');")</f>
        <v>INSERT INTO section (Cid, Room, Day, Time, Semester) VALUES (187,'no room','BA)','-TBA)','Fall2017');</v>
      </c>
      <c r="L154" s="2"/>
      <c r="M154" s="2" t="str">
        <f>data!D153</f>
        <v>B01:</v>
      </c>
      <c r="N154" s="2" t="str">
        <f t="shared" ref="N154:N159" si="18">IF(LEFT(M154,1)="L", "lecture", IF(LEFT(M154,1)="T", "tutorial", "lab"))</f>
        <v>lab</v>
      </c>
      <c r="O154" s="2">
        <f>IF(ISNA(VLOOKUP(data!M153,data!$Y$2:$AC$168,5,FALSE)), "", VLOOKUP(data!M153,data!$Y$2:$AC$168,5,FALSE))</f>
        <v>1</v>
      </c>
      <c r="P154" s="2"/>
      <c r="Q154" s="2" t="str">
        <f>CONCATENATE("INSERT INTO ",N154," (Sid, Eid) VALUES (",specialization!A154,", ",O154,");")</f>
        <v>INSERT INTO lab (Sid, Eid) VALUES (118, 1);</v>
      </c>
    </row>
    <row r="155" spans="1:17" x14ac:dyDescent="0.25">
      <c r="A155" s="2" t="e">
        <f>VLOOKUP(data!A154,courses!A:F,3,FALSE)</f>
        <v>#N/A</v>
      </c>
      <c r="B155" s="2" t="str">
        <f>CONCATENATE(data!G154," ",data!H154)</f>
        <v xml:space="preserve"> </v>
      </c>
      <c r="C155" s="2" t="str">
        <f t="shared" si="10"/>
        <v/>
      </c>
      <c r="D155" s="2">
        <f>IF(LEFT(data!O154,1)="(",data!O154,data!P154)</f>
        <v>0</v>
      </c>
      <c r="E155" s="2" t="str">
        <f t="shared" si="15"/>
        <v/>
      </c>
      <c r="F155" s="2">
        <f>IF(LEFT(data!O154,1)="(",data!P154,data!Q154)</f>
        <v>0</v>
      </c>
      <c r="G155" s="2">
        <f>IF(LEFT(data!O154,1)="(",data!Q154,data!R154)</f>
        <v>0</v>
      </c>
      <c r="H155" s="2">
        <f>IF(LEFT(data!O154,1)="(",data!R154,data!S154)</f>
        <v>0</v>
      </c>
      <c r="I155" s="2" t="str">
        <f t="shared" si="16"/>
        <v/>
      </c>
      <c r="J155" s="2" t="s">
        <v>1268</v>
      </c>
      <c r="K155" s="2" t="e">
        <f t="shared" si="17"/>
        <v>#N/A</v>
      </c>
      <c r="L155" s="2"/>
      <c r="M155" s="2">
        <f>data!D154</f>
        <v>0</v>
      </c>
      <c r="N155" s="2" t="str">
        <f t="shared" si="18"/>
        <v>lab</v>
      </c>
      <c r="O155" s="2" t="str">
        <f>IF(ISNA(VLOOKUP(data!M154,data!$Y$2:$AC$168,5,FALSE)), "", VLOOKUP(data!M154,data!$Y$2:$AC$168,5,FALSE))</f>
        <v/>
      </c>
      <c r="P155" s="2"/>
      <c r="Q155" s="2" t="str">
        <f>CONCATENATE("INSERT INTO ",N155," (Sid, Eid) VALUES (",specialization!A155,", ",O155,");")</f>
        <v>INSERT INTO lab (Sid, Eid) VALUES (, );</v>
      </c>
    </row>
    <row r="156" spans="1:17" x14ac:dyDescent="0.25">
      <c r="A156" s="2" t="e">
        <f>VLOOKUP(data!A155,courses!A:F,3,FALSE)</f>
        <v>#N/A</v>
      </c>
      <c r="B156" s="2" t="str">
        <f>CONCATENATE(data!G155," ",data!H155)</f>
        <v xml:space="preserve"> </v>
      </c>
      <c r="C156" s="2" t="str">
        <f t="shared" si="10"/>
        <v/>
      </c>
      <c r="D156" s="2">
        <f>IF(LEFT(data!O155,1)="(",data!O155,data!P155)</f>
        <v>0</v>
      </c>
      <c r="E156" s="2" t="str">
        <f t="shared" si="15"/>
        <v/>
      </c>
      <c r="F156" s="2">
        <f>IF(LEFT(data!O155,1)="(",data!P155,data!Q155)</f>
        <v>0</v>
      </c>
      <c r="G156" s="2">
        <f>IF(LEFT(data!O155,1)="(",data!Q155,data!R155)</f>
        <v>0</v>
      </c>
      <c r="H156" s="2">
        <f>IF(LEFT(data!O155,1)="(",data!R155,data!S155)</f>
        <v>0</v>
      </c>
      <c r="I156" s="2" t="str">
        <f t="shared" si="16"/>
        <v/>
      </c>
      <c r="J156" s="2" t="s">
        <v>1269</v>
      </c>
      <c r="K156" s="2" t="e">
        <f t="shared" si="17"/>
        <v>#N/A</v>
      </c>
      <c r="L156" s="2"/>
      <c r="M156" s="2" t="str">
        <f>data!D155</f>
        <v>Project</v>
      </c>
      <c r="N156" s="2" t="str">
        <f t="shared" si="18"/>
        <v>lab</v>
      </c>
      <c r="O156" s="2" t="str">
        <f>IF(ISNA(VLOOKUP(data!M155,data!$Y$2:$AC$168,5,FALSE)), "", VLOOKUP(data!M155,data!$Y$2:$AC$168,5,FALSE))</f>
        <v/>
      </c>
      <c r="P156" s="2"/>
      <c r="Q156" s="2" t="str">
        <f>CONCATENATE("INSERT INTO ",N156," (Sid, Eid) VALUES (",specialization!A156,", ",O156,");")</f>
        <v>INSERT INTO lab (Sid, Eid) VALUES (, );</v>
      </c>
    </row>
    <row r="157" spans="1:17" x14ac:dyDescent="0.25">
      <c r="A157" s="2">
        <f>VLOOKUP(data!A156,courses!A:F,3,FALSE)</f>
        <v>194</v>
      </c>
      <c r="B157" s="2" t="str">
        <f>CONCATENATE(data!G156," ",data!H156)</f>
        <v>ICT 618B,</v>
      </c>
      <c r="C157" s="2" t="str">
        <f t="shared" si="10"/>
        <v>ICT 618B</v>
      </c>
      <c r="D157" s="2" t="str">
        <f>IF(LEFT(data!O156,1)="(",data!O156,data!P156)</f>
        <v>(Tu</v>
      </c>
      <c r="E157" s="2" t="str">
        <f t="shared" si="15"/>
        <v>Tu</v>
      </c>
      <c r="F157" s="2" t="str">
        <f>IF(LEFT(data!O156,1)="(",data!P156,data!Q156)</f>
        <v>8:00AM</v>
      </c>
      <c r="G157" s="2" t="str">
        <f>IF(LEFT(data!O156,1)="(",data!Q156,data!R156)</f>
        <v>-</v>
      </c>
      <c r="H157" s="2" t="str">
        <f>IF(LEFT(data!O156,1)="(",data!R156,data!S156)</f>
        <v>8:50AM)</v>
      </c>
      <c r="I157" s="2" t="str">
        <f t="shared" si="16"/>
        <v>8:50AM</v>
      </c>
      <c r="J157" s="2" t="s">
        <v>1270</v>
      </c>
      <c r="K157" s="2" t="str">
        <f t="shared" si="17"/>
        <v>INSERT INTO section (Cid, Room, Day, Time, Semester) VALUES (194,'ICT 618B','Tu','8:00AM-8:50AM','Fall2020');</v>
      </c>
      <c r="L157" s="2"/>
      <c r="M157" s="2" t="str">
        <f>data!D156</f>
        <v>L01:</v>
      </c>
      <c r="N157" s="2" t="str">
        <f t="shared" si="18"/>
        <v>lecture</v>
      </c>
      <c r="O157" s="2">
        <f>IF(ISNA(VLOOKUP(data!M156,data!$Y$2:$AC$168,5,FALSE)), "", VLOOKUP(data!M156,data!$Y$2:$AC$168,5,FALSE))</f>
        <v>82080630</v>
      </c>
      <c r="P157" s="2"/>
      <c r="Q157" s="2" t="str">
        <f>CONCATENATE("INSERT INTO ",N157," (Sid, Eid) VALUES (",specialization!A157,", ",O157,");")</f>
        <v>INSERT INTO lecture (Sid, Eid) VALUES (119, 82080630);</v>
      </c>
    </row>
    <row r="158" spans="1:17" x14ac:dyDescent="0.25">
      <c r="A158" s="2">
        <f>VLOOKUP(data!A157,courses!A:F,3,FALSE)</f>
        <v>194</v>
      </c>
      <c r="B158" s="2" t="str">
        <f>CONCATENATE(data!G157," ",data!H157)</f>
        <v>no room,</v>
      </c>
      <c r="C158" s="2" t="str">
        <f t="shared" si="10"/>
        <v>no room</v>
      </c>
      <c r="D158" s="2" t="str">
        <f>IF(LEFT(data!O157,1)="(",data!O157,data!P157)</f>
        <v>TBA)</v>
      </c>
      <c r="E158" s="2" t="str">
        <f t="shared" si="15"/>
        <v>BA)</v>
      </c>
      <c r="F158" s="2" t="str">
        <f>IF(LEFT(data!O157,1)="(",data!P157,data!Q157)</f>
        <v>-</v>
      </c>
      <c r="G158" s="2" t="str">
        <f>IF(LEFT(data!O157,1)="(",data!Q157,data!R157)</f>
        <v>TBA)</v>
      </c>
      <c r="H158" s="2">
        <f>IF(LEFT(data!O157,1)="(",data!R157,data!S157)</f>
        <v>0</v>
      </c>
      <c r="I158" s="2" t="str">
        <f t="shared" si="16"/>
        <v/>
      </c>
      <c r="J158" s="2" t="s">
        <v>1271</v>
      </c>
      <c r="K158" s="2" t="str">
        <f t="shared" si="17"/>
        <v>INSERT INTO section (Cid, Room, Day, Time, Semester) VALUES (194,'no room','BA)','-TBA)','Fall2021');</v>
      </c>
      <c r="L158" s="2"/>
      <c r="M158" s="2" t="str">
        <f>data!D157</f>
        <v>B01:</v>
      </c>
      <c r="N158" s="2" t="str">
        <f t="shared" si="18"/>
        <v>lab</v>
      </c>
      <c r="O158" s="2">
        <f>IF(ISNA(VLOOKUP(data!M157,data!$Y$2:$AC$168,5,FALSE)), "", VLOOKUP(data!M157,data!$Y$2:$AC$168,5,FALSE))</f>
        <v>1</v>
      </c>
      <c r="P158" s="2"/>
      <c r="Q158" s="2" t="str">
        <f>CONCATENATE("INSERT INTO ",N158," (Sid, Eid) VALUES (",specialization!A158,", ",O158,");")</f>
        <v>INSERT INTO lab (Sid, Eid) VALUES (120, 1);</v>
      </c>
    </row>
    <row r="159" spans="1:17" x14ac:dyDescent="0.25">
      <c r="A159" s="2" t="e">
        <f>VLOOKUP(data!A158,courses!A:F,3,FALSE)</f>
        <v>#N/A</v>
      </c>
      <c r="B159" s="2" t="str">
        <f>CONCATENATE(data!G158," ",data!H158)</f>
        <v xml:space="preserve"> </v>
      </c>
      <c r="C159" s="2" t="str">
        <f t="shared" si="10"/>
        <v/>
      </c>
      <c r="D159" s="2">
        <f>IF(LEFT(data!O158,1)="(",data!O158,data!P158)</f>
        <v>0</v>
      </c>
      <c r="E159" s="2" t="str">
        <f t="shared" si="15"/>
        <v/>
      </c>
      <c r="F159" s="2">
        <f>IF(LEFT(data!O158,1)="(",data!P158,data!Q158)</f>
        <v>0</v>
      </c>
      <c r="G159" s="2">
        <f>IF(LEFT(data!O158,1)="(",data!Q158,data!R158)</f>
        <v>0</v>
      </c>
      <c r="H159" s="2">
        <f>IF(LEFT(data!O158,1)="(",data!R158,data!S158)</f>
        <v>0</v>
      </c>
      <c r="I159" s="2" t="str">
        <f t="shared" si="16"/>
        <v/>
      </c>
      <c r="J159" s="2" t="s">
        <v>1272</v>
      </c>
      <c r="K159" s="2" t="e">
        <f t="shared" si="17"/>
        <v>#N/A</v>
      </c>
      <c r="L159" s="2"/>
      <c r="M159" s="2">
        <f>data!D158</f>
        <v>0</v>
      </c>
      <c r="N159" s="2" t="str">
        <f t="shared" si="18"/>
        <v>lab</v>
      </c>
      <c r="O159" s="2" t="str">
        <f>IF(ISNA(VLOOKUP(data!M158,data!$Y$2:$AC$168,5,FALSE)), "", VLOOKUP(data!M158,data!$Y$2:$AC$168,5,FALSE))</f>
        <v/>
      </c>
      <c r="P159" s="2"/>
      <c r="Q159" s="2" t="str">
        <f>CONCATENATE("INSERT INTO ",N159," (Sid, Eid) VALUES (",specialization!A159,", ",O159,");")</f>
        <v>INSERT INTO lab (Sid, Eid) VALUES (, );</v>
      </c>
    </row>
    <row r="160" spans="1:17" x14ac:dyDescent="0.25">
      <c r="A160" s="2" t="e">
        <f>VLOOKUP(data!A159,courses!A:F,3,FALSE)</f>
        <v>#N/A</v>
      </c>
      <c r="B160" s="2" t="str">
        <f>CONCATENATE(data!G159," ",data!H159)</f>
        <v>Malware (FALL2017)</v>
      </c>
      <c r="C160" s="2" t="str">
        <f t="shared" si="10"/>
        <v>Malware (FALL2017</v>
      </c>
      <c r="D160" s="2">
        <f>IF(LEFT(data!O159,1)="(",data!O159,data!P159)</f>
        <v>0</v>
      </c>
      <c r="E160" s="2" t="str">
        <f t="shared" si="11"/>
        <v/>
      </c>
      <c r="F160" s="2">
        <f>IF(LEFT(data!O159,1)="(",data!P159,data!Q159)</f>
        <v>0</v>
      </c>
      <c r="G160" s="2">
        <f>IF(LEFT(data!O159,1)="(",data!Q159,data!R159)</f>
        <v>0</v>
      </c>
      <c r="H160" s="2">
        <f>IF(LEFT(data!O159,1)="(",data!R159,data!S159)</f>
        <v>0</v>
      </c>
      <c r="I160" s="2" t="str">
        <f t="shared" si="12"/>
        <v/>
      </c>
      <c r="J160" s="2" t="s">
        <v>361</v>
      </c>
      <c r="K160" s="2" t="e">
        <f t="shared" si="13"/>
        <v>#N/A</v>
      </c>
      <c r="L160" s="2"/>
      <c r="M160" s="2" t="str">
        <f>data!D159</f>
        <v>Computer</v>
      </c>
      <c r="N160" s="2" t="str">
        <f t="shared" si="14"/>
        <v>lab</v>
      </c>
      <c r="O160" s="2" t="str">
        <f>IF(ISNA(VLOOKUP(data!M159,data!$Y$2:$AC$168,5,FALSE)), "", VLOOKUP(data!M159,data!$Y$2:$AC$168,5,FALSE))</f>
        <v/>
      </c>
      <c r="P160" s="2"/>
      <c r="Q160" s="2" t="str">
        <f>CONCATENATE("INSERT INTO ",N160," (Sid, Eid) VALUES (",specialization!A160,", ",O160,");")</f>
        <v>INSERT INTO lab (Sid, Eid) VALUES (, );</v>
      </c>
    </row>
    <row r="161" spans="1:17" x14ac:dyDescent="0.25">
      <c r="A161" s="2">
        <f>VLOOKUP(data!A160,courses!A:F,3,FALSE)</f>
        <v>44</v>
      </c>
      <c r="B161" s="2" t="str">
        <f>CONCATENATE(data!G160," ",data!H160)</f>
        <v>SS 209,</v>
      </c>
      <c r="C161" s="2" t="str">
        <f t="shared" si="10"/>
        <v>SS 209</v>
      </c>
      <c r="D161" s="2" t="str">
        <f>IF(LEFT(data!O160,1)="(",data!O160,data!P160)</f>
        <v>(TuTh</v>
      </c>
      <c r="E161" s="2" t="str">
        <f t="shared" si="11"/>
        <v>TuTh</v>
      </c>
      <c r="F161" s="2" t="str">
        <f>IF(LEFT(data!O160,1)="(",data!P160,data!Q160)</f>
        <v>9:30AM</v>
      </c>
      <c r="G161" s="2" t="str">
        <f>IF(LEFT(data!O160,1)="(",data!Q160,data!R160)</f>
        <v>-</v>
      </c>
      <c r="H161" s="2" t="str">
        <f>IF(LEFT(data!O160,1)="(",data!R160,data!S160)</f>
        <v>10:45AM)</v>
      </c>
      <c r="I161" s="2" t="str">
        <f t="shared" si="12"/>
        <v>10:45AM</v>
      </c>
      <c r="J161" s="2" t="s">
        <v>733</v>
      </c>
      <c r="K161" s="2" t="str">
        <f t="shared" si="13"/>
        <v>INSERT INTO section (Cid, Room, Day, Time, Semester) VALUES (44,'SS 209','TuTh','9:30AM-10:45AM','Fall2017');</v>
      </c>
      <c r="L161" s="2"/>
      <c r="M161" s="2" t="str">
        <f>data!D160</f>
        <v>L01:</v>
      </c>
      <c r="N161" s="2" t="str">
        <f t="shared" si="14"/>
        <v>lecture</v>
      </c>
      <c r="O161" s="2">
        <f>IF(ISNA(VLOOKUP(data!M160,data!$Y$2:$AC$168,5,FALSE)), "", VLOOKUP(data!M160,data!$Y$2:$AC$168,5,FALSE))</f>
        <v>91268619</v>
      </c>
      <c r="P161" s="2"/>
      <c r="Q161" s="2" t="str">
        <f>CONCATENATE("INSERT INTO ",N161," (Sid, Eid) VALUES (",specialization!A161,", ",O161,");")</f>
        <v>INSERT INTO lecture (Sid, Eid) VALUES (121, 91268619);</v>
      </c>
    </row>
    <row r="162" spans="1:17" x14ac:dyDescent="0.25">
      <c r="A162" s="2" t="e">
        <f>VLOOKUP(data!A161,courses!A:F,3,FALSE)</f>
        <v>#N/A</v>
      </c>
      <c r="B162" s="2" t="str">
        <f>CONCATENATE(data!G161," ",data!H161)</f>
        <v xml:space="preserve"> </v>
      </c>
      <c r="C162" s="2" t="str">
        <f t="shared" si="10"/>
        <v/>
      </c>
      <c r="D162" s="2">
        <f>IF(LEFT(data!O161,1)="(",data!O161,data!P161)</f>
        <v>0</v>
      </c>
      <c r="E162" s="2" t="str">
        <f t="shared" si="11"/>
        <v/>
      </c>
      <c r="F162" s="2">
        <f>IF(LEFT(data!O161,1)="(",data!P161,data!Q161)</f>
        <v>0</v>
      </c>
      <c r="G162" s="2">
        <f>IF(LEFT(data!O161,1)="(",data!Q161,data!R161)</f>
        <v>0</v>
      </c>
      <c r="H162" s="2">
        <f>IF(LEFT(data!O161,1)="(",data!R161,data!S161)</f>
        <v>0</v>
      </c>
      <c r="I162" s="2" t="str">
        <f t="shared" si="12"/>
        <v/>
      </c>
      <c r="J162" s="2" t="s">
        <v>361</v>
      </c>
      <c r="K162" s="2" t="e">
        <f t="shared" si="13"/>
        <v>#N/A</v>
      </c>
      <c r="L162" s="2"/>
      <c r="M162" s="2">
        <f>data!D161</f>
        <v>0</v>
      </c>
      <c r="N162" s="2" t="str">
        <f t="shared" si="14"/>
        <v>lab</v>
      </c>
      <c r="O162" s="2" t="str">
        <f>IF(ISNA(VLOOKUP(data!M161,data!$Y$2:$AC$168,5,FALSE)), "", VLOOKUP(data!M161,data!$Y$2:$AC$168,5,FALSE))</f>
        <v/>
      </c>
      <c r="P162" s="2"/>
      <c r="Q162" s="2" t="str">
        <f>CONCATENATE("INSERT INTO ",N162," (Sid, Eid) VALUES (",specialization!A162,", ",O162,");")</f>
        <v>INSERT INTO lab (Sid, Eid) VALUES (, );</v>
      </c>
    </row>
    <row r="163" spans="1:17" x14ac:dyDescent="0.25">
      <c r="A163" s="2" t="e">
        <f>VLOOKUP(data!A162,courses!A:F,3,FALSE)</f>
        <v>#N/A</v>
      </c>
      <c r="B163" s="2" t="str">
        <f>CONCATENATE(data!G162," ",data!H162)</f>
        <v xml:space="preserve">Programming </v>
      </c>
      <c r="C163" s="2" t="str">
        <f t="shared" si="10"/>
        <v>Programming</v>
      </c>
      <c r="D163" s="2">
        <f>IF(LEFT(data!O162,1)="(",data!O162,data!P162)</f>
        <v>0</v>
      </c>
      <c r="E163" s="2" t="str">
        <f t="shared" si="11"/>
        <v/>
      </c>
      <c r="F163" s="2">
        <f>IF(LEFT(data!O162,1)="(",data!P162,data!Q162)</f>
        <v>0</v>
      </c>
      <c r="G163" s="2">
        <f>IF(LEFT(data!O162,1)="(",data!Q162,data!R162)</f>
        <v>0</v>
      </c>
      <c r="H163" s="2">
        <f>IF(LEFT(data!O162,1)="(",data!R162,data!S162)</f>
        <v>0</v>
      </c>
      <c r="I163" s="2" t="str">
        <f t="shared" si="12"/>
        <v/>
      </c>
      <c r="J163" s="2" t="s">
        <v>361</v>
      </c>
      <c r="K163" s="2" t="e">
        <f t="shared" si="13"/>
        <v>#N/A</v>
      </c>
      <c r="L163" s="2"/>
      <c r="M163" s="2" t="str">
        <f>data!D162</f>
        <v>Foundations</v>
      </c>
      <c r="N163" s="2" t="str">
        <f t="shared" si="14"/>
        <v>lab</v>
      </c>
      <c r="O163" s="2" t="str">
        <f>IF(ISNA(VLOOKUP(data!M162,data!$Y$2:$AC$168,5,FALSE)), "", VLOOKUP(data!M162,data!$Y$2:$AC$168,5,FALSE))</f>
        <v/>
      </c>
      <c r="P163" s="2"/>
      <c r="Q163" s="2" t="str">
        <f>CONCATENATE("INSERT INTO ",N163," (Sid, Eid) VALUES (",specialization!A163,", ",O163,");")</f>
        <v>INSERT INTO lab (Sid, Eid) VALUES (, );</v>
      </c>
    </row>
    <row r="164" spans="1:17" x14ac:dyDescent="0.25">
      <c r="A164" s="2">
        <f>VLOOKUP(data!A163,courses!A:F,3,FALSE)</f>
        <v>40</v>
      </c>
      <c r="B164" s="2" t="str">
        <f>CONCATENATE(data!G163," ",data!H163)</f>
        <v>ST 063,</v>
      </c>
      <c r="C164" s="2" t="str">
        <f t="shared" si="10"/>
        <v>ST 063</v>
      </c>
      <c r="D164" s="2" t="str">
        <f>IF(LEFT(data!O163,1)="(",data!O163,data!P163)</f>
        <v>(TuTh</v>
      </c>
      <c r="E164" s="2" t="str">
        <f t="shared" si="11"/>
        <v>TuTh</v>
      </c>
      <c r="F164" s="2" t="str">
        <f>IF(LEFT(data!O163,1)="(",data!P163,data!Q163)</f>
        <v>3:30PM</v>
      </c>
      <c r="G164" s="2" t="str">
        <f>IF(LEFT(data!O163,1)="(",data!Q163,data!R163)</f>
        <v>-</v>
      </c>
      <c r="H164" s="2" t="str">
        <f>IF(LEFT(data!O163,1)="(",data!R163,data!S163)</f>
        <v>4:45PM)</v>
      </c>
      <c r="I164" s="2" t="str">
        <f t="shared" si="12"/>
        <v>4:45PM</v>
      </c>
      <c r="J164" s="2" t="s">
        <v>361</v>
      </c>
      <c r="K164" s="2" t="str">
        <f t="shared" si="13"/>
        <v>INSERT INTO section (Cid, Room, Day, Time, Semester) VALUES (40,'ST 063','TuTh','3:30PM-4:45PM','Fall2016');</v>
      </c>
      <c r="L164" s="2"/>
      <c r="M164" s="2" t="str">
        <f>data!D163</f>
        <v>L01:</v>
      </c>
      <c r="N164" s="2" t="str">
        <f t="shared" si="14"/>
        <v>lecture</v>
      </c>
      <c r="O164" s="2">
        <f>IF(ISNA(VLOOKUP(data!M163,data!$Y$2:$AC$168,5,FALSE)), "", VLOOKUP(data!M163,data!$Y$2:$AC$168,5,FALSE))</f>
        <v>94368720</v>
      </c>
      <c r="P164" s="2"/>
      <c r="Q164" s="2" t="str">
        <f>CONCATENATE("INSERT INTO ",N164," (Sid, Eid) VALUES (",specialization!A164,", ",O164,");")</f>
        <v>INSERT INTO lecture (Sid, Eid) VALUES (122, 94368720);</v>
      </c>
    </row>
    <row r="165" spans="1:17" x14ac:dyDescent="0.25">
      <c r="A165" s="2">
        <f>VLOOKUP(data!A164,courses!A:F,3,FALSE)</f>
        <v>40</v>
      </c>
      <c r="B165" s="2" t="str">
        <f>CONCATENATE(data!G164," ",data!H164)</f>
        <v>ST 055,</v>
      </c>
      <c r="C165" s="2" t="str">
        <f t="shared" si="10"/>
        <v>ST 055</v>
      </c>
      <c r="D165" s="2" t="str">
        <f>IF(LEFT(data!O164,1)="(",data!O164,data!P164)</f>
        <v>(MoWe</v>
      </c>
      <c r="E165" s="2" t="str">
        <f t="shared" si="11"/>
        <v>MoWe</v>
      </c>
      <c r="F165" s="2" t="str">
        <f>IF(LEFT(data!O164,1)="(",data!P164,data!Q164)</f>
        <v>12:00PM</v>
      </c>
      <c r="G165" s="2" t="str">
        <f>IF(LEFT(data!O164,1)="(",data!Q164,data!R164)</f>
        <v>-</v>
      </c>
      <c r="H165" s="2" t="str">
        <f>IF(LEFT(data!O164,1)="(",data!R164,data!S164)</f>
        <v>12:50PM)</v>
      </c>
      <c r="I165" s="2" t="str">
        <f t="shared" si="12"/>
        <v>12:50PM</v>
      </c>
      <c r="J165" s="2" t="s">
        <v>361</v>
      </c>
      <c r="K165" s="2" t="str">
        <f t="shared" si="13"/>
        <v>INSERT INTO section (Cid, Room, Day, Time, Semester) VALUES (40,'ST 055','MoWe','12:00PM-12:50PM','Fall2016');</v>
      </c>
      <c r="L165" s="2"/>
      <c r="M165" s="2" t="str">
        <f>data!D164</f>
        <v>T01:</v>
      </c>
      <c r="N165" s="2" t="str">
        <f t="shared" si="14"/>
        <v>tutorial</v>
      </c>
      <c r="O165" s="2">
        <f>IF(ISNA(VLOOKUP(data!M164,data!$Y$2:$AC$168,5,FALSE)), "", VLOOKUP(data!M164,data!$Y$2:$AC$168,5,FALSE))</f>
        <v>23175828</v>
      </c>
      <c r="P165" s="6" t="s">
        <v>756</v>
      </c>
      <c r="Q165" s="2" t="str">
        <f>CONCATENATE("INSERT INTO ",N165," (Sid, Eid) VALUES (",specialization!A165,", ",O165,");")</f>
        <v>INSERT INTO tutorial (Sid, Eid) VALUES (123, 23175828);</v>
      </c>
    </row>
    <row r="166" spans="1:17" x14ac:dyDescent="0.25">
      <c r="A166" s="2" t="e">
        <f>VLOOKUP(data!A165,courses!A:F,3,FALSE)</f>
        <v>#N/A</v>
      </c>
      <c r="B166" s="2" t="str">
        <f>CONCATENATE(data!G165," ",data!H165)</f>
        <v xml:space="preserve"> </v>
      </c>
      <c r="C166" s="2" t="str">
        <f t="shared" si="10"/>
        <v/>
      </c>
      <c r="D166" s="2">
        <f>IF(LEFT(data!O165,1)="(",data!O165,data!P165)</f>
        <v>0</v>
      </c>
      <c r="E166" s="2" t="str">
        <f t="shared" si="11"/>
        <v/>
      </c>
      <c r="F166" s="2">
        <f>IF(LEFT(data!O165,1)="(",data!P165,data!Q165)</f>
        <v>0</v>
      </c>
      <c r="G166" s="2">
        <f>IF(LEFT(data!O165,1)="(",data!Q165,data!R165)</f>
        <v>0</v>
      </c>
      <c r="H166" s="2">
        <f>IF(LEFT(data!O165,1)="(",data!R165,data!S165)</f>
        <v>0</v>
      </c>
      <c r="I166" s="2" t="str">
        <f t="shared" si="12"/>
        <v/>
      </c>
      <c r="J166" s="2" t="s">
        <v>361</v>
      </c>
      <c r="K166" s="2" t="e">
        <f t="shared" si="13"/>
        <v>#N/A</v>
      </c>
      <c r="L166" s="2"/>
      <c r="M166" s="2">
        <f>data!D165</f>
        <v>0</v>
      </c>
      <c r="N166" s="2" t="str">
        <f t="shared" si="14"/>
        <v>lab</v>
      </c>
      <c r="O166" s="2" t="str">
        <f>IF(ISNA(VLOOKUP(data!M165,data!$Y$2:$AC$168,5,FALSE)), "", VLOOKUP(data!M165,data!$Y$2:$AC$168,5,FALSE))</f>
        <v/>
      </c>
      <c r="P166" s="2"/>
      <c r="Q166" s="2" t="str">
        <f>CONCATENATE("INSERT INTO ",N166," (Sid, Eid) VALUES (",specialization!A166,", ",O166,");")</f>
        <v>INSERT INTO lab (Sid, Eid) VALUES (, );</v>
      </c>
    </row>
    <row r="167" spans="1:17" x14ac:dyDescent="0.25">
      <c r="A167" s="2" t="e">
        <f>VLOOKUP(data!A166,courses!A:F,3,FALSE)</f>
        <v>#N/A</v>
      </c>
      <c r="B167" s="2" t="str">
        <f>CONCATENATE(data!G166," ",data!H166)</f>
        <v xml:space="preserve">Design </v>
      </c>
      <c r="C167" s="2" t="str">
        <f t="shared" ref="C167:C230" si="19">LEFT(B167,LEN(B167)-1)</f>
        <v>Design</v>
      </c>
      <c r="D167" s="2">
        <f>IF(LEFT(data!O166,1)="(",data!O166,data!P166)</f>
        <v>0</v>
      </c>
      <c r="E167" s="2" t="str">
        <f t="shared" ref="E167:E230" si="20">MID(D167,2,999)</f>
        <v/>
      </c>
      <c r="F167" s="2">
        <f>IF(LEFT(data!O166,1)="(",data!P166,data!Q166)</f>
        <v>0</v>
      </c>
      <c r="G167" s="2">
        <f>IF(LEFT(data!O166,1)="(",data!Q166,data!R166)</f>
        <v>0</v>
      </c>
      <c r="H167" s="2">
        <f>IF(LEFT(data!O166,1)="(",data!R166,data!S166)</f>
        <v>0</v>
      </c>
      <c r="I167" s="2" t="str">
        <f t="shared" ref="I167:I230" si="21">LEFT(H167,LEN(H167)-1)</f>
        <v/>
      </c>
      <c r="J167" s="2" t="s">
        <v>733</v>
      </c>
      <c r="K167" s="2" t="e">
        <f t="shared" ref="K167:K230" si="22">CONCATENATE("INSERT INTO section (Cid, Room, Day, Time, Semester) VALUES (",A167,",'",C167,"','",E167,"','",F167,G167,I167,"','",J167,"');")</f>
        <v>#N/A</v>
      </c>
      <c r="L167" s="2"/>
      <c r="M167" s="2" t="str">
        <f>data!D166</f>
        <v>Software</v>
      </c>
      <c r="N167" s="2" t="str">
        <f t="shared" ref="N167:N230" si="23">IF(LEFT(M167,1)="L", "lecture", IF(LEFT(M167,1)="T", "tutorial", "lab"))</f>
        <v>lab</v>
      </c>
      <c r="O167" s="2" t="str">
        <f>IF(ISNA(VLOOKUP(data!M166,data!$Y$2:$AC$168,5,FALSE)), "", VLOOKUP(data!M166,data!$Y$2:$AC$168,5,FALSE))</f>
        <v/>
      </c>
      <c r="P167" s="2"/>
      <c r="Q167" s="2" t="str">
        <f>CONCATENATE("INSERT INTO ",N167," (Sid, Eid) VALUES (",specialization!A167,", ",O167,");")</f>
        <v>INSERT INTO lab (Sid, Eid) VALUES (, );</v>
      </c>
    </row>
    <row r="168" spans="1:17" x14ac:dyDescent="0.25">
      <c r="A168" s="2">
        <f>VLOOKUP(data!A167,courses!A:F,3,FALSE)</f>
        <v>198</v>
      </c>
      <c r="B168" s="2" t="str">
        <f>CONCATENATE(data!G167," ",data!H167)</f>
        <v>ICT 121,</v>
      </c>
      <c r="C168" s="2" t="str">
        <f t="shared" si="19"/>
        <v>ICT 121</v>
      </c>
      <c r="D168" s="2" t="str">
        <f>IF(LEFT(data!O167,1)="(",data!O167,data!P167)</f>
        <v>(TuTh</v>
      </c>
      <c r="E168" s="2" t="str">
        <f t="shared" si="20"/>
        <v>TuTh</v>
      </c>
      <c r="F168" s="2" t="str">
        <f>IF(LEFT(data!O167,1)="(",data!P167,data!Q167)</f>
        <v>9:30AM</v>
      </c>
      <c r="G168" s="2" t="str">
        <f>IF(LEFT(data!O167,1)="(",data!Q167,data!R167)</f>
        <v>-</v>
      </c>
      <c r="H168" s="2" t="str">
        <f>IF(LEFT(data!O167,1)="(",data!R167,data!S167)</f>
        <v>10:45AM)</v>
      </c>
      <c r="I168" s="2" t="str">
        <f t="shared" si="21"/>
        <v>10:45AM</v>
      </c>
      <c r="J168" s="2" t="s">
        <v>361</v>
      </c>
      <c r="K168" s="2" t="str">
        <f t="shared" si="22"/>
        <v>INSERT INTO section (Cid, Room, Day, Time, Semester) VALUES (198,'ICT 121','TuTh','9:30AM-10:45AM','Fall2016');</v>
      </c>
      <c r="L168" s="2"/>
      <c r="M168" s="2" t="str">
        <f>data!D167</f>
        <v>L01:</v>
      </c>
      <c r="N168" s="2" t="str">
        <f t="shared" si="23"/>
        <v>lecture</v>
      </c>
      <c r="O168" s="2">
        <f>IF(ISNA(VLOOKUP(data!M167,data!$Y$2:$AC$168,5,FALSE)), "", VLOOKUP(data!M167,data!$Y$2:$AC$168,5,FALSE))</f>
        <v>12853591</v>
      </c>
      <c r="P168" s="2"/>
      <c r="Q168" s="2" t="str">
        <f>CONCATENATE("INSERT INTO ",N168," (Sid, Eid) VALUES (",specialization!A168,", ",O168,");")</f>
        <v>INSERT INTO lecture (Sid, Eid) VALUES (124, 12853591);</v>
      </c>
    </row>
    <row r="169" spans="1:17" x14ac:dyDescent="0.25">
      <c r="A169" s="2">
        <f>VLOOKUP(data!A168,courses!A:F,3,FALSE)</f>
        <v>198</v>
      </c>
      <c r="B169" s="2" t="str">
        <f>CONCATENATE(data!G168," ",data!H168)</f>
        <v>MS 119,</v>
      </c>
      <c r="C169" s="2" t="str">
        <f t="shared" si="19"/>
        <v>MS 119</v>
      </c>
      <c r="D169" s="2" t="str">
        <f>IF(LEFT(data!O168,1)="(",data!O168,data!P168)</f>
        <v>(TuTh</v>
      </c>
      <c r="E169" s="2" t="str">
        <f t="shared" si="20"/>
        <v>TuTh</v>
      </c>
      <c r="F169" s="2" t="str">
        <f>IF(LEFT(data!O168,1)="(",data!P168,data!Q168)</f>
        <v>1:00PM</v>
      </c>
      <c r="G169" s="2" t="str">
        <f>IF(LEFT(data!O168,1)="(",data!Q168,data!R168)</f>
        <v>-</v>
      </c>
      <c r="H169" s="2" t="str">
        <f>IF(LEFT(data!O168,1)="(",data!R168,data!S168)</f>
        <v>1:50PM)</v>
      </c>
      <c r="I169" s="2" t="str">
        <f t="shared" si="21"/>
        <v>1:50PM</v>
      </c>
      <c r="J169" s="2" t="s">
        <v>361</v>
      </c>
      <c r="K169" s="2" t="str">
        <f t="shared" si="22"/>
        <v>INSERT INTO section (Cid, Room, Day, Time, Semester) VALUES (198,'MS 119','TuTh','1:00PM-1:50PM','Fall2016');</v>
      </c>
      <c r="L169" s="2"/>
      <c r="M169" s="2" t="str">
        <f>data!D168</f>
        <v>B01:</v>
      </c>
      <c r="N169" s="2" t="str">
        <f t="shared" si="23"/>
        <v>lab</v>
      </c>
      <c r="O169" s="2">
        <f>IF(ISNA(VLOOKUP(data!M168,data!$Y$2:$AC$168,5,FALSE)), "", VLOOKUP(data!M168,data!$Y$2:$AC$168,5,FALSE))</f>
        <v>96836218</v>
      </c>
      <c r="P169" s="2"/>
      <c r="Q169" s="2" t="str">
        <f>CONCATENATE("INSERT INTO ",N169," (Sid, Eid) VALUES (",specialization!A169,", ",O169,");")</f>
        <v>INSERT INTO lab (Sid, Eid) VALUES (125, 96836218);</v>
      </c>
    </row>
    <row r="170" spans="1:17" x14ac:dyDescent="0.25">
      <c r="A170" s="2">
        <f>VLOOKUP(data!A169,courses!A:F,3,FALSE)</f>
        <v>198</v>
      </c>
      <c r="B170" s="2" t="str">
        <f>CONCATENATE(data!G169," ",data!H169)</f>
        <v>MS 119,</v>
      </c>
      <c r="C170" s="2" t="str">
        <f t="shared" si="19"/>
        <v>MS 119</v>
      </c>
      <c r="D170" s="2" t="str">
        <f>IF(LEFT(data!O169,1)="(",data!O169,data!P169)</f>
        <v>(TuTh</v>
      </c>
      <c r="E170" s="2" t="str">
        <f t="shared" si="20"/>
        <v>TuTh</v>
      </c>
      <c r="F170" s="2" t="str">
        <f>IF(LEFT(data!O169,1)="(",data!P169,data!Q169)</f>
        <v>2:00PM</v>
      </c>
      <c r="G170" s="2" t="str">
        <f>IF(LEFT(data!O169,1)="(",data!Q169,data!R169)</f>
        <v>-</v>
      </c>
      <c r="H170" s="2" t="str">
        <f>IF(LEFT(data!O169,1)="(",data!R169,data!S169)</f>
        <v>2:50PM)</v>
      </c>
      <c r="I170" s="2" t="str">
        <f t="shared" si="21"/>
        <v>2:50PM</v>
      </c>
      <c r="J170" s="2" t="s">
        <v>361</v>
      </c>
      <c r="K170" s="2" t="str">
        <f t="shared" si="22"/>
        <v>INSERT INTO section (Cid, Room, Day, Time, Semester) VALUES (198,'MS 119','TuTh','2:00PM-2:50PM','Fall2016');</v>
      </c>
      <c r="L170" s="2"/>
      <c r="M170" s="2" t="str">
        <f>data!D169</f>
        <v>B02:</v>
      </c>
      <c r="N170" s="2" t="str">
        <f t="shared" si="23"/>
        <v>lab</v>
      </c>
      <c r="O170" s="2">
        <f>IF(ISNA(VLOOKUP(data!M169,data!$Y$2:$AC$168,5,FALSE)), "", VLOOKUP(data!M169,data!$Y$2:$AC$168,5,FALSE))</f>
        <v>10216679</v>
      </c>
      <c r="P170" s="2"/>
      <c r="Q170" s="2" t="str">
        <f>CONCATENATE("INSERT INTO ",N170," (Sid, Eid) VALUES (",specialization!A170,", ",O170,");")</f>
        <v>INSERT INTO lab (Sid, Eid) VALUES (126, 10216679);</v>
      </c>
    </row>
    <row r="171" spans="1:17" x14ac:dyDescent="0.25">
      <c r="A171" s="2">
        <f>VLOOKUP(data!A170,courses!A:F,3,FALSE)</f>
        <v>198</v>
      </c>
      <c r="B171" s="2" t="str">
        <f>CONCATENATE(data!G170," ",data!H170)</f>
        <v>MS 119,</v>
      </c>
      <c r="C171" s="2" t="str">
        <f t="shared" si="19"/>
        <v>MS 119</v>
      </c>
      <c r="D171" s="2" t="str">
        <f>IF(LEFT(data!O170,1)="(",data!O170,data!P170)</f>
        <v>(MoWe</v>
      </c>
      <c r="E171" s="2" t="str">
        <f t="shared" si="20"/>
        <v>MoWe</v>
      </c>
      <c r="F171" s="2" t="str">
        <f>IF(LEFT(data!O170,1)="(",data!P170,data!Q170)</f>
        <v>9:00AM</v>
      </c>
      <c r="G171" s="2" t="str">
        <f>IF(LEFT(data!O170,1)="(",data!Q170,data!R170)</f>
        <v>-</v>
      </c>
      <c r="H171" s="2" t="str">
        <f>IF(LEFT(data!O170,1)="(",data!R170,data!S170)</f>
        <v>9:50AM)</v>
      </c>
      <c r="I171" s="2" t="str">
        <f t="shared" si="21"/>
        <v>9:50AM</v>
      </c>
      <c r="J171" s="2" t="s">
        <v>361</v>
      </c>
      <c r="K171" s="2" t="str">
        <f t="shared" si="22"/>
        <v>INSERT INTO section (Cid, Room, Day, Time, Semester) VALUES (198,'MS 119','MoWe','9:00AM-9:50AM','Fall2016');</v>
      </c>
      <c r="L171" s="2"/>
      <c r="M171" s="2" t="str">
        <f>data!D170</f>
        <v>B03:</v>
      </c>
      <c r="N171" s="2" t="str">
        <f t="shared" si="23"/>
        <v>lab</v>
      </c>
      <c r="O171" s="2">
        <f>IF(ISNA(VLOOKUP(data!M170,data!$Y$2:$AC$168,5,FALSE)), "", VLOOKUP(data!M170,data!$Y$2:$AC$168,5,FALSE))</f>
        <v>10216679</v>
      </c>
      <c r="P171" s="2"/>
      <c r="Q171" s="2" t="str">
        <f>CONCATENATE("INSERT INTO ",N171," (Sid, Eid) VALUES (",specialization!A171,", ",O171,");")</f>
        <v>INSERT INTO lab (Sid, Eid) VALUES (127, 10216679);</v>
      </c>
    </row>
    <row r="172" spans="1:17" x14ac:dyDescent="0.25">
      <c r="A172" s="2">
        <f>VLOOKUP(data!A171,courses!A:F,3,FALSE)</f>
        <v>198</v>
      </c>
      <c r="B172" s="2" t="str">
        <f>CONCATENATE(data!G171," ",data!H171)</f>
        <v>MS 119,</v>
      </c>
      <c r="C172" s="2" t="str">
        <f t="shared" si="19"/>
        <v>MS 119</v>
      </c>
      <c r="D172" s="2" t="str">
        <f>IF(LEFT(data!O171,1)="(",data!O171,data!P171)</f>
        <v>(MoWe</v>
      </c>
      <c r="E172" s="2" t="str">
        <f t="shared" si="20"/>
        <v>MoWe</v>
      </c>
      <c r="F172" s="2" t="str">
        <f>IF(LEFT(data!O171,1)="(",data!P171,data!Q171)</f>
        <v>2:00PM</v>
      </c>
      <c r="G172" s="2" t="str">
        <f>IF(LEFT(data!O171,1)="(",data!Q171,data!R171)</f>
        <v>-</v>
      </c>
      <c r="H172" s="2" t="str">
        <f>IF(LEFT(data!O171,1)="(",data!R171,data!S171)</f>
        <v>2:50PM)</v>
      </c>
      <c r="I172" s="2" t="str">
        <f t="shared" si="21"/>
        <v>2:50PM</v>
      </c>
      <c r="J172" s="2" t="s">
        <v>361</v>
      </c>
      <c r="K172" s="2" t="str">
        <f t="shared" si="22"/>
        <v>INSERT INTO section (Cid, Room, Day, Time, Semester) VALUES (198,'MS 119','MoWe','2:00PM-2:50PM','Fall2016');</v>
      </c>
      <c r="L172" s="2"/>
      <c r="M172" s="2" t="str">
        <f>data!D171</f>
        <v>B04:</v>
      </c>
      <c r="N172" s="2" t="str">
        <f t="shared" si="23"/>
        <v>lab</v>
      </c>
      <c r="O172" s="2">
        <f>IF(ISNA(VLOOKUP(data!M171,data!$Y$2:$AC$168,5,FALSE)), "", VLOOKUP(data!M171,data!$Y$2:$AC$168,5,FALSE))</f>
        <v>29263193</v>
      </c>
      <c r="P172" s="2"/>
      <c r="Q172" s="2" t="str">
        <f>CONCATENATE("INSERT INTO ",N172," (Sid, Eid) VALUES (",specialization!A172,", ",O172,");")</f>
        <v>INSERT INTO lab (Sid, Eid) VALUES (128, 29263193);</v>
      </c>
    </row>
    <row r="173" spans="1:17" x14ac:dyDescent="0.25">
      <c r="A173" s="2">
        <f>VLOOKUP(data!A172,courses!A:F,3,FALSE)</f>
        <v>198</v>
      </c>
      <c r="B173" s="2" t="str">
        <f>CONCATENATE(data!G172," ",data!H172)</f>
        <v>MS 119,</v>
      </c>
      <c r="C173" s="2" t="str">
        <f t="shared" si="19"/>
        <v>MS 119</v>
      </c>
      <c r="D173" s="2" t="str">
        <f>IF(LEFT(data!O172,1)="(",data!O172,data!P172)</f>
        <v>(MoWe</v>
      </c>
      <c r="E173" s="2" t="str">
        <f t="shared" si="20"/>
        <v>MoWe</v>
      </c>
      <c r="F173" s="2" t="str">
        <f>IF(LEFT(data!O172,1)="(",data!P172,data!Q172)</f>
        <v>1:00PM</v>
      </c>
      <c r="G173" s="2" t="str">
        <f>IF(LEFT(data!O172,1)="(",data!Q172,data!R172)</f>
        <v>-</v>
      </c>
      <c r="H173" s="2" t="str">
        <f>IF(LEFT(data!O172,1)="(",data!R172,data!S172)</f>
        <v>1:50PM)</v>
      </c>
      <c r="I173" s="2" t="str">
        <f t="shared" si="21"/>
        <v>1:50PM</v>
      </c>
      <c r="J173" s="2" t="s">
        <v>361</v>
      </c>
      <c r="K173" s="2" t="str">
        <f t="shared" si="22"/>
        <v>INSERT INTO section (Cid, Room, Day, Time, Semester) VALUES (198,'MS 119','MoWe','1:00PM-1:50PM','Fall2016');</v>
      </c>
      <c r="L173" s="2"/>
      <c r="M173" s="2" t="str">
        <f>data!D172</f>
        <v>B05:</v>
      </c>
      <c r="N173" s="2" t="str">
        <f t="shared" si="23"/>
        <v>lab</v>
      </c>
      <c r="O173" s="2">
        <f>IF(ISNA(VLOOKUP(data!M172,data!$Y$2:$AC$168,5,FALSE)), "", VLOOKUP(data!M172,data!$Y$2:$AC$168,5,FALSE))</f>
        <v>29263193</v>
      </c>
      <c r="P173" s="2"/>
      <c r="Q173" s="2" t="str">
        <f>CONCATENATE("INSERT INTO ",N173," (Sid, Eid) VALUES (",specialization!A173,", ",O173,");")</f>
        <v>INSERT INTO lab (Sid, Eid) VALUES (129, 29263193);</v>
      </c>
    </row>
    <row r="174" spans="1:17" x14ac:dyDescent="0.25">
      <c r="A174" s="2">
        <f>VLOOKUP(data!A173,courses!A:F,3,FALSE)</f>
        <v>198</v>
      </c>
      <c r="B174" s="2" t="str">
        <f>CONCATENATE(data!G173," ",data!H173)</f>
        <v>MS 119,</v>
      </c>
      <c r="C174" s="2" t="str">
        <f t="shared" si="19"/>
        <v>MS 119</v>
      </c>
      <c r="D174" s="2" t="str">
        <f>IF(LEFT(data!O173,1)="(",data!O173,data!P173)</f>
        <v>(TuTh</v>
      </c>
      <c r="E174" s="2" t="str">
        <f t="shared" si="20"/>
        <v>TuTh</v>
      </c>
      <c r="F174" s="2" t="str">
        <f>IF(LEFT(data!O173,1)="(",data!P173,data!Q173)</f>
        <v>12:00PM</v>
      </c>
      <c r="G174" s="2" t="str">
        <f>IF(LEFT(data!O173,1)="(",data!Q173,data!R173)</f>
        <v>-</v>
      </c>
      <c r="H174" s="2" t="str">
        <f>IF(LEFT(data!O173,1)="(",data!R173,data!S173)</f>
        <v>12:50PM)</v>
      </c>
      <c r="I174" s="2" t="str">
        <f t="shared" si="21"/>
        <v>12:50PM</v>
      </c>
      <c r="J174" s="2" t="s">
        <v>361</v>
      </c>
      <c r="K174" s="2" t="str">
        <f t="shared" si="22"/>
        <v>INSERT INTO section (Cid, Room, Day, Time, Semester) VALUES (198,'MS 119','TuTh','12:00PM-12:50PM','Fall2016');</v>
      </c>
      <c r="L174" s="2"/>
      <c r="M174" s="2" t="str">
        <f>data!D173</f>
        <v>B06:</v>
      </c>
      <c r="N174" s="2" t="str">
        <f t="shared" si="23"/>
        <v>lab</v>
      </c>
      <c r="O174" s="2">
        <f>IF(ISNA(VLOOKUP(data!M173,data!$Y$2:$AC$168,5,FALSE)), "", VLOOKUP(data!M173,data!$Y$2:$AC$168,5,FALSE))</f>
        <v>96836218</v>
      </c>
      <c r="P174" s="2"/>
      <c r="Q174" s="2" t="str">
        <f>CONCATENATE("INSERT INTO ",N174," (Sid, Eid) VALUES (",specialization!A174,", ",O174,");")</f>
        <v>INSERT INTO lab (Sid, Eid) VALUES (130, 96836218);</v>
      </c>
    </row>
    <row r="175" spans="1:17" x14ac:dyDescent="0.25">
      <c r="A175" s="2" t="e">
        <f>VLOOKUP(data!A174,courses!A:F,3,FALSE)</f>
        <v>#N/A</v>
      </c>
      <c r="B175" s="2" t="str">
        <f>CONCATENATE(data!G174," ",data!H174)</f>
        <v xml:space="preserve"> </v>
      </c>
      <c r="C175" s="2" t="str">
        <f t="shared" si="19"/>
        <v/>
      </c>
      <c r="D175" s="2">
        <f>IF(LEFT(data!O174,1)="(",data!O174,data!P174)</f>
        <v>0</v>
      </c>
      <c r="E175" s="2" t="str">
        <f t="shared" si="20"/>
        <v/>
      </c>
      <c r="F175" s="2">
        <f>IF(LEFT(data!O174,1)="(",data!P174,data!Q174)</f>
        <v>0</v>
      </c>
      <c r="G175" s="2">
        <f>IF(LEFT(data!O174,1)="(",data!Q174,data!R174)</f>
        <v>0</v>
      </c>
      <c r="H175" s="2">
        <f>IF(LEFT(data!O174,1)="(",data!R174,data!S174)</f>
        <v>0</v>
      </c>
      <c r="I175" s="2" t="str">
        <f t="shared" si="21"/>
        <v/>
      </c>
      <c r="J175" s="2" t="s">
        <v>361</v>
      </c>
      <c r="K175" s="2" t="e">
        <f t="shared" si="22"/>
        <v>#N/A</v>
      </c>
      <c r="L175" s="2"/>
      <c r="M175" s="2">
        <f>data!D174</f>
        <v>0</v>
      </c>
      <c r="N175" s="2" t="str">
        <f t="shared" si="23"/>
        <v>lab</v>
      </c>
      <c r="O175" s="2" t="str">
        <f>IF(ISNA(VLOOKUP(data!M174,data!$Y$2:$AC$168,5,FALSE)), "", VLOOKUP(data!M174,data!$Y$2:$AC$168,5,FALSE))</f>
        <v/>
      </c>
      <c r="P175" s="2"/>
      <c r="Q175" s="2" t="str">
        <f>CONCATENATE("INSERT INTO ",N175," (Sid, Eid) VALUES (",specialization!A175,", ",O175,");")</f>
        <v>INSERT INTO lab (Sid, Eid) VALUES (, );</v>
      </c>
    </row>
    <row r="176" spans="1:17" x14ac:dyDescent="0.25">
      <c r="A176" s="2" t="e">
        <f>VLOOKUP(data!A175,courses!A:F,3,FALSE)</f>
        <v>#N/A</v>
      </c>
      <c r="B176" s="2" t="str">
        <f>CONCATENATE(data!G175," ",data!H175)</f>
        <v>Software Quality</v>
      </c>
      <c r="C176" s="2" t="str">
        <f t="shared" si="19"/>
        <v>Software Qualit</v>
      </c>
      <c r="D176" s="2">
        <f>IF(LEFT(data!O175,1)="(",data!O175,data!P175)</f>
        <v>0</v>
      </c>
      <c r="E176" s="2" t="str">
        <f t="shared" si="20"/>
        <v/>
      </c>
      <c r="F176" s="2">
        <f>IF(LEFT(data!O175,1)="(",data!P175,data!Q175)</f>
        <v>0</v>
      </c>
      <c r="G176" s="2">
        <f>IF(LEFT(data!O175,1)="(",data!Q175,data!R175)</f>
        <v>0</v>
      </c>
      <c r="H176" s="2">
        <f>IF(LEFT(data!O175,1)="(",data!R175,data!S175)</f>
        <v>0</v>
      </c>
      <c r="I176" s="2" t="str">
        <f t="shared" si="21"/>
        <v/>
      </c>
      <c r="J176" s="2" t="s">
        <v>361</v>
      </c>
      <c r="K176" s="2" t="e">
        <f t="shared" si="22"/>
        <v>#N/A</v>
      </c>
      <c r="L176" s="2"/>
      <c r="M176" s="2" t="str">
        <f>data!D175</f>
        <v>Software</v>
      </c>
      <c r="N176" s="2" t="str">
        <f t="shared" si="23"/>
        <v>lab</v>
      </c>
      <c r="O176" s="2" t="str">
        <f>IF(ISNA(VLOOKUP(data!M175,data!$Y$2:$AC$168,5,FALSE)), "", VLOOKUP(data!M175,data!$Y$2:$AC$168,5,FALSE))</f>
        <v/>
      </c>
      <c r="P176" s="2"/>
      <c r="Q176" s="2" t="str">
        <f>CONCATENATE("INSERT INTO ",N176," (Sid, Eid) VALUES (",specialization!A176,", ",O176,");")</f>
        <v>INSERT INTO lab (Sid, Eid) VALUES (, );</v>
      </c>
    </row>
    <row r="177" spans="1:17" x14ac:dyDescent="0.25">
      <c r="A177" s="2">
        <f>VLOOKUP(data!A176,courses!A:F,3,FALSE)</f>
        <v>199</v>
      </c>
      <c r="B177" s="2" t="str">
        <f>CONCATENATE(data!G176," ",data!H176)</f>
        <v>MS 217,</v>
      </c>
      <c r="C177" s="2" t="str">
        <f t="shared" si="19"/>
        <v>MS 217</v>
      </c>
      <c r="D177" s="2" t="str">
        <f>IF(LEFT(data!O176,1)="(",data!O176,data!P176)</f>
        <v>(MoWeFr</v>
      </c>
      <c r="E177" s="2" t="str">
        <f t="shared" si="20"/>
        <v>MoWeFr</v>
      </c>
      <c r="F177" s="2" t="str">
        <f>IF(LEFT(data!O176,1)="(",data!P176,data!Q176)</f>
        <v>10:00AM</v>
      </c>
      <c r="G177" s="2" t="str">
        <f>IF(LEFT(data!O176,1)="(",data!Q176,data!R176)</f>
        <v>-</v>
      </c>
      <c r="H177" s="2" t="str">
        <f>IF(LEFT(data!O176,1)="(",data!R176,data!S176)</f>
        <v>10:50AM)</v>
      </c>
      <c r="I177" s="2" t="str">
        <f t="shared" si="21"/>
        <v>10:50AM</v>
      </c>
      <c r="J177" s="2" t="s">
        <v>361</v>
      </c>
      <c r="K177" s="2" t="str">
        <f t="shared" si="22"/>
        <v>INSERT INTO section (Cid, Room, Day, Time, Semester) VALUES (199,'MS 217','MoWeFr','10:00AM-10:50AM','Fall2016');</v>
      </c>
      <c r="L177" s="2"/>
      <c r="M177" s="2" t="str">
        <f>data!D176</f>
        <v>L01:</v>
      </c>
      <c r="N177" s="2" t="str">
        <f t="shared" si="23"/>
        <v>lecture</v>
      </c>
      <c r="O177" s="2">
        <f>IF(ISNA(VLOOKUP(data!M176,data!$Y$2:$AC$168,5,FALSE)), "", VLOOKUP(data!M176,data!$Y$2:$AC$168,5,FALSE))</f>
        <v>50261745</v>
      </c>
      <c r="P177" s="2"/>
      <c r="Q177" s="2" t="str">
        <f>CONCATENATE("INSERT INTO ",N177," (Sid, Eid) VALUES (",specialization!A177,", ",O177,");")</f>
        <v>INSERT INTO lecture (Sid, Eid) VALUES (131, 50261745);</v>
      </c>
    </row>
    <row r="178" spans="1:17" x14ac:dyDescent="0.25">
      <c r="A178" s="2">
        <f>VLOOKUP(data!A177,courses!A:F,3,FALSE)</f>
        <v>199</v>
      </c>
      <c r="B178" s="2" t="str">
        <f>CONCATENATE(data!G177," ",data!H177)</f>
        <v>ICT 319,</v>
      </c>
      <c r="C178" s="2" t="str">
        <f t="shared" si="19"/>
        <v>ICT 319</v>
      </c>
      <c r="D178" s="2" t="str">
        <f>IF(LEFT(data!O177,1)="(",data!O177,data!P177)</f>
        <v>(Mo</v>
      </c>
      <c r="E178" s="2" t="str">
        <f t="shared" si="20"/>
        <v>Mo</v>
      </c>
      <c r="F178" s="2" t="str">
        <f>IF(LEFT(data!O177,1)="(",data!P177,data!Q177)</f>
        <v>3:00PM</v>
      </c>
      <c r="G178" s="2" t="str">
        <f>IF(LEFT(data!O177,1)="(",data!Q177,data!R177)</f>
        <v>-</v>
      </c>
      <c r="H178" s="2" t="str">
        <f>IF(LEFT(data!O177,1)="(",data!R177,data!S177)</f>
        <v>4:50PM)</v>
      </c>
      <c r="I178" s="2" t="str">
        <f t="shared" si="21"/>
        <v>4:50PM</v>
      </c>
      <c r="J178" s="2" t="s">
        <v>361</v>
      </c>
      <c r="K178" s="2" t="str">
        <f t="shared" si="22"/>
        <v>INSERT INTO section (Cid, Room, Day, Time, Semester) VALUES (199,'ICT 319','Mo','3:00PM-4:50PM','Fall2016');</v>
      </c>
      <c r="L178" s="2"/>
      <c r="M178" s="2" t="str">
        <f>data!D177</f>
        <v>B01:</v>
      </c>
      <c r="N178" s="2" t="str">
        <f t="shared" si="23"/>
        <v>lab</v>
      </c>
      <c r="O178" s="2">
        <f>IF(ISNA(VLOOKUP(data!M177,data!$Y$2:$AC$168,5,FALSE)), "", VLOOKUP(data!M177,data!$Y$2:$AC$168,5,FALSE))</f>
        <v>50261745</v>
      </c>
      <c r="P178" s="2"/>
      <c r="Q178" s="2" t="str">
        <f>CONCATENATE("INSERT INTO ",N178," (Sid, Eid) VALUES (",specialization!A178,", ",O178,");")</f>
        <v>INSERT INTO lab (Sid, Eid) VALUES (132, 50261745);</v>
      </c>
    </row>
    <row r="179" spans="1:17" x14ac:dyDescent="0.25">
      <c r="A179" s="2" t="e">
        <f>VLOOKUP(data!A178,courses!A:F,3,FALSE)</f>
        <v>#N/A</v>
      </c>
      <c r="B179" s="2" t="str">
        <f>CONCATENATE(data!G178," ",data!H178)</f>
        <v xml:space="preserve"> </v>
      </c>
      <c r="C179" s="2" t="str">
        <f t="shared" si="19"/>
        <v/>
      </c>
      <c r="D179" s="2">
        <f>IF(LEFT(data!O178,1)="(",data!O178,data!P178)</f>
        <v>0</v>
      </c>
      <c r="E179" s="2" t="str">
        <f t="shared" si="20"/>
        <v/>
      </c>
      <c r="F179" s="2">
        <f>IF(LEFT(data!O178,1)="(",data!P178,data!Q178)</f>
        <v>0</v>
      </c>
      <c r="G179" s="2">
        <f>IF(LEFT(data!O178,1)="(",data!Q178,data!R178)</f>
        <v>0</v>
      </c>
      <c r="H179" s="2">
        <f>IF(LEFT(data!O178,1)="(",data!R178,data!S178)</f>
        <v>0</v>
      </c>
      <c r="I179" s="2" t="str">
        <f t="shared" si="21"/>
        <v/>
      </c>
      <c r="J179" s="2" t="s">
        <v>361</v>
      </c>
      <c r="K179" s="2" t="e">
        <f t="shared" si="22"/>
        <v>#N/A</v>
      </c>
      <c r="L179" s="2"/>
      <c r="M179" s="2">
        <f>data!D178</f>
        <v>0</v>
      </c>
      <c r="N179" s="2" t="str">
        <f t="shared" si="23"/>
        <v>lab</v>
      </c>
      <c r="O179" s="2" t="str">
        <f>IF(ISNA(VLOOKUP(data!M178,data!$Y$2:$AC$168,5,FALSE)), "", VLOOKUP(data!M178,data!$Y$2:$AC$168,5,FALSE))</f>
        <v/>
      </c>
      <c r="P179" s="2"/>
      <c r="Q179" s="2" t="str">
        <f>CONCATENATE("INSERT INTO ",N179," (Sid, Eid) VALUES (",specialization!A179,", ",O179,");")</f>
        <v>INSERT INTO lab (Sid, Eid) VALUES (, );</v>
      </c>
    </row>
    <row r="180" spans="1:17" x14ac:dyDescent="0.25">
      <c r="A180" s="2" t="e">
        <f>VLOOKUP(data!A179,courses!A:F,3,FALSE)</f>
        <v>#N/A</v>
      </c>
      <c r="B180" s="2" t="str">
        <f>CONCATENATE(data!G179," ",data!H179)</f>
        <v xml:space="preserve">I </v>
      </c>
      <c r="C180" s="2" t="str">
        <f t="shared" si="19"/>
        <v>I</v>
      </c>
      <c r="D180" s="2">
        <f>IF(LEFT(data!O179,1)="(",data!O179,data!P179)</f>
        <v>0</v>
      </c>
      <c r="E180" s="2" t="str">
        <f t="shared" si="20"/>
        <v/>
      </c>
      <c r="F180" s="2">
        <f>IF(LEFT(data!O179,1)="(",data!P179,data!Q179)</f>
        <v>0</v>
      </c>
      <c r="G180" s="2">
        <f>IF(LEFT(data!O179,1)="(",data!Q179,data!R179)</f>
        <v>0</v>
      </c>
      <c r="H180" s="2">
        <f>IF(LEFT(data!O179,1)="(",data!R179,data!S179)</f>
        <v>0</v>
      </c>
      <c r="I180" s="2" t="str">
        <f t="shared" si="21"/>
        <v/>
      </c>
      <c r="J180" s="2" t="s">
        <v>361</v>
      </c>
      <c r="K180" s="2" t="e">
        <f t="shared" si="22"/>
        <v>#N/A</v>
      </c>
      <c r="L180" s="2"/>
      <c r="M180" s="2" t="str">
        <f>data!D179</f>
        <v>Introduction</v>
      </c>
      <c r="N180" s="2" t="str">
        <f t="shared" si="23"/>
        <v>lab</v>
      </c>
      <c r="O180" s="2" t="str">
        <f>IF(ISNA(VLOOKUP(data!M179,data!$Y$2:$AC$168,5,FALSE)), "", VLOOKUP(data!M179,data!$Y$2:$AC$168,5,FALSE))</f>
        <v/>
      </c>
      <c r="P180" s="2"/>
      <c r="Q180" s="2" t="str">
        <f>CONCATENATE("INSERT INTO ",N180," (Sid, Eid) VALUES (",specialization!A180,", ",O180,");")</f>
        <v>INSERT INTO lab (Sid, Eid) VALUES (, );</v>
      </c>
    </row>
    <row r="181" spans="1:17" x14ac:dyDescent="0.25">
      <c r="A181" s="2">
        <f>VLOOKUP(data!A180,courses!A:F,3,FALSE)</f>
        <v>200</v>
      </c>
      <c r="B181" s="2" t="str">
        <f>CONCATENATE(data!G180," ",data!H180)</f>
        <v>MFH 162,</v>
      </c>
      <c r="C181" s="2" t="str">
        <f t="shared" si="19"/>
        <v>MFH 162</v>
      </c>
      <c r="D181" s="2" t="str">
        <f>IF(LEFT(data!O180,1)="(",data!O180,data!P180)</f>
        <v>(MoWeFr</v>
      </c>
      <c r="E181" s="2" t="str">
        <f t="shared" si="20"/>
        <v>MoWeFr</v>
      </c>
      <c r="F181" s="2" t="str">
        <f>IF(LEFT(data!O180,1)="(",data!P180,data!Q180)</f>
        <v>9:00AM</v>
      </c>
      <c r="G181" s="2" t="str">
        <f>IF(LEFT(data!O180,1)="(",data!Q180,data!R180)</f>
        <v>-</v>
      </c>
      <c r="H181" s="2" t="str">
        <f>IF(LEFT(data!O180,1)="(",data!R180,data!S180)</f>
        <v>9:50AM)</v>
      </c>
      <c r="I181" s="2" t="str">
        <f t="shared" si="21"/>
        <v>9:50AM</v>
      </c>
      <c r="J181" s="2" t="s">
        <v>361</v>
      </c>
      <c r="K181" s="2" t="str">
        <f t="shared" si="22"/>
        <v>INSERT INTO section (Cid, Room, Day, Time, Semester) VALUES (200,'MFH 162','MoWeFr','9:00AM-9:50AM','Fall2016');</v>
      </c>
      <c r="L181" s="2"/>
      <c r="M181" s="2" t="str">
        <f>data!D180</f>
        <v>L01:</v>
      </c>
      <c r="N181" s="2" t="str">
        <f t="shared" si="23"/>
        <v>lecture</v>
      </c>
      <c r="O181" s="2">
        <f>IF(ISNA(VLOOKUP(data!M180,data!$Y$2:$AC$168,5,FALSE)), "", VLOOKUP(data!M180,data!$Y$2:$AC$168,5,FALSE))</f>
        <v>91336561</v>
      </c>
      <c r="P181" s="2"/>
      <c r="Q181" s="2" t="str">
        <f>CONCATENATE("INSERT INTO ",N181," (Sid, Eid) VALUES (",specialization!A181,", ",O181,");")</f>
        <v>INSERT INTO lecture (Sid, Eid) VALUES (133, 91336561);</v>
      </c>
    </row>
    <row r="182" spans="1:17" x14ac:dyDescent="0.25">
      <c r="A182" s="2">
        <f>VLOOKUP(data!A181,courses!A:F,3,FALSE)</f>
        <v>200</v>
      </c>
      <c r="B182" s="2" t="str">
        <f>CONCATENATE(data!G181," ",data!H181)</f>
        <v>ST 141,</v>
      </c>
      <c r="C182" s="2" t="str">
        <f t="shared" si="19"/>
        <v>ST 141</v>
      </c>
      <c r="D182" s="2" t="str">
        <f>IF(LEFT(data!O181,1)="(",data!O181,data!P181)</f>
        <v>(MoWeFr</v>
      </c>
      <c r="E182" s="2" t="str">
        <f t="shared" si="20"/>
        <v>MoWeFr</v>
      </c>
      <c r="F182" s="2" t="str">
        <f>IF(LEFT(data!O181,1)="(",data!P181,data!Q181)</f>
        <v>8:00AM</v>
      </c>
      <c r="G182" s="2" t="str">
        <f>IF(LEFT(data!O181,1)="(",data!Q181,data!R181)</f>
        <v>-</v>
      </c>
      <c r="H182" s="2" t="str">
        <f>IF(LEFT(data!O181,1)="(",data!R181,data!S181)</f>
        <v>8:50AM)</v>
      </c>
      <c r="I182" s="2" t="str">
        <f t="shared" si="21"/>
        <v>8:50AM</v>
      </c>
      <c r="J182" s="2" t="s">
        <v>361</v>
      </c>
      <c r="K182" s="2" t="str">
        <f t="shared" si="22"/>
        <v>INSERT INTO section (Cid, Room, Day, Time, Semester) VALUES (200,'ST 141','MoWeFr','8:00AM-8:50AM','Fall2016');</v>
      </c>
      <c r="L182" s="2"/>
      <c r="M182" s="2" t="str">
        <f>data!D181</f>
        <v>L02:</v>
      </c>
      <c r="N182" s="2" t="str">
        <f t="shared" si="23"/>
        <v>lecture</v>
      </c>
      <c r="O182" s="2">
        <f>IF(ISNA(VLOOKUP(data!M181,data!$Y$2:$AC$168,5,FALSE)), "", VLOOKUP(data!M181,data!$Y$2:$AC$168,5,FALSE))</f>
        <v>66511015</v>
      </c>
      <c r="P182" s="2"/>
      <c r="Q182" s="2" t="str">
        <f>CONCATENATE("INSERT INTO ",N182," (Sid, Eid) VALUES (",specialization!A182,", ",O182,");")</f>
        <v>INSERT INTO lecture (Sid, Eid) VALUES (134, 66511015);</v>
      </c>
    </row>
    <row r="183" spans="1:17" x14ac:dyDescent="0.25">
      <c r="A183" s="2">
        <f>VLOOKUP(data!A182,courses!A:F,3,FALSE)</f>
        <v>200</v>
      </c>
      <c r="B183" s="2" t="str">
        <f>CONCATENATE(data!G182," ",data!H182)</f>
        <v>ST 145,</v>
      </c>
      <c r="C183" s="2" t="str">
        <f t="shared" si="19"/>
        <v>ST 145</v>
      </c>
      <c r="D183" s="2" t="str">
        <f>IF(LEFT(data!O182,1)="(",data!O182,data!P182)</f>
        <v>(MoWeFr</v>
      </c>
      <c r="E183" s="2" t="str">
        <f t="shared" si="20"/>
        <v>MoWeFr</v>
      </c>
      <c r="F183" s="2" t="str">
        <f>IF(LEFT(data!O182,1)="(",data!P182,data!Q182)</f>
        <v>12:00PM</v>
      </c>
      <c r="G183" s="2" t="str">
        <f>IF(LEFT(data!O182,1)="(",data!Q182,data!R182)</f>
        <v>-</v>
      </c>
      <c r="H183" s="2" t="str">
        <f>IF(LEFT(data!O182,1)="(",data!R182,data!S182)</f>
        <v>12:50PM)</v>
      </c>
      <c r="I183" s="2" t="str">
        <f t="shared" si="21"/>
        <v>12:50PM</v>
      </c>
      <c r="J183" s="2" t="s">
        <v>361</v>
      </c>
      <c r="K183" s="2" t="str">
        <f t="shared" si="22"/>
        <v>INSERT INTO section (Cid, Room, Day, Time, Semester) VALUES (200,'ST 145','MoWeFr','12:00PM-12:50PM','Fall2016');</v>
      </c>
      <c r="L183" s="2"/>
      <c r="M183" s="2" t="str">
        <f>data!D182</f>
        <v>L03:</v>
      </c>
      <c r="N183" s="2" t="str">
        <f t="shared" si="23"/>
        <v>lecture</v>
      </c>
      <c r="O183" s="2">
        <f>IF(ISNA(VLOOKUP(data!M182,data!$Y$2:$AC$168,5,FALSE)), "", VLOOKUP(data!M182,data!$Y$2:$AC$168,5,FALSE))</f>
        <v>64022067</v>
      </c>
      <c r="P183" s="2"/>
      <c r="Q183" s="2" t="str">
        <f>CONCATENATE("INSERT INTO ",N183," (Sid, Eid) VALUES (",specialization!A183,", ",O183,");")</f>
        <v>INSERT INTO lecture (Sid, Eid) VALUES (135, 64022067);</v>
      </c>
    </row>
    <row r="184" spans="1:17" x14ac:dyDescent="0.25">
      <c r="A184" s="2">
        <f>VLOOKUP(data!A183,courses!A:F,3,FALSE)</f>
        <v>200</v>
      </c>
      <c r="B184" s="2" t="str">
        <f>CONCATENATE(data!G183," ",data!H183)</f>
        <v>MFH 164,</v>
      </c>
      <c r="C184" s="2" t="str">
        <f t="shared" si="19"/>
        <v>MFH 164</v>
      </c>
      <c r="D184" s="2" t="str">
        <f>IF(LEFT(data!O183,1)="(",data!O183,data!P183)</f>
        <v>(TuTh</v>
      </c>
      <c r="E184" s="2" t="str">
        <f t="shared" si="20"/>
        <v>TuTh</v>
      </c>
      <c r="F184" s="2" t="str">
        <f>IF(LEFT(data!O183,1)="(",data!P183,data!Q183)</f>
        <v>9:30AM</v>
      </c>
      <c r="G184" s="2" t="str">
        <f>IF(LEFT(data!O183,1)="(",data!Q183,data!R183)</f>
        <v>-</v>
      </c>
      <c r="H184" s="2" t="str">
        <f>IF(LEFT(data!O183,1)="(",data!R183,data!S183)</f>
        <v>10:45AM)</v>
      </c>
      <c r="I184" s="2" t="str">
        <f t="shared" si="21"/>
        <v>10:45AM</v>
      </c>
      <c r="J184" s="2" t="s">
        <v>361</v>
      </c>
      <c r="K184" s="2" t="str">
        <f t="shared" si="22"/>
        <v>INSERT INTO section (Cid, Room, Day, Time, Semester) VALUES (200,'MFH 164','TuTh','9:30AM-10:45AM','Fall2016');</v>
      </c>
      <c r="L184" s="2"/>
      <c r="M184" s="2" t="str">
        <f>data!D183</f>
        <v>L04:</v>
      </c>
      <c r="N184" s="2" t="str">
        <f t="shared" si="23"/>
        <v>lecture</v>
      </c>
      <c r="O184" s="2">
        <f>IF(ISNA(VLOOKUP(data!M183,data!$Y$2:$AC$168,5,FALSE)), "", VLOOKUP(data!M183,data!$Y$2:$AC$168,5,FALSE))</f>
        <v>53571491</v>
      </c>
      <c r="P184" s="2"/>
      <c r="Q184" s="2" t="str">
        <f>CONCATENATE("INSERT INTO ",N184," (Sid, Eid) VALUES (",specialization!A184,", ",O184,");")</f>
        <v>INSERT INTO lecture (Sid, Eid) VALUES (136, 53571491);</v>
      </c>
    </row>
    <row r="185" spans="1:17" x14ac:dyDescent="0.25">
      <c r="A185" s="2">
        <f>VLOOKUP(data!A184,courses!A:F,3,FALSE)</f>
        <v>200</v>
      </c>
      <c r="B185" s="2" t="str">
        <f>CONCATENATE(data!G184," ",data!H184)</f>
        <v>ST 145,</v>
      </c>
      <c r="C185" s="2" t="str">
        <f t="shared" si="19"/>
        <v>ST 145</v>
      </c>
      <c r="D185" s="2" t="str">
        <f>IF(LEFT(data!O184,1)="(",data!O184,data!P184)</f>
        <v>(MoWeFr</v>
      </c>
      <c r="E185" s="2" t="str">
        <f t="shared" si="20"/>
        <v>MoWeFr</v>
      </c>
      <c r="F185" s="2" t="str">
        <f>IF(LEFT(data!O184,1)="(",data!P184,data!Q184)</f>
        <v>10:00AM</v>
      </c>
      <c r="G185" s="2" t="str">
        <f>IF(LEFT(data!O184,1)="(",data!Q184,data!R184)</f>
        <v>-</v>
      </c>
      <c r="H185" s="2" t="str">
        <f>IF(LEFT(data!O184,1)="(",data!R184,data!S184)</f>
        <v>10:50AM)</v>
      </c>
      <c r="I185" s="2" t="str">
        <f t="shared" si="21"/>
        <v>10:50AM</v>
      </c>
      <c r="J185" s="2" t="s">
        <v>361</v>
      </c>
      <c r="K185" s="2" t="str">
        <f t="shared" si="22"/>
        <v>INSERT INTO section (Cid, Room, Day, Time, Semester) VALUES (200,'ST 145','MoWeFr','10:00AM-10:50AM','Fall2016');</v>
      </c>
      <c r="L185" s="2"/>
      <c r="M185" s="2" t="str">
        <f>data!D184</f>
        <v>L05:</v>
      </c>
      <c r="N185" s="2" t="str">
        <f t="shared" si="23"/>
        <v>lecture</v>
      </c>
      <c r="O185" s="2">
        <f>IF(ISNA(VLOOKUP(data!M184,data!$Y$2:$AC$168,5,FALSE)), "", VLOOKUP(data!M184,data!$Y$2:$AC$168,5,FALSE))</f>
        <v>50518581</v>
      </c>
      <c r="P185" s="2"/>
      <c r="Q185" s="2" t="str">
        <f>CONCATENATE("INSERT INTO ",N185," (Sid, Eid) VALUES (",specialization!A185,", ",O185,");")</f>
        <v>INSERT INTO lecture (Sid, Eid) VALUES (137, 50518581);</v>
      </c>
    </row>
    <row r="186" spans="1:17" x14ac:dyDescent="0.25">
      <c r="A186" s="2">
        <f>VLOOKUP(data!A185,courses!A:F,3,FALSE)</f>
        <v>200</v>
      </c>
      <c r="B186" s="2" t="str">
        <f>CONCATENATE(data!G185," ",data!H185)</f>
        <v>ICT 121,</v>
      </c>
      <c r="C186" s="2" t="str">
        <f t="shared" si="19"/>
        <v>ICT 121</v>
      </c>
      <c r="D186" s="2" t="str">
        <f>IF(LEFT(data!O185,1)="(",data!O185,data!P185)</f>
        <v>(TuTh</v>
      </c>
      <c r="E186" s="2" t="str">
        <f t="shared" si="20"/>
        <v>TuTh</v>
      </c>
      <c r="F186" s="2" t="str">
        <f>IF(LEFT(data!O185,1)="(",data!P185,data!Q185)</f>
        <v>12:30PM</v>
      </c>
      <c r="G186" s="2" t="str">
        <f>IF(LEFT(data!O185,1)="(",data!Q185,data!R185)</f>
        <v>-</v>
      </c>
      <c r="H186" s="2" t="str">
        <f>IF(LEFT(data!O185,1)="(",data!R185,data!S185)</f>
        <v>1:45PM)</v>
      </c>
      <c r="I186" s="2" t="str">
        <f t="shared" si="21"/>
        <v>1:45PM</v>
      </c>
      <c r="J186" s="2" t="s">
        <v>361</v>
      </c>
      <c r="K186" s="2" t="str">
        <f t="shared" si="22"/>
        <v>INSERT INTO section (Cid, Room, Day, Time, Semester) VALUES (200,'ICT 121','TuTh','12:30PM-1:45PM','Fall2016');</v>
      </c>
      <c r="L186" s="2"/>
      <c r="M186" s="2" t="str">
        <f>data!D185</f>
        <v>L06:</v>
      </c>
      <c r="N186" s="2" t="str">
        <f t="shared" si="23"/>
        <v>lecture</v>
      </c>
      <c r="O186" s="2">
        <f>IF(ISNA(VLOOKUP(data!M185,data!$Y$2:$AC$168,5,FALSE)), "", VLOOKUP(data!M185,data!$Y$2:$AC$168,5,FALSE))</f>
        <v>27423920</v>
      </c>
      <c r="P186" s="2"/>
      <c r="Q186" s="2" t="str">
        <f>CONCATENATE("INSERT INTO ",N186," (Sid, Eid) VALUES (",specialization!A186,", ",O186,");")</f>
        <v>INSERT INTO lecture (Sid, Eid) VALUES (138, 27423920);</v>
      </c>
    </row>
    <row r="187" spans="1:17" x14ac:dyDescent="0.25">
      <c r="A187" s="2">
        <f>VLOOKUP(data!A186,courses!A:F,3,FALSE)</f>
        <v>200</v>
      </c>
      <c r="B187" s="2" t="str">
        <f>CONCATENATE(data!G186," ",data!H186)</f>
        <v>ST 145,</v>
      </c>
      <c r="C187" s="2" t="str">
        <f t="shared" si="19"/>
        <v>ST 145</v>
      </c>
      <c r="D187" s="2" t="str">
        <f>IF(LEFT(data!O186,1)="(",data!O186,data!P186)</f>
        <v>(MoWeFr</v>
      </c>
      <c r="E187" s="2" t="str">
        <f t="shared" si="20"/>
        <v>MoWeFr</v>
      </c>
      <c r="F187" s="2" t="str">
        <f>IF(LEFT(data!O186,1)="(",data!P186,data!Q186)</f>
        <v>2:00PM</v>
      </c>
      <c r="G187" s="2" t="str">
        <f>IF(LEFT(data!O186,1)="(",data!Q186,data!R186)</f>
        <v>-</v>
      </c>
      <c r="H187" s="2" t="str">
        <f>IF(LEFT(data!O186,1)="(",data!R186,data!S186)</f>
        <v>2:50PM)</v>
      </c>
      <c r="I187" s="2" t="str">
        <f t="shared" si="21"/>
        <v>2:50PM</v>
      </c>
      <c r="J187" s="2" t="s">
        <v>361</v>
      </c>
      <c r="K187" s="2" t="str">
        <f t="shared" si="22"/>
        <v>INSERT INTO section (Cid, Room, Day, Time, Semester) VALUES (200,'ST 145','MoWeFr','2:00PM-2:50PM','Fall2016');</v>
      </c>
      <c r="L187" s="2"/>
      <c r="M187" s="2" t="str">
        <f>data!D186</f>
        <v>L07:</v>
      </c>
      <c r="N187" s="2" t="str">
        <f t="shared" si="23"/>
        <v>lecture</v>
      </c>
      <c r="O187" s="2">
        <f>IF(ISNA(VLOOKUP(data!M186,data!$Y$2:$AC$168,5,FALSE)), "", VLOOKUP(data!M186,data!$Y$2:$AC$168,5,FALSE))</f>
        <v>33992317</v>
      </c>
      <c r="P187" s="2"/>
      <c r="Q187" s="2" t="str">
        <f>CONCATENATE("INSERT INTO ",N187," (Sid, Eid) VALUES (",specialization!A187,", ",O187,");")</f>
        <v>INSERT INTO lecture (Sid, Eid) VALUES (139, 33992317);</v>
      </c>
    </row>
    <row r="188" spans="1:17" x14ac:dyDescent="0.25">
      <c r="A188" s="2">
        <f>VLOOKUP(data!A187,courses!A:F,3,FALSE)</f>
        <v>200</v>
      </c>
      <c r="B188" s="2" t="str">
        <f>CONCATENATE(data!G187," ",data!H187)</f>
        <v xml:space="preserve">noroom </v>
      </c>
      <c r="C188" s="2" t="str">
        <f t="shared" si="19"/>
        <v>noroom</v>
      </c>
      <c r="D188" s="2" t="str">
        <f>IF(LEFT(data!O187,1)="(",data!O187,data!P187)</f>
        <v>TBA)</v>
      </c>
      <c r="E188" s="2" t="str">
        <f t="shared" si="20"/>
        <v>BA)</v>
      </c>
      <c r="F188" s="2">
        <f>IF(LEFT(data!O187,1)="(",data!P187,data!Q187)</f>
        <v>0</v>
      </c>
      <c r="G188" s="2">
        <f>IF(LEFT(data!O187,1)="(",data!Q187,data!R187)</f>
        <v>0</v>
      </c>
      <c r="H188" s="2">
        <f>IF(LEFT(data!O187,1)="(",data!R187,data!S187)</f>
        <v>0</v>
      </c>
      <c r="I188" s="2" t="str">
        <f t="shared" si="21"/>
        <v/>
      </c>
      <c r="J188" s="2" t="s">
        <v>361</v>
      </c>
      <c r="K188" s="2" t="str">
        <f t="shared" si="22"/>
        <v>INSERT INTO section (Cid, Room, Day, Time, Semester) VALUES (200,'noroom','BA)','00','Fall2016');</v>
      </c>
      <c r="L188" s="2"/>
      <c r="M188" s="2" t="str">
        <f>data!D187</f>
        <v>T01:</v>
      </c>
      <c r="N188" s="2" t="str">
        <f t="shared" si="23"/>
        <v>tutorial</v>
      </c>
      <c r="O188" s="2">
        <f>IF(ISNA(VLOOKUP(data!M187,data!$Y$2:$AC$168,5,FALSE)), "", VLOOKUP(data!M187,data!$Y$2:$AC$168,5,FALSE))</f>
        <v>1</v>
      </c>
      <c r="P188" s="2"/>
      <c r="Q188" s="2" t="str">
        <f>CONCATENATE("INSERT INTO ",N188," (Sid, Eid) VALUES (",specialization!A188,", ",O188,");")</f>
        <v>INSERT INTO tutorial (Sid, Eid) VALUES (140, 1);</v>
      </c>
    </row>
    <row r="189" spans="1:17" x14ac:dyDescent="0.25">
      <c r="A189" s="2">
        <f>VLOOKUP(data!A188,courses!A:F,3,FALSE)</f>
        <v>200</v>
      </c>
      <c r="B189" s="2" t="str">
        <f>CONCATENATE(data!G188," ",data!H188)</f>
        <v xml:space="preserve">noroom </v>
      </c>
      <c r="C189" s="2" t="str">
        <f t="shared" si="19"/>
        <v>noroom</v>
      </c>
      <c r="D189" s="2" t="str">
        <f>IF(LEFT(data!O188,1)="(",data!O188,data!P188)</f>
        <v>TBA)</v>
      </c>
      <c r="E189" s="2" t="str">
        <f t="shared" si="20"/>
        <v>BA)</v>
      </c>
      <c r="F189" s="2">
        <f>IF(LEFT(data!O188,1)="(",data!P188,data!Q188)</f>
        <v>0</v>
      </c>
      <c r="G189" s="2">
        <f>IF(LEFT(data!O188,1)="(",data!Q188,data!R188)</f>
        <v>0</v>
      </c>
      <c r="H189" s="2">
        <f>IF(LEFT(data!O188,1)="(",data!R188,data!S188)</f>
        <v>0</v>
      </c>
      <c r="I189" s="2" t="str">
        <f t="shared" si="21"/>
        <v/>
      </c>
      <c r="J189" s="2" t="s">
        <v>361</v>
      </c>
      <c r="K189" s="2" t="str">
        <f t="shared" si="22"/>
        <v>INSERT INTO section (Cid, Room, Day, Time, Semester) VALUES (200,'noroom','BA)','00','Fall2016');</v>
      </c>
      <c r="L189" s="2"/>
      <c r="M189" s="2" t="str">
        <f>data!D188</f>
        <v>T02:</v>
      </c>
      <c r="N189" s="2" t="str">
        <f t="shared" si="23"/>
        <v>tutorial</v>
      </c>
      <c r="O189" s="2">
        <f>IF(ISNA(VLOOKUP(data!M188,data!$Y$2:$AC$168,5,FALSE)), "", VLOOKUP(data!M188,data!$Y$2:$AC$168,5,FALSE))</f>
        <v>1</v>
      </c>
      <c r="P189" s="2"/>
      <c r="Q189" s="2" t="str">
        <f>CONCATENATE("INSERT INTO ",N189," (Sid, Eid) VALUES (",specialization!A189,", ",O189,");")</f>
        <v>INSERT INTO tutorial (Sid, Eid) VALUES (141, 1);</v>
      </c>
    </row>
    <row r="190" spans="1:17" x14ac:dyDescent="0.25">
      <c r="A190" s="2">
        <f>VLOOKUP(data!A189,courses!A:F,3,FALSE)</f>
        <v>200</v>
      </c>
      <c r="B190" s="2" t="str">
        <f>CONCATENATE(data!G189," ",data!H189)</f>
        <v xml:space="preserve">noroom </v>
      </c>
      <c r="C190" s="2" t="str">
        <f t="shared" si="19"/>
        <v>noroom</v>
      </c>
      <c r="D190" s="2" t="str">
        <f>IF(LEFT(data!O189,1)="(",data!O189,data!P189)</f>
        <v>TBA)</v>
      </c>
      <c r="E190" s="2" t="str">
        <f t="shared" si="20"/>
        <v>BA)</v>
      </c>
      <c r="F190" s="2">
        <f>IF(LEFT(data!O189,1)="(",data!P189,data!Q189)</f>
        <v>0</v>
      </c>
      <c r="G190" s="2">
        <f>IF(LEFT(data!O189,1)="(",data!Q189,data!R189)</f>
        <v>0</v>
      </c>
      <c r="H190" s="2">
        <f>IF(LEFT(data!O189,1)="(",data!R189,data!S189)</f>
        <v>0</v>
      </c>
      <c r="I190" s="2" t="str">
        <f t="shared" si="21"/>
        <v/>
      </c>
      <c r="J190" s="2" t="s">
        <v>361</v>
      </c>
      <c r="K190" s="2" t="str">
        <f t="shared" si="22"/>
        <v>INSERT INTO section (Cid, Room, Day, Time, Semester) VALUES (200,'noroom','BA)','00','Fall2016');</v>
      </c>
      <c r="L190" s="2"/>
      <c r="M190" s="2" t="str">
        <f>data!D189</f>
        <v>T03:</v>
      </c>
      <c r="N190" s="2" t="str">
        <f t="shared" si="23"/>
        <v>tutorial</v>
      </c>
      <c r="O190" s="2">
        <f>IF(ISNA(VLOOKUP(data!M189,data!$Y$2:$AC$168,5,FALSE)), "", VLOOKUP(data!M189,data!$Y$2:$AC$168,5,FALSE))</f>
        <v>1</v>
      </c>
      <c r="P190" s="2"/>
      <c r="Q190" s="2" t="str">
        <f>CONCATENATE("INSERT INTO ",N190," (Sid, Eid) VALUES (",specialization!A190,", ",O190,");")</f>
        <v>INSERT INTO tutorial (Sid, Eid) VALUES (142, 1);</v>
      </c>
    </row>
    <row r="191" spans="1:17" x14ac:dyDescent="0.25">
      <c r="A191" s="2">
        <f>VLOOKUP(data!A190,courses!A:F,3,FALSE)</f>
        <v>200</v>
      </c>
      <c r="B191" s="2" t="str">
        <f>CONCATENATE(data!G190," ",data!H190)</f>
        <v xml:space="preserve">noroom </v>
      </c>
      <c r="C191" s="2" t="str">
        <f t="shared" si="19"/>
        <v>noroom</v>
      </c>
      <c r="D191" s="2" t="str">
        <f>IF(LEFT(data!O190,1)="(",data!O190,data!P190)</f>
        <v>TBA)</v>
      </c>
      <c r="E191" s="2" t="str">
        <f t="shared" si="20"/>
        <v>BA)</v>
      </c>
      <c r="F191" s="2">
        <f>IF(LEFT(data!O190,1)="(",data!P190,data!Q190)</f>
        <v>0</v>
      </c>
      <c r="G191" s="2">
        <f>IF(LEFT(data!O190,1)="(",data!Q190,data!R190)</f>
        <v>0</v>
      </c>
      <c r="H191" s="2">
        <f>IF(LEFT(data!O190,1)="(",data!R190,data!S190)</f>
        <v>0</v>
      </c>
      <c r="I191" s="2" t="str">
        <f t="shared" si="21"/>
        <v/>
      </c>
      <c r="J191" s="2" t="s">
        <v>361</v>
      </c>
      <c r="K191" s="2" t="str">
        <f t="shared" si="22"/>
        <v>INSERT INTO section (Cid, Room, Day, Time, Semester) VALUES (200,'noroom','BA)','00','Fall2016');</v>
      </c>
      <c r="L191" s="2"/>
      <c r="M191" s="2" t="str">
        <f>data!D190</f>
        <v>T04:</v>
      </c>
      <c r="N191" s="2" t="str">
        <f t="shared" si="23"/>
        <v>tutorial</v>
      </c>
      <c r="O191" s="2">
        <f>IF(ISNA(VLOOKUP(data!M190,data!$Y$2:$AC$168,5,FALSE)), "", VLOOKUP(data!M190,data!$Y$2:$AC$168,5,FALSE))</f>
        <v>1</v>
      </c>
      <c r="P191" s="2"/>
      <c r="Q191" s="2" t="str">
        <f>CONCATENATE("INSERT INTO ",N191," (Sid, Eid) VALUES (",specialization!A191,", ",O191,");")</f>
        <v>INSERT INTO tutorial (Sid, Eid) VALUES (143, 1);</v>
      </c>
    </row>
    <row r="192" spans="1:17" x14ac:dyDescent="0.25">
      <c r="A192" s="2">
        <f>VLOOKUP(data!A191,courses!A:F,3,FALSE)</f>
        <v>200</v>
      </c>
      <c r="B192" s="2" t="str">
        <f>CONCATENATE(data!G191," ",data!H191)</f>
        <v xml:space="preserve">noroom </v>
      </c>
      <c r="C192" s="2" t="str">
        <f t="shared" si="19"/>
        <v>noroom</v>
      </c>
      <c r="D192" s="2" t="str">
        <f>IF(LEFT(data!O191,1)="(",data!O191,data!P191)</f>
        <v>TBA)</v>
      </c>
      <c r="E192" s="2" t="str">
        <f t="shared" si="20"/>
        <v>BA)</v>
      </c>
      <c r="F192" s="2">
        <f>IF(LEFT(data!O191,1)="(",data!P191,data!Q191)</f>
        <v>0</v>
      </c>
      <c r="G192" s="2">
        <f>IF(LEFT(data!O191,1)="(",data!Q191,data!R191)</f>
        <v>0</v>
      </c>
      <c r="H192" s="2">
        <f>IF(LEFT(data!O191,1)="(",data!R191,data!S191)</f>
        <v>0</v>
      </c>
      <c r="I192" s="2" t="str">
        <f t="shared" si="21"/>
        <v/>
      </c>
      <c r="J192" s="2" t="s">
        <v>361</v>
      </c>
      <c r="K192" s="2" t="str">
        <f t="shared" si="22"/>
        <v>INSERT INTO section (Cid, Room, Day, Time, Semester) VALUES (200,'noroom','BA)','00','Fall2016');</v>
      </c>
      <c r="L192" s="2"/>
      <c r="M192" s="2" t="str">
        <f>data!D191</f>
        <v>T05:</v>
      </c>
      <c r="N192" s="2" t="str">
        <f t="shared" si="23"/>
        <v>tutorial</v>
      </c>
      <c r="O192" s="2">
        <f>IF(ISNA(VLOOKUP(data!M191,data!$Y$2:$AC$168,5,FALSE)), "", VLOOKUP(data!M191,data!$Y$2:$AC$168,5,FALSE))</f>
        <v>1</v>
      </c>
      <c r="P192" s="2"/>
      <c r="Q192" s="2" t="str">
        <f>CONCATENATE("INSERT INTO ",N192," (Sid, Eid) VALUES (",specialization!A192,", ",O192,");")</f>
        <v>INSERT INTO tutorial (Sid, Eid) VALUES (144, 1);</v>
      </c>
    </row>
    <row r="193" spans="1:17" x14ac:dyDescent="0.25">
      <c r="A193" s="2">
        <f>VLOOKUP(data!A192,courses!A:F,3,FALSE)</f>
        <v>200</v>
      </c>
      <c r="B193" s="2" t="str">
        <f>CONCATENATE(data!G192," ",data!H192)</f>
        <v xml:space="preserve">noroom </v>
      </c>
      <c r="C193" s="2" t="str">
        <f t="shared" si="19"/>
        <v>noroom</v>
      </c>
      <c r="D193" s="2" t="str">
        <f>IF(LEFT(data!O192,1)="(",data!O192,data!P192)</f>
        <v>TBA)</v>
      </c>
      <c r="E193" s="2" t="str">
        <f t="shared" si="20"/>
        <v>BA)</v>
      </c>
      <c r="F193" s="2">
        <f>IF(LEFT(data!O192,1)="(",data!P192,data!Q192)</f>
        <v>0</v>
      </c>
      <c r="G193" s="2">
        <f>IF(LEFT(data!O192,1)="(",data!Q192,data!R192)</f>
        <v>0</v>
      </c>
      <c r="H193" s="2">
        <f>IF(LEFT(data!O192,1)="(",data!R192,data!S192)</f>
        <v>0</v>
      </c>
      <c r="I193" s="2" t="str">
        <f t="shared" si="21"/>
        <v/>
      </c>
      <c r="J193" s="2" t="s">
        <v>361</v>
      </c>
      <c r="K193" s="2" t="str">
        <f t="shared" si="22"/>
        <v>INSERT INTO section (Cid, Room, Day, Time, Semester) VALUES (200,'noroom','BA)','00','Fall2016');</v>
      </c>
      <c r="L193" s="2"/>
      <c r="M193" s="2" t="str">
        <f>data!D192</f>
        <v>T06:</v>
      </c>
      <c r="N193" s="2" t="str">
        <f t="shared" si="23"/>
        <v>tutorial</v>
      </c>
      <c r="O193" s="2">
        <f>IF(ISNA(VLOOKUP(data!M192,data!$Y$2:$AC$168,5,FALSE)), "", VLOOKUP(data!M192,data!$Y$2:$AC$168,5,FALSE))</f>
        <v>1</v>
      </c>
      <c r="P193" s="2"/>
      <c r="Q193" s="2" t="str">
        <f>CONCATENATE("INSERT INTO ",N193," (Sid, Eid) VALUES (",specialization!A193,", ",O193,");")</f>
        <v>INSERT INTO tutorial (Sid, Eid) VALUES (145, 1);</v>
      </c>
    </row>
    <row r="194" spans="1:17" x14ac:dyDescent="0.25">
      <c r="A194" s="2">
        <f>VLOOKUP(data!A193,courses!A:F,3,FALSE)</f>
        <v>200</v>
      </c>
      <c r="B194" s="2" t="str">
        <f>CONCATENATE(data!G193," ",data!H193)</f>
        <v xml:space="preserve">noroom </v>
      </c>
      <c r="C194" s="2" t="str">
        <f t="shared" si="19"/>
        <v>noroom</v>
      </c>
      <c r="D194" s="2" t="str">
        <f>IF(LEFT(data!O193,1)="(",data!O193,data!P193)</f>
        <v>TBA)</v>
      </c>
      <c r="E194" s="2" t="str">
        <f t="shared" si="20"/>
        <v>BA)</v>
      </c>
      <c r="F194" s="2">
        <f>IF(LEFT(data!O193,1)="(",data!P193,data!Q193)</f>
        <v>0</v>
      </c>
      <c r="G194" s="2">
        <f>IF(LEFT(data!O193,1)="(",data!Q193,data!R193)</f>
        <v>0</v>
      </c>
      <c r="H194" s="2">
        <f>IF(LEFT(data!O193,1)="(",data!R193,data!S193)</f>
        <v>0</v>
      </c>
      <c r="I194" s="2" t="str">
        <f t="shared" si="21"/>
        <v/>
      </c>
      <c r="J194" s="2" t="s">
        <v>361</v>
      </c>
      <c r="K194" s="2" t="str">
        <f t="shared" si="22"/>
        <v>INSERT INTO section (Cid, Room, Day, Time, Semester) VALUES (200,'noroom','BA)','00','Fall2016');</v>
      </c>
      <c r="L194" s="2"/>
      <c r="M194" s="2" t="str">
        <f>data!D193</f>
        <v>T07:</v>
      </c>
      <c r="N194" s="2" t="str">
        <f t="shared" si="23"/>
        <v>tutorial</v>
      </c>
      <c r="O194" s="2">
        <f>IF(ISNA(VLOOKUP(data!M193,data!$Y$2:$AC$168,5,FALSE)), "", VLOOKUP(data!M193,data!$Y$2:$AC$168,5,FALSE))</f>
        <v>1</v>
      </c>
      <c r="P194" s="2"/>
      <c r="Q194" s="2" t="str">
        <f>CONCATENATE("INSERT INTO ",N194," (Sid, Eid) VALUES (",specialization!A194,", ",O194,");")</f>
        <v>INSERT INTO tutorial (Sid, Eid) VALUES (146, 1);</v>
      </c>
    </row>
    <row r="195" spans="1:17" x14ac:dyDescent="0.25">
      <c r="A195" s="2">
        <f>VLOOKUP(data!A194,courses!A:F,3,FALSE)</f>
        <v>200</v>
      </c>
      <c r="B195" s="2" t="str">
        <f>CONCATENATE(data!G194," ",data!H194)</f>
        <v xml:space="preserve">noroom </v>
      </c>
      <c r="C195" s="2" t="str">
        <f t="shared" si="19"/>
        <v>noroom</v>
      </c>
      <c r="D195" s="2" t="str">
        <f>IF(LEFT(data!O194,1)="(",data!O194,data!P194)</f>
        <v>TBA)</v>
      </c>
      <c r="E195" s="2" t="str">
        <f t="shared" si="20"/>
        <v>BA)</v>
      </c>
      <c r="F195" s="2">
        <f>IF(LEFT(data!O194,1)="(",data!P194,data!Q194)</f>
        <v>0</v>
      </c>
      <c r="G195" s="2">
        <f>IF(LEFT(data!O194,1)="(",data!Q194,data!R194)</f>
        <v>0</v>
      </c>
      <c r="H195" s="2">
        <f>IF(LEFT(data!O194,1)="(",data!R194,data!S194)</f>
        <v>0</v>
      </c>
      <c r="I195" s="2" t="str">
        <f t="shared" si="21"/>
        <v/>
      </c>
      <c r="J195" s="2" t="s">
        <v>361</v>
      </c>
      <c r="K195" s="2" t="str">
        <f t="shared" si="22"/>
        <v>INSERT INTO section (Cid, Room, Day, Time, Semester) VALUES (200,'noroom','BA)','00','Fall2016');</v>
      </c>
      <c r="L195" s="2"/>
      <c r="M195" s="2" t="str">
        <f>data!D194</f>
        <v>T08:</v>
      </c>
      <c r="N195" s="2" t="str">
        <f t="shared" si="23"/>
        <v>tutorial</v>
      </c>
      <c r="O195" s="2">
        <f>IF(ISNA(VLOOKUP(data!M194,data!$Y$2:$AC$168,5,FALSE)), "", VLOOKUP(data!M194,data!$Y$2:$AC$168,5,FALSE))</f>
        <v>1</v>
      </c>
      <c r="P195" s="2"/>
      <c r="Q195" s="2" t="str">
        <f>CONCATENATE("INSERT INTO ",N195," (Sid, Eid) VALUES (",specialization!A195,", ",O195,");")</f>
        <v>INSERT INTO tutorial (Sid, Eid) VALUES (147, 1);</v>
      </c>
    </row>
    <row r="196" spans="1:17" x14ac:dyDescent="0.25">
      <c r="A196" s="2">
        <f>VLOOKUP(data!A195,courses!A:F,3,FALSE)</f>
        <v>200</v>
      </c>
      <c r="B196" s="2" t="str">
        <f>CONCATENATE(data!G195," ",data!H195)</f>
        <v xml:space="preserve">noroom </v>
      </c>
      <c r="C196" s="2" t="str">
        <f t="shared" si="19"/>
        <v>noroom</v>
      </c>
      <c r="D196" s="2" t="str">
        <f>IF(LEFT(data!O195,1)="(",data!O195,data!P195)</f>
        <v>TBA)</v>
      </c>
      <c r="E196" s="2" t="str">
        <f t="shared" si="20"/>
        <v>BA)</v>
      </c>
      <c r="F196" s="2">
        <f>IF(LEFT(data!O195,1)="(",data!P195,data!Q195)</f>
        <v>0</v>
      </c>
      <c r="G196" s="2">
        <f>IF(LEFT(data!O195,1)="(",data!Q195,data!R195)</f>
        <v>0</v>
      </c>
      <c r="H196" s="2">
        <f>IF(LEFT(data!O195,1)="(",data!R195,data!S195)</f>
        <v>0</v>
      </c>
      <c r="I196" s="2" t="str">
        <f t="shared" si="21"/>
        <v/>
      </c>
      <c r="J196" s="2" t="s">
        <v>361</v>
      </c>
      <c r="K196" s="2" t="str">
        <f t="shared" si="22"/>
        <v>INSERT INTO section (Cid, Room, Day, Time, Semester) VALUES (200,'noroom','BA)','00','Fall2016');</v>
      </c>
      <c r="L196" s="2"/>
      <c r="M196" s="2" t="str">
        <f>data!D195</f>
        <v>T09:</v>
      </c>
      <c r="N196" s="2" t="str">
        <f t="shared" si="23"/>
        <v>tutorial</v>
      </c>
      <c r="O196" s="2">
        <f>IF(ISNA(VLOOKUP(data!M195,data!$Y$2:$AC$168,5,FALSE)), "", VLOOKUP(data!M195,data!$Y$2:$AC$168,5,FALSE))</f>
        <v>1</v>
      </c>
      <c r="P196" s="2"/>
      <c r="Q196" s="2" t="str">
        <f>CONCATENATE("INSERT INTO ",N196," (Sid, Eid) VALUES (",specialization!A196,", ",O196,");")</f>
        <v>INSERT INTO tutorial (Sid, Eid) VALUES (148, 1);</v>
      </c>
    </row>
    <row r="197" spans="1:17" x14ac:dyDescent="0.25">
      <c r="A197" s="2">
        <f>VLOOKUP(data!A196,courses!A:F,3,FALSE)</f>
        <v>200</v>
      </c>
      <c r="B197" s="2" t="str">
        <f>CONCATENATE(data!G196," ",data!H196)</f>
        <v xml:space="preserve">noroom </v>
      </c>
      <c r="C197" s="2" t="str">
        <f t="shared" si="19"/>
        <v>noroom</v>
      </c>
      <c r="D197" s="2" t="str">
        <f>IF(LEFT(data!O196,1)="(",data!O196,data!P196)</f>
        <v>TBA)</v>
      </c>
      <c r="E197" s="2" t="str">
        <f t="shared" si="20"/>
        <v>BA)</v>
      </c>
      <c r="F197" s="2">
        <f>IF(LEFT(data!O196,1)="(",data!P196,data!Q196)</f>
        <v>0</v>
      </c>
      <c r="G197" s="2">
        <f>IF(LEFT(data!O196,1)="(",data!Q196,data!R196)</f>
        <v>0</v>
      </c>
      <c r="H197" s="2">
        <f>IF(LEFT(data!O196,1)="(",data!R196,data!S196)</f>
        <v>0</v>
      </c>
      <c r="I197" s="2" t="str">
        <f t="shared" si="21"/>
        <v/>
      </c>
      <c r="J197" s="2" t="s">
        <v>361</v>
      </c>
      <c r="K197" s="2" t="str">
        <f t="shared" si="22"/>
        <v>INSERT INTO section (Cid, Room, Day, Time, Semester) VALUES (200,'noroom','BA)','00','Fall2016');</v>
      </c>
      <c r="L197" s="2"/>
      <c r="M197" s="2" t="str">
        <f>data!D196</f>
        <v>T10:</v>
      </c>
      <c r="N197" s="2" t="str">
        <f t="shared" si="23"/>
        <v>tutorial</v>
      </c>
      <c r="O197" s="2">
        <f>IF(ISNA(VLOOKUP(data!M196,data!$Y$2:$AC$168,5,FALSE)), "", VLOOKUP(data!M196,data!$Y$2:$AC$168,5,FALSE))</f>
        <v>1</v>
      </c>
      <c r="P197" s="2"/>
      <c r="Q197" s="2" t="str">
        <f>CONCATENATE("INSERT INTO ",N197," (Sid, Eid) VALUES (",specialization!A197,", ",O197,");")</f>
        <v>INSERT INTO tutorial (Sid, Eid) VALUES (149, 1);</v>
      </c>
    </row>
    <row r="198" spans="1:17" x14ac:dyDescent="0.25">
      <c r="A198" s="2">
        <f>VLOOKUP(data!A197,courses!A:F,3,FALSE)</f>
        <v>200</v>
      </c>
      <c r="B198" s="2" t="str">
        <f>CONCATENATE(data!G197," ",data!H197)</f>
        <v xml:space="preserve">noroom </v>
      </c>
      <c r="C198" s="2" t="str">
        <f t="shared" si="19"/>
        <v>noroom</v>
      </c>
      <c r="D198" s="2" t="str">
        <f>IF(LEFT(data!O197,1)="(",data!O197,data!P197)</f>
        <v>TBA)</v>
      </c>
      <c r="E198" s="2" t="str">
        <f t="shared" si="20"/>
        <v>BA)</v>
      </c>
      <c r="F198" s="2">
        <f>IF(LEFT(data!O197,1)="(",data!P197,data!Q197)</f>
        <v>0</v>
      </c>
      <c r="G198" s="2">
        <f>IF(LEFT(data!O197,1)="(",data!Q197,data!R197)</f>
        <v>0</v>
      </c>
      <c r="H198" s="2">
        <f>IF(LEFT(data!O197,1)="(",data!R197,data!S197)</f>
        <v>0</v>
      </c>
      <c r="I198" s="2" t="str">
        <f t="shared" si="21"/>
        <v/>
      </c>
      <c r="J198" s="2" t="s">
        <v>361</v>
      </c>
      <c r="K198" s="2" t="str">
        <f t="shared" si="22"/>
        <v>INSERT INTO section (Cid, Room, Day, Time, Semester) VALUES (200,'noroom','BA)','00','Fall2016');</v>
      </c>
      <c r="L198" s="2"/>
      <c r="M198" s="2" t="str">
        <f>data!D197</f>
        <v>T11:</v>
      </c>
      <c r="N198" s="2" t="str">
        <f t="shared" si="23"/>
        <v>tutorial</v>
      </c>
      <c r="O198" s="2">
        <f>IF(ISNA(VLOOKUP(data!M197,data!$Y$2:$AC$168,5,FALSE)), "", VLOOKUP(data!M197,data!$Y$2:$AC$168,5,FALSE))</f>
        <v>1</v>
      </c>
      <c r="P198" s="2"/>
      <c r="Q198" s="2" t="str">
        <f>CONCATENATE("INSERT INTO ",N198," (Sid, Eid) VALUES (",specialization!A198,", ",O198,");")</f>
        <v>INSERT INTO tutorial (Sid, Eid) VALUES (150, 1);</v>
      </c>
    </row>
    <row r="199" spans="1:17" x14ac:dyDescent="0.25">
      <c r="A199" s="2">
        <f>VLOOKUP(data!A198,courses!A:F,3,FALSE)</f>
        <v>200</v>
      </c>
      <c r="B199" s="2" t="str">
        <f>CONCATENATE(data!G198," ",data!H198)</f>
        <v xml:space="preserve">noroom </v>
      </c>
      <c r="C199" s="2" t="str">
        <f t="shared" si="19"/>
        <v>noroom</v>
      </c>
      <c r="D199" s="2" t="str">
        <f>IF(LEFT(data!O198,1)="(",data!O198,data!P198)</f>
        <v>TBA)</v>
      </c>
      <c r="E199" s="2" t="str">
        <f t="shared" si="20"/>
        <v>BA)</v>
      </c>
      <c r="F199" s="2">
        <f>IF(LEFT(data!O198,1)="(",data!P198,data!Q198)</f>
        <v>0</v>
      </c>
      <c r="G199" s="2">
        <f>IF(LEFT(data!O198,1)="(",data!Q198,data!R198)</f>
        <v>0</v>
      </c>
      <c r="H199" s="2">
        <f>IF(LEFT(data!O198,1)="(",data!R198,data!S198)</f>
        <v>0</v>
      </c>
      <c r="I199" s="2" t="str">
        <f t="shared" si="21"/>
        <v/>
      </c>
      <c r="J199" s="2" t="s">
        <v>361</v>
      </c>
      <c r="K199" s="2" t="str">
        <f t="shared" si="22"/>
        <v>INSERT INTO section (Cid, Room, Day, Time, Semester) VALUES (200,'noroom','BA)','00','Fall2016');</v>
      </c>
      <c r="L199" s="2"/>
      <c r="M199" s="2" t="str">
        <f>data!D198</f>
        <v>T12:</v>
      </c>
      <c r="N199" s="2" t="str">
        <f t="shared" si="23"/>
        <v>tutorial</v>
      </c>
      <c r="O199" s="2">
        <f>IF(ISNA(VLOOKUP(data!M198,data!$Y$2:$AC$168,5,FALSE)), "", VLOOKUP(data!M198,data!$Y$2:$AC$168,5,FALSE))</f>
        <v>1</v>
      </c>
      <c r="P199" s="2"/>
      <c r="Q199" s="2" t="str">
        <f>CONCATENATE("INSERT INTO ",N199," (Sid, Eid) VALUES (",specialization!A199,", ",O199,");")</f>
        <v>INSERT INTO tutorial (Sid, Eid) VALUES (151, 1);</v>
      </c>
    </row>
    <row r="200" spans="1:17" x14ac:dyDescent="0.25">
      <c r="A200" s="2">
        <f>VLOOKUP(data!A199,courses!A:F,3,FALSE)</f>
        <v>200</v>
      </c>
      <c r="B200" s="2" t="str">
        <f>CONCATENATE(data!G199," ",data!H199)</f>
        <v xml:space="preserve">noroom </v>
      </c>
      <c r="C200" s="2" t="str">
        <f t="shared" si="19"/>
        <v>noroom</v>
      </c>
      <c r="D200" s="2" t="str">
        <f>IF(LEFT(data!O199,1)="(",data!O199,data!P199)</f>
        <v>TBA)</v>
      </c>
      <c r="E200" s="2" t="str">
        <f t="shared" si="20"/>
        <v>BA)</v>
      </c>
      <c r="F200" s="2">
        <f>IF(LEFT(data!O199,1)="(",data!P199,data!Q199)</f>
        <v>0</v>
      </c>
      <c r="G200" s="2">
        <f>IF(LEFT(data!O199,1)="(",data!Q199,data!R199)</f>
        <v>0</v>
      </c>
      <c r="H200" s="2">
        <f>IF(LEFT(data!O199,1)="(",data!R199,data!S199)</f>
        <v>0</v>
      </c>
      <c r="I200" s="2" t="str">
        <f t="shared" si="21"/>
        <v/>
      </c>
      <c r="J200" s="2" t="s">
        <v>361</v>
      </c>
      <c r="K200" s="2" t="str">
        <f t="shared" si="22"/>
        <v>INSERT INTO section (Cid, Room, Day, Time, Semester) VALUES (200,'noroom','BA)','00','Fall2016');</v>
      </c>
      <c r="L200" s="2"/>
      <c r="M200" s="2" t="str">
        <f>data!D199</f>
        <v>T13:</v>
      </c>
      <c r="N200" s="2" t="str">
        <f t="shared" si="23"/>
        <v>tutorial</v>
      </c>
      <c r="O200" s="2">
        <f>IF(ISNA(VLOOKUP(data!M199,data!$Y$2:$AC$168,5,FALSE)), "", VLOOKUP(data!M199,data!$Y$2:$AC$168,5,FALSE))</f>
        <v>1</v>
      </c>
      <c r="P200" s="2"/>
      <c r="Q200" s="2" t="str">
        <f>CONCATENATE("INSERT INTO ",N200," (Sid, Eid) VALUES (",specialization!A200,", ",O200,");")</f>
        <v>INSERT INTO tutorial (Sid, Eid) VALUES (152, 1);</v>
      </c>
    </row>
    <row r="201" spans="1:17" x14ac:dyDescent="0.25">
      <c r="A201" s="2">
        <f>VLOOKUP(data!A200,courses!A:F,3,FALSE)</f>
        <v>200</v>
      </c>
      <c r="B201" s="2" t="str">
        <f>CONCATENATE(data!G200," ",data!H200)</f>
        <v>MS 515,</v>
      </c>
      <c r="C201" s="2" t="str">
        <f t="shared" si="19"/>
        <v>MS 515</v>
      </c>
      <c r="D201" s="2" t="str">
        <f>IF(LEFT(data!O200,1)="(",data!O200,data!P200)</f>
        <v>(Tu</v>
      </c>
      <c r="E201" s="2" t="str">
        <f t="shared" si="20"/>
        <v>Tu</v>
      </c>
      <c r="F201" s="2" t="str">
        <f>IF(LEFT(data!O200,1)="(",data!P200,data!Q200)</f>
        <v>9:00AM</v>
      </c>
      <c r="G201" s="2" t="str">
        <f>IF(LEFT(data!O200,1)="(",data!Q200,data!R200)</f>
        <v>-</v>
      </c>
      <c r="H201" s="2" t="str">
        <f>IF(LEFT(data!O200,1)="(",data!R200,data!S200)</f>
        <v>9:50AM)</v>
      </c>
      <c r="I201" s="2" t="str">
        <f t="shared" si="21"/>
        <v>9:50AM</v>
      </c>
      <c r="J201" s="2" t="s">
        <v>361</v>
      </c>
      <c r="K201" s="2" t="str">
        <f t="shared" si="22"/>
        <v>INSERT INTO section (Cid, Room, Day, Time, Semester) VALUES (200,'MS 515','Tu','9:00AM-9:50AM','Fall2016');</v>
      </c>
      <c r="L201" s="2"/>
      <c r="M201" s="2" t="str">
        <f>data!D200</f>
        <v>B01:</v>
      </c>
      <c r="N201" s="2" t="str">
        <f t="shared" si="23"/>
        <v>lab</v>
      </c>
      <c r="O201" s="2">
        <f>IF(ISNA(VLOOKUP(data!M200,data!$Y$2:$AC$168,5,FALSE)), "", VLOOKUP(data!M200,data!$Y$2:$AC$168,5,FALSE))</f>
        <v>22886548</v>
      </c>
      <c r="P201" s="2"/>
      <c r="Q201" s="2" t="str">
        <f>CONCATENATE("INSERT INTO ",N201," (Sid, Eid) VALUES (",specialization!A201,", ",O201,");")</f>
        <v>INSERT INTO lab (Sid, Eid) VALUES (153, 22886548);</v>
      </c>
    </row>
    <row r="202" spans="1:17" x14ac:dyDescent="0.25">
      <c r="A202" s="2">
        <f>VLOOKUP(data!A201,courses!A:F,3,FALSE)</f>
        <v>200</v>
      </c>
      <c r="B202" s="2" t="str">
        <f>CONCATENATE(data!G201," ",data!H201)</f>
        <v>MS 521,</v>
      </c>
      <c r="C202" s="2" t="str">
        <f t="shared" si="19"/>
        <v>MS 521</v>
      </c>
      <c r="D202" s="2" t="str">
        <f>IF(LEFT(data!O201,1)="(",data!O201,data!P201)</f>
        <v>(Tu</v>
      </c>
      <c r="E202" s="2" t="str">
        <f t="shared" si="20"/>
        <v>Tu</v>
      </c>
      <c r="F202" s="2" t="str">
        <f>IF(LEFT(data!O201,1)="(",data!P201,data!Q201)</f>
        <v>9:00AM</v>
      </c>
      <c r="G202" s="2" t="str">
        <f>IF(LEFT(data!O201,1)="(",data!Q201,data!R201)</f>
        <v>-</v>
      </c>
      <c r="H202" s="2" t="str">
        <f>IF(LEFT(data!O201,1)="(",data!R201,data!S201)</f>
        <v>9:50AM)</v>
      </c>
      <c r="I202" s="2" t="str">
        <f t="shared" si="21"/>
        <v>9:50AM</v>
      </c>
      <c r="J202" s="2" t="s">
        <v>361</v>
      </c>
      <c r="K202" s="2" t="str">
        <f t="shared" si="22"/>
        <v>INSERT INTO section (Cid, Room, Day, Time, Semester) VALUES (200,'MS 521','Tu','9:00AM-9:50AM','Fall2016');</v>
      </c>
      <c r="L202" s="2"/>
      <c r="M202" s="2" t="str">
        <f>data!D201</f>
        <v>B02:</v>
      </c>
      <c r="N202" s="2" t="str">
        <f t="shared" si="23"/>
        <v>lab</v>
      </c>
      <c r="O202" s="2">
        <f>IF(ISNA(VLOOKUP(data!M201,data!$Y$2:$AC$168,5,FALSE)), "", VLOOKUP(data!M201,data!$Y$2:$AC$168,5,FALSE))</f>
        <v>38638877</v>
      </c>
      <c r="P202" s="2"/>
      <c r="Q202" s="2" t="str">
        <f>CONCATENATE("INSERT INTO ",N202," (Sid, Eid) VALUES (",specialization!A202,", ",O202,");")</f>
        <v>INSERT INTO lab (Sid, Eid) VALUES (154, 38638877);</v>
      </c>
    </row>
    <row r="203" spans="1:17" x14ac:dyDescent="0.25">
      <c r="A203" s="2">
        <f>VLOOKUP(data!A202,courses!A:F,3,FALSE)</f>
        <v>200</v>
      </c>
      <c r="B203" s="2" t="str">
        <f>CONCATENATE(data!G202," ",data!H202)</f>
        <v>MS 515,</v>
      </c>
      <c r="C203" s="2" t="str">
        <f t="shared" si="19"/>
        <v>MS 515</v>
      </c>
      <c r="D203" s="2" t="str">
        <f>IF(LEFT(data!O202,1)="(",data!O202,data!P202)</f>
        <v>(Tu</v>
      </c>
      <c r="E203" s="2" t="str">
        <f t="shared" si="20"/>
        <v>Tu</v>
      </c>
      <c r="F203" s="2" t="str">
        <f>IF(LEFT(data!O202,1)="(",data!P202,data!Q202)</f>
        <v>10:00AM</v>
      </c>
      <c r="G203" s="2" t="str">
        <f>IF(LEFT(data!O202,1)="(",data!Q202,data!R202)</f>
        <v>-</v>
      </c>
      <c r="H203" s="2" t="str">
        <f>IF(LEFT(data!O202,1)="(",data!R202,data!S202)</f>
        <v>10:50AM)</v>
      </c>
      <c r="I203" s="2" t="str">
        <f t="shared" si="21"/>
        <v>10:50AM</v>
      </c>
      <c r="J203" s="2" t="s">
        <v>361</v>
      </c>
      <c r="K203" s="2" t="str">
        <f t="shared" si="22"/>
        <v>INSERT INTO section (Cid, Room, Day, Time, Semester) VALUES (200,'MS 515','Tu','10:00AM-10:50AM','Fall2016');</v>
      </c>
      <c r="L203" s="2"/>
      <c r="M203" s="2" t="str">
        <f>data!D202</f>
        <v>B03:</v>
      </c>
      <c r="N203" s="2" t="str">
        <f t="shared" si="23"/>
        <v>lab</v>
      </c>
      <c r="O203" s="2">
        <f>IF(ISNA(VLOOKUP(data!M202,data!$Y$2:$AC$168,5,FALSE)), "", VLOOKUP(data!M202,data!$Y$2:$AC$168,5,FALSE))</f>
        <v>90840478</v>
      </c>
      <c r="P203" s="2"/>
      <c r="Q203" s="2" t="str">
        <f>CONCATENATE("INSERT INTO ",N203," (Sid, Eid) VALUES (",specialization!A203,", ",O203,");")</f>
        <v>INSERT INTO lab (Sid, Eid) VALUES (155, 90840478);</v>
      </c>
    </row>
    <row r="204" spans="1:17" x14ac:dyDescent="0.25">
      <c r="A204" s="2">
        <f>VLOOKUP(data!A203,courses!A:F,3,FALSE)</f>
        <v>200</v>
      </c>
      <c r="B204" s="2" t="str">
        <f>CONCATENATE(data!G203," ",data!H203)</f>
        <v>MS 521,</v>
      </c>
      <c r="C204" s="2" t="str">
        <f t="shared" si="19"/>
        <v>MS 521</v>
      </c>
      <c r="D204" s="2" t="str">
        <f>IF(LEFT(data!O203,1)="(",data!O203,data!P203)</f>
        <v>(Tu</v>
      </c>
      <c r="E204" s="2" t="str">
        <f t="shared" si="20"/>
        <v>Tu</v>
      </c>
      <c r="F204" s="2" t="str">
        <f>IF(LEFT(data!O203,1)="(",data!P203,data!Q203)</f>
        <v>10:00AM</v>
      </c>
      <c r="G204" s="2" t="str">
        <f>IF(LEFT(data!O203,1)="(",data!Q203,data!R203)</f>
        <v>-</v>
      </c>
      <c r="H204" s="2" t="str">
        <f>IF(LEFT(data!O203,1)="(",data!R203,data!S203)</f>
        <v>10:50AM)</v>
      </c>
      <c r="I204" s="2" t="str">
        <f t="shared" si="21"/>
        <v>10:50AM</v>
      </c>
      <c r="J204" s="2" t="s">
        <v>361</v>
      </c>
      <c r="K204" s="2" t="str">
        <f t="shared" si="22"/>
        <v>INSERT INTO section (Cid, Room, Day, Time, Semester) VALUES (200,'MS 521','Tu','10:00AM-10:50AM','Fall2016');</v>
      </c>
      <c r="L204" s="2"/>
      <c r="M204" s="2" t="str">
        <f>data!D203</f>
        <v>B04:</v>
      </c>
      <c r="N204" s="2" t="str">
        <f t="shared" si="23"/>
        <v>lab</v>
      </c>
      <c r="O204" s="2">
        <f>IF(ISNA(VLOOKUP(data!M203,data!$Y$2:$AC$168,5,FALSE)), "", VLOOKUP(data!M203,data!$Y$2:$AC$168,5,FALSE))</f>
        <v>28732945</v>
      </c>
      <c r="P204" s="2"/>
      <c r="Q204" s="2" t="str">
        <f>CONCATENATE("INSERT INTO ",N204," (Sid, Eid) VALUES (",specialization!A204,", ",O204,");")</f>
        <v>INSERT INTO lab (Sid, Eid) VALUES (156, 28732945);</v>
      </c>
    </row>
    <row r="205" spans="1:17" x14ac:dyDescent="0.25">
      <c r="A205" s="2">
        <f>VLOOKUP(data!A204,courses!A:F,3,FALSE)</f>
        <v>200</v>
      </c>
      <c r="B205" s="2" t="str">
        <f>CONCATENATE(data!G204," ",data!H204)</f>
        <v>MS 317,</v>
      </c>
      <c r="C205" s="2" t="str">
        <f t="shared" si="19"/>
        <v>MS 317</v>
      </c>
      <c r="D205" s="2" t="str">
        <f>IF(LEFT(data!O204,1)="(",data!O204,data!P204)</f>
        <v>(Tu</v>
      </c>
      <c r="E205" s="2" t="str">
        <f t="shared" si="20"/>
        <v>Tu</v>
      </c>
      <c r="F205" s="2" t="str">
        <f>IF(LEFT(data!O204,1)="(",data!P204,data!Q204)</f>
        <v>11:00AM</v>
      </c>
      <c r="G205" s="2" t="str">
        <f>IF(LEFT(data!O204,1)="(",data!Q204,data!R204)</f>
        <v>-</v>
      </c>
      <c r="H205" s="2" t="str">
        <f>IF(LEFT(data!O204,1)="(",data!R204,data!S204)</f>
        <v>11:50AM)</v>
      </c>
      <c r="I205" s="2" t="str">
        <f t="shared" si="21"/>
        <v>11:50AM</v>
      </c>
      <c r="J205" s="2" t="s">
        <v>361</v>
      </c>
      <c r="K205" s="2" t="str">
        <f t="shared" si="22"/>
        <v>INSERT INTO section (Cid, Room, Day, Time, Semester) VALUES (200,'MS 317','Tu','11:00AM-11:50AM','Fall2016');</v>
      </c>
      <c r="L205" s="2"/>
      <c r="M205" s="2" t="str">
        <f>data!D204</f>
        <v>B05:</v>
      </c>
      <c r="N205" s="2" t="str">
        <f t="shared" si="23"/>
        <v>lab</v>
      </c>
      <c r="O205" s="2">
        <f>IF(ISNA(VLOOKUP(data!M204,data!$Y$2:$AC$168,5,FALSE)), "", VLOOKUP(data!M204,data!$Y$2:$AC$168,5,FALSE))</f>
        <v>47211009</v>
      </c>
      <c r="P205" s="2"/>
      <c r="Q205" s="2" t="str">
        <f>CONCATENATE("INSERT INTO ",N205," (Sid, Eid) VALUES (",specialization!A205,", ",O205,");")</f>
        <v>INSERT INTO lab (Sid, Eid) VALUES (157, 47211009);</v>
      </c>
    </row>
    <row r="206" spans="1:17" x14ac:dyDescent="0.25">
      <c r="A206" s="2">
        <f>VLOOKUP(data!A205,courses!A:F,3,FALSE)</f>
        <v>200</v>
      </c>
      <c r="B206" s="2" t="str">
        <f>CONCATENATE(data!G205," ",data!H205)</f>
        <v>MS 521,</v>
      </c>
      <c r="C206" s="2" t="str">
        <f t="shared" si="19"/>
        <v>MS 521</v>
      </c>
      <c r="D206" s="2" t="str">
        <f>IF(LEFT(data!O205,1)="(",data!O205,data!P205)</f>
        <v>(Tu</v>
      </c>
      <c r="E206" s="2" t="str">
        <f t="shared" si="20"/>
        <v>Tu</v>
      </c>
      <c r="F206" s="2" t="str">
        <f>IF(LEFT(data!O205,1)="(",data!P205,data!Q205)</f>
        <v>11:00AM</v>
      </c>
      <c r="G206" s="2" t="str">
        <f>IF(LEFT(data!O205,1)="(",data!Q205,data!R205)</f>
        <v>-</v>
      </c>
      <c r="H206" s="2" t="str">
        <f>IF(LEFT(data!O205,1)="(",data!R205,data!S205)</f>
        <v>11:50AM)</v>
      </c>
      <c r="I206" s="2" t="str">
        <f t="shared" si="21"/>
        <v>11:50AM</v>
      </c>
      <c r="J206" s="2" t="s">
        <v>361</v>
      </c>
      <c r="K206" s="2" t="str">
        <f t="shared" si="22"/>
        <v>INSERT INTO section (Cid, Room, Day, Time, Semester) VALUES (200,'MS 521','Tu','11:00AM-11:50AM','Fall2016');</v>
      </c>
      <c r="L206" s="2"/>
      <c r="M206" s="2" t="str">
        <f>data!D205</f>
        <v>B06:</v>
      </c>
      <c r="N206" s="2" t="str">
        <f t="shared" si="23"/>
        <v>lab</v>
      </c>
      <c r="O206" s="2">
        <f>IF(ISNA(VLOOKUP(data!M205,data!$Y$2:$AC$168,5,FALSE)), "", VLOOKUP(data!M205,data!$Y$2:$AC$168,5,FALSE))</f>
        <v>38638877</v>
      </c>
      <c r="P206" s="2"/>
      <c r="Q206" s="2" t="str">
        <f>CONCATENATE("INSERT INTO ",N206," (Sid, Eid) VALUES (",specialization!A206,", ",O206,");")</f>
        <v>INSERT INTO lab (Sid, Eid) VALUES (158, 38638877);</v>
      </c>
    </row>
    <row r="207" spans="1:17" x14ac:dyDescent="0.25">
      <c r="A207" s="2">
        <f>VLOOKUP(data!A206,courses!A:F,3,FALSE)</f>
        <v>200</v>
      </c>
      <c r="B207" s="2" t="str">
        <f>CONCATENATE(data!G206," ",data!H206)</f>
        <v>MS 515,</v>
      </c>
      <c r="C207" s="2" t="str">
        <f t="shared" si="19"/>
        <v>MS 515</v>
      </c>
      <c r="D207" s="2" t="str">
        <f>IF(LEFT(data!O206,1)="(",data!O206,data!P206)</f>
        <v>(Tu</v>
      </c>
      <c r="E207" s="2" t="str">
        <f t="shared" si="20"/>
        <v>Tu</v>
      </c>
      <c r="F207" s="2" t="str">
        <f>IF(LEFT(data!O206,1)="(",data!P206,data!Q206)</f>
        <v>12:00PM</v>
      </c>
      <c r="G207" s="2" t="str">
        <f>IF(LEFT(data!O206,1)="(",data!Q206,data!R206)</f>
        <v>-</v>
      </c>
      <c r="H207" s="2" t="str">
        <f>IF(LEFT(data!O206,1)="(",data!R206,data!S206)</f>
        <v>12:50PM)</v>
      </c>
      <c r="I207" s="2" t="str">
        <f t="shared" si="21"/>
        <v>12:50PM</v>
      </c>
      <c r="J207" s="2" t="s">
        <v>361</v>
      </c>
      <c r="K207" s="2" t="str">
        <f t="shared" si="22"/>
        <v>INSERT INTO section (Cid, Room, Day, Time, Semester) VALUES (200,'MS 515','Tu','12:00PM-12:50PM','Fall2016');</v>
      </c>
      <c r="L207" s="2"/>
      <c r="M207" s="2" t="str">
        <f>data!D206</f>
        <v>B07:</v>
      </c>
      <c r="N207" s="2" t="str">
        <f t="shared" si="23"/>
        <v>lab</v>
      </c>
      <c r="O207" s="2">
        <f>IF(ISNA(VLOOKUP(data!M206,data!$Y$2:$AC$168,5,FALSE)), "", VLOOKUP(data!M206,data!$Y$2:$AC$168,5,FALSE))</f>
        <v>28732945</v>
      </c>
      <c r="P207" s="2"/>
      <c r="Q207" s="2" t="str">
        <f>CONCATENATE("INSERT INTO ",N207," (Sid, Eid) VALUES (",specialization!A207,", ",O207,");")</f>
        <v>INSERT INTO lab (Sid, Eid) VALUES (159, 28732945);</v>
      </c>
    </row>
    <row r="208" spans="1:17" x14ac:dyDescent="0.25">
      <c r="A208" s="2">
        <f>VLOOKUP(data!A207,courses!A:F,3,FALSE)</f>
        <v>200</v>
      </c>
      <c r="B208" s="2" t="str">
        <f>CONCATENATE(data!G207," ",data!H207)</f>
        <v>MS 521,</v>
      </c>
      <c r="C208" s="2" t="str">
        <f t="shared" si="19"/>
        <v>MS 521</v>
      </c>
      <c r="D208" s="2" t="str">
        <f>IF(LEFT(data!O207,1)="(",data!O207,data!P207)</f>
        <v>(Tu</v>
      </c>
      <c r="E208" s="2" t="str">
        <f t="shared" si="20"/>
        <v>Tu</v>
      </c>
      <c r="F208" s="2" t="str">
        <f>IF(LEFT(data!O207,1)="(",data!P207,data!Q207)</f>
        <v>12:00PM</v>
      </c>
      <c r="G208" s="2" t="str">
        <f>IF(LEFT(data!O207,1)="(",data!Q207,data!R207)</f>
        <v>-</v>
      </c>
      <c r="H208" s="2" t="str">
        <f>IF(LEFT(data!O207,1)="(",data!R207,data!S207)</f>
        <v>12:50PM)</v>
      </c>
      <c r="I208" s="2" t="str">
        <f t="shared" si="21"/>
        <v>12:50PM</v>
      </c>
      <c r="J208" s="2" t="s">
        <v>361</v>
      </c>
      <c r="K208" s="2" t="str">
        <f t="shared" si="22"/>
        <v>INSERT INTO section (Cid, Room, Day, Time, Semester) VALUES (200,'MS 521','Tu','12:00PM-12:50PM','Fall2016');</v>
      </c>
      <c r="L208" s="2"/>
      <c r="M208" s="2" t="str">
        <f>data!D207</f>
        <v>B08:</v>
      </c>
      <c r="N208" s="2" t="str">
        <f t="shared" si="23"/>
        <v>lab</v>
      </c>
      <c r="O208" s="2">
        <f>IF(ISNA(VLOOKUP(data!M207,data!$Y$2:$AC$168,5,FALSE)), "", VLOOKUP(data!M207,data!$Y$2:$AC$168,5,FALSE))</f>
        <v>69254133</v>
      </c>
      <c r="P208" s="2"/>
      <c r="Q208" s="2" t="str">
        <f>CONCATENATE("INSERT INTO ",N208," (Sid, Eid) VALUES (",specialization!A208,", ",O208,");")</f>
        <v>INSERT INTO lab (Sid, Eid) VALUES (160, 69254133);</v>
      </c>
    </row>
    <row r="209" spans="1:17" x14ac:dyDescent="0.25">
      <c r="A209" s="2">
        <f>VLOOKUP(data!A208,courses!A:F,3,FALSE)</f>
        <v>200</v>
      </c>
      <c r="B209" s="2" t="str">
        <f>CONCATENATE(data!G208," ",data!H208)</f>
        <v>MS 515,</v>
      </c>
      <c r="C209" s="2" t="str">
        <f t="shared" si="19"/>
        <v>MS 515</v>
      </c>
      <c r="D209" s="2" t="str">
        <f>IF(LEFT(data!O208,1)="(",data!O208,data!P208)</f>
        <v>(Tu</v>
      </c>
      <c r="E209" s="2" t="str">
        <f t="shared" si="20"/>
        <v>Tu</v>
      </c>
      <c r="F209" s="2" t="str">
        <f>IF(LEFT(data!O208,1)="(",data!P208,data!Q208)</f>
        <v>1:00PM</v>
      </c>
      <c r="G209" s="2" t="str">
        <f>IF(LEFT(data!O208,1)="(",data!Q208,data!R208)</f>
        <v>-</v>
      </c>
      <c r="H209" s="2" t="str">
        <f>IF(LEFT(data!O208,1)="(",data!R208,data!S208)</f>
        <v>1:50PM)</v>
      </c>
      <c r="I209" s="2" t="str">
        <f t="shared" si="21"/>
        <v>1:50PM</v>
      </c>
      <c r="J209" s="2" t="s">
        <v>361</v>
      </c>
      <c r="K209" s="2" t="str">
        <f t="shared" si="22"/>
        <v>INSERT INTO section (Cid, Room, Day, Time, Semester) VALUES (200,'MS 515','Tu','1:00PM-1:50PM','Fall2016');</v>
      </c>
      <c r="L209" s="2"/>
      <c r="M209" s="2" t="str">
        <f>data!D208</f>
        <v>B09:</v>
      </c>
      <c r="N209" s="2" t="str">
        <f t="shared" si="23"/>
        <v>lab</v>
      </c>
      <c r="O209" s="2">
        <f>IF(ISNA(VLOOKUP(data!M208,data!$Y$2:$AC$168,5,FALSE)), "", VLOOKUP(data!M208,data!$Y$2:$AC$168,5,FALSE))</f>
        <v>69254133</v>
      </c>
      <c r="P209" s="2"/>
      <c r="Q209" s="2" t="str">
        <f>CONCATENATE("INSERT INTO ",N209," (Sid, Eid) VALUES (",specialization!A209,", ",O209,");")</f>
        <v>INSERT INTO lab (Sid, Eid) VALUES (161, 69254133);</v>
      </c>
    </row>
    <row r="210" spans="1:17" x14ac:dyDescent="0.25">
      <c r="A210" s="2">
        <f>VLOOKUP(data!A209,courses!A:F,3,FALSE)</f>
        <v>200</v>
      </c>
      <c r="B210" s="2" t="str">
        <f>CONCATENATE(data!G209," ",data!H209)</f>
        <v>MS 521,</v>
      </c>
      <c r="C210" s="2" t="str">
        <f t="shared" si="19"/>
        <v>MS 521</v>
      </c>
      <c r="D210" s="2" t="str">
        <f>IF(LEFT(data!O209,1)="(",data!O209,data!P209)</f>
        <v>(Tu</v>
      </c>
      <c r="E210" s="2" t="str">
        <f t="shared" si="20"/>
        <v>Tu</v>
      </c>
      <c r="F210" s="2" t="str">
        <f>IF(LEFT(data!O209,1)="(",data!P209,data!Q209)</f>
        <v>1:00PM</v>
      </c>
      <c r="G210" s="2" t="str">
        <f>IF(LEFT(data!O209,1)="(",data!Q209,data!R209)</f>
        <v>-</v>
      </c>
      <c r="H210" s="2" t="str">
        <f>IF(LEFT(data!O209,1)="(",data!R209,data!S209)</f>
        <v>1:50PM)</v>
      </c>
      <c r="I210" s="2" t="str">
        <f t="shared" si="21"/>
        <v>1:50PM</v>
      </c>
      <c r="J210" s="2" t="s">
        <v>361</v>
      </c>
      <c r="K210" s="2" t="str">
        <f t="shared" si="22"/>
        <v>INSERT INTO section (Cid, Room, Day, Time, Semester) VALUES (200,'MS 521','Tu','1:00PM-1:50PM','Fall2016');</v>
      </c>
      <c r="L210" s="2"/>
      <c r="M210" s="2" t="str">
        <f>data!D209</f>
        <v>B10:</v>
      </c>
      <c r="N210" s="2" t="str">
        <f t="shared" si="23"/>
        <v>lab</v>
      </c>
      <c r="O210" s="2">
        <f>IF(ISNA(VLOOKUP(data!M209,data!$Y$2:$AC$168,5,FALSE)), "", VLOOKUP(data!M209,data!$Y$2:$AC$168,5,FALSE))</f>
        <v>80614800</v>
      </c>
      <c r="P210" s="2"/>
      <c r="Q210" s="2" t="str">
        <f>CONCATENATE("INSERT INTO ",N210," (Sid, Eid) VALUES (",specialization!A210,", ",O210,");")</f>
        <v>INSERT INTO lab (Sid, Eid) VALUES (162, 80614800);</v>
      </c>
    </row>
    <row r="211" spans="1:17" x14ac:dyDescent="0.25">
      <c r="A211" s="2">
        <f>VLOOKUP(data!A210,courses!A:F,3,FALSE)</f>
        <v>200</v>
      </c>
      <c r="B211" s="2" t="str">
        <f>CONCATENATE(data!G210," ",data!H210)</f>
        <v>MS 515,</v>
      </c>
      <c r="C211" s="2" t="str">
        <f t="shared" si="19"/>
        <v>MS 515</v>
      </c>
      <c r="D211" s="2" t="str">
        <f>IF(LEFT(data!O210,1)="(",data!O210,data!P210)</f>
        <v>(Tu</v>
      </c>
      <c r="E211" s="2" t="str">
        <f t="shared" si="20"/>
        <v>Tu</v>
      </c>
      <c r="F211" s="2" t="str">
        <f>IF(LEFT(data!O210,1)="(",data!P210,data!Q210)</f>
        <v>2:00PM</v>
      </c>
      <c r="G211" s="2" t="str">
        <f>IF(LEFT(data!O210,1)="(",data!Q210,data!R210)</f>
        <v>-</v>
      </c>
      <c r="H211" s="2" t="str">
        <f>IF(LEFT(data!O210,1)="(",data!R210,data!S210)</f>
        <v>2:50PM)</v>
      </c>
      <c r="I211" s="2" t="str">
        <f t="shared" si="21"/>
        <v>2:50PM</v>
      </c>
      <c r="J211" s="2" t="s">
        <v>361</v>
      </c>
      <c r="K211" s="2" t="str">
        <f t="shared" si="22"/>
        <v>INSERT INTO section (Cid, Room, Day, Time, Semester) VALUES (200,'MS 515','Tu','2:00PM-2:50PM','Fall2016');</v>
      </c>
      <c r="L211" s="2"/>
      <c r="M211" s="2" t="str">
        <f>data!D210</f>
        <v>B11:</v>
      </c>
      <c r="N211" s="2" t="str">
        <f t="shared" si="23"/>
        <v>lab</v>
      </c>
      <c r="O211" s="2">
        <f>IF(ISNA(VLOOKUP(data!M210,data!$Y$2:$AC$168,5,FALSE)), "", VLOOKUP(data!M210,data!$Y$2:$AC$168,5,FALSE))</f>
        <v>38638877</v>
      </c>
      <c r="P211" s="2"/>
      <c r="Q211" s="2" t="str">
        <f>CONCATENATE("INSERT INTO ",N211," (Sid, Eid) VALUES (",specialization!A211,", ",O211,");")</f>
        <v>INSERT INTO lab (Sid, Eid) VALUES (163, 38638877);</v>
      </c>
    </row>
    <row r="212" spans="1:17" x14ac:dyDescent="0.25">
      <c r="A212" s="2">
        <f>VLOOKUP(data!A211,courses!A:F,3,FALSE)</f>
        <v>200</v>
      </c>
      <c r="B212" s="2" t="str">
        <f>CONCATENATE(data!G211," ",data!H211)</f>
        <v>MS 521,</v>
      </c>
      <c r="C212" s="2" t="str">
        <f t="shared" si="19"/>
        <v>MS 521</v>
      </c>
      <c r="D212" s="2" t="str">
        <f>IF(LEFT(data!O211,1)="(",data!O211,data!P211)</f>
        <v>(Tu</v>
      </c>
      <c r="E212" s="2" t="str">
        <f t="shared" si="20"/>
        <v>Tu</v>
      </c>
      <c r="F212" s="2" t="str">
        <f>IF(LEFT(data!O211,1)="(",data!P211,data!Q211)</f>
        <v>2:00PM</v>
      </c>
      <c r="G212" s="2" t="str">
        <f>IF(LEFT(data!O211,1)="(",data!Q211,data!R211)</f>
        <v>-</v>
      </c>
      <c r="H212" s="2" t="str">
        <f>IF(LEFT(data!O211,1)="(",data!R211,data!S211)</f>
        <v>2:50PM)</v>
      </c>
      <c r="I212" s="2" t="str">
        <f t="shared" si="21"/>
        <v>2:50PM</v>
      </c>
      <c r="J212" s="2" t="s">
        <v>361</v>
      </c>
      <c r="K212" s="2" t="str">
        <f t="shared" si="22"/>
        <v>INSERT INTO section (Cid, Room, Day, Time, Semester) VALUES (200,'MS 521','Tu','2:00PM-2:50PM','Fall2016');</v>
      </c>
      <c r="L212" s="2"/>
      <c r="M212" s="2" t="str">
        <f>data!D211</f>
        <v>B12:</v>
      </c>
      <c r="N212" s="2" t="str">
        <f t="shared" si="23"/>
        <v>lab</v>
      </c>
      <c r="O212" s="2">
        <f>IF(ISNA(VLOOKUP(data!M211,data!$Y$2:$AC$168,5,FALSE)), "", VLOOKUP(data!M211,data!$Y$2:$AC$168,5,FALSE))</f>
        <v>80614800</v>
      </c>
      <c r="P212" s="2"/>
      <c r="Q212" s="2" t="str">
        <f>CONCATENATE("INSERT INTO ",N212," (Sid, Eid) VALUES (",specialization!A212,", ",O212,");")</f>
        <v>INSERT INTO lab (Sid, Eid) VALUES (164, 80614800);</v>
      </c>
    </row>
    <row r="213" spans="1:17" x14ac:dyDescent="0.25">
      <c r="A213" s="2">
        <f>VLOOKUP(data!A212,courses!A:F,3,FALSE)</f>
        <v>200</v>
      </c>
      <c r="B213" s="2" t="str">
        <f>CONCATENATE(data!G212," ",data!H212)</f>
        <v>MS 515,</v>
      </c>
      <c r="C213" s="2" t="str">
        <f t="shared" si="19"/>
        <v>MS 515</v>
      </c>
      <c r="D213" s="2" t="str">
        <f>IF(LEFT(data!O212,1)="(",data!O212,data!P212)</f>
        <v>(Mo</v>
      </c>
      <c r="E213" s="2" t="str">
        <f t="shared" si="20"/>
        <v>Mo</v>
      </c>
      <c r="F213" s="2" t="str">
        <f>IF(LEFT(data!O212,1)="(",data!P212,data!Q212)</f>
        <v>1:00PM</v>
      </c>
      <c r="G213" s="2" t="str">
        <f>IF(LEFT(data!O212,1)="(",data!Q212,data!R212)</f>
        <v>-</v>
      </c>
      <c r="H213" s="2" t="str">
        <f>IF(LEFT(data!O212,1)="(",data!R212,data!S212)</f>
        <v>1:50PM)</v>
      </c>
      <c r="I213" s="2" t="str">
        <f t="shared" si="21"/>
        <v>1:50PM</v>
      </c>
      <c r="J213" s="2" t="s">
        <v>361</v>
      </c>
      <c r="K213" s="2" t="str">
        <f t="shared" si="22"/>
        <v>INSERT INTO section (Cid, Room, Day, Time, Semester) VALUES (200,'MS 515','Mo','1:00PM-1:50PM','Fall2016');</v>
      </c>
      <c r="L213" s="2"/>
      <c r="M213" s="2" t="str">
        <f>data!D212</f>
        <v>B13:</v>
      </c>
      <c r="N213" s="2" t="str">
        <f t="shared" si="23"/>
        <v>lab</v>
      </c>
      <c r="O213" s="2">
        <f>IF(ISNA(VLOOKUP(data!M212,data!$Y$2:$AC$168,5,FALSE)), "", VLOOKUP(data!M212,data!$Y$2:$AC$168,5,FALSE))</f>
        <v>13874278</v>
      </c>
      <c r="P213" s="2"/>
      <c r="Q213" s="2" t="str">
        <f>CONCATENATE("INSERT INTO ",N213," (Sid, Eid) VALUES (",specialization!A213,", ",O213,");")</f>
        <v>INSERT INTO lab (Sid, Eid) VALUES (165, 13874278);</v>
      </c>
    </row>
    <row r="214" spans="1:17" x14ac:dyDescent="0.25">
      <c r="A214" s="2">
        <f>VLOOKUP(data!A213,courses!A:F,3,FALSE)</f>
        <v>200</v>
      </c>
      <c r="B214" s="2" t="str">
        <f>CONCATENATE(data!G213," ",data!H213)</f>
        <v>MS 521,</v>
      </c>
      <c r="C214" s="2" t="str">
        <f t="shared" si="19"/>
        <v>MS 521</v>
      </c>
      <c r="D214" s="2" t="str">
        <f>IF(LEFT(data!O213,1)="(",data!O213,data!P213)</f>
        <v>(Mo</v>
      </c>
      <c r="E214" s="2" t="str">
        <f t="shared" si="20"/>
        <v>Mo</v>
      </c>
      <c r="F214" s="2" t="str">
        <f>IF(LEFT(data!O213,1)="(",data!P213,data!Q213)</f>
        <v>1:00PM</v>
      </c>
      <c r="G214" s="2" t="str">
        <f>IF(LEFT(data!O213,1)="(",data!Q213,data!R213)</f>
        <v>-</v>
      </c>
      <c r="H214" s="2" t="str">
        <f>IF(LEFT(data!O213,1)="(",data!R213,data!S213)</f>
        <v>1:50PM)</v>
      </c>
      <c r="I214" s="2" t="str">
        <f t="shared" si="21"/>
        <v>1:50PM</v>
      </c>
      <c r="J214" s="2" t="s">
        <v>361</v>
      </c>
      <c r="K214" s="2" t="str">
        <f t="shared" si="22"/>
        <v>INSERT INTO section (Cid, Room, Day, Time, Semester) VALUES (200,'MS 521','Mo','1:00PM-1:50PM','Fall2016');</v>
      </c>
      <c r="L214" s="2"/>
      <c r="M214" s="2" t="str">
        <f>data!D213</f>
        <v>B14:</v>
      </c>
      <c r="N214" s="2" t="str">
        <f t="shared" si="23"/>
        <v>lab</v>
      </c>
      <c r="O214" s="2">
        <f>IF(ISNA(VLOOKUP(data!M213,data!$Y$2:$AC$168,5,FALSE)), "", VLOOKUP(data!M213,data!$Y$2:$AC$168,5,FALSE))</f>
        <v>51405227</v>
      </c>
      <c r="P214" s="2"/>
      <c r="Q214" s="2" t="str">
        <f>CONCATENATE("INSERT INTO ",N214," (Sid, Eid) VALUES (",specialization!A214,", ",O214,");")</f>
        <v>INSERT INTO lab (Sid, Eid) VALUES (166, 51405227);</v>
      </c>
    </row>
    <row r="215" spans="1:17" x14ac:dyDescent="0.25">
      <c r="A215" s="2">
        <f>VLOOKUP(data!A214,courses!A:F,3,FALSE)</f>
        <v>200</v>
      </c>
      <c r="B215" s="2" t="str">
        <f>CONCATENATE(data!G214," ",data!H214)</f>
        <v>MS 515,</v>
      </c>
      <c r="C215" s="2" t="str">
        <f t="shared" si="19"/>
        <v>MS 515</v>
      </c>
      <c r="D215" s="2" t="str">
        <f>IF(LEFT(data!O214,1)="(",data!O214,data!P214)</f>
        <v>(Mo</v>
      </c>
      <c r="E215" s="2" t="str">
        <f t="shared" si="20"/>
        <v>Mo</v>
      </c>
      <c r="F215" s="2" t="str">
        <f>IF(LEFT(data!O214,1)="(",data!P214,data!Q214)</f>
        <v>2:00PM</v>
      </c>
      <c r="G215" s="2" t="str">
        <f>IF(LEFT(data!O214,1)="(",data!Q214,data!R214)</f>
        <v>-</v>
      </c>
      <c r="H215" s="2" t="str">
        <f>IF(LEFT(data!O214,1)="(",data!R214,data!S214)</f>
        <v>2:50PM)</v>
      </c>
      <c r="I215" s="2" t="str">
        <f t="shared" si="21"/>
        <v>2:50PM</v>
      </c>
      <c r="J215" s="2" t="s">
        <v>361</v>
      </c>
      <c r="K215" s="2" t="str">
        <f t="shared" si="22"/>
        <v>INSERT INTO section (Cid, Room, Day, Time, Semester) VALUES (200,'MS 515','Mo','2:00PM-2:50PM','Fall2016');</v>
      </c>
      <c r="L215" s="2"/>
      <c r="M215" s="2" t="str">
        <f>data!D214</f>
        <v>B15:</v>
      </c>
      <c r="N215" s="2" t="str">
        <f t="shared" si="23"/>
        <v>lab</v>
      </c>
      <c r="O215" s="2">
        <f>IF(ISNA(VLOOKUP(data!M214,data!$Y$2:$AC$168,5,FALSE)), "", VLOOKUP(data!M214,data!$Y$2:$AC$168,5,FALSE))</f>
        <v>63736871</v>
      </c>
      <c r="P215" s="2"/>
      <c r="Q215" s="2" t="str">
        <f>CONCATENATE("INSERT INTO ",N215," (Sid, Eid) VALUES (",specialization!A215,", ",O215,");")</f>
        <v>INSERT INTO lab (Sid, Eid) VALUES (167, 63736871);</v>
      </c>
    </row>
    <row r="216" spans="1:17" x14ac:dyDescent="0.25">
      <c r="A216" s="2">
        <f>VLOOKUP(data!A215,courses!A:F,3,FALSE)</f>
        <v>200</v>
      </c>
      <c r="B216" s="2" t="str">
        <f>CONCATENATE(data!G215," ",data!H215)</f>
        <v>MS 521,</v>
      </c>
      <c r="C216" s="2" t="str">
        <f t="shared" si="19"/>
        <v>MS 521</v>
      </c>
      <c r="D216" s="2" t="str">
        <f>IF(LEFT(data!O215,1)="(",data!O215,data!P215)</f>
        <v>(Mo</v>
      </c>
      <c r="E216" s="2" t="str">
        <f t="shared" si="20"/>
        <v>Mo</v>
      </c>
      <c r="F216" s="2" t="str">
        <f>IF(LEFT(data!O215,1)="(",data!P215,data!Q215)</f>
        <v>2:00PM</v>
      </c>
      <c r="G216" s="2" t="str">
        <f>IF(LEFT(data!O215,1)="(",data!Q215,data!R215)</f>
        <v>-</v>
      </c>
      <c r="H216" s="2" t="str">
        <f>IF(LEFT(data!O215,1)="(",data!R215,data!S215)</f>
        <v>2:50PM)</v>
      </c>
      <c r="I216" s="2" t="str">
        <f t="shared" si="21"/>
        <v>2:50PM</v>
      </c>
      <c r="J216" s="2" t="s">
        <v>361</v>
      </c>
      <c r="K216" s="2" t="str">
        <f t="shared" si="22"/>
        <v>INSERT INTO section (Cid, Room, Day, Time, Semester) VALUES (200,'MS 521','Mo','2:00PM-2:50PM','Fall2016');</v>
      </c>
      <c r="L216" s="2"/>
      <c r="M216" s="2" t="str">
        <f>data!D215</f>
        <v>B16:</v>
      </c>
      <c r="N216" s="2" t="str">
        <f t="shared" si="23"/>
        <v>lab</v>
      </c>
      <c r="O216" s="2">
        <f>IF(ISNA(VLOOKUP(data!M215,data!$Y$2:$AC$168,5,FALSE)), "", VLOOKUP(data!M215,data!$Y$2:$AC$168,5,FALSE))</f>
        <v>54683299</v>
      </c>
      <c r="P216" s="2"/>
      <c r="Q216" s="2" t="str">
        <f>CONCATENATE("INSERT INTO ",N216," (Sid, Eid) VALUES (",specialization!A216,", ",O216,");")</f>
        <v>INSERT INTO lab (Sid, Eid) VALUES (168, 54683299);</v>
      </c>
    </row>
    <row r="217" spans="1:17" x14ac:dyDescent="0.25">
      <c r="A217" s="2">
        <f>VLOOKUP(data!A216,courses!A:F,3,FALSE)</f>
        <v>200</v>
      </c>
      <c r="B217" s="2" t="str">
        <f>CONCATENATE(data!G216," ",data!H216)</f>
        <v>MS 515,</v>
      </c>
      <c r="C217" s="2" t="str">
        <f t="shared" si="19"/>
        <v>MS 515</v>
      </c>
      <c r="D217" s="2" t="str">
        <f>IF(LEFT(data!O216,1)="(",data!O216,data!P216)</f>
        <v>(We</v>
      </c>
      <c r="E217" s="2" t="str">
        <f t="shared" si="20"/>
        <v>We</v>
      </c>
      <c r="F217" s="2" t="str">
        <f>IF(LEFT(data!O216,1)="(",data!P216,data!Q216)</f>
        <v>3:00PM</v>
      </c>
      <c r="G217" s="2" t="str">
        <f>IF(LEFT(data!O216,1)="(",data!Q216,data!R216)</f>
        <v>-</v>
      </c>
      <c r="H217" s="2" t="str">
        <f>IF(LEFT(data!O216,1)="(",data!R216,data!S216)</f>
        <v>3:50PM)</v>
      </c>
      <c r="I217" s="2" t="str">
        <f t="shared" si="21"/>
        <v>3:50PM</v>
      </c>
      <c r="J217" s="2" t="s">
        <v>361</v>
      </c>
      <c r="K217" s="2" t="str">
        <f t="shared" si="22"/>
        <v>INSERT INTO section (Cid, Room, Day, Time, Semester) VALUES (200,'MS 515','We','3:00PM-3:50PM','Fall2016');</v>
      </c>
      <c r="L217" s="2"/>
      <c r="M217" s="2" t="str">
        <f>data!D216</f>
        <v>B17:</v>
      </c>
      <c r="N217" s="2" t="str">
        <f t="shared" si="23"/>
        <v>lab</v>
      </c>
      <c r="O217" s="2">
        <f>IF(ISNA(VLOOKUP(data!M216,data!$Y$2:$AC$168,5,FALSE)), "", VLOOKUP(data!M216,data!$Y$2:$AC$168,5,FALSE))</f>
        <v>64022067</v>
      </c>
      <c r="P217" s="2"/>
      <c r="Q217" s="2" t="str">
        <f>CONCATENATE("INSERT INTO ",N217," (Sid, Eid) VALUES (",specialization!A217,", ",O217,");")</f>
        <v>INSERT INTO lab (Sid, Eid) VALUES (169, 64022067);</v>
      </c>
    </row>
    <row r="218" spans="1:17" x14ac:dyDescent="0.25">
      <c r="A218" s="2">
        <f>VLOOKUP(data!A217,courses!A:F,3,FALSE)</f>
        <v>200</v>
      </c>
      <c r="B218" s="2" t="str">
        <f>CONCATENATE(data!G217," ",data!H217)</f>
        <v>MS 521,</v>
      </c>
      <c r="C218" s="2" t="str">
        <f t="shared" si="19"/>
        <v>MS 521</v>
      </c>
      <c r="D218" s="2" t="str">
        <f>IF(LEFT(data!O217,1)="(",data!O217,data!P217)</f>
        <v>(We</v>
      </c>
      <c r="E218" s="2" t="str">
        <f t="shared" si="20"/>
        <v>We</v>
      </c>
      <c r="F218" s="2" t="str">
        <f>IF(LEFT(data!O217,1)="(",data!P217,data!Q217)</f>
        <v>3:00PM</v>
      </c>
      <c r="G218" s="2" t="str">
        <f>IF(LEFT(data!O217,1)="(",data!Q217,data!R217)</f>
        <v>-</v>
      </c>
      <c r="H218" s="2" t="str">
        <f>IF(LEFT(data!O217,1)="(",data!R217,data!S217)</f>
        <v>3:50PM)</v>
      </c>
      <c r="I218" s="2" t="str">
        <f t="shared" si="21"/>
        <v>3:50PM</v>
      </c>
      <c r="J218" s="2" t="s">
        <v>361</v>
      </c>
      <c r="K218" s="2" t="str">
        <f t="shared" si="22"/>
        <v>INSERT INTO section (Cid, Room, Day, Time, Semester) VALUES (200,'MS 521','We','3:00PM-3:50PM','Fall2016');</v>
      </c>
      <c r="L218" s="2"/>
      <c r="M218" s="2" t="str">
        <f>data!D217</f>
        <v>B18:</v>
      </c>
      <c r="N218" s="2" t="str">
        <f t="shared" si="23"/>
        <v>lab</v>
      </c>
      <c r="O218" s="2">
        <f>IF(ISNA(VLOOKUP(data!M217,data!$Y$2:$AC$168,5,FALSE)), "", VLOOKUP(data!M217,data!$Y$2:$AC$168,5,FALSE))</f>
        <v>47211009</v>
      </c>
      <c r="P218" s="2"/>
      <c r="Q218" s="2" t="str">
        <f>CONCATENATE("INSERT INTO ",N218," (Sid, Eid) VALUES (",specialization!A218,", ",O218,");")</f>
        <v>INSERT INTO lab (Sid, Eid) VALUES (170, 47211009);</v>
      </c>
    </row>
    <row r="219" spans="1:17" x14ac:dyDescent="0.25">
      <c r="A219" s="2">
        <f>VLOOKUP(data!A218,courses!A:F,3,FALSE)</f>
        <v>200</v>
      </c>
      <c r="B219" s="2" t="str">
        <f>CONCATENATE(data!G218," ",data!H218)</f>
        <v>MS 515,</v>
      </c>
      <c r="C219" s="2" t="str">
        <f t="shared" si="19"/>
        <v>MS 515</v>
      </c>
      <c r="D219" s="2" t="str">
        <f>IF(LEFT(data!O218,1)="(",data!O218,data!P218)</f>
        <v>(We</v>
      </c>
      <c r="E219" s="2" t="str">
        <f t="shared" si="20"/>
        <v>We</v>
      </c>
      <c r="F219" s="2" t="str">
        <f>IF(LEFT(data!O218,1)="(",data!P218,data!Q218)</f>
        <v>4:00PM</v>
      </c>
      <c r="G219" s="2" t="str">
        <f>IF(LEFT(data!O218,1)="(",data!Q218,data!R218)</f>
        <v>-</v>
      </c>
      <c r="H219" s="2" t="str">
        <f>IF(LEFT(data!O218,1)="(",data!R218,data!S218)</f>
        <v>4:50PM)</v>
      </c>
      <c r="I219" s="2" t="str">
        <f t="shared" si="21"/>
        <v>4:50PM</v>
      </c>
      <c r="J219" s="2" t="s">
        <v>361</v>
      </c>
      <c r="K219" s="2" t="str">
        <f t="shared" si="22"/>
        <v>INSERT INTO section (Cid, Room, Day, Time, Semester) VALUES (200,'MS 515','We','4:00PM-4:50PM','Fall2016');</v>
      </c>
      <c r="L219" s="2"/>
      <c r="M219" s="2" t="str">
        <f>data!D218</f>
        <v>B19:</v>
      </c>
      <c r="N219" s="2" t="str">
        <f t="shared" si="23"/>
        <v>lab</v>
      </c>
      <c r="O219" s="2">
        <f>IF(ISNA(VLOOKUP(data!M218,data!$Y$2:$AC$168,5,FALSE)), "", VLOOKUP(data!M218,data!$Y$2:$AC$168,5,FALSE))</f>
        <v>95978678</v>
      </c>
      <c r="P219" s="2"/>
      <c r="Q219" s="2" t="str">
        <f>CONCATENATE("INSERT INTO ",N219," (Sid, Eid) VALUES (",specialization!A219,", ",O219,");")</f>
        <v>INSERT INTO lab (Sid, Eid) VALUES (171, 95978678);</v>
      </c>
    </row>
    <row r="220" spans="1:17" x14ac:dyDescent="0.25">
      <c r="A220" s="2">
        <f>VLOOKUP(data!A219,courses!A:F,3,FALSE)</f>
        <v>200</v>
      </c>
      <c r="B220" s="2" t="str">
        <f>CONCATENATE(data!G219," ",data!H219)</f>
        <v>MS 521,</v>
      </c>
      <c r="C220" s="2" t="str">
        <f t="shared" si="19"/>
        <v>MS 521</v>
      </c>
      <c r="D220" s="2" t="str">
        <f>IF(LEFT(data!O219,1)="(",data!O219,data!P219)</f>
        <v>(We</v>
      </c>
      <c r="E220" s="2" t="str">
        <f t="shared" si="20"/>
        <v>We</v>
      </c>
      <c r="F220" s="2" t="str">
        <f>IF(LEFT(data!O219,1)="(",data!P219,data!Q219)</f>
        <v>4:00PM</v>
      </c>
      <c r="G220" s="2" t="str">
        <f>IF(LEFT(data!O219,1)="(",data!Q219,data!R219)</f>
        <v>-</v>
      </c>
      <c r="H220" s="2" t="str">
        <f>IF(LEFT(data!O219,1)="(",data!R219,data!S219)</f>
        <v>4:50PM)</v>
      </c>
      <c r="I220" s="2" t="str">
        <f t="shared" si="21"/>
        <v>4:50PM</v>
      </c>
      <c r="J220" s="2" t="s">
        <v>361</v>
      </c>
      <c r="K220" s="2" t="str">
        <f t="shared" si="22"/>
        <v>INSERT INTO section (Cid, Room, Day, Time, Semester) VALUES (200,'MS 521','We','4:00PM-4:50PM','Fall2016');</v>
      </c>
      <c r="L220" s="2"/>
      <c r="M220" s="2" t="str">
        <f>data!D219</f>
        <v>B20:</v>
      </c>
      <c r="N220" s="2" t="str">
        <f t="shared" si="23"/>
        <v>lab</v>
      </c>
      <c r="O220" s="2">
        <f>IF(ISNA(VLOOKUP(data!M219,data!$Y$2:$AC$168,5,FALSE)), "", VLOOKUP(data!M219,data!$Y$2:$AC$168,5,FALSE))</f>
        <v>47211009</v>
      </c>
      <c r="P220" s="2"/>
      <c r="Q220" s="2" t="str">
        <f>CONCATENATE("INSERT INTO ",N220," (Sid, Eid) VALUES (",specialization!A220,", ",O220,");")</f>
        <v>INSERT INTO lab (Sid, Eid) VALUES (172, 47211009);</v>
      </c>
    </row>
    <row r="221" spans="1:17" x14ac:dyDescent="0.25">
      <c r="A221" s="2">
        <f>VLOOKUP(data!A220,courses!A:F,3,FALSE)</f>
        <v>200</v>
      </c>
      <c r="B221" s="2" t="str">
        <f>CONCATENATE(data!G220," ",data!H220)</f>
        <v>MS 515,</v>
      </c>
      <c r="C221" s="2" t="str">
        <f t="shared" si="19"/>
        <v>MS 515</v>
      </c>
      <c r="D221" s="2" t="str">
        <f>IF(LEFT(data!O220,1)="(",data!O220,data!P220)</f>
        <v>(We</v>
      </c>
      <c r="E221" s="2" t="str">
        <f t="shared" si="20"/>
        <v>We</v>
      </c>
      <c r="F221" s="2" t="str">
        <f>IF(LEFT(data!O220,1)="(",data!P220,data!Q220)</f>
        <v>11:00AM</v>
      </c>
      <c r="G221" s="2" t="str">
        <f>IF(LEFT(data!O220,1)="(",data!Q220,data!R220)</f>
        <v>-</v>
      </c>
      <c r="H221" s="2" t="str">
        <f>IF(LEFT(data!O220,1)="(",data!R220,data!S220)</f>
        <v>11:50AM)</v>
      </c>
      <c r="I221" s="2" t="str">
        <f t="shared" si="21"/>
        <v>11:50AM</v>
      </c>
      <c r="J221" s="2" t="s">
        <v>361</v>
      </c>
      <c r="K221" s="2" t="str">
        <f t="shared" si="22"/>
        <v>INSERT INTO section (Cid, Room, Day, Time, Semester) VALUES (200,'MS 515','We','11:00AM-11:50AM','Fall2016');</v>
      </c>
      <c r="L221" s="2"/>
      <c r="M221" s="2" t="str">
        <f>data!D220</f>
        <v>B21:</v>
      </c>
      <c r="N221" s="2" t="str">
        <f t="shared" si="23"/>
        <v>lab</v>
      </c>
      <c r="O221" s="2">
        <f>IF(ISNA(VLOOKUP(data!M220,data!$Y$2:$AC$168,5,FALSE)), "", VLOOKUP(data!M220,data!$Y$2:$AC$168,5,FALSE))</f>
        <v>49045215</v>
      </c>
      <c r="P221" s="2"/>
      <c r="Q221" s="2" t="str">
        <f>CONCATENATE("INSERT INTO ",N221," (Sid, Eid) VALUES (",specialization!A221,", ",O221,");")</f>
        <v>INSERT INTO lab (Sid, Eid) VALUES (173, 49045215);</v>
      </c>
    </row>
    <row r="222" spans="1:17" x14ac:dyDescent="0.25">
      <c r="A222" s="2">
        <f>VLOOKUP(data!A221,courses!A:F,3,FALSE)</f>
        <v>200</v>
      </c>
      <c r="B222" s="2" t="str">
        <f>CONCATENATE(data!G221," ",data!H221)</f>
        <v>MS 521,</v>
      </c>
      <c r="C222" s="2" t="str">
        <f t="shared" si="19"/>
        <v>MS 521</v>
      </c>
      <c r="D222" s="2" t="str">
        <f>IF(LEFT(data!O221,1)="(",data!O221,data!P221)</f>
        <v>(We</v>
      </c>
      <c r="E222" s="2" t="str">
        <f t="shared" si="20"/>
        <v>We</v>
      </c>
      <c r="F222" s="2" t="str">
        <f>IF(LEFT(data!O221,1)="(",data!P221,data!Q221)</f>
        <v>11:00AM</v>
      </c>
      <c r="G222" s="2" t="str">
        <f>IF(LEFT(data!O221,1)="(",data!Q221,data!R221)</f>
        <v>-</v>
      </c>
      <c r="H222" s="2" t="str">
        <f>IF(LEFT(data!O221,1)="(",data!R221,data!S221)</f>
        <v>11:50AM)</v>
      </c>
      <c r="I222" s="2" t="str">
        <f t="shared" si="21"/>
        <v>11:50AM</v>
      </c>
      <c r="J222" s="2" t="s">
        <v>361</v>
      </c>
      <c r="K222" s="2" t="str">
        <f t="shared" si="22"/>
        <v>INSERT INTO section (Cid, Room, Day, Time, Semester) VALUES (200,'MS 521','We','11:00AM-11:50AM','Fall2016');</v>
      </c>
      <c r="L222" s="2"/>
      <c r="M222" s="2" t="str">
        <f>data!D221</f>
        <v>B22:</v>
      </c>
      <c r="N222" s="2" t="str">
        <f t="shared" si="23"/>
        <v>lab</v>
      </c>
      <c r="O222" s="2">
        <f>IF(ISNA(VLOOKUP(data!M221,data!$Y$2:$AC$168,5,FALSE)), "", VLOOKUP(data!M221,data!$Y$2:$AC$168,5,FALSE))</f>
        <v>54683299</v>
      </c>
      <c r="P222" s="2"/>
      <c r="Q222" s="2" t="str">
        <f>CONCATENATE("INSERT INTO ",N222," (Sid, Eid) VALUES (",specialization!A222,", ",O222,");")</f>
        <v>INSERT INTO lab (Sid, Eid) VALUES (174, 54683299);</v>
      </c>
    </row>
    <row r="223" spans="1:17" x14ac:dyDescent="0.25">
      <c r="A223" s="2">
        <f>VLOOKUP(data!A222,courses!A:F,3,FALSE)</f>
        <v>200</v>
      </c>
      <c r="B223" s="2" t="str">
        <f>CONCATENATE(data!G222," ",data!H222)</f>
        <v>MS 515,</v>
      </c>
      <c r="C223" s="2" t="str">
        <f t="shared" si="19"/>
        <v>MS 515</v>
      </c>
      <c r="D223" s="2" t="str">
        <f>IF(LEFT(data!O222,1)="(",data!O222,data!P222)</f>
        <v>(We</v>
      </c>
      <c r="E223" s="2" t="str">
        <f t="shared" si="20"/>
        <v>We</v>
      </c>
      <c r="F223" s="2" t="str">
        <f>IF(LEFT(data!O222,1)="(",data!P222,data!Q222)</f>
        <v>12:00PM</v>
      </c>
      <c r="G223" s="2" t="str">
        <f>IF(LEFT(data!O222,1)="(",data!Q222,data!R222)</f>
        <v>-</v>
      </c>
      <c r="H223" s="2" t="str">
        <f>IF(LEFT(data!O222,1)="(",data!R222,data!S222)</f>
        <v>12:50PM)</v>
      </c>
      <c r="I223" s="2" t="str">
        <f t="shared" si="21"/>
        <v>12:50PM</v>
      </c>
      <c r="J223" s="2" t="s">
        <v>361</v>
      </c>
      <c r="K223" s="2" t="str">
        <f t="shared" si="22"/>
        <v>INSERT INTO section (Cid, Room, Day, Time, Semester) VALUES (200,'MS 515','We','12:00PM-12:50PM','Fall2016');</v>
      </c>
      <c r="L223" s="2"/>
      <c r="M223" s="2" t="str">
        <f>data!D222</f>
        <v>B23:</v>
      </c>
      <c r="N223" s="2" t="str">
        <f t="shared" si="23"/>
        <v>lab</v>
      </c>
      <c r="O223" s="2">
        <f>IF(ISNA(VLOOKUP(data!M222,data!$Y$2:$AC$168,5,FALSE)), "", VLOOKUP(data!M222,data!$Y$2:$AC$168,5,FALSE))</f>
        <v>49045215</v>
      </c>
      <c r="P223" s="2"/>
      <c r="Q223" s="2" t="str">
        <f>CONCATENATE("INSERT INTO ",N223," (Sid, Eid) VALUES (",specialization!A223,", ",O223,");")</f>
        <v>INSERT INTO lab (Sid, Eid) VALUES (175, 49045215);</v>
      </c>
    </row>
    <row r="224" spans="1:17" x14ac:dyDescent="0.25">
      <c r="A224" s="2">
        <f>VLOOKUP(data!A223,courses!A:F,3,FALSE)</f>
        <v>200</v>
      </c>
      <c r="B224" s="2" t="str">
        <f>CONCATENATE(data!G223," ",data!H223)</f>
        <v>MS 521,</v>
      </c>
      <c r="C224" s="2" t="str">
        <f t="shared" si="19"/>
        <v>MS 521</v>
      </c>
      <c r="D224" s="2" t="str">
        <f>IF(LEFT(data!O223,1)="(",data!O223,data!P223)</f>
        <v>(We</v>
      </c>
      <c r="E224" s="2" t="str">
        <f t="shared" si="20"/>
        <v>We</v>
      </c>
      <c r="F224" s="2" t="str">
        <f>IF(LEFT(data!O223,1)="(",data!P223,data!Q223)</f>
        <v>12:00PM</v>
      </c>
      <c r="G224" s="2" t="str">
        <f>IF(LEFT(data!O223,1)="(",data!Q223,data!R223)</f>
        <v>-</v>
      </c>
      <c r="H224" s="2" t="str">
        <f>IF(LEFT(data!O223,1)="(",data!R223,data!S223)</f>
        <v>12:50PM)</v>
      </c>
      <c r="I224" s="2" t="str">
        <f t="shared" si="21"/>
        <v>12:50PM</v>
      </c>
      <c r="J224" s="2" t="s">
        <v>361</v>
      </c>
      <c r="K224" s="2" t="str">
        <f t="shared" si="22"/>
        <v>INSERT INTO section (Cid, Room, Day, Time, Semester) VALUES (200,'MS 521','We','12:00PM-12:50PM','Fall2016');</v>
      </c>
      <c r="L224" s="2"/>
      <c r="M224" s="2" t="str">
        <f>data!D223</f>
        <v>B24:</v>
      </c>
      <c r="N224" s="2" t="str">
        <f t="shared" si="23"/>
        <v>lab</v>
      </c>
      <c r="O224" s="2">
        <f>IF(ISNA(VLOOKUP(data!M223,data!$Y$2:$AC$168,5,FALSE)), "", VLOOKUP(data!M223,data!$Y$2:$AC$168,5,FALSE))</f>
        <v>54683299</v>
      </c>
      <c r="P224" s="2"/>
      <c r="Q224" s="2" t="str">
        <f>CONCATENATE("INSERT INTO ",N224," (Sid, Eid) VALUES (",specialization!A224,", ",O224,");")</f>
        <v>INSERT INTO lab (Sid, Eid) VALUES (176, 54683299);</v>
      </c>
    </row>
    <row r="225" spans="1:17" x14ac:dyDescent="0.25">
      <c r="A225" s="2">
        <f>VLOOKUP(data!A224,courses!A:F,3,FALSE)</f>
        <v>200</v>
      </c>
      <c r="B225" s="2" t="str">
        <f>CONCATENATE(data!G224," ",data!H224)</f>
        <v>MS 515,</v>
      </c>
      <c r="C225" s="2" t="str">
        <f t="shared" si="19"/>
        <v>MS 515</v>
      </c>
      <c r="D225" s="2" t="str">
        <f>IF(LEFT(data!O224,1)="(",data!O224,data!P224)</f>
        <v>(Fr</v>
      </c>
      <c r="E225" s="2" t="str">
        <f t="shared" si="20"/>
        <v>Fr</v>
      </c>
      <c r="F225" s="2" t="str">
        <f>IF(LEFT(data!O224,1)="(",data!P224,data!Q224)</f>
        <v>2:00PM</v>
      </c>
      <c r="G225" s="2" t="str">
        <f>IF(LEFT(data!O224,1)="(",data!Q224,data!R224)</f>
        <v>-</v>
      </c>
      <c r="H225" s="2" t="str">
        <f>IF(LEFT(data!O224,1)="(",data!R224,data!S224)</f>
        <v>2:50PM)</v>
      </c>
      <c r="I225" s="2" t="str">
        <f t="shared" si="21"/>
        <v>2:50PM</v>
      </c>
      <c r="J225" s="2" t="s">
        <v>361</v>
      </c>
      <c r="K225" s="2" t="str">
        <f t="shared" si="22"/>
        <v>INSERT INTO section (Cid, Room, Day, Time, Semester) VALUES (200,'MS 515','Fr','2:00PM-2:50PM','Fall2016');</v>
      </c>
      <c r="L225" s="2"/>
      <c r="M225" s="2" t="str">
        <f>data!D224</f>
        <v>B25:</v>
      </c>
      <c r="N225" s="2" t="str">
        <f t="shared" si="23"/>
        <v>lab</v>
      </c>
      <c r="O225" s="2">
        <f>IF(ISNA(VLOOKUP(data!M224,data!$Y$2:$AC$168,5,FALSE)), "", VLOOKUP(data!M224,data!$Y$2:$AC$168,5,FALSE))</f>
        <v>50627132</v>
      </c>
      <c r="P225" s="2"/>
      <c r="Q225" s="2" t="str">
        <f>CONCATENATE("INSERT INTO ",N225," (Sid, Eid) VALUES (",specialization!A225,", ",O225,");")</f>
        <v>INSERT INTO lab (Sid, Eid) VALUES (177, 50627132);</v>
      </c>
    </row>
    <row r="226" spans="1:17" x14ac:dyDescent="0.25">
      <c r="A226" s="2">
        <f>VLOOKUP(data!A225,courses!A:F,3,FALSE)</f>
        <v>200</v>
      </c>
      <c r="B226" s="2" t="str">
        <f>CONCATENATE(data!G225," ",data!H225)</f>
        <v>MS 521,</v>
      </c>
      <c r="C226" s="2" t="str">
        <f t="shared" si="19"/>
        <v>MS 521</v>
      </c>
      <c r="D226" s="2" t="str">
        <f>IF(LEFT(data!O225,1)="(",data!O225,data!P225)</f>
        <v>(Fr</v>
      </c>
      <c r="E226" s="2" t="str">
        <f t="shared" si="20"/>
        <v>Fr</v>
      </c>
      <c r="F226" s="2" t="str">
        <f>IF(LEFT(data!O225,1)="(",data!P225,data!Q225)</f>
        <v>2:00PM</v>
      </c>
      <c r="G226" s="2" t="str">
        <f>IF(LEFT(data!O225,1)="(",data!Q225,data!R225)</f>
        <v>-</v>
      </c>
      <c r="H226" s="2" t="str">
        <f>IF(LEFT(data!O225,1)="(",data!R225,data!S225)</f>
        <v>2:50PM)</v>
      </c>
      <c r="I226" s="2" t="str">
        <f t="shared" si="21"/>
        <v>2:50PM</v>
      </c>
      <c r="J226" s="2" t="s">
        <v>361</v>
      </c>
      <c r="K226" s="2" t="str">
        <f t="shared" si="22"/>
        <v>INSERT INTO section (Cid, Room, Day, Time, Semester) VALUES (200,'MS 521','Fr','2:00PM-2:50PM','Fall2016');</v>
      </c>
      <c r="L226" s="2"/>
      <c r="M226" s="2" t="str">
        <f>data!D225</f>
        <v>B26:</v>
      </c>
      <c r="N226" s="2" t="str">
        <f t="shared" si="23"/>
        <v>lab</v>
      </c>
      <c r="O226" s="2">
        <f>IF(ISNA(VLOOKUP(data!M225,data!$Y$2:$AC$168,5,FALSE)), "", VLOOKUP(data!M225,data!$Y$2:$AC$168,5,FALSE))</f>
        <v>14927675</v>
      </c>
      <c r="P226" s="2"/>
      <c r="Q226" s="2" t="str">
        <f>CONCATENATE("INSERT INTO ",N226," (Sid, Eid) VALUES (",specialization!A226,", ",O226,");")</f>
        <v>INSERT INTO lab (Sid, Eid) VALUES (178, 14927675);</v>
      </c>
    </row>
    <row r="227" spans="1:17" x14ac:dyDescent="0.25">
      <c r="A227" s="2">
        <f>VLOOKUP(data!A226,courses!A:F,3,FALSE)</f>
        <v>200</v>
      </c>
      <c r="B227" s="2" t="str">
        <f>CONCATENATE(data!G226," ",data!H226)</f>
        <v>MS 515,</v>
      </c>
      <c r="C227" s="2" t="str">
        <f t="shared" si="19"/>
        <v>MS 515</v>
      </c>
      <c r="D227" s="2" t="str">
        <f>IF(LEFT(data!O226,1)="(",data!O226,data!P226)</f>
        <v>(Fr</v>
      </c>
      <c r="E227" s="2" t="str">
        <f t="shared" si="20"/>
        <v>Fr</v>
      </c>
      <c r="F227" s="2" t="str">
        <f>IF(LEFT(data!O226,1)="(",data!P226,data!Q226)</f>
        <v>3:00PM</v>
      </c>
      <c r="G227" s="2" t="str">
        <f>IF(LEFT(data!O226,1)="(",data!Q226,data!R226)</f>
        <v>-</v>
      </c>
      <c r="H227" s="2" t="str">
        <f>IF(LEFT(data!O226,1)="(",data!R226,data!S226)</f>
        <v>3:50PM)</v>
      </c>
      <c r="I227" s="2" t="str">
        <f t="shared" si="21"/>
        <v>3:50PM</v>
      </c>
      <c r="J227" s="2" t="s">
        <v>361</v>
      </c>
      <c r="K227" s="2" t="str">
        <f t="shared" si="22"/>
        <v>INSERT INTO section (Cid, Room, Day, Time, Semester) VALUES (200,'MS 515','Fr','3:00PM-3:50PM','Fall2016');</v>
      </c>
      <c r="L227" s="2"/>
      <c r="M227" s="2" t="str">
        <f>data!D226</f>
        <v>B27:</v>
      </c>
      <c r="N227" s="2" t="str">
        <f t="shared" si="23"/>
        <v>lab</v>
      </c>
      <c r="O227" s="2">
        <f>IF(ISNA(VLOOKUP(data!M226,data!$Y$2:$AC$168,5,FALSE)), "", VLOOKUP(data!M226,data!$Y$2:$AC$168,5,FALSE))</f>
        <v>63736871</v>
      </c>
      <c r="P227" s="2"/>
      <c r="Q227" s="2" t="str">
        <f>CONCATENATE("INSERT INTO ",N227," (Sid, Eid) VALUES (",specialization!A227,", ",O227,");")</f>
        <v>INSERT INTO lab (Sid, Eid) VALUES (179, 63736871);</v>
      </c>
    </row>
    <row r="228" spans="1:17" x14ac:dyDescent="0.25">
      <c r="A228" s="2">
        <f>VLOOKUP(data!A227,courses!A:F,3,FALSE)</f>
        <v>200</v>
      </c>
      <c r="B228" s="2" t="str">
        <f>CONCATENATE(data!G227," ",data!H227)</f>
        <v>MS 521,</v>
      </c>
      <c r="C228" s="2" t="str">
        <f t="shared" si="19"/>
        <v>MS 521</v>
      </c>
      <c r="D228" s="2" t="str">
        <f>IF(LEFT(data!O227,1)="(",data!O227,data!P227)</f>
        <v>(Fr</v>
      </c>
      <c r="E228" s="2" t="str">
        <f t="shared" si="20"/>
        <v>Fr</v>
      </c>
      <c r="F228" s="2" t="str">
        <f>IF(LEFT(data!O227,1)="(",data!P227,data!Q227)</f>
        <v>3:00PM</v>
      </c>
      <c r="G228" s="2" t="str">
        <f>IF(LEFT(data!O227,1)="(",data!Q227,data!R227)</f>
        <v>-</v>
      </c>
      <c r="H228" s="2" t="str">
        <f>IF(LEFT(data!O227,1)="(",data!R227,data!S227)</f>
        <v>3:50PM)</v>
      </c>
      <c r="I228" s="2" t="str">
        <f t="shared" si="21"/>
        <v>3:50PM</v>
      </c>
      <c r="J228" s="2" t="s">
        <v>361</v>
      </c>
      <c r="K228" s="2" t="str">
        <f t="shared" si="22"/>
        <v>INSERT INTO section (Cid, Room, Day, Time, Semester) VALUES (200,'MS 521','Fr','3:00PM-3:50PM','Fall2016');</v>
      </c>
      <c r="L228" s="2"/>
      <c r="M228" s="2" t="str">
        <f>data!D227</f>
        <v>B28:</v>
      </c>
      <c r="N228" s="2" t="str">
        <f t="shared" si="23"/>
        <v>lab</v>
      </c>
      <c r="O228" s="2">
        <f>IF(ISNA(VLOOKUP(data!M227,data!$Y$2:$AC$168,5,FALSE)), "", VLOOKUP(data!M227,data!$Y$2:$AC$168,5,FALSE))</f>
        <v>80614800</v>
      </c>
      <c r="P228" s="2"/>
      <c r="Q228" s="2" t="str">
        <f>CONCATENATE("INSERT INTO ",N228," (Sid, Eid) VALUES (",specialization!A228,", ",O228,");")</f>
        <v>INSERT INTO lab (Sid, Eid) VALUES (180, 80614800);</v>
      </c>
    </row>
    <row r="229" spans="1:17" x14ac:dyDescent="0.25">
      <c r="A229" s="2">
        <f>VLOOKUP(data!A228,courses!A:F,3,FALSE)</f>
        <v>200</v>
      </c>
      <c r="B229" s="2" t="str">
        <f>CONCATENATE(data!G228," ",data!H228)</f>
        <v>MS 515,</v>
      </c>
      <c r="C229" s="2" t="str">
        <f t="shared" si="19"/>
        <v>MS 515</v>
      </c>
      <c r="D229" s="2" t="str">
        <f>IF(LEFT(data!O228,1)="(",data!O228,data!P228)</f>
        <v>(Fr</v>
      </c>
      <c r="E229" s="2" t="str">
        <f t="shared" si="20"/>
        <v>Fr</v>
      </c>
      <c r="F229" s="2" t="str">
        <f>IF(LEFT(data!O228,1)="(",data!P228,data!Q228)</f>
        <v>12:00PM</v>
      </c>
      <c r="G229" s="2" t="str">
        <f>IF(LEFT(data!O228,1)="(",data!Q228,data!R228)</f>
        <v>-</v>
      </c>
      <c r="H229" s="2" t="str">
        <f>IF(LEFT(data!O228,1)="(",data!R228,data!S228)</f>
        <v>12:50PM)</v>
      </c>
      <c r="I229" s="2" t="str">
        <f t="shared" si="21"/>
        <v>12:50PM</v>
      </c>
      <c r="J229" s="2" t="s">
        <v>361</v>
      </c>
      <c r="K229" s="2" t="str">
        <f t="shared" si="22"/>
        <v>INSERT INTO section (Cid, Room, Day, Time, Semester) VALUES (200,'MS 515','Fr','12:00PM-12:50PM','Fall2016');</v>
      </c>
      <c r="L229" s="2"/>
      <c r="M229" s="2" t="str">
        <f>data!D228</f>
        <v>B29:</v>
      </c>
      <c r="N229" s="2" t="str">
        <f t="shared" si="23"/>
        <v>lab</v>
      </c>
      <c r="O229" s="2">
        <f>IF(ISNA(VLOOKUP(data!M228,data!$Y$2:$AC$168,5,FALSE)), "", VLOOKUP(data!M228,data!$Y$2:$AC$168,5,FALSE))</f>
        <v>50627132</v>
      </c>
      <c r="P229" s="2"/>
      <c r="Q229" s="2" t="str">
        <f>CONCATENATE("INSERT INTO ",N229," (Sid, Eid) VALUES (",specialization!A229,", ",O229,");")</f>
        <v>INSERT INTO lab (Sid, Eid) VALUES (181, 50627132);</v>
      </c>
    </row>
    <row r="230" spans="1:17" x14ac:dyDescent="0.25">
      <c r="A230" s="2">
        <f>VLOOKUP(data!A229,courses!A:F,3,FALSE)</f>
        <v>200</v>
      </c>
      <c r="B230" s="2" t="str">
        <f>CONCATENATE(data!G229," ",data!H229)</f>
        <v>MS 521,</v>
      </c>
      <c r="C230" s="2" t="str">
        <f t="shared" si="19"/>
        <v>MS 521</v>
      </c>
      <c r="D230" s="2" t="str">
        <f>IF(LEFT(data!O229,1)="(",data!O229,data!P229)</f>
        <v>(Fr</v>
      </c>
      <c r="E230" s="2" t="str">
        <f t="shared" si="20"/>
        <v>Fr</v>
      </c>
      <c r="F230" s="2" t="str">
        <f>IF(LEFT(data!O229,1)="(",data!P229,data!Q229)</f>
        <v>12:00PM</v>
      </c>
      <c r="G230" s="2" t="str">
        <f>IF(LEFT(data!O229,1)="(",data!Q229,data!R229)</f>
        <v>-</v>
      </c>
      <c r="H230" s="2" t="str">
        <f>IF(LEFT(data!O229,1)="(",data!R229,data!S229)</f>
        <v>12:50PM)</v>
      </c>
      <c r="I230" s="2" t="str">
        <f t="shared" si="21"/>
        <v>12:50PM</v>
      </c>
      <c r="J230" s="2" t="s">
        <v>361</v>
      </c>
      <c r="K230" s="2" t="str">
        <f t="shared" si="22"/>
        <v>INSERT INTO section (Cid, Room, Day, Time, Semester) VALUES (200,'MS 521','Fr','12:00PM-12:50PM','Fall2016');</v>
      </c>
      <c r="L230" s="2"/>
      <c r="M230" s="2" t="str">
        <f>data!D229</f>
        <v>B30:</v>
      </c>
      <c r="N230" s="2" t="str">
        <f t="shared" si="23"/>
        <v>lab</v>
      </c>
      <c r="O230" s="2">
        <f>IF(ISNA(VLOOKUP(data!M229,data!$Y$2:$AC$168,5,FALSE)), "", VLOOKUP(data!M229,data!$Y$2:$AC$168,5,FALSE))</f>
        <v>54683299</v>
      </c>
      <c r="P230" s="2"/>
      <c r="Q230" s="2" t="str">
        <f>CONCATENATE("INSERT INTO ",N230," (Sid, Eid) VALUES (",specialization!A230,", ",O230,");")</f>
        <v>INSERT INTO lab (Sid, Eid) VALUES (182, 54683299);</v>
      </c>
    </row>
    <row r="231" spans="1:17" x14ac:dyDescent="0.25">
      <c r="A231" s="2">
        <f>VLOOKUP(data!A230,courses!A:F,3,FALSE)</f>
        <v>200</v>
      </c>
      <c r="B231" s="2" t="str">
        <f>CONCATENATE(data!G230," ",data!H230)</f>
        <v>MS 515,</v>
      </c>
      <c r="C231" s="2" t="str">
        <f t="shared" ref="C231:C294" si="24">LEFT(B231,LEN(B231)-1)</f>
        <v>MS 515</v>
      </c>
      <c r="D231" s="2" t="str">
        <f>IF(LEFT(data!O230,1)="(",data!O230,data!P230)</f>
        <v>(Fr</v>
      </c>
      <c r="E231" s="2" t="str">
        <f t="shared" ref="E231:E294" si="25">MID(D231,2,999)</f>
        <v>Fr</v>
      </c>
      <c r="F231" s="2" t="str">
        <f>IF(LEFT(data!O230,1)="(",data!P230,data!Q230)</f>
        <v>1:00PM</v>
      </c>
      <c r="G231" s="2" t="str">
        <f>IF(LEFT(data!O230,1)="(",data!Q230,data!R230)</f>
        <v>-</v>
      </c>
      <c r="H231" s="2" t="str">
        <f>IF(LEFT(data!O230,1)="(",data!R230,data!S230)</f>
        <v>1:50PM)</v>
      </c>
      <c r="I231" s="2" t="str">
        <f t="shared" ref="I231:I294" si="26">LEFT(H231,LEN(H231)-1)</f>
        <v>1:50PM</v>
      </c>
      <c r="J231" s="2" t="s">
        <v>361</v>
      </c>
      <c r="K231" s="2" t="str">
        <f t="shared" ref="K231:K294" si="27">CONCATENATE("INSERT INTO section (Cid, Room, Day, Time, Semester) VALUES (",A231,",'",C231,"','",E231,"','",F231,G231,I231,"','",J231,"');")</f>
        <v>INSERT INTO section (Cid, Room, Day, Time, Semester) VALUES (200,'MS 515','Fr','1:00PM-1:50PM','Fall2016');</v>
      </c>
      <c r="L231" s="2"/>
      <c r="M231" s="2" t="str">
        <f>data!D230</f>
        <v>B31:</v>
      </c>
      <c r="N231" s="2" t="str">
        <f t="shared" ref="N231:N294" si="28">IF(LEFT(M231,1)="L", "lecture", IF(LEFT(M231,1)="T", "tutorial", "lab"))</f>
        <v>lab</v>
      </c>
      <c r="O231" s="2">
        <f>IF(ISNA(VLOOKUP(data!M230,data!$Y$2:$AC$168,5,FALSE)), "", VLOOKUP(data!M230,data!$Y$2:$AC$168,5,FALSE))</f>
        <v>51405227</v>
      </c>
      <c r="P231" s="2"/>
      <c r="Q231" s="2" t="str">
        <f>CONCATENATE("INSERT INTO ",N231," (Sid, Eid) VALUES (",specialization!A231,", ",O231,");")</f>
        <v>INSERT INTO lab (Sid, Eid) VALUES (183, 51405227);</v>
      </c>
    </row>
    <row r="232" spans="1:17" x14ac:dyDescent="0.25">
      <c r="A232" s="2">
        <f>VLOOKUP(data!A231,courses!A:F,3,FALSE)</f>
        <v>200</v>
      </c>
      <c r="B232" s="2" t="str">
        <f>CONCATENATE(data!G231," ",data!H231)</f>
        <v>MS 521,</v>
      </c>
      <c r="C232" s="2" t="str">
        <f t="shared" si="24"/>
        <v>MS 521</v>
      </c>
      <c r="D232" s="2" t="str">
        <f>IF(LEFT(data!O231,1)="(",data!O231,data!P231)</f>
        <v>(Fr</v>
      </c>
      <c r="E232" s="2" t="str">
        <f t="shared" si="25"/>
        <v>Fr</v>
      </c>
      <c r="F232" s="2" t="str">
        <f>IF(LEFT(data!O231,1)="(",data!P231,data!Q231)</f>
        <v>1:00PM</v>
      </c>
      <c r="G232" s="2" t="str">
        <f>IF(LEFT(data!O231,1)="(",data!Q231,data!R231)</f>
        <v>-</v>
      </c>
      <c r="H232" s="2" t="str">
        <f>IF(LEFT(data!O231,1)="(",data!R231,data!S231)</f>
        <v>1:50PM)</v>
      </c>
      <c r="I232" s="2" t="str">
        <f t="shared" si="26"/>
        <v>1:50PM</v>
      </c>
      <c r="J232" s="2" t="s">
        <v>361</v>
      </c>
      <c r="K232" s="2" t="str">
        <f t="shared" si="27"/>
        <v>INSERT INTO section (Cid, Room, Day, Time, Semester) VALUES (200,'MS 521','Fr','1:00PM-1:50PM','Fall2016');</v>
      </c>
      <c r="L232" s="2"/>
      <c r="M232" s="2" t="str">
        <f>data!D231</f>
        <v>B32:</v>
      </c>
      <c r="N232" s="2" t="str">
        <f t="shared" si="28"/>
        <v>lab</v>
      </c>
      <c r="O232" s="2">
        <f>IF(ISNA(VLOOKUP(data!M231,data!$Y$2:$AC$168,5,FALSE)), "", VLOOKUP(data!M231,data!$Y$2:$AC$168,5,FALSE))</f>
        <v>90840478</v>
      </c>
      <c r="P232" s="2"/>
      <c r="Q232" s="2" t="str">
        <f>CONCATENATE("INSERT INTO ",N232," (Sid, Eid) VALUES (",specialization!A232,", ",O232,");")</f>
        <v>INSERT INTO lab (Sid, Eid) VALUES (184, 90840478);</v>
      </c>
    </row>
    <row r="233" spans="1:17" x14ac:dyDescent="0.25">
      <c r="A233" s="2">
        <f>VLOOKUP(data!A232,courses!A:F,3,FALSE)</f>
        <v>200</v>
      </c>
      <c r="B233" s="2" t="str">
        <f>CONCATENATE(data!G232," ",data!H232)</f>
        <v>MS 515,</v>
      </c>
      <c r="C233" s="2" t="str">
        <f t="shared" si="24"/>
        <v>MS 515</v>
      </c>
      <c r="D233" s="2" t="str">
        <f>IF(LEFT(data!O232,1)="(",data!O232,data!P232)</f>
        <v>(Th</v>
      </c>
      <c r="E233" s="2" t="str">
        <f t="shared" si="25"/>
        <v>Th</v>
      </c>
      <c r="F233" s="2" t="str">
        <f>IF(LEFT(data!O232,1)="(",data!P232,data!Q232)</f>
        <v>1:00PM</v>
      </c>
      <c r="G233" s="2" t="str">
        <f>IF(LEFT(data!O232,1)="(",data!Q232,data!R232)</f>
        <v>-</v>
      </c>
      <c r="H233" s="2" t="str">
        <f>IF(LEFT(data!O232,1)="(",data!R232,data!S232)</f>
        <v>1:50PM)</v>
      </c>
      <c r="I233" s="2" t="str">
        <f t="shared" si="26"/>
        <v>1:50PM</v>
      </c>
      <c r="J233" s="2" t="s">
        <v>361</v>
      </c>
      <c r="K233" s="2" t="str">
        <f t="shared" si="27"/>
        <v>INSERT INTO section (Cid, Room, Day, Time, Semester) VALUES (200,'MS 515','Th','1:00PM-1:50PM','Fall2016');</v>
      </c>
      <c r="L233" s="2"/>
      <c r="M233" s="2" t="str">
        <f>data!D232</f>
        <v>B33:</v>
      </c>
      <c r="N233" s="2" t="str">
        <f t="shared" si="28"/>
        <v>lab</v>
      </c>
      <c r="O233" s="2">
        <f>IF(ISNA(VLOOKUP(data!M232,data!$Y$2:$AC$168,5,FALSE)), "", VLOOKUP(data!M232,data!$Y$2:$AC$168,5,FALSE))</f>
        <v>95978678</v>
      </c>
      <c r="P233" s="2"/>
      <c r="Q233" s="2" t="str">
        <f>CONCATENATE("INSERT INTO ",N233," (Sid, Eid) VALUES (",specialization!A233,", ",O233,");")</f>
        <v>INSERT INTO lab (Sid, Eid) VALUES (185, 95978678);</v>
      </c>
    </row>
    <row r="234" spans="1:17" x14ac:dyDescent="0.25">
      <c r="A234" s="2">
        <f>VLOOKUP(data!A233,courses!A:F,3,FALSE)</f>
        <v>200</v>
      </c>
      <c r="B234" s="2" t="str">
        <f>CONCATENATE(data!G233," ",data!H233)</f>
        <v>MS 521,</v>
      </c>
      <c r="C234" s="2" t="str">
        <f t="shared" si="24"/>
        <v>MS 521</v>
      </c>
      <c r="D234" s="2" t="str">
        <f>IF(LEFT(data!O233,1)="(",data!O233,data!P233)</f>
        <v>(Th</v>
      </c>
      <c r="E234" s="2" t="str">
        <f t="shared" si="25"/>
        <v>Th</v>
      </c>
      <c r="F234" s="2" t="str">
        <f>IF(LEFT(data!O233,1)="(",data!P233,data!Q233)</f>
        <v>1:00PM</v>
      </c>
      <c r="G234" s="2" t="str">
        <f>IF(LEFT(data!O233,1)="(",data!Q233,data!R233)</f>
        <v>-</v>
      </c>
      <c r="H234" s="2" t="str">
        <f>IF(LEFT(data!O233,1)="(",data!R233,data!S233)</f>
        <v>1:50PM)</v>
      </c>
      <c r="I234" s="2" t="str">
        <f t="shared" si="26"/>
        <v>1:50PM</v>
      </c>
      <c r="J234" s="2" t="s">
        <v>361</v>
      </c>
      <c r="K234" s="2" t="str">
        <f t="shared" si="27"/>
        <v>INSERT INTO section (Cid, Room, Day, Time, Semester) VALUES (200,'MS 521','Th','1:00PM-1:50PM','Fall2016');</v>
      </c>
      <c r="L234" s="2"/>
      <c r="M234" s="2" t="str">
        <f>data!D233</f>
        <v>B34:</v>
      </c>
      <c r="N234" s="2" t="str">
        <f t="shared" si="28"/>
        <v>lab</v>
      </c>
      <c r="O234" s="2">
        <f>IF(ISNA(VLOOKUP(data!M233,data!$Y$2:$AC$168,5,FALSE)), "", VLOOKUP(data!M233,data!$Y$2:$AC$168,5,FALSE))</f>
        <v>28732945</v>
      </c>
      <c r="P234" s="2"/>
      <c r="Q234" s="2" t="str">
        <f>CONCATENATE("INSERT INTO ",N234," (Sid, Eid) VALUES (",specialization!A234,", ",O234,");")</f>
        <v>INSERT INTO lab (Sid, Eid) VALUES (186, 28732945);</v>
      </c>
    </row>
    <row r="235" spans="1:17" x14ac:dyDescent="0.25">
      <c r="A235" s="2">
        <f>VLOOKUP(data!A234,courses!A:F,3,FALSE)</f>
        <v>200</v>
      </c>
      <c r="B235" s="2" t="str">
        <f>CONCATENATE(data!G234," ",data!H234)</f>
        <v>MS 515,</v>
      </c>
      <c r="C235" s="2" t="str">
        <f t="shared" si="24"/>
        <v>MS 515</v>
      </c>
      <c r="D235" s="2" t="str">
        <f>IF(LEFT(data!O234,1)="(",data!O234,data!P234)</f>
        <v>(Th</v>
      </c>
      <c r="E235" s="2" t="str">
        <f t="shared" si="25"/>
        <v>Th</v>
      </c>
      <c r="F235" s="2" t="str">
        <f>IF(LEFT(data!O234,1)="(",data!P234,data!Q234)</f>
        <v>2:00PM</v>
      </c>
      <c r="G235" s="2" t="str">
        <f>IF(LEFT(data!O234,1)="(",data!Q234,data!R234)</f>
        <v>-</v>
      </c>
      <c r="H235" s="2" t="str">
        <f>IF(LEFT(data!O234,1)="(",data!R234,data!S234)</f>
        <v>2:50PM)</v>
      </c>
      <c r="I235" s="2" t="str">
        <f t="shared" si="26"/>
        <v>2:50PM</v>
      </c>
      <c r="J235" s="2" t="s">
        <v>361</v>
      </c>
      <c r="K235" s="2" t="str">
        <f t="shared" si="27"/>
        <v>INSERT INTO section (Cid, Room, Day, Time, Semester) VALUES (200,'MS 515','Th','2:00PM-2:50PM','Fall2016');</v>
      </c>
      <c r="L235" s="2"/>
      <c r="M235" s="2" t="str">
        <f>data!D234</f>
        <v>B35:</v>
      </c>
      <c r="N235" s="2" t="str">
        <f t="shared" si="28"/>
        <v>lab</v>
      </c>
      <c r="O235" s="2">
        <f>IF(ISNA(VLOOKUP(data!M234,data!$Y$2:$AC$168,5,FALSE)), "", VLOOKUP(data!M234,data!$Y$2:$AC$168,5,FALSE))</f>
        <v>95978678</v>
      </c>
      <c r="P235" s="2"/>
      <c r="Q235" s="2" t="str">
        <f>CONCATENATE("INSERT INTO ",N235," (Sid, Eid) VALUES (",specialization!A235,", ",O235,");")</f>
        <v>INSERT INTO lab (Sid, Eid) VALUES (187, 95978678);</v>
      </c>
    </row>
    <row r="236" spans="1:17" x14ac:dyDescent="0.25">
      <c r="A236" s="2">
        <f>VLOOKUP(data!A235,courses!A:F,3,FALSE)</f>
        <v>200</v>
      </c>
      <c r="B236" s="2" t="str">
        <f>CONCATENATE(data!G235," ",data!H235)</f>
        <v>MS 521,</v>
      </c>
      <c r="C236" s="2" t="str">
        <f t="shared" si="24"/>
        <v>MS 521</v>
      </c>
      <c r="D236" s="2" t="str">
        <f>IF(LEFT(data!O235,1)="(",data!O235,data!P235)</f>
        <v>(Th</v>
      </c>
      <c r="E236" s="2" t="str">
        <f t="shared" si="25"/>
        <v>Th</v>
      </c>
      <c r="F236" s="2" t="str">
        <f>IF(LEFT(data!O235,1)="(",data!P235,data!Q235)</f>
        <v>2:00PM</v>
      </c>
      <c r="G236" s="2" t="str">
        <f>IF(LEFT(data!O235,1)="(",data!Q235,data!R235)</f>
        <v>-</v>
      </c>
      <c r="H236" s="2" t="str">
        <f>IF(LEFT(data!O235,1)="(",data!R235,data!S235)</f>
        <v>2:50PM)</v>
      </c>
      <c r="I236" s="2" t="str">
        <f t="shared" si="26"/>
        <v>2:50PM</v>
      </c>
      <c r="J236" s="2" t="s">
        <v>361</v>
      </c>
      <c r="K236" s="2" t="str">
        <f t="shared" si="27"/>
        <v>INSERT INTO section (Cid, Room, Day, Time, Semester) VALUES (200,'MS 521','Th','2:00PM-2:50PM','Fall2016');</v>
      </c>
      <c r="L236" s="2"/>
      <c r="M236" s="2" t="str">
        <f>data!D235</f>
        <v>B36:</v>
      </c>
      <c r="N236" s="2" t="str">
        <f t="shared" si="28"/>
        <v>lab</v>
      </c>
      <c r="O236" s="2">
        <f>IF(ISNA(VLOOKUP(data!M235,data!$Y$2:$AC$168,5,FALSE)), "", VLOOKUP(data!M235,data!$Y$2:$AC$168,5,FALSE))</f>
        <v>28732945</v>
      </c>
      <c r="P236" s="2"/>
      <c r="Q236" s="2" t="str">
        <f>CONCATENATE("INSERT INTO ",N236," (Sid, Eid) VALUES (",specialization!A236,", ",O236,");")</f>
        <v>INSERT INTO lab (Sid, Eid) VALUES (188, 28732945);</v>
      </c>
    </row>
    <row r="237" spans="1:17" x14ac:dyDescent="0.25">
      <c r="A237" s="2" t="e">
        <f>VLOOKUP(data!A236,courses!A:F,3,FALSE)</f>
        <v>#N/A</v>
      </c>
      <c r="B237" s="2" t="str">
        <f>CONCATENATE(data!G236," ",data!H236)</f>
        <v xml:space="preserve"> </v>
      </c>
      <c r="C237" s="2" t="str">
        <f t="shared" si="24"/>
        <v/>
      </c>
      <c r="D237" s="2">
        <f>IF(LEFT(data!O236,1)="(",data!O236,data!P236)</f>
        <v>0</v>
      </c>
      <c r="E237" s="2" t="str">
        <f t="shared" si="25"/>
        <v/>
      </c>
      <c r="F237" s="2">
        <f>IF(LEFT(data!O236,1)="(",data!P236,data!Q236)</f>
        <v>0</v>
      </c>
      <c r="G237" s="2">
        <f>IF(LEFT(data!O236,1)="(",data!Q236,data!R236)</f>
        <v>0</v>
      </c>
      <c r="H237" s="2">
        <f>IF(LEFT(data!O236,1)="(",data!R236,data!S236)</f>
        <v>0</v>
      </c>
      <c r="I237" s="2" t="str">
        <f t="shared" si="26"/>
        <v/>
      </c>
      <c r="J237" s="2" t="s">
        <v>361</v>
      </c>
      <c r="K237" s="2" t="e">
        <f t="shared" si="27"/>
        <v>#N/A</v>
      </c>
      <c r="L237" s="2"/>
      <c r="M237" s="2">
        <f>data!D236</f>
        <v>0</v>
      </c>
      <c r="N237" s="2" t="str">
        <f t="shared" si="28"/>
        <v>lab</v>
      </c>
      <c r="O237" s="2" t="str">
        <f>IF(ISNA(VLOOKUP(data!M236,data!$Y$2:$AC$168,5,FALSE)), "", VLOOKUP(data!M236,data!$Y$2:$AC$168,5,FALSE))</f>
        <v/>
      </c>
      <c r="P237" s="2"/>
      <c r="Q237" s="2" t="str">
        <f>CONCATENATE("INSERT INTO ",N237," (Sid, Eid) VALUES (",specialization!A237,", ",O237,");")</f>
        <v>INSERT INTO lab (Sid, Eid) VALUES (, );</v>
      </c>
    </row>
    <row r="238" spans="1:17" x14ac:dyDescent="0.25">
      <c r="A238" s="2" t="e">
        <f>VLOOKUP(data!A237,courses!A:F,3,FALSE)</f>
        <v>#N/A</v>
      </c>
      <c r="B238" s="2" t="str">
        <f>CONCATENATE(data!G237," ",data!H237)</f>
        <v xml:space="preserve"> </v>
      </c>
      <c r="C238" s="2" t="str">
        <f t="shared" si="24"/>
        <v/>
      </c>
      <c r="D238" s="2">
        <f>IF(LEFT(data!O237,1)="(",data!O237,data!P237)</f>
        <v>0</v>
      </c>
      <c r="E238" s="2" t="str">
        <f t="shared" si="25"/>
        <v/>
      </c>
      <c r="F238" s="2">
        <f>IF(LEFT(data!O237,1)="(",data!P237,data!Q237)</f>
        <v>0</v>
      </c>
      <c r="G238" s="2">
        <f>IF(LEFT(data!O237,1)="(",data!Q237,data!R237)</f>
        <v>0</v>
      </c>
      <c r="H238" s="2">
        <f>IF(LEFT(data!O237,1)="(",data!R237,data!S237)</f>
        <v>0</v>
      </c>
      <c r="I238" s="2" t="str">
        <f t="shared" si="26"/>
        <v/>
      </c>
      <c r="J238" s="2" t="s">
        <v>361</v>
      </c>
      <c r="K238" s="2" t="e">
        <f t="shared" si="27"/>
        <v>#N/A</v>
      </c>
      <c r="L238" s="2"/>
      <c r="M238" s="2" t="str">
        <f>data!D237</f>
        <v>Introduction</v>
      </c>
      <c r="N238" s="2" t="str">
        <f t="shared" si="28"/>
        <v>lab</v>
      </c>
      <c r="O238" s="2" t="str">
        <f>IF(ISNA(VLOOKUP(data!M237,data!$Y$2:$AC$168,5,FALSE)), "", VLOOKUP(data!M237,data!$Y$2:$AC$168,5,FALSE))</f>
        <v/>
      </c>
      <c r="P238" s="2"/>
      <c r="Q238" s="2" t="str">
        <f>CONCATENATE("INSERT INTO ",N238," (Sid, Eid) VALUES (",specialization!A238,", ",O238,");")</f>
        <v>INSERT INTO lab (Sid, Eid) VALUES (, );</v>
      </c>
    </row>
    <row r="239" spans="1:17" x14ac:dyDescent="0.25">
      <c r="A239" s="2">
        <f>VLOOKUP(data!A238,courses!A:F,3,FALSE)</f>
        <v>201</v>
      </c>
      <c r="B239" s="2" t="str">
        <f>CONCATENATE(data!G238," ",data!H238)</f>
        <v>ENA 103,</v>
      </c>
      <c r="C239" s="2" t="str">
        <f t="shared" si="24"/>
        <v>ENA 103</v>
      </c>
      <c r="D239" s="2" t="str">
        <f>IF(LEFT(data!O238,1)="(",data!O238,data!P238)</f>
        <v>(MoWeFr</v>
      </c>
      <c r="E239" s="2" t="str">
        <f t="shared" si="25"/>
        <v>MoWeFr</v>
      </c>
      <c r="F239" s="2" t="str">
        <f>IF(LEFT(data!O238,1)="(",data!P238,data!Q238)</f>
        <v>10:00AM</v>
      </c>
      <c r="G239" s="2" t="str">
        <f>IF(LEFT(data!O238,1)="(",data!Q238,data!R238)</f>
        <v>-</v>
      </c>
      <c r="H239" s="2" t="str">
        <f>IF(LEFT(data!O238,1)="(",data!R238,data!S238)</f>
        <v>10:50AM)</v>
      </c>
      <c r="I239" s="2" t="str">
        <f t="shared" si="26"/>
        <v>10:50AM</v>
      </c>
      <c r="J239" s="2" t="s">
        <v>361</v>
      </c>
      <c r="K239" s="2" t="str">
        <f t="shared" si="27"/>
        <v>INSERT INTO section (Cid, Room, Day, Time, Semester) VALUES (201,'ENA 103','MoWeFr','10:00AM-10:50AM','Fall2016');</v>
      </c>
      <c r="L239" s="2"/>
      <c r="M239" s="2" t="str">
        <f>data!D238</f>
        <v>L01:</v>
      </c>
      <c r="N239" s="2" t="str">
        <f t="shared" si="28"/>
        <v>lecture</v>
      </c>
      <c r="O239" s="2">
        <f>IF(ISNA(VLOOKUP(data!M238,data!$Y$2:$AC$168,5,FALSE)), "", VLOOKUP(data!M238,data!$Y$2:$AC$168,5,FALSE))</f>
        <v>17569179</v>
      </c>
      <c r="P239" s="2"/>
      <c r="Q239" s="2" t="str">
        <f>CONCATENATE("INSERT INTO ",N239," (Sid, Eid) VALUES (",specialization!A239,", ",O239,");")</f>
        <v>INSERT INTO lecture (Sid, Eid) VALUES (189, 17569179);</v>
      </c>
    </row>
    <row r="240" spans="1:17" x14ac:dyDescent="0.25">
      <c r="A240" s="2">
        <f>VLOOKUP(data!A239,courses!A:F,3,FALSE)</f>
        <v>201</v>
      </c>
      <c r="B240" s="2" t="str">
        <f>CONCATENATE(data!G239," ",data!H239)</f>
        <v>MS 527,</v>
      </c>
      <c r="C240" s="2" t="str">
        <f t="shared" si="24"/>
        <v>MS 527</v>
      </c>
      <c r="D240" s="2" t="str">
        <f>IF(LEFT(data!O239,1)="(",data!O239,data!P239)</f>
        <v>(TuTh</v>
      </c>
      <c r="E240" s="2" t="str">
        <f t="shared" si="25"/>
        <v>TuTh</v>
      </c>
      <c r="F240" s="2" t="str">
        <f>IF(LEFT(data!O239,1)="(",data!P239,data!Q239)</f>
        <v>2:00PM</v>
      </c>
      <c r="G240" s="2" t="str">
        <f>IF(LEFT(data!O239,1)="(",data!Q239,data!R239)</f>
        <v>-</v>
      </c>
      <c r="H240" s="2" t="str">
        <f>IF(LEFT(data!O239,1)="(",data!R239,data!S239)</f>
        <v>3:15PM)</v>
      </c>
      <c r="I240" s="2" t="str">
        <f t="shared" si="26"/>
        <v>3:15PM</v>
      </c>
      <c r="J240" s="2" t="s">
        <v>361</v>
      </c>
      <c r="K240" s="2" t="str">
        <f t="shared" si="27"/>
        <v>INSERT INTO section (Cid, Room, Day, Time, Semester) VALUES (201,'MS 527','TuTh','2:00PM-3:15PM','Fall2016');</v>
      </c>
      <c r="L240" s="2"/>
      <c r="M240" s="2" t="str">
        <f>data!D239</f>
        <v>L02:</v>
      </c>
      <c r="N240" s="2" t="str">
        <f t="shared" si="28"/>
        <v>lecture</v>
      </c>
      <c r="O240" s="2">
        <f>IF(ISNA(VLOOKUP(data!M239,data!$Y$2:$AC$168,5,FALSE)), "", VLOOKUP(data!M239,data!$Y$2:$AC$168,5,FALSE))</f>
        <v>91336561</v>
      </c>
      <c r="P240" s="2"/>
      <c r="Q240" s="2" t="str">
        <f>CONCATENATE("INSERT INTO ",N240," (Sid, Eid) VALUES (",specialization!A240,", ",O240,");")</f>
        <v>INSERT INTO lecture (Sid, Eid) VALUES (190, 91336561);</v>
      </c>
    </row>
    <row r="241" spans="1:17" x14ac:dyDescent="0.25">
      <c r="A241" s="2">
        <f>VLOOKUP(data!A240,courses!A:F,3,FALSE)</f>
        <v>201</v>
      </c>
      <c r="B241" s="2" t="str">
        <f>CONCATENATE(data!G240," ",data!H240)</f>
        <v>MS 317,</v>
      </c>
      <c r="C241" s="2" t="str">
        <f t="shared" si="24"/>
        <v>MS 317</v>
      </c>
      <c r="D241" s="2" t="str">
        <f>IF(LEFT(data!O240,1)="(",data!O240,data!P240)</f>
        <v>(Tu</v>
      </c>
      <c r="E241" s="2" t="str">
        <f t="shared" si="25"/>
        <v>Tu</v>
      </c>
      <c r="F241" s="2" t="str">
        <f>IF(LEFT(data!O240,1)="(",data!P240,data!Q240)</f>
        <v>10:00AM</v>
      </c>
      <c r="G241" s="2" t="str">
        <f>IF(LEFT(data!O240,1)="(",data!Q240,data!R240)</f>
        <v>-</v>
      </c>
      <c r="H241" s="2" t="str">
        <f>IF(LEFT(data!O240,1)="(",data!R240,data!S240)</f>
        <v>10:50AM)</v>
      </c>
      <c r="I241" s="2" t="str">
        <f t="shared" si="26"/>
        <v>10:50AM</v>
      </c>
      <c r="J241" s="2" t="s">
        <v>361</v>
      </c>
      <c r="K241" s="2" t="str">
        <f t="shared" si="27"/>
        <v>INSERT INTO section (Cid, Room, Day, Time, Semester) VALUES (201,'MS 317','Tu','10:00AM-10:50AM','Fall2016');</v>
      </c>
      <c r="L241" s="2"/>
      <c r="M241" s="2" t="str">
        <f>data!D240</f>
        <v>T01:</v>
      </c>
      <c r="N241" s="2" t="str">
        <f t="shared" si="28"/>
        <v>tutorial</v>
      </c>
      <c r="O241" s="2">
        <f>IF(ISNA(VLOOKUP(data!M240,data!$Y$2:$AC$168,5,FALSE)), "", VLOOKUP(data!M240,data!$Y$2:$AC$168,5,FALSE))</f>
        <v>16206198</v>
      </c>
      <c r="P241" s="2"/>
      <c r="Q241" s="2" t="str">
        <f>CONCATENATE("INSERT INTO ",N241," (Sid, Eid) VALUES (",specialization!A241,", ",O241,");")</f>
        <v>INSERT INTO tutorial (Sid, Eid) VALUES (191, 16206198);</v>
      </c>
    </row>
    <row r="242" spans="1:17" x14ac:dyDescent="0.25">
      <c r="A242" s="2">
        <f>VLOOKUP(data!A241,courses!A:F,3,FALSE)</f>
        <v>201</v>
      </c>
      <c r="B242" s="2" t="str">
        <f>CONCATENATE(data!G241," ",data!H241)</f>
        <v>MS 571,</v>
      </c>
      <c r="C242" s="2" t="str">
        <f t="shared" si="24"/>
        <v>MS 571</v>
      </c>
      <c r="D242" s="2" t="str">
        <f>IF(LEFT(data!O241,1)="(",data!O241,data!P241)</f>
        <v>(Tu</v>
      </c>
      <c r="E242" s="2" t="str">
        <f t="shared" si="25"/>
        <v>Tu</v>
      </c>
      <c r="F242" s="2" t="str">
        <f>IF(LEFT(data!O241,1)="(",data!P241,data!Q241)</f>
        <v>10:00AM</v>
      </c>
      <c r="G242" s="2" t="str">
        <f>IF(LEFT(data!O241,1)="(",data!Q241,data!R241)</f>
        <v>-</v>
      </c>
      <c r="H242" s="2" t="str">
        <f>IF(LEFT(data!O241,1)="(",data!R241,data!S241)</f>
        <v>10:50AM)</v>
      </c>
      <c r="I242" s="2" t="str">
        <f t="shared" si="26"/>
        <v>10:50AM</v>
      </c>
      <c r="J242" s="2" t="s">
        <v>361</v>
      </c>
      <c r="K242" s="2" t="str">
        <f t="shared" si="27"/>
        <v>INSERT INTO section (Cid, Room, Day, Time, Semester) VALUES (201,'MS 571','Tu','10:00AM-10:50AM','Fall2016');</v>
      </c>
      <c r="L242" s="2"/>
      <c r="M242" s="2" t="str">
        <f>data!D241</f>
        <v>T02:</v>
      </c>
      <c r="N242" s="2" t="str">
        <f t="shared" si="28"/>
        <v>tutorial</v>
      </c>
      <c r="O242" s="2">
        <f>IF(ISNA(VLOOKUP(data!M241,data!$Y$2:$AC$168,5,FALSE)), "", VLOOKUP(data!M241,data!$Y$2:$AC$168,5,FALSE))</f>
        <v>26710958</v>
      </c>
      <c r="P242" s="2"/>
      <c r="Q242" s="2" t="str">
        <f>CONCATENATE("INSERT INTO ",N242," (Sid, Eid) VALUES (",specialization!A242,", ",O242,");")</f>
        <v>INSERT INTO tutorial (Sid, Eid) VALUES (192, 26710958);</v>
      </c>
    </row>
    <row r="243" spans="1:17" x14ac:dyDescent="0.25">
      <c r="A243" s="2">
        <f>VLOOKUP(data!A242,courses!A:F,3,FALSE)</f>
        <v>201</v>
      </c>
      <c r="B243" s="2" t="str">
        <f>CONCATENATE(data!G242," ",data!H242)</f>
        <v>MS 515,</v>
      </c>
      <c r="C243" s="2" t="str">
        <f t="shared" si="24"/>
        <v>MS 515</v>
      </c>
      <c r="D243" s="2" t="str">
        <f>IF(LEFT(data!O242,1)="(",data!O242,data!P242)</f>
        <v>(Tu</v>
      </c>
      <c r="E243" s="2" t="str">
        <f t="shared" si="25"/>
        <v>Tu</v>
      </c>
      <c r="F243" s="2" t="str">
        <f>IF(LEFT(data!O242,1)="(",data!P242,data!Q242)</f>
        <v>11:00AM</v>
      </c>
      <c r="G243" s="2" t="str">
        <f>IF(LEFT(data!O242,1)="(",data!Q242,data!R242)</f>
        <v>-</v>
      </c>
      <c r="H243" s="2" t="str">
        <f>IF(LEFT(data!O242,1)="(",data!R242,data!S242)</f>
        <v>11:50AM)</v>
      </c>
      <c r="I243" s="2" t="str">
        <f t="shared" si="26"/>
        <v>11:50AM</v>
      </c>
      <c r="J243" s="2" t="s">
        <v>361</v>
      </c>
      <c r="K243" s="2" t="str">
        <f t="shared" si="27"/>
        <v>INSERT INTO section (Cid, Room, Day, Time, Semester) VALUES (201,'MS 515','Tu','11:00AM-11:50AM','Fall2016');</v>
      </c>
      <c r="L243" s="2"/>
      <c r="M243" s="2" t="str">
        <f>data!D242</f>
        <v>T03:</v>
      </c>
      <c r="N243" s="2" t="str">
        <f t="shared" si="28"/>
        <v>tutorial</v>
      </c>
      <c r="O243" s="2">
        <f>IF(ISNA(VLOOKUP(data!M242,data!$Y$2:$AC$168,5,FALSE)), "", VLOOKUP(data!M242,data!$Y$2:$AC$168,5,FALSE))</f>
        <v>16206198</v>
      </c>
      <c r="P243" s="2"/>
      <c r="Q243" s="2" t="str">
        <f>CONCATENATE("INSERT INTO ",N243," (Sid, Eid) VALUES (",specialization!A243,", ",O243,");")</f>
        <v>INSERT INTO tutorial (Sid, Eid) VALUES (193, 16206198);</v>
      </c>
    </row>
    <row r="244" spans="1:17" x14ac:dyDescent="0.25">
      <c r="A244" s="2">
        <f>VLOOKUP(data!A243,courses!A:F,3,FALSE)</f>
        <v>201</v>
      </c>
      <c r="B244" s="2" t="str">
        <f>CONCATENATE(data!G243," ",data!H243)</f>
        <v>MS 571,</v>
      </c>
      <c r="C244" s="2" t="str">
        <f t="shared" si="24"/>
        <v>MS 571</v>
      </c>
      <c r="D244" s="2" t="str">
        <f>IF(LEFT(data!O243,1)="(",data!O243,data!P243)</f>
        <v>(Tu</v>
      </c>
      <c r="E244" s="2" t="str">
        <f t="shared" si="25"/>
        <v>Tu</v>
      </c>
      <c r="F244" s="2" t="str">
        <f>IF(LEFT(data!O243,1)="(",data!P243,data!Q243)</f>
        <v>11:00AM</v>
      </c>
      <c r="G244" s="2" t="str">
        <f>IF(LEFT(data!O243,1)="(",data!Q243,data!R243)</f>
        <v>-</v>
      </c>
      <c r="H244" s="2" t="str">
        <f>IF(LEFT(data!O243,1)="(",data!R243,data!S243)</f>
        <v>11:50AM)</v>
      </c>
      <c r="I244" s="2" t="str">
        <f t="shared" si="26"/>
        <v>11:50AM</v>
      </c>
      <c r="J244" s="2" t="s">
        <v>361</v>
      </c>
      <c r="K244" s="2" t="str">
        <f t="shared" si="27"/>
        <v>INSERT INTO section (Cid, Room, Day, Time, Semester) VALUES (201,'MS 571','Tu','11:00AM-11:50AM','Fall2016');</v>
      </c>
      <c r="L244" s="2"/>
      <c r="M244" s="2" t="str">
        <f>data!D243</f>
        <v>T04:</v>
      </c>
      <c r="N244" s="2" t="str">
        <f t="shared" si="28"/>
        <v>tutorial</v>
      </c>
      <c r="O244" s="2">
        <f>IF(ISNA(VLOOKUP(data!M243,data!$Y$2:$AC$168,5,FALSE)), "", VLOOKUP(data!M243,data!$Y$2:$AC$168,5,FALSE))</f>
        <v>12431243</v>
      </c>
      <c r="P244" s="2"/>
      <c r="Q244" s="2" t="str">
        <f>CONCATENATE("INSERT INTO ",N244," (Sid, Eid) VALUES (",specialization!A244,", ",O244,");")</f>
        <v>INSERT INTO tutorial (Sid, Eid) VALUES (194, 12431243);</v>
      </c>
    </row>
    <row r="245" spans="1:17" x14ac:dyDescent="0.25">
      <c r="A245" s="2">
        <f>VLOOKUP(data!A244,courses!A:F,3,FALSE)</f>
        <v>201</v>
      </c>
      <c r="B245" s="2" t="str">
        <f>CONCATENATE(data!G244," ",data!H244)</f>
        <v>MS 317,</v>
      </c>
      <c r="C245" s="2" t="str">
        <f t="shared" si="24"/>
        <v>MS 317</v>
      </c>
      <c r="D245" s="2" t="str">
        <f>IF(LEFT(data!O244,1)="(",data!O244,data!P244)</f>
        <v>(Th</v>
      </c>
      <c r="E245" s="2" t="str">
        <f t="shared" si="25"/>
        <v>Th</v>
      </c>
      <c r="F245" s="2" t="str">
        <f>IF(LEFT(data!O244,1)="(",data!P244,data!Q244)</f>
        <v>11:00AM</v>
      </c>
      <c r="G245" s="2" t="str">
        <f>IF(LEFT(data!O244,1)="(",data!Q244,data!R244)</f>
        <v>-</v>
      </c>
      <c r="H245" s="2" t="str">
        <f>IF(LEFT(data!O244,1)="(",data!R244,data!S244)</f>
        <v>11:50AM)</v>
      </c>
      <c r="I245" s="2" t="str">
        <f t="shared" si="26"/>
        <v>11:50AM</v>
      </c>
      <c r="J245" s="2" t="s">
        <v>361</v>
      </c>
      <c r="K245" s="2" t="str">
        <f t="shared" si="27"/>
        <v>INSERT INTO section (Cid, Room, Day, Time, Semester) VALUES (201,'MS 317','Th','11:00AM-11:50AM','Fall2016');</v>
      </c>
      <c r="L245" s="2"/>
      <c r="M245" s="2" t="str">
        <f>data!D244</f>
        <v>T05:</v>
      </c>
      <c r="N245" s="2" t="str">
        <f t="shared" si="28"/>
        <v>tutorial</v>
      </c>
      <c r="O245" s="2">
        <f>IF(ISNA(VLOOKUP(data!M244,data!$Y$2:$AC$168,5,FALSE)), "", VLOOKUP(data!M244,data!$Y$2:$AC$168,5,FALSE))</f>
        <v>26710958</v>
      </c>
      <c r="P245" s="2"/>
      <c r="Q245" s="2" t="str">
        <f>CONCATENATE("INSERT INTO ",N245," (Sid, Eid) VALUES (",specialization!A245,", ",O245,");")</f>
        <v>INSERT INTO tutorial (Sid, Eid) VALUES (195, 26710958);</v>
      </c>
    </row>
    <row r="246" spans="1:17" x14ac:dyDescent="0.25">
      <c r="A246" s="2">
        <f>VLOOKUP(data!A245,courses!A:F,3,FALSE)</f>
        <v>201</v>
      </c>
      <c r="B246" s="2" t="str">
        <f>CONCATENATE(data!G245," ",data!H245)</f>
        <v>MS 571,</v>
      </c>
      <c r="C246" s="2" t="str">
        <f t="shared" si="24"/>
        <v>MS 571</v>
      </c>
      <c r="D246" s="2" t="str">
        <f>IF(LEFT(data!O245,1)="(",data!O245,data!P245)</f>
        <v>(Th</v>
      </c>
      <c r="E246" s="2" t="str">
        <f t="shared" si="25"/>
        <v>Th</v>
      </c>
      <c r="F246" s="2" t="str">
        <f>IF(LEFT(data!O245,1)="(",data!P245,data!Q245)</f>
        <v>11:00AM</v>
      </c>
      <c r="G246" s="2" t="str">
        <f>IF(LEFT(data!O245,1)="(",data!Q245,data!R245)</f>
        <v>-</v>
      </c>
      <c r="H246" s="2" t="str">
        <f>IF(LEFT(data!O245,1)="(",data!R245,data!S245)</f>
        <v>11:50AM)</v>
      </c>
      <c r="I246" s="2" t="str">
        <f t="shared" si="26"/>
        <v>11:50AM</v>
      </c>
      <c r="J246" s="2" t="s">
        <v>361</v>
      </c>
      <c r="K246" s="2" t="str">
        <f t="shared" si="27"/>
        <v>INSERT INTO section (Cid, Room, Day, Time, Semester) VALUES (201,'MS 571','Th','11:00AM-11:50AM','Fall2016');</v>
      </c>
      <c r="L246" s="2"/>
      <c r="M246" s="2" t="str">
        <f>data!D245</f>
        <v>T06:</v>
      </c>
      <c r="N246" s="2" t="str">
        <f t="shared" si="28"/>
        <v>tutorial</v>
      </c>
      <c r="O246" s="2">
        <f>IF(ISNA(VLOOKUP(data!M245,data!$Y$2:$AC$168,5,FALSE)), "", VLOOKUP(data!M245,data!$Y$2:$AC$168,5,FALSE))</f>
        <v>12431243</v>
      </c>
      <c r="P246" s="2"/>
      <c r="Q246" s="2" t="str">
        <f>CONCATENATE("INSERT INTO ",N246," (Sid, Eid) VALUES (",specialization!A246,", ",O246,");")</f>
        <v>INSERT INTO tutorial (Sid, Eid) VALUES (196, 12431243);</v>
      </c>
    </row>
    <row r="247" spans="1:17" x14ac:dyDescent="0.25">
      <c r="A247" s="2" t="e">
        <f>VLOOKUP(data!A246,courses!A:F,3,FALSE)</f>
        <v>#N/A</v>
      </c>
      <c r="B247" s="2" t="str">
        <f>CONCATENATE(data!G246," ",data!H246)</f>
        <v xml:space="preserve"> </v>
      </c>
      <c r="C247" s="2" t="str">
        <f t="shared" si="24"/>
        <v/>
      </c>
      <c r="D247" s="2">
        <f>IF(LEFT(data!O246,1)="(",data!O246,data!P246)</f>
        <v>0</v>
      </c>
      <c r="E247" s="2" t="str">
        <f t="shared" si="25"/>
        <v/>
      </c>
      <c r="F247" s="2">
        <f>IF(LEFT(data!O246,1)="(",data!P246,data!Q246)</f>
        <v>0</v>
      </c>
      <c r="G247" s="2">
        <f>IF(LEFT(data!O246,1)="(",data!Q246,data!R246)</f>
        <v>0</v>
      </c>
      <c r="H247" s="2">
        <f>IF(LEFT(data!O246,1)="(",data!R246,data!S246)</f>
        <v>0</v>
      </c>
      <c r="I247" s="2" t="str">
        <f t="shared" si="26"/>
        <v/>
      </c>
      <c r="J247" s="2" t="s">
        <v>361</v>
      </c>
      <c r="K247" s="2" t="e">
        <f t="shared" si="27"/>
        <v>#N/A</v>
      </c>
      <c r="L247" s="2"/>
      <c r="M247" s="2">
        <f>data!D246</f>
        <v>0</v>
      </c>
      <c r="N247" s="2" t="str">
        <f t="shared" si="28"/>
        <v>lab</v>
      </c>
      <c r="O247" s="2" t="str">
        <f>IF(ISNA(VLOOKUP(data!M246,data!$Y$2:$AC$168,5,FALSE)), "", VLOOKUP(data!M246,data!$Y$2:$AC$168,5,FALSE))</f>
        <v/>
      </c>
      <c r="P247" s="2"/>
      <c r="Q247" s="2" t="str">
        <f>CONCATENATE("INSERT INTO ",N247," (Sid, Eid) VALUES (",specialization!A247,", ",O247,");")</f>
        <v>INSERT INTO lab (Sid, Eid) VALUES (, );</v>
      </c>
    </row>
    <row r="248" spans="1:17" x14ac:dyDescent="0.25">
      <c r="A248" s="2" t="e">
        <f>VLOOKUP(data!A247,courses!A:F,3,FALSE)</f>
        <v>#N/A</v>
      </c>
      <c r="B248" s="2" t="str">
        <f>CONCATENATE(data!G247," ",data!H247)</f>
        <v xml:space="preserve"> </v>
      </c>
      <c r="C248" s="2" t="str">
        <f t="shared" si="24"/>
        <v/>
      </c>
      <c r="D248" s="2">
        <f>IF(LEFT(data!O247,1)="(",data!O247,data!P247)</f>
        <v>0</v>
      </c>
      <c r="E248" s="2" t="str">
        <f t="shared" si="25"/>
        <v/>
      </c>
      <c r="F248" s="2">
        <f>IF(LEFT(data!O247,1)="(",data!P247,data!Q247)</f>
        <v>0</v>
      </c>
      <c r="G248" s="2">
        <f>IF(LEFT(data!O247,1)="(",data!Q247,data!R247)</f>
        <v>0</v>
      </c>
      <c r="H248" s="2">
        <f>IF(LEFT(data!O247,1)="(",data!R247,data!S247)</f>
        <v>0</v>
      </c>
      <c r="I248" s="2" t="str">
        <f t="shared" si="26"/>
        <v/>
      </c>
      <c r="J248" s="2" t="s">
        <v>361</v>
      </c>
      <c r="K248" s="2" t="e">
        <f t="shared" si="27"/>
        <v>#N/A</v>
      </c>
      <c r="L248" s="2"/>
      <c r="M248" s="2" t="str">
        <f>data!D247</f>
        <v>Introduction</v>
      </c>
      <c r="N248" s="2" t="str">
        <f t="shared" si="28"/>
        <v>lab</v>
      </c>
      <c r="O248" s="2" t="str">
        <f>IF(ISNA(VLOOKUP(data!M247,data!$Y$2:$AC$168,5,FALSE)), "", VLOOKUP(data!M247,data!$Y$2:$AC$168,5,FALSE))</f>
        <v/>
      </c>
      <c r="P248" s="2"/>
      <c r="Q248" s="2" t="str">
        <f>CONCATENATE("INSERT INTO ",N248," (Sid, Eid) VALUES (",specialization!A248,", ",O248,");")</f>
        <v>INSERT INTO lab (Sid, Eid) VALUES (, );</v>
      </c>
    </row>
    <row r="249" spans="1:17" x14ac:dyDescent="0.25">
      <c r="A249" s="2">
        <f>VLOOKUP(data!A248,courses!A:F,3,FALSE)</f>
        <v>202</v>
      </c>
      <c r="B249" s="2" t="str">
        <f>CONCATENATE(data!G248," ",data!H248)</f>
        <v>SA 104,</v>
      </c>
      <c r="C249" s="2" t="str">
        <f t="shared" si="24"/>
        <v>SA 104</v>
      </c>
      <c r="D249" s="2" t="str">
        <f>IF(LEFT(data!O248,1)="(",data!O248,data!P248)</f>
        <v>(MoWeFr</v>
      </c>
      <c r="E249" s="2" t="str">
        <f t="shared" si="25"/>
        <v>MoWeFr</v>
      </c>
      <c r="F249" s="2" t="str">
        <f>IF(LEFT(data!O248,1)="(",data!P248,data!Q248)</f>
        <v>3:00PM</v>
      </c>
      <c r="G249" s="2" t="str">
        <f>IF(LEFT(data!O248,1)="(",data!Q248,data!R248)</f>
        <v>-</v>
      </c>
      <c r="H249" s="2" t="str">
        <f>IF(LEFT(data!O248,1)="(",data!R248,data!S248)</f>
        <v>3:50PM)</v>
      </c>
      <c r="I249" s="2" t="str">
        <f t="shared" si="26"/>
        <v>3:50PM</v>
      </c>
      <c r="J249" s="2" t="s">
        <v>361</v>
      </c>
      <c r="K249" s="2" t="str">
        <f t="shared" si="27"/>
        <v>INSERT INTO section (Cid, Room, Day, Time, Semester) VALUES (202,'SA 104','MoWeFr','3:00PM-3:50PM','Fall2016');</v>
      </c>
      <c r="L249" s="2"/>
      <c r="M249" s="2" t="str">
        <f>data!D248</f>
        <v>L01:</v>
      </c>
      <c r="N249" s="2" t="str">
        <f t="shared" si="28"/>
        <v>lecture</v>
      </c>
      <c r="O249" s="2">
        <f>IF(ISNA(VLOOKUP(data!M248,data!$Y$2:$AC$168,5,FALSE)), "", VLOOKUP(data!M248,data!$Y$2:$AC$168,5,FALSE))</f>
        <v>53369785</v>
      </c>
      <c r="P249" s="2"/>
      <c r="Q249" s="2" t="str">
        <f>CONCATENATE("INSERT INTO ",N249," (Sid, Eid) VALUES (",specialization!A249,", ",O249,");")</f>
        <v>INSERT INTO lecture (Sid, Eid) VALUES (197, 53369785);</v>
      </c>
    </row>
    <row r="250" spans="1:17" x14ac:dyDescent="0.25">
      <c r="A250" s="2" t="e">
        <f>VLOOKUP(data!A249,courses!A:F,3,FALSE)</f>
        <v>#N/A</v>
      </c>
      <c r="B250" s="2" t="str">
        <f>CONCATENATE(data!G249," ",data!H249)</f>
        <v xml:space="preserve"> </v>
      </c>
      <c r="C250" s="2" t="str">
        <f t="shared" si="24"/>
        <v/>
      </c>
      <c r="D250" s="2">
        <f>IF(LEFT(data!O249,1)="(",data!O249,data!P249)</f>
        <v>0</v>
      </c>
      <c r="E250" s="2" t="str">
        <f t="shared" si="25"/>
        <v/>
      </c>
      <c r="F250" s="2">
        <f>IF(LEFT(data!O249,1)="(",data!P249,data!Q249)</f>
        <v>0</v>
      </c>
      <c r="G250" s="2">
        <f>IF(LEFT(data!O249,1)="(",data!Q249,data!R249)</f>
        <v>0</v>
      </c>
      <c r="H250" s="2">
        <f>IF(LEFT(data!O249,1)="(",data!R249,data!S249)</f>
        <v>0</v>
      </c>
      <c r="I250" s="2" t="str">
        <f t="shared" si="26"/>
        <v/>
      </c>
      <c r="J250" s="2" t="s">
        <v>361</v>
      </c>
      <c r="K250" s="2" t="e">
        <f t="shared" si="27"/>
        <v>#N/A</v>
      </c>
      <c r="L250" s="2"/>
      <c r="M250" s="2">
        <f>data!D249</f>
        <v>0</v>
      </c>
      <c r="N250" s="2" t="str">
        <f t="shared" si="28"/>
        <v>lab</v>
      </c>
      <c r="O250" s="2" t="str">
        <f>IF(ISNA(VLOOKUP(data!M249,data!$Y$2:$AC$168,5,FALSE)), "", VLOOKUP(data!M249,data!$Y$2:$AC$168,5,FALSE))</f>
        <v/>
      </c>
      <c r="P250" s="2"/>
      <c r="Q250" s="2" t="str">
        <f>CONCATENATE("INSERT INTO ",N250," (Sid, Eid) VALUES (",specialization!A250,", ",O250,");")</f>
        <v>INSERT INTO lab (Sid, Eid) VALUES (, );</v>
      </c>
    </row>
    <row r="251" spans="1:17" x14ac:dyDescent="0.25">
      <c r="A251" s="2" t="e">
        <f>VLOOKUP(data!A250,courses!A:F,3,FALSE)</f>
        <v>#N/A</v>
      </c>
      <c r="B251" s="2" t="str">
        <f>CONCATENATE(data!G250," ",data!H250)</f>
        <v xml:space="preserve"> </v>
      </c>
      <c r="C251" s="2" t="str">
        <f t="shared" si="24"/>
        <v/>
      </c>
      <c r="D251" s="2">
        <f>IF(LEFT(data!O250,1)="(",data!O250,data!P250)</f>
        <v>0</v>
      </c>
      <c r="E251" s="2" t="str">
        <f t="shared" si="25"/>
        <v/>
      </c>
      <c r="F251" s="2">
        <f>IF(LEFT(data!O250,1)="(",data!P250,data!Q250)</f>
        <v>0</v>
      </c>
      <c r="G251" s="2">
        <f>IF(LEFT(data!O250,1)="(",data!Q250,data!R250)</f>
        <v>0</v>
      </c>
      <c r="H251" s="2">
        <f>IF(LEFT(data!O250,1)="(",data!R250,data!S250)</f>
        <v>0</v>
      </c>
      <c r="I251" s="2" t="str">
        <f t="shared" si="26"/>
        <v/>
      </c>
      <c r="J251" s="2" t="s">
        <v>361</v>
      </c>
      <c r="K251" s="2" t="e">
        <f t="shared" si="27"/>
        <v>#N/A</v>
      </c>
      <c r="L251" s="2"/>
      <c r="M251" s="2" t="str">
        <f>data!D250</f>
        <v>Introductory</v>
      </c>
      <c r="N251" s="2" t="str">
        <f t="shared" si="28"/>
        <v>lab</v>
      </c>
      <c r="O251" s="2" t="str">
        <f>IF(ISNA(VLOOKUP(data!M250,data!$Y$2:$AC$168,5,FALSE)), "", VLOOKUP(data!M250,data!$Y$2:$AC$168,5,FALSE))</f>
        <v/>
      </c>
      <c r="P251" s="2"/>
      <c r="Q251" s="2" t="str">
        <f>CONCATENATE("INSERT INTO ",N251," (Sid, Eid) VALUES (",specialization!A251,", ",O251,");")</f>
        <v>INSERT INTO lab (Sid, Eid) VALUES (, );</v>
      </c>
    </row>
    <row r="252" spans="1:17" x14ac:dyDescent="0.25">
      <c r="A252" s="2">
        <f>VLOOKUP(data!A251,courses!A:F,3,FALSE)</f>
        <v>203</v>
      </c>
      <c r="B252" s="2" t="str">
        <f>CONCATENATE(data!G251," ",data!H251)</f>
        <v>ST 140,</v>
      </c>
      <c r="C252" s="2" t="str">
        <f t="shared" si="24"/>
        <v>ST 140</v>
      </c>
      <c r="D252" s="2" t="str">
        <f>IF(LEFT(data!O251,1)="(",data!O251,data!P251)</f>
        <v>(MoTuWeFr</v>
      </c>
      <c r="E252" s="2" t="str">
        <f t="shared" si="25"/>
        <v>MoTuWeFr</v>
      </c>
      <c r="F252" s="2" t="str">
        <f>IF(LEFT(data!O251,1)="(",data!P251,data!Q251)</f>
        <v>8:00AM</v>
      </c>
      <c r="G252" s="2" t="str">
        <f>IF(LEFT(data!O251,1)="(",data!Q251,data!R251)</f>
        <v>-</v>
      </c>
      <c r="H252" s="2" t="str">
        <f>IF(LEFT(data!O251,1)="(",data!R251,data!S251)</f>
        <v>8:50AM)</v>
      </c>
      <c r="I252" s="2" t="str">
        <f t="shared" si="26"/>
        <v>8:50AM</v>
      </c>
      <c r="J252" s="2" t="s">
        <v>361</v>
      </c>
      <c r="K252" s="2" t="str">
        <f t="shared" si="27"/>
        <v>INSERT INTO section (Cid, Room, Day, Time, Semester) VALUES (203,'ST 140','MoTuWeFr','8:00AM-8:50AM','Fall2016');</v>
      </c>
      <c r="L252" s="2"/>
      <c r="M252" s="2" t="str">
        <f>data!D251</f>
        <v>L01:</v>
      </c>
      <c r="N252" s="2" t="str">
        <f t="shared" si="28"/>
        <v>lecture</v>
      </c>
      <c r="O252" s="2">
        <f>IF(ISNA(VLOOKUP(data!M251,data!$Y$2:$AC$168,5,FALSE)), "", VLOOKUP(data!M251,data!$Y$2:$AC$168,5,FALSE))</f>
        <v>45274867</v>
      </c>
      <c r="P252" s="2"/>
      <c r="Q252" s="2" t="str">
        <f>CONCATENATE("INSERT INTO ",N252," (Sid, Eid) VALUES (",specialization!A252,", ",O252,");")</f>
        <v>INSERT INTO lecture (Sid, Eid) VALUES (198, 45274867);</v>
      </c>
    </row>
    <row r="253" spans="1:17" x14ac:dyDescent="0.25">
      <c r="A253" s="2">
        <f>VLOOKUP(data!A252,courses!A:F,3,FALSE)</f>
        <v>203</v>
      </c>
      <c r="B253" s="2" t="str">
        <f>CONCATENATE(data!G252," ",data!H252)</f>
        <v>ICT 102,</v>
      </c>
      <c r="C253" s="2" t="str">
        <f t="shared" si="24"/>
        <v>ICT 102</v>
      </c>
      <c r="D253" s="2" t="str">
        <f>IF(LEFT(data!O252,1)="(",data!O252,data!P252)</f>
        <v>(MoWeThFr</v>
      </c>
      <c r="E253" s="2" t="str">
        <f t="shared" si="25"/>
        <v>MoWeThFr</v>
      </c>
      <c r="F253" s="2" t="str">
        <f>IF(LEFT(data!O252,1)="(",data!P252,data!Q252)</f>
        <v>4:00PM</v>
      </c>
      <c r="G253" s="2" t="str">
        <f>IF(LEFT(data!O252,1)="(",data!Q252,data!R252)</f>
        <v>-</v>
      </c>
      <c r="H253" s="2" t="str">
        <f>IF(LEFT(data!O252,1)="(",data!R252,data!S252)</f>
        <v>4:50PM)</v>
      </c>
      <c r="I253" s="2" t="str">
        <f t="shared" si="26"/>
        <v>4:50PM</v>
      </c>
      <c r="J253" s="2" t="s">
        <v>361</v>
      </c>
      <c r="K253" s="2" t="str">
        <f t="shared" si="27"/>
        <v>INSERT INTO section (Cid, Room, Day, Time, Semester) VALUES (203,'ICT 102','MoWeThFr','4:00PM-4:50PM','Fall2016');</v>
      </c>
      <c r="L253" s="2"/>
      <c r="M253" s="2" t="str">
        <f>data!D252</f>
        <v>L02:</v>
      </c>
      <c r="N253" s="2" t="str">
        <f t="shared" si="28"/>
        <v>lecture</v>
      </c>
      <c r="O253" s="2">
        <f>IF(ISNA(VLOOKUP(data!M252,data!$Y$2:$AC$168,5,FALSE)), "", VLOOKUP(data!M252,data!$Y$2:$AC$168,5,FALSE))</f>
        <v>27463682</v>
      </c>
      <c r="P253" s="2"/>
      <c r="Q253" s="2" t="str">
        <f>CONCATENATE("INSERT INTO ",N253," (Sid, Eid) VALUES (",specialization!A253,", ",O253,");")</f>
        <v>INSERT INTO lecture (Sid, Eid) VALUES (199, 27463682);</v>
      </c>
    </row>
    <row r="254" spans="1:17" x14ac:dyDescent="0.25">
      <c r="A254" s="2">
        <f>VLOOKUP(data!A253,courses!A:F,3,FALSE)</f>
        <v>203</v>
      </c>
      <c r="B254" s="2" t="str">
        <f>CONCATENATE(data!G253," ",data!H253)</f>
        <v>ENG 60,</v>
      </c>
      <c r="C254" s="2" t="str">
        <f t="shared" si="24"/>
        <v>ENG 60</v>
      </c>
      <c r="D254" s="2" t="str">
        <f>IF(LEFT(data!O253,1)="(",data!O253,data!P253)</f>
        <v>(MoWeThFr</v>
      </c>
      <c r="E254" s="2" t="str">
        <f t="shared" si="25"/>
        <v>MoWeThFr</v>
      </c>
      <c r="F254" s="2" t="str">
        <f>IF(LEFT(data!O253,1)="(",data!P253,data!Q253)</f>
        <v>1:00PM</v>
      </c>
      <c r="G254" s="2" t="str">
        <f>IF(LEFT(data!O253,1)="(",data!Q253,data!R253)</f>
        <v>-</v>
      </c>
      <c r="H254" s="2" t="str">
        <f>IF(LEFT(data!O253,1)="(",data!R253,data!S253)</f>
        <v>1:50PM)</v>
      </c>
      <c r="I254" s="2" t="str">
        <f t="shared" si="26"/>
        <v>1:50PM</v>
      </c>
      <c r="J254" s="2" t="s">
        <v>361</v>
      </c>
      <c r="K254" s="2" t="str">
        <f t="shared" si="27"/>
        <v>INSERT INTO section (Cid, Room, Day, Time, Semester) VALUES (203,'ENG 60','MoWeThFr','1:00PM-1:50PM','Fall2016');</v>
      </c>
      <c r="L254" s="2"/>
      <c r="M254" s="2" t="str">
        <f>data!D253</f>
        <v>L03:</v>
      </c>
      <c r="N254" s="2" t="str">
        <f t="shared" si="28"/>
        <v>lecture</v>
      </c>
      <c r="O254" s="2">
        <f>IF(ISNA(VLOOKUP(data!M253,data!$Y$2:$AC$168,5,FALSE)), "", VLOOKUP(data!M253,data!$Y$2:$AC$168,5,FALSE))</f>
        <v>35073074</v>
      </c>
      <c r="P254" s="2"/>
      <c r="Q254" s="2" t="str">
        <f>CONCATENATE("INSERT INTO ",N254," (Sid, Eid) VALUES (",specialization!A254,", ",O254,");")</f>
        <v>INSERT INTO lecture (Sid, Eid) VALUES (200, 35073074);</v>
      </c>
    </row>
    <row r="255" spans="1:17" x14ac:dyDescent="0.25">
      <c r="A255" s="2">
        <f>VLOOKUP(data!A254,courses!A:F,3,FALSE)</f>
        <v>203</v>
      </c>
      <c r="B255" s="2" t="str">
        <f>CONCATENATE(data!G254," ",data!H254)</f>
        <v>ENE 241,</v>
      </c>
      <c r="C255" s="2" t="str">
        <f t="shared" si="24"/>
        <v>ENE 241</v>
      </c>
      <c r="D255" s="2" t="str">
        <f>IF(LEFT(data!O254,1)="(",data!O254,data!P254)</f>
        <v>(TuWeThFr</v>
      </c>
      <c r="E255" s="2" t="str">
        <f t="shared" si="25"/>
        <v>TuWeThFr</v>
      </c>
      <c r="F255" s="2" t="str">
        <f>IF(LEFT(data!O254,1)="(",data!P254,data!Q254)</f>
        <v>2:00PM</v>
      </c>
      <c r="G255" s="2" t="str">
        <f>IF(LEFT(data!O254,1)="(",data!Q254,data!R254)</f>
        <v>-</v>
      </c>
      <c r="H255" s="2" t="str">
        <f>IF(LEFT(data!O254,1)="(",data!R254,data!S254)</f>
        <v>2:50PM)</v>
      </c>
      <c r="I255" s="2" t="str">
        <f t="shared" si="26"/>
        <v>2:50PM</v>
      </c>
      <c r="J255" s="2" t="s">
        <v>361</v>
      </c>
      <c r="K255" s="2" t="str">
        <f t="shared" si="27"/>
        <v>INSERT INTO section (Cid, Room, Day, Time, Semester) VALUES (203,'ENE 241','TuWeThFr','2:00PM-2:50PM','Fall2016');</v>
      </c>
      <c r="L255" s="2"/>
      <c r="M255" s="2" t="str">
        <f>data!D254</f>
        <v>L04:</v>
      </c>
      <c r="N255" s="2" t="str">
        <f t="shared" si="28"/>
        <v>lecture</v>
      </c>
      <c r="O255" s="2">
        <f>IF(ISNA(VLOOKUP(data!M254,data!$Y$2:$AC$168,5,FALSE)), "", VLOOKUP(data!M254,data!$Y$2:$AC$168,5,FALSE))</f>
        <v>88691645</v>
      </c>
      <c r="P255" s="2"/>
      <c r="Q255" s="2" t="str">
        <f>CONCATENATE("INSERT INTO ",N255," (Sid, Eid) VALUES (",specialization!A255,", ",O255,");")</f>
        <v>INSERT INTO lecture (Sid, Eid) VALUES (201, 88691645);</v>
      </c>
    </row>
    <row r="256" spans="1:17" x14ac:dyDescent="0.25">
      <c r="A256" s="2">
        <f>VLOOKUP(data!A255,courses!A:F,3,FALSE)</f>
        <v>203</v>
      </c>
      <c r="B256" s="2" t="str">
        <f>CONCATENATE(data!G255," ",data!H255)</f>
        <v>ICT 122,</v>
      </c>
      <c r="C256" s="2" t="str">
        <f t="shared" si="24"/>
        <v>ICT 122</v>
      </c>
      <c r="D256" s="2" t="str">
        <f>IF(LEFT(data!O255,1)="(",data!O255,data!P255)</f>
        <v>(MoTuWeFr</v>
      </c>
      <c r="E256" s="2" t="str">
        <f t="shared" si="25"/>
        <v>MoTuWeFr</v>
      </c>
      <c r="F256" s="2" t="str">
        <f>IF(LEFT(data!O255,1)="(",data!P255,data!Q255)</f>
        <v>1:00PM</v>
      </c>
      <c r="G256" s="2" t="str">
        <f>IF(LEFT(data!O255,1)="(",data!Q255,data!R255)</f>
        <v>-</v>
      </c>
      <c r="H256" s="2" t="str">
        <f>IF(LEFT(data!O255,1)="(",data!R255,data!S255)</f>
        <v>1:50PM)</v>
      </c>
      <c r="I256" s="2" t="str">
        <f t="shared" si="26"/>
        <v>1:50PM</v>
      </c>
      <c r="J256" s="2" t="s">
        <v>361</v>
      </c>
      <c r="K256" s="2" t="str">
        <f t="shared" si="27"/>
        <v>INSERT INTO section (Cid, Room, Day, Time, Semester) VALUES (203,'ICT 122','MoTuWeFr','1:00PM-1:50PM','Fall2016');</v>
      </c>
      <c r="L256" s="2"/>
      <c r="M256" s="2" t="str">
        <f>data!D255</f>
        <v>L05:</v>
      </c>
      <c r="N256" s="2" t="str">
        <f t="shared" si="28"/>
        <v>lecture</v>
      </c>
      <c r="O256" s="2">
        <f>IF(ISNA(VLOOKUP(data!M255,data!$Y$2:$AC$168,5,FALSE)), "", VLOOKUP(data!M255,data!$Y$2:$AC$168,5,FALSE))</f>
        <v>91736344</v>
      </c>
      <c r="P256" s="2"/>
      <c r="Q256" s="2" t="str">
        <f>CONCATENATE("INSERT INTO ",N256," (Sid, Eid) VALUES (",specialization!A256,", ",O256,");")</f>
        <v>INSERT INTO lecture (Sid, Eid) VALUES (202, 91736344);</v>
      </c>
    </row>
    <row r="257" spans="1:17" x14ac:dyDescent="0.25">
      <c r="A257" s="2">
        <f>VLOOKUP(data!A256,courses!A:F,3,FALSE)</f>
        <v>203</v>
      </c>
      <c r="B257" s="2" t="str">
        <f>CONCATENATE(data!G256," ",data!H256)</f>
        <v>ST 128,</v>
      </c>
      <c r="C257" s="2" t="str">
        <f t="shared" si="24"/>
        <v>ST 128</v>
      </c>
      <c r="D257" s="2" t="str">
        <f>IF(LEFT(data!O256,1)="(",data!O256,data!P256)</f>
        <v>(Tu</v>
      </c>
      <c r="E257" s="2" t="str">
        <f t="shared" si="25"/>
        <v>Tu</v>
      </c>
      <c r="F257" s="2" t="str">
        <f>IF(LEFT(data!O256,1)="(",data!P256,data!Q256)</f>
        <v>9:00AM</v>
      </c>
      <c r="G257" s="2" t="str">
        <f>IF(LEFT(data!O256,1)="(",data!Q256,data!R256)</f>
        <v>-</v>
      </c>
      <c r="H257" s="2" t="str">
        <f>IF(LEFT(data!O256,1)="(",data!R256,data!S256)</f>
        <v>9:50AM)</v>
      </c>
      <c r="I257" s="2" t="str">
        <f t="shared" si="26"/>
        <v>9:50AM</v>
      </c>
      <c r="J257" s="2" t="s">
        <v>361</v>
      </c>
      <c r="K257" s="2" t="str">
        <f t="shared" si="27"/>
        <v>INSERT INTO section (Cid, Room, Day, Time, Semester) VALUES (203,'ST 128','Tu','9:00AM-9:50AM','Fall2016');</v>
      </c>
      <c r="L257" s="2"/>
      <c r="M257" s="2" t="str">
        <f>data!D256</f>
        <v>B01:</v>
      </c>
      <c r="N257" s="2" t="str">
        <f t="shared" si="28"/>
        <v>lab</v>
      </c>
      <c r="O257" s="2">
        <f>IF(ISNA(VLOOKUP(data!M256,data!$Y$2:$AC$168,5,FALSE)), "", VLOOKUP(data!M256,data!$Y$2:$AC$168,5,FALSE))</f>
        <v>56973396</v>
      </c>
      <c r="P257" s="2"/>
      <c r="Q257" s="2" t="str">
        <f>CONCATENATE("INSERT INTO ",N257," (Sid, Eid) VALUES (",specialization!A257,", ",O257,");")</f>
        <v>INSERT INTO lab (Sid, Eid) VALUES (203, 56973396);</v>
      </c>
    </row>
    <row r="258" spans="1:17" x14ac:dyDescent="0.25">
      <c r="A258" s="2">
        <f>VLOOKUP(data!A257,courses!A:F,3,FALSE)</f>
        <v>203</v>
      </c>
      <c r="B258" s="2" t="str">
        <f>CONCATENATE(data!G257," ",data!H257)</f>
        <v>MS 527,</v>
      </c>
      <c r="C258" s="2" t="str">
        <f t="shared" si="24"/>
        <v>MS 527</v>
      </c>
      <c r="D258" s="2" t="str">
        <f>IF(LEFT(data!O257,1)="(",data!O257,data!P257)</f>
        <v>(We</v>
      </c>
      <c r="E258" s="2" t="str">
        <f t="shared" si="25"/>
        <v>We</v>
      </c>
      <c r="F258" s="2" t="str">
        <f>IF(LEFT(data!O257,1)="(",data!P257,data!Q257)</f>
        <v>12:00PM</v>
      </c>
      <c r="G258" s="2" t="str">
        <f>IF(LEFT(data!O257,1)="(",data!Q257,data!R257)</f>
        <v>-</v>
      </c>
      <c r="H258" s="2" t="str">
        <f>IF(LEFT(data!O257,1)="(",data!R257,data!S257)</f>
        <v>12:50PM)</v>
      </c>
      <c r="I258" s="2" t="str">
        <f t="shared" si="26"/>
        <v>12:50PM</v>
      </c>
      <c r="J258" s="2" t="s">
        <v>361</v>
      </c>
      <c r="K258" s="2" t="str">
        <f t="shared" si="27"/>
        <v>INSERT INTO section (Cid, Room, Day, Time, Semester) VALUES (203,'MS 527','We','12:00PM-12:50PM','Fall2016');</v>
      </c>
      <c r="L258" s="2"/>
      <c r="M258" s="2" t="str">
        <f>data!D257</f>
        <v>B02:</v>
      </c>
      <c r="N258" s="2" t="str">
        <f t="shared" si="28"/>
        <v>lab</v>
      </c>
      <c r="O258" s="2">
        <f>IF(ISNA(VLOOKUP(data!M257,data!$Y$2:$AC$168,5,FALSE)), "", VLOOKUP(data!M257,data!$Y$2:$AC$168,5,FALSE))</f>
        <v>67031115</v>
      </c>
      <c r="P258" s="2"/>
      <c r="Q258" s="2" t="str">
        <f>CONCATENATE("INSERT INTO ",N258," (Sid, Eid) VALUES (",specialization!A258,", ",O258,");")</f>
        <v>INSERT INTO lab (Sid, Eid) VALUES (204, 67031115);</v>
      </c>
    </row>
    <row r="259" spans="1:17" x14ac:dyDescent="0.25">
      <c r="A259" s="2">
        <f>VLOOKUP(data!A258,courses!A:F,3,FALSE)</f>
        <v>203</v>
      </c>
      <c r="B259" s="2" t="str">
        <f>CONCATENATE(data!G258," ",data!H258)</f>
        <v>SA 124A,</v>
      </c>
      <c r="C259" s="2" t="str">
        <f t="shared" si="24"/>
        <v>SA 124A</v>
      </c>
      <c r="D259" s="2" t="str">
        <f>IF(LEFT(data!O258,1)="(",data!O258,data!P258)</f>
        <v>(Th</v>
      </c>
      <c r="E259" s="2" t="str">
        <f t="shared" si="25"/>
        <v>Th</v>
      </c>
      <c r="F259" s="2" t="str">
        <f>IF(LEFT(data!O258,1)="(",data!P258,data!Q258)</f>
        <v>12:00PM</v>
      </c>
      <c r="G259" s="2" t="str">
        <f>IF(LEFT(data!O258,1)="(",data!Q258,data!R258)</f>
        <v>-</v>
      </c>
      <c r="H259" s="2" t="str">
        <f>IF(LEFT(data!O258,1)="(",data!R258,data!S258)</f>
        <v>12:50PM)</v>
      </c>
      <c r="I259" s="2" t="str">
        <f t="shared" si="26"/>
        <v>12:50PM</v>
      </c>
      <c r="J259" s="2" t="s">
        <v>361</v>
      </c>
      <c r="K259" s="2" t="str">
        <f t="shared" si="27"/>
        <v>INSERT INTO section (Cid, Room, Day, Time, Semester) VALUES (203,'SA 124A','Th','12:00PM-12:50PM','Fall2016');</v>
      </c>
      <c r="L259" s="2"/>
      <c r="M259" s="2" t="str">
        <f>data!D258</f>
        <v>B03:</v>
      </c>
      <c r="N259" s="2" t="str">
        <f t="shared" si="28"/>
        <v>lab</v>
      </c>
      <c r="O259" s="2">
        <f>IF(ISNA(VLOOKUP(data!M258,data!$Y$2:$AC$168,5,FALSE)), "", VLOOKUP(data!M258,data!$Y$2:$AC$168,5,FALSE))</f>
        <v>68117988</v>
      </c>
      <c r="P259" s="2"/>
      <c r="Q259" s="2" t="str">
        <f>CONCATENATE("INSERT INTO ",N259," (Sid, Eid) VALUES (",specialization!A259,", ",O259,");")</f>
        <v>INSERT INTO lab (Sid, Eid) VALUES (205, 68117988);</v>
      </c>
    </row>
    <row r="260" spans="1:17" x14ac:dyDescent="0.25">
      <c r="A260" s="2">
        <f>VLOOKUP(data!A259,courses!A:F,3,FALSE)</f>
        <v>203</v>
      </c>
      <c r="B260" s="2" t="str">
        <f>CONCATENATE(data!G259," ",data!H259)</f>
        <v>ST 130,</v>
      </c>
      <c r="C260" s="2" t="str">
        <f t="shared" si="24"/>
        <v>ST 130</v>
      </c>
      <c r="D260" s="2" t="str">
        <f>IF(LEFT(data!O259,1)="(",data!O259,data!P259)</f>
        <v>(Fr</v>
      </c>
      <c r="E260" s="2" t="str">
        <f t="shared" si="25"/>
        <v>Fr</v>
      </c>
      <c r="F260" s="2" t="str">
        <f>IF(LEFT(data!O259,1)="(",data!P259,data!Q259)</f>
        <v>11:00AM</v>
      </c>
      <c r="G260" s="2" t="str">
        <f>IF(LEFT(data!O259,1)="(",data!Q259,data!R259)</f>
        <v>-</v>
      </c>
      <c r="H260" s="2" t="str">
        <f>IF(LEFT(data!O259,1)="(",data!R259,data!S259)</f>
        <v>11:50AM)</v>
      </c>
      <c r="I260" s="2" t="str">
        <f t="shared" si="26"/>
        <v>11:50AM</v>
      </c>
      <c r="J260" s="2" t="s">
        <v>361</v>
      </c>
      <c r="K260" s="2" t="str">
        <f t="shared" si="27"/>
        <v>INSERT INTO section (Cid, Room, Day, Time, Semester) VALUES (203,'ST 130','Fr','11:00AM-11:50AM','Fall2016');</v>
      </c>
      <c r="L260" s="2"/>
      <c r="M260" s="2" t="str">
        <f>data!D259</f>
        <v>B04:</v>
      </c>
      <c r="N260" s="2" t="str">
        <f t="shared" si="28"/>
        <v>lab</v>
      </c>
      <c r="O260" s="2">
        <f>IF(ISNA(VLOOKUP(data!M259,data!$Y$2:$AC$168,5,FALSE)), "", VLOOKUP(data!M259,data!$Y$2:$AC$168,5,FALSE))</f>
        <v>34107128</v>
      </c>
      <c r="P260" s="2"/>
      <c r="Q260" s="2" t="str">
        <f>CONCATENATE("INSERT INTO ",N260," (Sid, Eid) VALUES (",specialization!A260,", ",O260,");")</f>
        <v>INSERT INTO lab (Sid, Eid) VALUES (206, 34107128);</v>
      </c>
    </row>
    <row r="261" spans="1:17" x14ac:dyDescent="0.25">
      <c r="A261" s="2">
        <f>VLOOKUP(data!A260,courses!A:F,3,FALSE)</f>
        <v>203</v>
      </c>
      <c r="B261" s="2" t="str">
        <f>CONCATENATE(data!G260," ",data!H260)</f>
        <v>TRB 101,</v>
      </c>
      <c r="C261" s="2" t="str">
        <f t="shared" si="24"/>
        <v>TRB 101</v>
      </c>
      <c r="D261" s="2" t="str">
        <f>IF(LEFT(data!O260,1)="(",data!O260,data!P260)</f>
        <v>(Mo</v>
      </c>
      <c r="E261" s="2" t="str">
        <f t="shared" si="25"/>
        <v>Mo</v>
      </c>
      <c r="F261" s="2" t="str">
        <f>IF(LEFT(data!O260,1)="(",data!P260,data!Q260)</f>
        <v>3:00PM</v>
      </c>
      <c r="G261" s="2" t="str">
        <f>IF(LEFT(data!O260,1)="(",data!Q260,data!R260)</f>
        <v>-</v>
      </c>
      <c r="H261" s="2" t="str">
        <f>IF(LEFT(data!O260,1)="(",data!R260,data!S260)</f>
        <v>3:50PM)</v>
      </c>
      <c r="I261" s="2" t="str">
        <f t="shared" si="26"/>
        <v>3:50PM</v>
      </c>
      <c r="J261" s="2" t="s">
        <v>361</v>
      </c>
      <c r="K261" s="2" t="str">
        <f t="shared" si="27"/>
        <v>INSERT INTO section (Cid, Room, Day, Time, Semester) VALUES (203,'TRB 101','Mo','3:00PM-3:50PM','Fall2016');</v>
      </c>
      <c r="L261" s="2"/>
      <c r="M261" s="2" t="str">
        <f>data!D260</f>
        <v>B05:</v>
      </c>
      <c r="N261" s="2" t="str">
        <f t="shared" si="28"/>
        <v>lab</v>
      </c>
      <c r="O261" s="2">
        <f>IF(ISNA(VLOOKUP(data!M260,data!$Y$2:$AC$168,5,FALSE)), "", VLOOKUP(data!M260,data!$Y$2:$AC$168,5,FALSE))</f>
        <v>68117988</v>
      </c>
      <c r="P261" s="2"/>
      <c r="Q261" s="2" t="str">
        <f>CONCATENATE("INSERT INTO ",N261," (Sid, Eid) VALUES (",specialization!A261,", ",O261,");")</f>
        <v>INSERT INTO lab (Sid, Eid) VALUES (207, 68117988);</v>
      </c>
    </row>
    <row r="262" spans="1:17" x14ac:dyDescent="0.25">
      <c r="A262" s="2">
        <f>VLOOKUP(data!A261,courses!A:F,3,FALSE)</f>
        <v>203</v>
      </c>
      <c r="B262" s="2" t="str">
        <f>CONCATENATE(data!G261," ",data!H261)</f>
        <v>SA 124A,</v>
      </c>
      <c r="C262" s="2" t="str">
        <f t="shared" si="24"/>
        <v>SA 124A</v>
      </c>
      <c r="D262" s="2" t="str">
        <f>IF(LEFT(data!O261,1)="(",data!O261,data!P261)</f>
        <v>(Tu</v>
      </c>
      <c r="E262" s="2" t="str">
        <f t="shared" si="25"/>
        <v>Tu</v>
      </c>
      <c r="F262" s="2" t="str">
        <f>IF(LEFT(data!O261,1)="(",data!P261,data!Q261)</f>
        <v>12:00PM</v>
      </c>
      <c r="G262" s="2" t="str">
        <f>IF(LEFT(data!O261,1)="(",data!Q261,data!R261)</f>
        <v>-</v>
      </c>
      <c r="H262" s="2" t="str">
        <f>IF(LEFT(data!O261,1)="(",data!R261,data!S261)</f>
        <v>12:50PM)</v>
      </c>
      <c r="I262" s="2" t="str">
        <f t="shared" si="26"/>
        <v>12:50PM</v>
      </c>
      <c r="J262" s="2" t="s">
        <v>361</v>
      </c>
      <c r="K262" s="2" t="str">
        <f t="shared" si="27"/>
        <v>INSERT INTO section (Cid, Room, Day, Time, Semester) VALUES (203,'SA 124A','Tu','12:00PM-12:50PM','Fall2016');</v>
      </c>
      <c r="L262" s="2"/>
      <c r="M262" s="2" t="str">
        <f>data!D261</f>
        <v>B06:</v>
      </c>
      <c r="N262" s="2" t="str">
        <f t="shared" si="28"/>
        <v>lab</v>
      </c>
      <c r="O262" s="2">
        <f>IF(ISNA(VLOOKUP(data!M261,data!$Y$2:$AC$168,5,FALSE)), "", VLOOKUP(data!M261,data!$Y$2:$AC$168,5,FALSE))</f>
        <v>26843432</v>
      </c>
      <c r="P262" s="2"/>
      <c r="Q262" s="2" t="str">
        <f>CONCATENATE("INSERT INTO ",N262," (Sid, Eid) VALUES (",specialization!A262,", ",O262,");")</f>
        <v>INSERT INTO lab (Sid, Eid) VALUES (208, 26843432);</v>
      </c>
    </row>
    <row r="263" spans="1:17" x14ac:dyDescent="0.25">
      <c r="A263" s="2">
        <f>VLOOKUP(data!A262,courses!A:F,3,FALSE)</f>
        <v>203</v>
      </c>
      <c r="B263" s="2" t="str">
        <f>CONCATENATE(data!G262," ",data!H262)</f>
        <v>ST 126,</v>
      </c>
      <c r="C263" s="2" t="str">
        <f t="shared" si="24"/>
        <v>ST 126</v>
      </c>
      <c r="D263" s="2" t="str">
        <f>IF(LEFT(data!O262,1)="(",data!O262,data!P262)</f>
        <v>(Tu</v>
      </c>
      <c r="E263" s="2" t="str">
        <f t="shared" si="25"/>
        <v>Tu</v>
      </c>
      <c r="F263" s="2" t="str">
        <f>IF(LEFT(data!O262,1)="(",data!P262,data!Q262)</f>
        <v>2:00PM</v>
      </c>
      <c r="G263" s="2" t="str">
        <f>IF(LEFT(data!O262,1)="(",data!Q262,data!R262)</f>
        <v>-</v>
      </c>
      <c r="H263" s="2" t="str">
        <f>IF(LEFT(data!O262,1)="(",data!R262,data!S262)</f>
        <v>2:50PM)</v>
      </c>
      <c r="I263" s="2" t="str">
        <f t="shared" si="26"/>
        <v>2:50PM</v>
      </c>
      <c r="J263" s="2" t="s">
        <v>361</v>
      </c>
      <c r="K263" s="2" t="str">
        <f t="shared" si="27"/>
        <v>INSERT INTO section (Cid, Room, Day, Time, Semester) VALUES (203,'ST 126','Tu','2:00PM-2:50PM','Fall2016');</v>
      </c>
      <c r="L263" s="2"/>
      <c r="M263" s="2" t="str">
        <f>data!D262</f>
        <v>B07:</v>
      </c>
      <c r="N263" s="2" t="str">
        <f t="shared" si="28"/>
        <v>lab</v>
      </c>
      <c r="O263" s="2">
        <f>IF(ISNA(VLOOKUP(data!M262,data!$Y$2:$AC$168,5,FALSE)), "", VLOOKUP(data!M262,data!$Y$2:$AC$168,5,FALSE))</f>
        <v>51629419</v>
      </c>
      <c r="P263" s="2"/>
      <c r="Q263" s="2" t="str">
        <f>CONCATENATE("INSERT INTO ",N263," (Sid, Eid) VALUES (",specialization!A263,", ",O263,");")</f>
        <v>INSERT INTO lab (Sid, Eid) VALUES (209, 51629419);</v>
      </c>
    </row>
    <row r="264" spans="1:17" x14ac:dyDescent="0.25">
      <c r="A264" s="2">
        <f>VLOOKUP(data!A263,courses!A:F,3,FALSE)</f>
        <v>203</v>
      </c>
      <c r="B264" s="2" t="str">
        <f>CONCATENATE(data!G263," ",data!H263)</f>
        <v>SA 124A,</v>
      </c>
      <c r="C264" s="2" t="str">
        <f t="shared" si="24"/>
        <v>SA 124A</v>
      </c>
      <c r="D264" s="2" t="str">
        <f>IF(LEFT(data!O263,1)="(",data!O263,data!P263)</f>
        <v>(We</v>
      </c>
      <c r="E264" s="2" t="str">
        <f t="shared" si="25"/>
        <v>We</v>
      </c>
      <c r="F264" s="2" t="str">
        <f>IF(LEFT(data!O263,1)="(",data!P263,data!Q263)</f>
        <v>2:00PM</v>
      </c>
      <c r="G264" s="2" t="str">
        <f>IF(LEFT(data!O263,1)="(",data!Q263,data!R263)</f>
        <v>-</v>
      </c>
      <c r="H264" s="2" t="str">
        <f>IF(LEFT(data!O263,1)="(",data!R263,data!S263)</f>
        <v>2:50PM)</v>
      </c>
      <c r="I264" s="2" t="str">
        <f t="shared" si="26"/>
        <v>2:50PM</v>
      </c>
      <c r="J264" s="2" t="s">
        <v>361</v>
      </c>
      <c r="K264" s="2" t="str">
        <f t="shared" si="27"/>
        <v>INSERT INTO section (Cid, Room, Day, Time, Semester) VALUES (203,'SA 124A','We','2:00PM-2:50PM','Fall2016');</v>
      </c>
      <c r="L264" s="2"/>
      <c r="M264" s="2" t="str">
        <f>data!D263</f>
        <v>B08:</v>
      </c>
      <c r="N264" s="2" t="str">
        <f t="shared" si="28"/>
        <v>lab</v>
      </c>
      <c r="O264" s="2">
        <f>IF(ISNA(VLOOKUP(data!M263,data!$Y$2:$AC$168,5,FALSE)), "", VLOOKUP(data!M263,data!$Y$2:$AC$168,5,FALSE))</f>
        <v>27463682</v>
      </c>
      <c r="P264" s="2"/>
      <c r="Q264" s="2" t="str">
        <f>CONCATENATE("INSERT INTO ",N264," (Sid, Eid) VALUES (",specialization!A264,", ",O264,");")</f>
        <v>INSERT INTO lab (Sid, Eid) VALUES (210, 27463682);</v>
      </c>
    </row>
    <row r="265" spans="1:17" x14ac:dyDescent="0.25">
      <c r="A265" s="2">
        <f>VLOOKUP(data!A264,courses!A:F,3,FALSE)</f>
        <v>203</v>
      </c>
      <c r="B265" s="2" t="str">
        <f>CONCATENATE(data!G264," ",data!H264)</f>
        <v>ST 126,</v>
      </c>
      <c r="C265" s="2" t="str">
        <f t="shared" si="24"/>
        <v>ST 126</v>
      </c>
      <c r="D265" s="2" t="str">
        <f>IF(LEFT(data!O264,1)="(",data!O264,data!P264)</f>
        <v>(Th</v>
      </c>
      <c r="E265" s="2" t="str">
        <f t="shared" si="25"/>
        <v>Th</v>
      </c>
      <c r="F265" s="2" t="str">
        <f>IF(LEFT(data!O264,1)="(",data!P264,data!Q264)</f>
        <v>2:00PM</v>
      </c>
      <c r="G265" s="2" t="str">
        <f>IF(LEFT(data!O264,1)="(",data!Q264,data!R264)</f>
        <v>-</v>
      </c>
      <c r="H265" s="2" t="str">
        <f>IF(LEFT(data!O264,1)="(",data!R264,data!S264)</f>
        <v>2:50PM)</v>
      </c>
      <c r="I265" s="2" t="str">
        <f t="shared" si="26"/>
        <v>2:50PM</v>
      </c>
      <c r="J265" s="2" t="s">
        <v>361</v>
      </c>
      <c r="K265" s="2" t="str">
        <f t="shared" si="27"/>
        <v>INSERT INTO section (Cid, Room, Day, Time, Semester) VALUES (203,'ST 126','Th','2:00PM-2:50PM','Fall2016');</v>
      </c>
      <c r="L265" s="2"/>
      <c r="M265" s="2" t="str">
        <f>data!D264</f>
        <v>B09:</v>
      </c>
      <c r="N265" s="2" t="str">
        <f t="shared" si="28"/>
        <v>lab</v>
      </c>
      <c r="O265" s="2">
        <f>IF(ISNA(VLOOKUP(data!M264,data!$Y$2:$AC$168,5,FALSE)), "", VLOOKUP(data!M264,data!$Y$2:$AC$168,5,FALSE))</f>
        <v>23240111</v>
      </c>
      <c r="P265" s="2"/>
      <c r="Q265" s="2" t="str">
        <f>CONCATENATE("INSERT INTO ",N265," (Sid, Eid) VALUES (",specialization!A265,", ",O265,");")</f>
        <v>INSERT INTO lab (Sid, Eid) VALUES (211, 23240111);</v>
      </c>
    </row>
    <row r="266" spans="1:17" x14ac:dyDescent="0.25">
      <c r="A266" s="2">
        <f>VLOOKUP(data!A265,courses!A:F,3,FALSE)</f>
        <v>203</v>
      </c>
      <c r="B266" s="2" t="str">
        <f>CONCATENATE(data!G265," ",data!H265)</f>
        <v>ST 126,</v>
      </c>
      <c r="C266" s="2" t="str">
        <f t="shared" si="24"/>
        <v>ST 126</v>
      </c>
      <c r="D266" s="2" t="str">
        <f>IF(LEFT(data!O265,1)="(",data!O265,data!P265)</f>
        <v>(Th</v>
      </c>
      <c r="E266" s="2" t="str">
        <f t="shared" si="25"/>
        <v>Th</v>
      </c>
      <c r="F266" s="2" t="str">
        <f>IF(LEFT(data!O265,1)="(",data!P265,data!Q265)</f>
        <v>3:00PM</v>
      </c>
      <c r="G266" s="2" t="str">
        <f>IF(LEFT(data!O265,1)="(",data!Q265,data!R265)</f>
        <v>-</v>
      </c>
      <c r="H266" s="2" t="str">
        <f>IF(LEFT(data!O265,1)="(",data!R265,data!S265)</f>
        <v>3:50PM)</v>
      </c>
      <c r="I266" s="2" t="str">
        <f t="shared" si="26"/>
        <v>3:50PM</v>
      </c>
      <c r="J266" s="2" t="s">
        <v>361</v>
      </c>
      <c r="K266" s="2" t="str">
        <f t="shared" si="27"/>
        <v>INSERT INTO section (Cid, Room, Day, Time, Semester) VALUES (203,'ST 126','Th','3:00PM-3:50PM','Fall2016');</v>
      </c>
      <c r="L266" s="2"/>
      <c r="M266" s="2" t="str">
        <f>data!D265</f>
        <v>B10:</v>
      </c>
      <c r="N266" s="2" t="str">
        <f t="shared" si="28"/>
        <v>lab</v>
      </c>
      <c r="O266" s="2">
        <f>IF(ISNA(VLOOKUP(data!M265,data!$Y$2:$AC$168,5,FALSE)), "", VLOOKUP(data!M265,data!$Y$2:$AC$168,5,FALSE))</f>
        <v>23240111</v>
      </c>
      <c r="P266" s="2"/>
      <c r="Q266" s="2" t="str">
        <f>CONCATENATE("INSERT INTO ",N266," (Sid, Eid) VALUES (",specialization!A266,", ",O266,");")</f>
        <v>INSERT INTO lab (Sid, Eid) VALUES (212, 23240111);</v>
      </c>
    </row>
    <row r="267" spans="1:17" x14ac:dyDescent="0.25">
      <c r="A267" s="2">
        <f>VLOOKUP(data!A266,courses!A:F,3,FALSE)</f>
        <v>203</v>
      </c>
      <c r="B267" s="2" t="str">
        <f>CONCATENATE(data!G266," ",data!H266)</f>
        <v>SA 124A,</v>
      </c>
      <c r="C267" s="2" t="str">
        <f t="shared" si="24"/>
        <v>SA 124A</v>
      </c>
      <c r="D267" s="2" t="str">
        <f>IF(LEFT(data!O266,1)="(",data!O266,data!P266)</f>
        <v>(Fr</v>
      </c>
      <c r="E267" s="2" t="str">
        <f t="shared" si="25"/>
        <v>Fr</v>
      </c>
      <c r="F267" s="2" t="str">
        <f>IF(LEFT(data!O266,1)="(",data!P266,data!Q266)</f>
        <v>9:00AM</v>
      </c>
      <c r="G267" s="2" t="str">
        <f>IF(LEFT(data!O266,1)="(",data!Q266,data!R266)</f>
        <v>-</v>
      </c>
      <c r="H267" s="2" t="str">
        <f>IF(LEFT(data!O266,1)="(",data!R266,data!S266)</f>
        <v>9:50AM)</v>
      </c>
      <c r="I267" s="2" t="str">
        <f t="shared" si="26"/>
        <v>9:50AM</v>
      </c>
      <c r="J267" s="2" t="s">
        <v>361</v>
      </c>
      <c r="K267" s="2" t="str">
        <f t="shared" si="27"/>
        <v>INSERT INTO section (Cid, Room, Day, Time, Semester) VALUES (203,'SA 124A','Fr','9:00AM-9:50AM','Fall2016');</v>
      </c>
      <c r="L267" s="2"/>
      <c r="M267" s="2" t="str">
        <f>data!D266</f>
        <v>B11:</v>
      </c>
      <c r="N267" s="2" t="str">
        <f t="shared" si="28"/>
        <v>lab</v>
      </c>
      <c r="O267" s="2">
        <f>IF(ISNA(VLOOKUP(data!M266,data!$Y$2:$AC$168,5,FALSE)), "", VLOOKUP(data!M266,data!$Y$2:$AC$168,5,FALSE))</f>
        <v>20204801</v>
      </c>
      <c r="P267" s="2"/>
      <c r="Q267" s="2" t="str">
        <f>CONCATENATE("INSERT INTO ",N267," (Sid, Eid) VALUES (",specialization!A267,", ",O267,");")</f>
        <v>INSERT INTO lab (Sid, Eid) VALUES (213, 20204801);</v>
      </c>
    </row>
    <row r="268" spans="1:17" x14ac:dyDescent="0.25">
      <c r="A268" s="2">
        <f>VLOOKUP(data!A267,courses!A:F,3,FALSE)</f>
        <v>203</v>
      </c>
      <c r="B268" s="2" t="str">
        <f>CONCATENATE(data!G267," ",data!H267)</f>
        <v>TRB 101,</v>
      </c>
      <c r="C268" s="2" t="str">
        <f t="shared" si="24"/>
        <v>TRB 101</v>
      </c>
      <c r="D268" s="2" t="str">
        <f>IF(LEFT(data!O267,1)="(",data!O267,data!P267)</f>
        <v>(Fr</v>
      </c>
      <c r="E268" s="2" t="str">
        <f t="shared" si="25"/>
        <v>Fr</v>
      </c>
      <c r="F268" s="2" t="str">
        <f>IF(LEFT(data!O267,1)="(",data!P267,data!Q267)</f>
        <v>12:00PM</v>
      </c>
      <c r="G268" s="2" t="str">
        <f>IF(LEFT(data!O267,1)="(",data!Q267,data!R267)</f>
        <v>-</v>
      </c>
      <c r="H268" s="2" t="str">
        <f>IF(LEFT(data!O267,1)="(",data!R267,data!S267)</f>
        <v>12:50PM)</v>
      </c>
      <c r="I268" s="2" t="str">
        <f t="shared" si="26"/>
        <v>12:50PM</v>
      </c>
      <c r="J268" s="2" t="s">
        <v>361</v>
      </c>
      <c r="K268" s="2" t="str">
        <f t="shared" si="27"/>
        <v>INSERT INTO section (Cid, Room, Day, Time, Semester) VALUES (203,'TRB 101','Fr','12:00PM-12:50PM','Fall2016');</v>
      </c>
      <c r="L268" s="2"/>
      <c r="M268" s="2" t="str">
        <f>data!D267</f>
        <v>B12:</v>
      </c>
      <c r="N268" s="2" t="str">
        <f t="shared" si="28"/>
        <v>lab</v>
      </c>
      <c r="O268" s="2">
        <f>IF(ISNA(VLOOKUP(data!M267,data!$Y$2:$AC$168,5,FALSE)), "", VLOOKUP(data!M267,data!$Y$2:$AC$168,5,FALSE))</f>
        <v>43362894</v>
      </c>
      <c r="P268" s="2"/>
      <c r="Q268" s="2" t="str">
        <f>CONCATENATE("INSERT INTO ",N268," (Sid, Eid) VALUES (",specialization!A268,", ",O268,");")</f>
        <v>INSERT INTO lab (Sid, Eid) VALUES (214, 43362894);</v>
      </c>
    </row>
    <row r="269" spans="1:17" x14ac:dyDescent="0.25">
      <c r="A269" s="2">
        <f>VLOOKUP(data!A268,courses!A:F,3,FALSE)</f>
        <v>203</v>
      </c>
      <c r="B269" s="2" t="str">
        <f>CONCATENATE(data!G268," ",data!H268)</f>
        <v>MS 371,</v>
      </c>
      <c r="C269" s="2" t="str">
        <f t="shared" si="24"/>
        <v>MS 371</v>
      </c>
      <c r="D269" s="2" t="str">
        <f>IF(LEFT(data!O268,1)="(",data!O268,data!P268)</f>
        <v>(We</v>
      </c>
      <c r="E269" s="2" t="str">
        <f t="shared" si="25"/>
        <v>We</v>
      </c>
      <c r="F269" s="2" t="str">
        <f>IF(LEFT(data!O268,1)="(",data!P268,data!Q268)</f>
        <v>10:00AM</v>
      </c>
      <c r="G269" s="2" t="str">
        <f>IF(LEFT(data!O268,1)="(",data!Q268,data!R268)</f>
        <v>-</v>
      </c>
      <c r="H269" s="2" t="str">
        <f>IF(LEFT(data!O268,1)="(",data!R268,data!S268)</f>
        <v>10:50AM)</v>
      </c>
      <c r="I269" s="2" t="str">
        <f t="shared" si="26"/>
        <v>10:50AM</v>
      </c>
      <c r="J269" s="2" t="s">
        <v>361</v>
      </c>
      <c r="K269" s="2" t="str">
        <f t="shared" si="27"/>
        <v>INSERT INTO section (Cid, Room, Day, Time, Semester) VALUES (203,'MS 371','We','10:00AM-10:50AM','Fall2016');</v>
      </c>
      <c r="L269" s="2"/>
      <c r="M269" s="2" t="str">
        <f>data!D268</f>
        <v>B13:</v>
      </c>
      <c r="N269" s="2" t="str">
        <f t="shared" si="28"/>
        <v>lab</v>
      </c>
      <c r="O269" s="2">
        <f>IF(ISNA(VLOOKUP(data!M268,data!$Y$2:$AC$168,5,FALSE)), "", VLOOKUP(data!M268,data!$Y$2:$AC$168,5,FALSE))</f>
        <v>82585847</v>
      </c>
      <c r="P269" s="2"/>
      <c r="Q269" s="2" t="str">
        <f>CONCATENATE("INSERT INTO ",N269," (Sid, Eid) VALUES (",specialization!A269,", ",O269,");")</f>
        <v>INSERT INTO lab (Sid, Eid) VALUES (215, 82585847);</v>
      </c>
    </row>
    <row r="270" spans="1:17" x14ac:dyDescent="0.25">
      <c r="A270" s="2">
        <f>VLOOKUP(data!A269,courses!A:F,3,FALSE)</f>
        <v>203</v>
      </c>
      <c r="B270" s="2" t="str">
        <f>CONCATENATE(data!G269," ",data!H269)</f>
        <v>MS 371,</v>
      </c>
      <c r="C270" s="2" t="str">
        <f t="shared" si="24"/>
        <v>MS 371</v>
      </c>
      <c r="D270" s="2" t="str">
        <f>IF(LEFT(data!O269,1)="(",data!O269,data!P269)</f>
        <v>(We</v>
      </c>
      <c r="E270" s="2" t="str">
        <f t="shared" si="25"/>
        <v>We</v>
      </c>
      <c r="F270" s="2" t="str">
        <f>IF(LEFT(data!O269,1)="(",data!P269,data!Q269)</f>
        <v>11:00AM</v>
      </c>
      <c r="G270" s="2" t="str">
        <f>IF(LEFT(data!O269,1)="(",data!Q269,data!R269)</f>
        <v>-</v>
      </c>
      <c r="H270" s="2" t="str">
        <f>IF(LEFT(data!O269,1)="(",data!R269,data!S269)</f>
        <v>11:50AM)</v>
      </c>
      <c r="I270" s="2" t="str">
        <f t="shared" si="26"/>
        <v>11:50AM</v>
      </c>
      <c r="J270" s="2" t="s">
        <v>361</v>
      </c>
      <c r="K270" s="2" t="str">
        <f t="shared" si="27"/>
        <v>INSERT INTO section (Cid, Room, Day, Time, Semester) VALUES (203,'MS 371','We','11:00AM-11:50AM','Fall2016');</v>
      </c>
      <c r="L270" s="2"/>
      <c r="M270" s="2" t="str">
        <f>data!D269</f>
        <v>B14:</v>
      </c>
      <c r="N270" s="2" t="str">
        <f t="shared" si="28"/>
        <v>lab</v>
      </c>
      <c r="O270" s="2">
        <f>IF(ISNA(VLOOKUP(data!M269,data!$Y$2:$AC$168,5,FALSE)), "", VLOOKUP(data!M269,data!$Y$2:$AC$168,5,FALSE))</f>
        <v>26843432</v>
      </c>
      <c r="P270" s="2"/>
      <c r="Q270" s="2" t="str">
        <f>CONCATENATE("INSERT INTO ",N270," (Sid, Eid) VALUES (",specialization!A270,", ",O270,");")</f>
        <v>INSERT INTO lab (Sid, Eid) VALUES (216, 26843432);</v>
      </c>
    </row>
    <row r="271" spans="1:17" x14ac:dyDescent="0.25">
      <c r="A271" s="2">
        <f>VLOOKUP(data!A270,courses!A:F,3,FALSE)</f>
        <v>203</v>
      </c>
      <c r="B271" s="2" t="str">
        <f>CONCATENATE(data!G270," ",data!H270)</f>
        <v>MS 371,</v>
      </c>
      <c r="C271" s="2" t="str">
        <f t="shared" si="24"/>
        <v>MS 371</v>
      </c>
      <c r="D271" s="2" t="str">
        <f>IF(LEFT(data!O270,1)="(",data!O270,data!P270)</f>
        <v>(Th</v>
      </c>
      <c r="E271" s="2" t="str">
        <f t="shared" si="25"/>
        <v>Th</v>
      </c>
      <c r="F271" s="2" t="str">
        <f>IF(LEFT(data!O270,1)="(",data!P270,data!Q270)</f>
        <v>10:00AM</v>
      </c>
      <c r="G271" s="2" t="str">
        <f>IF(LEFT(data!O270,1)="(",data!Q270,data!R270)</f>
        <v>-</v>
      </c>
      <c r="H271" s="2" t="str">
        <f>IF(LEFT(data!O270,1)="(",data!R270,data!S270)</f>
        <v>10:50AM)</v>
      </c>
      <c r="I271" s="2" t="str">
        <f t="shared" si="26"/>
        <v>10:50AM</v>
      </c>
      <c r="J271" s="2" t="s">
        <v>361</v>
      </c>
      <c r="K271" s="2" t="str">
        <f t="shared" si="27"/>
        <v>INSERT INTO section (Cid, Room, Day, Time, Semester) VALUES (203,'MS 371','Th','10:00AM-10:50AM','Fall2016');</v>
      </c>
      <c r="L271" s="2"/>
      <c r="M271" s="2" t="str">
        <f>data!D270</f>
        <v>B15:</v>
      </c>
      <c r="N271" s="2" t="str">
        <f t="shared" si="28"/>
        <v>lab</v>
      </c>
      <c r="O271" s="2">
        <f>IF(ISNA(VLOOKUP(data!M270,data!$Y$2:$AC$168,5,FALSE)), "", VLOOKUP(data!M270,data!$Y$2:$AC$168,5,FALSE))</f>
        <v>48266764</v>
      </c>
      <c r="P271" s="2"/>
      <c r="Q271" s="2" t="str">
        <f>CONCATENATE("INSERT INTO ",N271," (Sid, Eid) VALUES (",specialization!A271,", ",O271,");")</f>
        <v>INSERT INTO lab (Sid, Eid) VALUES (217, 48266764);</v>
      </c>
    </row>
    <row r="272" spans="1:17" x14ac:dyDescent="0.25">
      <c r="A272" s="2">
        <f>VLOOKUP(data!A271,courses!A:F,3,FALSE)</f>
        <v>203</v>
      </c>
      <c r="B272" s="2" t="str">
        <f>CONCATENATE(data!G271," ",data!H271)</f>
        <v>MS 371,</v>
      </c>
      <c r="C272" s="2" t="str">
        <f t="shared" si="24"/>
        <v>MS 371</v>
      </c>
      <c r="D272" s="2" t="str">
        <f>IF(LEFT(data!O271,1)="(",data!O271,data!P271)</f>
        <v>(Th</v>
      </c>
      <c r="E272" s="2" t="str">
        <f t="shared" si="25"/>
        <v>Th</v>
      </c>
      <c r="F272" s="2" t="str">
        <f>IF(LEFT(data!O271,1)="(",data!P271,data!Q271)</f>
        <v>11:00AM</v>
      </c>
      <c r="G272" s="2" t="str">
        <f>IF(LEFT(data!O271,1)="(",data!Q271,data!R271)</f>
        <v>-</v>
      </c>
      <c r="H272" s="2" t="str">
        <f>IF(LEFT(data!O271,1)="(",data!R271,data!S271)</f>
        <v>11:50AM)</v>
      </c>
      <c r="I272" s="2" t="str">
        <f t="shared" si="26"/>
        <v>11:50AM</v>
      </c>
      <c r="J272" s="2" t="s">
        <v>361</v>
      </c>
      <c r="K272" s="2" t="str">
        <f t="shared" si="27"/>
        <v>INSERT INTO section (Cid, Room, Day, Time, Semester) VALUES (203,'MS 371','Th','11:00AM-11:50AM','Fall2016');</v>
      </c>
      <c r="L272" s="2"/>
      <c r="M272" s="2" t="str">
        <f>data!D271</f>
        <v>B16:</v>
      </c>
      <c r="N272" s="2" t="str">
        <f t="shared" si="28"/>
        <v>lab</v>
      </c>
      <c r="O272" s="2">
        <f>IF(ISNA(VLOOKUP(data!M271,data!$Y$2:$AC$168,5,FALSE)), "", VLOOKUP(data!M271,data!$Y$2:$AC$168,5,FALSE))</f>
        <v>48266764</v>
      </c>
      <c r="P272" s="2"/>
      <c r="Q272" s="2" t="str">
        <f>CONCATENATE("INSERT INTO ",N272," (Sid, Eid) VALUES (",specialization!A272,", ",O272,");")</f>
        <v>INSERT INTO lab (Sid, Eid) VALUES (218, 48266764);</v>
      </c>
    </row>
    <row r="273" spans="1:17" x14ac:dyDescent="0.25">
      <c r="A273" s="2">
        <f>VLOOKUP(data!A272,courses!A:F,3,FALSE)</f>
        <v>203</v>
      </c>
      <c r="B273" s="2" t="str">
        <f>CONCATENATE(data!G272," ",data!H272)</f>
        <v>MS 371,</v>
      </c>
      <c r="C273" s="2" t="str">
        <f t="shared" si="24"/>
        <v>MS 371</v>
      </c>
      <c r="D273" s="2" t="str">
        <f>IF(LEFT(data!O272,1)="(",data!O272,data!P272)</f>
        <v>(Mo</v>
      </c>
      <c r="E273" s="2" t="str">
        <f t="shared" si="25"/>
        <v>Mo</v>
      </c>
      <c r="F273" s="2" t="str">
        <f>IF(LEFT(data!O272,1)="(",data!P272,data!Q272)</f>
        <v>12:00PM</v>
      </c>
      <c r="G273" s="2" t="str">
        <f>IF(LEFT(data!O272,1)="(",data!Q272,data!R272)</f>
        <v>-</v>
      </c>
      <c r="H273" s="2" t="str">
        <f>IF(LEFT(data!O272,1)="(",data!R272,data!S272)</f>
        <v>12:50PM)</v>
      </c>
      <c r="I273" s="2" t="str">
        <f t="shared" si="26"/>
        <v>12:50PM</v>
      </c>
      <c r="J273" s="2" t="s">
        <v>361</v>
      </c>
      <c r="K273" s="2" t="str">
        <f t="shared" si="27"/>
        <v>INSERT INTO section (Cid, Room, Day, Time, Semester) VALUES (203,'MS 371','Mo','12:00PM-12:50PM','Fall2016');</v>
      </c>
      <c r="L273" s="2"/>
      <c r="M273" s="2" t="str">
        <f>data!D272</f>
        <v>B17:</v>
      </c>
      <c r="N273" s="2" t="str">
        <f t="shared" si="28"/>
        <v>lab</v>
      </c>
      <c r="O273" s="2">
        <f>IF(ISNA(VLOOKUP(data!M272,data!$Y$2:$AC$168,5,FALSE)), "", VLOOKUP(data!M272,data!$Y$2:$AC$168,5,FALSE))</f>
        <v>91877691</v>
      </c>
      <c r="P273" s="2"/>
      <c r="Q273" s="2" t="str">
        <f>CONCATENATE("INSERT INTO ",N273," (Sid, Eid) VALUES (",specialization!A273,", ",O273,");")</f>
        <v>INSERT INTO lab (Sid, Eid) VALUES (219, 91877691);</v>
      </c>
    </row>
    <row r="274" spans="1:17" x14ac:dyDescent="0.25">
      <c r="A274" s="2">
        <f>VLOOKUP(data!A273,courses!A:F,3,FALSE)</f>
        <v>203</v>
      </c>
      <c r="B274" s="2" t="str">
        <f>CONCATENATE(data!G273," ",data!H273)</f>
        <v>MS 371,</v>
      </c>
      <c r="C274" s="2" t="str">
        <f t="shared" si="24"/>
        <v>MS 371</v>
      </c>
      <c r="D274" s="2" t="str">
        <f>IF(LEFT(data!O273,1)="(",data!O273,data!P273)</f>
        <v>(Mo</v>
      </c>
      <c r="E274" s="2" t="str">
        <f t="shared" si="25"/>
        <v>Mo</v>
      </c>
      <c r="F274" s="2" t="str">
        <f>IF(LEFT(data!O273,1)="(",data!P273,data!Q273)</f>
        <v>11:00AM</v>
      </c>
      <c r="G274" s="2" t="str">
        <f>IF(LEFT(data!O273,1)="(",data!Q273,data!R273)</f>
        <v>-</v>
      </c>
      <c r="H274" s="2" t="str">
        <f>IF(LEFT(data!O273,1)="(",data!R273,data!S273)</f>
        <v>11:50AM)</v>
      </c>
      <c r="I274" s="2" t="str">
        <f t="shared" si="26"/>
        <v>11:50AM</v>
      </c>
      <c r="J274" s="2" t="s">
        <v>361</v>
      </c>
      <c r="K274" s="2" t="str">
        <f t="shared" si="27"/>
        <v>INSERT INTO section (Cid, Room, Day, Time, Semester) VALUES (203,'MS 371','Mo','11:00AM-11:50AM','Fall2016');</v>
      </c>
      <c r="L274" s="2"/>
      <c r="M274" s="2" t="str">
        <f>data!D273</f>
        <v>B18:</v>
      </c>
      <c r="N274" s="2" t="str">
        <f t="shared" si="28"/>
        <v>lab</v>
      </c>
      <c r="O274" s="2">
        <f>IF(ISNA(VLOOKUP(data!M273,data!$Y$2:$AC$168,5,FALSE)), "", VLOOKUP(data!M273,data!$Y$2:$AC$168,5,FALSE))</f>
        <v>91736344</v>
      </c>
      <c r="P274" s="2"/>
      <c r="Q274" s="2" t="str">
        <f>CONCATENATE("INSERT INTO ",N274," (Sid, Eid) VALUES (",specialization!A274,", ",O274,");")</f>
        <v>INSERT INTO lab (Sid, Eid) VALUES (220, 91736344);</v>
      </c>
    </row>
    <row r="275" spans="1:17" x14ac:dyDescent="0.25">
      <c r="A275" s="2">
        <f>VLOOKUP(data!A274,courses!A:F,3,FALSE)</f>
        <v>203</v>
      </c>
      <c r="B275" s="2" t="str">
        <f>CONCATENATE(data!G274," ",data!H274)</f>
        <v>MS 371,</v>
      </c>
      <c r="C275" s="2" t="str">
        <f t="shared" si="24"/>
        <v>MS 371</v>
      </c>
      <c r="D275" s="2" t="str">
        <f>IF(LEFT(data!O274,1)="(",data!O274,data!P274)</f>
        <v>(Tu</v>
      </c>
      <c r="E275" s="2" t="str">
        <f t="shared" si="25"/>
        <v>Tu</v>
      </c>
      <c r="F275" s="2" t="str">
        <f>IF(LEFT(data!O274,1)="(",data!P274,data!Q274)</f>
        <v>10:00AM</v>
      </c>
      <c r="G275" s="2" t="str">
        <f>IF(LEFT(data!O274,1)="(",data!Q274,data!R274)</f>
        <v>-</v>
      </c>
      <c r="H275" s="2" t="str">
        <f>IF(LEFT(data!O274,1)="(",data!R274,data!S274)</f>
        <v>10:50AM)</v>
      </c>
      <c r="I275" s="2" t="str">
        <f t="shared" si="26"/>
        <v>10:50AM</v>
      </c>
      <c r="J275" s="2" t="s">
        <v>361</v>
      </c>
      <c r="K275" s="2" t="str">
        <f t="shared" si="27"/>
        <v>INSERT INTO section (Cid, Room, Day, Time, Semester) VALUES (203,'MS 371','Tu','10:00AM-10:50AM','Fall2016');</v>
      </c>
      <c r="L275" s="2"/>
      <c r="M275" s="2" t="str">
        <f>data!D274</f>
        <v>B19:</v>
      </c>
      <c r="N275" s="2" t="str">
        <f t="shared" si="28"/>
        <v>lab</v>
      </c>
      <c r="O275" s="2">
        <f>IF(ISNA(VLOOKUP(data!M274,data!$Y$2:$AC$168,5,FALSE)), "", VLOOKUP(data!M274,data!$Y$2:$AC$168,5,FALSE))</f>
        <v>17167245</v>
      </c>
      <c r="P275" s="2"/>
      <c r="Q275" s="2" t="str">
        <f>CONCATENATE("INSERT INTO ",N275," (Sid, Eid) VALUES (",specialization!A275,", ",O275,");")</f>
        <v>INSERT INTO lab (Sid, Eid) VALUES (221, 17167245);</v>
      </c>
    </row>
    <row r="276" spans="1:17" x14ac:dyDescent="0.25">
      <c r="A276" s="2">
        <f>VLOOKUP(data!A275,courses!A:F,3,FALSE)</f>
        <v>203</v>
      </c>
      <c r="B276" s="2" t="str">
        <f>CONCATENATE(data!G275," ",data!H275)</f>
        <v>MS 371,</v>
      </c>
      <c r="C276" s="2" t="str">
        <f t="shared" si="24"/>
        <v>MS 371</v>
      </c>
      <c r="D276" s="2" t="str">
        <f>IF(LEFT(data!O275,1)="(",data!O275,data!P275)</f>
        <v>(Tu</v>
      </c>
      <c r="E276" s="2" t="str">
        <f t="shared" si="25"/>
        <v>Tu</v>
      </c>
      <c r="F276" s="2" t="str">
        <f>IF(LEFT(data!O275,1)="(",data!P275,data!Q275)</f>
        <v>11:00AM</v>
      </c>
      <c r="G276" s="2" t="str">
        <f>IF(LEFT(data!O275,1)="(",data!Q275,data!R275)</f>
        <v>-</v>
      </c>
      <c r="H276" s="2" t="str">
        <f>IF(LEFT(data!O275,1)="(",data!R275,data!S275)</f>
        <v>11:50AM)</v>
      </c>
      <c r="I276" s="2" t="str">
        <f t="shared" si="26"/>
        <v>11:50AM</v>
      </c>
      <c r="J276" s="2" t="s">
        <v>361</v>
      </c>
      <c r="K276" s="2" t="str">
        <f t="shared" si="27"/>
        <v>INSERT INTO section (Cid, Room, Day, Time, Semester) VALUES (203,'MS 371','Tu','11:00AM-11:50AM','Fall2016');</v>
      </c>
      <c r="L276" s="2"/>
      <c r="M276" s="2" t="str">
        <f>data!D275</f>
        <v>B20:</v>
      </c>
      <c r="N276" s="2" t="str">
        <f t="shared" si="28"/>
        <v>lab</v>
      </c>
      <c r="O276" s="2">
        <f>IF(ISNA(VLOOKUP(data!M275,data!$Y$2:$AC$168,5,FALSE)), "", VLOOKUP(data!M275,data!$Y$2:$AC$168,5,FALSE))</f>
        <v>17167245</v>
      </c>
      <c r="P276" s="2"/>
      <c r="Q276" s="2" t="str">
        <f>CONCATENATE("INSERT INTO ",N276," (Sid, Eid) VALUES (",specialization!A276,", ",O276,");")</f>
        <v>INSERT INTO lab (Sid, Eid) VALUES (222, 17167245);</v>
      </c>
    </row>
    <row r="277" spans="1:17" x14ac:dyDescent="0.25">
      <c r="A277" s="2">
        <f>VLOOKUP(data!A276,courses!A:F,3,FALSE)</f>
        <v>203</v>
      </c>
      <c r="B277" s="2" t="str">
        <f>CONCATENATE(data!G276," ",data!H276)</f>
        <v xml:space="preserve">noroom </v>
      </c>
      <c r="C277" s="2" t="str">
        <f t="shared" si="24"/>
        <v>noroom</v>
      </c>
      <c r="D277" s="2" t="str">
        <f>IF(LEFT(data!O276,1)="(",data!O276,data!P276)</f>
        <v>TBA)</v>
      </c>
      <c r="E277" s="2" t="str">
        <f t="shared" si="25"/>
        <v>BA)</v>
      </c>
      <c r="F277" s="2">
        <f>IF(LEFT(data!O276,1)="(",data!P276,data!Q276)</f>
        <v>0</v>
      </c>
      <c r="G277" s="2">
        <f>IF(LEFT(data!O276,1)="(",data!Q276,data!R276)</f>
        <v>0</v>
      </c>
      <c r="H277" s="2">
        <f>IF(LEFT(data!O276,1)="(",data!R276,data!S276)</f>
        <v>0</v>
      </c>
      <c r="I277" s="2" t="str">
        <f t="shared" si="26"/>
        <v/>
      </c>
      <c r="J277" s="2" t="s">
        <v>361</v>
      </c>
      <c r="K277" s="2" t="str">
        <f t="shared" si="27"/>
        <v>INSERT INTO section (Cid, Room, Day, Time, Semester) VALUES (203,'noroom','BA)','00','Fall2016');</v>
      </c>
      <c r="L277" s="2"/>
      <c r="M277" s="2" t="str">
        <f>data!D276</f>
        <v>T01:</v>
      </c>
      <c r="N277" s="2" t="str">
        <f t="shared" si="28"/>
        <v>tutorial</v>
      </c>
      <c r="O277" s="2">
        <f>IF(ISNA(VLOOKUP(data!M276,data!$Y$2:$AC$168,5,FALSE)), "", VLOOKUP(data!M276,data!$Y$2:$AC$168,5,FALSE))</f>
        <v>1</v>
      </c>
      <c r="P277" s="2"/>
      <c r="Q277" s="2" t="str">
        <f>CONCATENATE("INSERT INTO ",N277," (Sid, Eid) VALUES (",specialization!A277,", ",O277,");")</f>
        <v>INSERT INTO tutorial (Sid, Eid) VALUES (223, 1);</v>
      </c>
    </row>
    <row r="278" spans="1:17" x14ac:dyDescent="0.25">
      <c r="A278" s="2">
        <f>VLOOKUP(data!A277,courses!A:F,3,FALSE)</f>
        <v>203</v>
      </c>
      <c r="B278" s="2" t="str">
        <f>CONCATENATE(data!G277," ",data!H277)</f>
        <v xml:space="preserve">noroom </v>
      </c>
      <c r="C278" s="2" t="str">
        <f t="shared" si="24"/>
        <v>noroom</v>
      </c>
      <c r="D278" s="2" t="str">
        <f>IF(LEFT(data!O277,1)="(",data!O277,data!P277)</f>
        <v>TBA)</v>
      </c>
      <c r="E278" s="2" t="str">
        <f t="shared" si="25"/>
        <v>BA)</v>
      </c>
      <c r="F278" s="2">
        <f>IF(LEFT(data!O277,1)="(",data!P277,data!Q277)</f>
        <v>0</v>
      </c>
      <c r="G278" s="2">
        <f>IF(LEFT(data!O277,1)="(",data!Q277,data!R277)</f>
        <v>0</v>
      </c>
      <c r="H278" s="2">
        <f>IF(LEFT(data!O277,1)="(",data!R277,data!S277)</f>
        <v>0</v>
      </c>
      <c r="I278" s="2" t="str">
        <f t="shared" si="26"/>
        <v/>
      </c>
      <c r="J278" s="2" t="s">
        <v>361</v>
      </c>
      <c r="K278" s="2" t="str">
        <f t="shared" si="27"/>
        <v>INSERT INTO section (Cid, Room, Day, Time, Semester) VALUES (203,'noroom','BA)','00','Fall2016');</v>
      </c>
      <c r="L278" s="2"/>
      <c r="M278" s="2" t="str">
        <f>data!D277</f>
        <v>T02:</v>
      </c>
      <c r="N278" s="2" t="str">
        <f t="shared" si="28"/>
        <v>tutorial</v>
      </c>
      <c r="O278" s="2">
        <f>IF(ISNA(VLOOKUP(data!M277,data!$Y$2:$AC$168,5,FALSE)), "", VLOOKUP(data!M277,data!$Y$2:$AC$168,5,FALSE))</f>
        <v>1</v>
      </c>
      <c r="P278" s="2"/>
      <c r="Q278" s="2" t="str">
        <f>CONCATENATE("INSERT INTO ",N278," (Sid, Eid) VALUES (",specialization!A278,", ",O278,");")</f>
        <v>INSERT INTO tutorial (Sid, Eid) VALUES (224, 1);</v>
      </c>
    </row>
    <row r="279" spans="1:17" x14ac:dyDescent="0.25">
      <c r="A279" s="2">
        <f>VLOOKUP(data!A278,courses!A:F,3,FALSE)</f>
        <v>203</v>
      </c>
      <c r="B279" s="2" t="str">
        <f>CONCATENATE(data!G278," ",data!H278)</f>
        <v xml:space="preserve">noroom </v>
      </c>
      <c r="C279" s="2" t="str">
        <f t="shared" si="24"/>
        <v>noroom</v>
      </c>
      <c r="D279" s="2" t="str">
        <f>IF(LEFT(data!O278,1)="(",data!O278,data!P278)</f>
        <v>TBA)</v>
      </c>
      <c r="E279" s="2" t="str">
        <f t="shared" si="25"/>
        <v>BA)</v>
      </c>
      <c r="F279" s="2">
        <f>IF(LEFT(data!O278,1)="(",data!P278,data!Q278)</f>
        <v>0</v>
      </c>
      <c r="G279" s="2">
        <f>IF(LEFT(data!O278,1)="(",data!Q278,data!R278)</f>
        <v>0</v>
      </c>
      <c r="H279" s="2">
        <f>IF(LEFT(data!O278,1)="(",data!R278,data!S278)</f>
        <v>0</v>
      </c>
      <c r="I279" s="2" t="str">
        <f t="shared" si="26"/>
        <v/>
      </c>
      <c r="J279" s="2" t="s">
        <v>361</v>
      </c>
      <c r="K279" s="2" t="str">
        <f t="shared" si="27"/>
        <v>INSERT INTO section (Cid, Room, Day, Time, Semester) VALUES (203,'noroom','BA)','00','Fall2016');</v>
      </c>
      <c r="L279" s="2"/>
      <c r="M279" s="2" t="str">
        <f>data!D278</f>
        <v>T03:</v>
      </c>
      <c r="N279" s="2" t="str">
        <f t="shared" si="28"/>
        <v>tutorial</v>
      </c>
      <c r="O279" s="2">
        <f>IF(ISNA(VLOOKUP(data!M278,data!$Y$2:$AC$168,5,FALSE)), "", VLOOKUP(data!M278,data!$Y$2:$AC$168,5,FALSE))</f>
        <v>1</v>
      </c>
      <c r="P279" s="2"/>
      <c r="Q279" s="2" t="str">
        <f>CONCATENATE("INSERT INTO ",N279," (Sid, Eid) VALUES (",specialization!A279,", ",O279,");")</f>
        <v>INSERT INTO tutorial (Sid, Eid) VALUES (225, 1);</v>
      </c>
    </row>
    <row r="280" spans="1:17" x14ac:dyDescent="0.25">
      <c r="A280" s="2">
        <f>VLOOKUP(data!A279,courses!A:F,3,FALSE)</f>
        <v>203</v>
      </c>
      <c r="B280" s="2" t="str">
        <f>CONCATENATE(data!G279," ",data!H279)</f>
        <v xml:space="preserve">noroom </v>
      </c>
      <c r="C280" s="2" t="str">
        <f t="shared" si="24"/>
        <v>noroom</v>
      </c>
      <c r="D280" s="2" t="str">
        <f>IF(LEFT(data!O279,1)="(",data!O279,data!P279)</f>
        <v>TBA)</v>
      </c>
      <c r="E280" s="2" t="str">
        <f t="shared" si="25"/>
        <v>BA)</v>
      </c>
      <c r="F280" s="2">
        <f>IF(LEFT(data!O279,1)="(",data!P279,data!Q279)</f>
        <v>0</v>
      </c>
      <c r="G280" s="2">
        <f>IF(LEFT(data!O279,1)="(",data!Q279,data!R279)</f>
        <v>0</v>
      </c>
      <c r="H280" s="2">
        <f>IF(LEFT(data!O279,1)="(",data!R279,data!S279)</f>
        <v>0</v>
      </c>
      <c r="I280" s="2" t="str">
        <f t="shared" si="26"/>
        <v/>
      </c>
      <c r="J280" s="2" t="s">
        <v>361</v>
      </c>
      <c r="K280" s="2" t="str">
        <f t="shared" si="27"/>
        <v>INSERT INTO section (Cid, Room, Day, Time, Semester) VALUES (203,'noroom','BA)','00','Fall2016');</v>
      </c>
      <c r="L280" s="2"/>
      <c r="M280" s="2" t="str">
        <f>data!D279</f>
        <v>T04:</v>
      </c>
      <c r="N280" s="2" t="str">
        <f t="shared" si="28"/>
        <v>tutorial</v>
      </c>
      <c r="O280" s="2">
        <f>IF(ISNA(VLOOKUP(data!M279,data!$Y$2:$AC$168,5,FALSE)), "", VLOOKUP(data!M279,data!$Y$2:$AC$168,5,FALSE))</f>
        <v>1</v>
      </c>
      <c r="P280" s="2"/>
      <c r="Q280" s="2" t="str">
        <f>CONCATENATE("INSERT INTO ",N280," (Sid, Eid) VALUES (",specialization!A280,", ",O280,");")</f>
        <v>INSERT INTO tutorial (Sid, Eid) VALUES (226, 1);</v>
      </c>
    </row>
    <row r="281" spans="1:17" x14ac:dyDescent="0.25">
      <c r="A281" s="2">
        <f>VLOOKUP(data!A280,courses!A:F,3,FALSE)</f>
        <v>203</v>
      </c>
      <c r="B281" s="2" t="str">
        <f>CONCATENATE(data!G280," ",data!H280)</f>
        <v xml:space="preserve">noroom </v>
      </c>
      <c r="C281" s="2" t="str">
        <f t="shared" si="24"/>
        <v>noroom</v>
      </c>
      <c r="D281" s="2" t="str">
        <f>IF(LEFT(data!O280,1)="(",data!O280,data!P280)</f>
        <v>TBA)</v>
      </c>
      <c r="E281" s="2" t="str">
        <f t="shared" si="25"/>
        <v>BA)</v>
      </c>
      <c r="F281" s="2">
        <f>IF(LEFT(data!O280,1)="(",data!P280,data!Q280)</f>
        <v>0</v>
      </c>
      <c r="G281" s="2">
        <f>IF(LEFT(data!O280,1)="(",data!Q280,data!R280)</f>
        <v>0</v>
      </c>
      <c r="H281" s="2">
        <f>IF(LEFT(data!O280,1)="(",data!R280,data!S280)</f>
        <v>0</v>
      </c>
      <c r="I281" s="2" t="str">
        <f t="shared" si="26"/>
        <v/>
      </c>
      <c r="J281" s="2" t="s">
        <v>361</v>
      </c>
      <c r="K281" s="2" t="str">
        <f t="shared" si="27"/>
        <v>INSERT INTO section (Cid, Room, Day, Time, Semester) VALUES (203,'noroom','BA)','00','Fall2016');</v>
      </c>
      <c r="L281" s="2"/>
      <c r="M281" s="2" t="str">
        <f>data!D280</f>
        <v>T05:</v>
      </c>
      <c r="N281" s="2" t="str">
        <f t="shared" si="28"/>
        <v>tutorial</v>
      </c>
      <c r="O281" s="2">
        <f>IF(ISNA(VLOOKUP(data!M280,data!$Y$2:$AC$168,5,FALSE)), "", VLOOKUP(data!M280,data!$Y$2:$AC$168,5,FALSE))</f>
        <v>1</v>
      </c>
      <c r="P281" s="2"/>
      <c r="Q281" s="2" t="str">
        <f>CONCATENATE("INSERT INTO ",N281," (Sid, Eid) VALUES (",specialization!A281,", ",O281,");")</f>
        <v>INSERT INTO tutorial (Sid, Eid) VALUES (227, 1);</v>
      </c>
    </row>
    <row r="282" spans="1:17" x14ac:dyDescent="0.25">
      <c r="A282" s="2">
        <f>VLOOKUP(data!A281,courses!A:F,3,FALSE)</f>
        <v>203</v>
      </c>
      <c r="B282" s="2" t="str">
        <f>CONCATENATE(data!G281," ",data!H281)</f>
        <v xml:space="preserve">noroom </v>
      </c>
      <c r="C282" s="2" t="str">
        <f t="shared" si="24"/>
        <v>noroom</v>
      </c>
      <c r="D282" s="2" t="str">
        <f>IF(LEFT(data!O281,1)="(",data!O281,data!P281)</f>
        <v>TBA)</v>
      </c>
      <c r="E282" s="2" t="str">
        <f t="shared" si="25"/>
        <v>BA)</v>
      </c>
      <c r="F282" s="2">
        <f>IF(LEFT(data!O281,1)="(",data!P281,data!Q281)</f>
        <v>0</v>
      </c>
      <c r="G282" s="2">
        <f>IF(LEFT(data!O281,1)="(",data!Q281,data!R281)</f>
        <v>0</v>
      </c>
      <c r="H282" s="2">
        <f>IF(LEFT(data!O281,1)="(",data!R281,data!S281)</f>
        <v>0</v>
      </c>
      <c r="I282" s="2" t="str">
        <f t="shared" si="26"/>
        <v/>
      </c>
      <c r="J282" s="2" t="s">
        <v>361</v>
      </c>
      <c r="K282" s="2" t="str">
        <f t="shared" si="27"/>
        <v>INSERT INTO section (Cid, Room, Day, Time, Semester) VALUES (203,'noroom','BA)','00','Fall2016');</v>
      </c>
      <c r="L282" s="2"/>
      <c r="M282" s="2" t="str">
        <f>data!D281</f>
        <v>T06:</v>
      </c>
      <c r="N282" s="2" t="str">
        <f t="shared" si="28"/>
        <v>tutorial</v>
      </c>
      <c r="O282" s="2">
        <f>IF(ISNA(VLOOKUP(data!M281,data!$Y$2:$AC$168,5,FALSE)), "", VLOOKUP(data!M281,data!$Y$2:$AC$168,5,FALSE))</f>
        <v>1</v>
      </c>
      <c r="P282" s="2"/>
      <c r="Q282" s="2" t="str">
        <f>CONCATENATE("INSERT INTO ",N282," (Sid, Eid) VALUES (",specialization!A282,", ",O282,");")</f>
        <v>INSERT INTO tutorial (Sid, Eid) VALUES (228, 1);</v>
      </c>
    </row>
    <row r="283" spans="1:17" x14ac:dyDescent="0.25">
      <c r="A283" s="2">
        <f>VLOOKUP(data!A282,courses!A:F,3,FALSE)</f>
        <v>203</v>
      </c>
      <c r="B283" s="2" t="str">
        <f>CONCATENATE(data!G282," ",data!H282)</f>
        <v xml:space="preserve">noroom </v>
      </c>
      <c r="C283" s="2" t="str">
        <f t="shared" si="24"/>
        <v>noroom</v>
      </c>
      <c r="D283" s="2" t="str">
        <f>IF(LEFT(data!O282,1)="(",data!O282,data!P282)</f>
        <v>TBA)</v>
      </c>
      <c r="E283" s="2" t="str">
        <f t="shared" si="25"/>
        <v>BA)</v>
      </c>
      <c r="F283" s="2">
        <f>IF(LEFT(data!O282,1)="(",data!P282,data!Q282)</f>
        <v>0</v>
      </c>
      <c r="G283" s="2">
        <f>IF(LEFT(data!O282,1)="(",data!Q282,data!R282)</f>
        <v>0</v>
      </c>
      <c r="H283" s="2">
        <f>IF(LEFT(data!O282,1)="(",data!R282,data!S282)</f>
        <v>0</v>
      </c>
      <c r="I283" s="2" t="str">
        <f t="shared" si="26"/>
        <v/>
      </c>
      <c r="J283" s="2" t="s">
        <v>361</v>
      </c>
      <c r="K283" s="2" t="str">
        <f t="shared" si="27"/>
        <v>INSERT INTO section (Cid, Room, Day, Time, Semester) VALUES (203,'noroom','BA)','00','Fall2016');</v>
      </c>
      <c r="L283" s="2"/>
      <c r="M283" s="2" t="str">
        <f>data!D282</f>
        <v>T07:</v>
      </c>
      <c r="N283" s="2" t="str">
        <f t="shared" si="28"/>
        <v>tutorial</v>
      </c>
      <c r="O283" s="2">
        <f>IF(ISNA(VLOOKUP(data!M282,data!$Y$2:$AC$168,5,FALSE)), "", VLOOKUP(data!M282,data!$Y$2:$AC$168,5,FALSE))</f>
        <v>1</v>
      </c>
      <c r="P283" s="2"/>
      <c r="Q283" s="2" t="str">
        <f>CONCATENATE("INSERT INTO ",N283," (Sid, Eid) VALUES (",specialization!A283,", ",O283,");")</f>
        <v>INSERT INTO tutorial (Sid, Eid) VALUES (229, 1);</v>
      </c>
    </row>
    <row r="284" spans="1:17" x14ac:dyDescent="0.25">
      <c r="A284" s="2">
        <f>VLOOKUP(data!A283,courses!A:F,3,FALSE)</f>
        <v>203</v>
      </c>
      <c r="B284" s="2" t="str">
        <f>CONCATENATE(data!G283," ",data!H283)</f>
        <v xml:space="preserve">noroom </v>
      </c>
      <c r="C284" s="2" t="str">
        <f t="shared" si="24"/>
        <v>noroom</v>
      </c>
      <c r="D284" s="2" t="str">
        <f>IF(LEFT(data!O283,1)="(",data!O283,data!P283)</f>
        <v>TBA)</v>
      </c>
      <c r="E284" s="2" t="str">
        <f t="shared" si="25"/>
        <v>BA)</v>
      </c>
      <c r="F284" s="2">
        <f>IF(LEFT(data!O283,1)="(",data!P283,data!Q283)</f>
        <v>0</v>
      </c>
      <c r="G284" s="2">
        <f>IF(LEFT(data!O283,1)="(",data!Q283,data!R283)</f>
        <v>0</v>
      </c>
      <c r="H284" s="2">
        <f>IF(LEFT(data!O283,1)="(",data!R283,data!S283)</f>
        <v>0</v>
      </c>
      <c r="I284" s="2" t="str">
        <f t="shared" si="26"/>
        <v/>
      </c>
      <c r="J284" s="2" t="s">
        <v>361</v>
      </c>
      <c r="K284" s="2" t="str">
        <f t="shared" si="27"/>
        <v>INSERT INTO section (Cid, Room, Day, Time, Semester) VALUES (203,'noroom','BA)','00','Fall2016');</v>
      </c>
      <c r="L284" s="2"/>
      <c r="M284" s="2" t="str">
        <f>data!D283</f>
        <v>T08:</v>
      </c>
      <c r="N284" s="2" t="str">
        <f t="shared" si="28"/>
        <v>tutorial</v>
      </c>
      <c r="O284" s="2">
        <f>IF(ISNA(VLOOKUP(data!M283,data!$Y$2:$AC$168,5,FALSE)), "", VLOOKUP(data!M283,data!$Y$2:$AC$168,5,FALSE))</f>
        <v>1</v>
      </c>
      <c r="P284" s="2"/>
      <c r="Q284" s="2" t="str">
        <f>CONCATENATE("INSERT INTO ",N284," (Sid, Eid) VALUES (",specialization!A284,", ",O284,");")</f>
        <v>INSERT INTO tutorial (Sid, Eid) VALUES (230, 1);</v>
      </c>
    </row>
    <row r="285" spans="1:17" x14ac:dyDescent="0.25">
      <c r="A285" s="2">
        <f>VLOOKUP(data!A284,courses!A:F,3,FALSE)</f>
        <v>203</v>
      </c>
      <c r="B285" s="2" t="str">
        <f>CONCATENATE(data!G284," ",data!H284)</f>
        <v xml:space="preserve">noroom </v>
      </c>
      <c r="C285" s="2" t="str">
        <f t="shared" si="24"/>
        <v>noroom</v>
      </c>
      <c r="D285" s="2" t="str">
        <f>IF(LEFT(data!O284,1)="(",data!O284,data!P284)</f>
        <v>TBA)</v>
      </c>
      <c r="E285" s="2" t="str">
        <f t="shared" si="25"/>
        <v>BA)</v>
      </c>
      <c r="F285" s="2">
        <f>IF(LEFT(data!O284,1)="(",data!P284,data!Q284)</f>
        <v>0</v>
      </c>
      <c r="G285" s="2">
        <f>IF(LEFT(data!O284,1)="(",data!Q284,data!R284)</f>
        <v>0</v>
      </c>
      <c r="H285" s="2">
        <f>IF(LEFT(data!O284,1)="(",data!R284,data!S284)</f>
        <v>0</v>
      </c>
      <c r="I285" s="2" t="str">
        <f t="shared" si="26"/>
        <v/>
      </c>
      <c r="J285" s="2" t="s">
        <v>361</v>
      </c>
      <c r="K285" s="2" t="str">
        <f t="shared" si="27"/>
        <v>INSERT INTO section (Cid, Room, Day, Time, Semester) VALUES (203,'noroom','BA)','00','Fall2016');</v>
      </c>
      <c r="L285" s="2"/>
      <c r="M285" s="2" t="str">
        <f>data!D284</f>
        <v>T09:</v>
      </c>
      <c r="N285" s="2" t="str">
        <f t="shared" si="28"/>
        <v>tutorial</v>
      </c>
      <c r="O285" s="2">
        <f>IF(ISNA(VLOOKUP(data!M284,data!$Y$2:$AC$168,5,FALSE)), "", VLOOKUP(data!M284,data!$Y$2:$AC$168,5,FALSE))</f>
        <v>1</v>
      </c>
      <c r="P285" s="2"/>
      <c r="Q285" s="2" t="str">
        <f>CONCATENATE("INSERT INTO ",N285," (Sid, Eid) VALUES (",specialization!A285,", ",O285,");")</f>
        <v>INSERT INTO tutorial (Sid, Eid) VALUES (231, 1);</v>
      </c>
    </row>
    <row r="286" spans="1:17" x14ac:dyDescent="0.25">
      <c r="A286" s="2">
        <f>VLOOKUP(data!A285,courses!A:F,3,FALSE)</f>
        <v>203</v>
      </c>
      <c r="B286" s="2" t="str">
        <f>CONCATENATE(data!G285," ",data!H285)</f>
        <v xml:space="preserve">noroom </v>
      </c>
      <c r="C286" s="2" t="str">
        <f t="shared" si="24"/>
        <v>noroom</v>
      </c>
      <c r="D286" s="2" t="str">
        <f>IF(LEFT(data!O285,1)="(",data!O285,data!P285)</f>
        <v>TBA)</v>
      </c>
      <c r="E286" s="2" t="str">
        <f t="shared" si="25"/>
        <v>BA)</v>
      </c>
      <c r="F286" s="2">
        <f>IF(LEFT(data!O285,1)="(",data!P285,data!Q285)</f>
        <v>0</v>
      </c>
      <c r="G286" s="2">
        <f>IF(LEFT(data!O285,1)="(",data!Q285,data!R285)</f>
        <v>0</v>
      </c>
      <c r="H286" s="2">
        <f>IF(LEFT(data!O285,1)="(",data!R285,data!S285)</f>
        <v>0</v>
      </c>
      <c r="I286" s="2" t="str">
        <f t="shared" si="26"/>
        <v/>
      </c>
      <c r="J286" s="2" t="s">
        <v>361</v>
      </c>
      <c r="K286" s="2" t="str">
        <f t="shared" si="27"/>
        <v>INSERT INTO section (Cid, Room, Day, Time, Semester) VALUES (203,'noroom','BA)','00','Fall2016');</v>
      </c>
      <c r="L286" s="2"/>
      <c r="M286" s="2" t="str">
        <f>data!D285</f>
        <v>T10:</v>
      </c>
      <c r="N286" s="2" t="str">
        <f t="shared" si="28"/>
        <v>tutorial</v>
      </c>
      <c r="O286" s="2">
        <f>IF(ISNA(VLOOKUP(data!M285,data!$Y$2:$AC$168,5,FALSE)), "", VLOOKUP(data!M285,data!$Y$2:$AC$168,5,FALSE))</f>
        <v>1</v>
      </c>
      <c r="P286" s="2"/>
      <c r="Q286" s="2" t="str">
        <f>CONCATENATE("INSERT INTO ",N286," (Sid, Eid) VALUES (",specialization!A286,", ",O286,");")</f>
        <v>INSERT INTO tutorial (Sid, Eid) VALUES (232, 1);</v>
      </c>
    </row>
    <row r="287" spans="1:17" x14ac:dyDescent="0.25">
      <c r="A287" s="2" t="e">
        <f>VLOOKUP(data!A286,courses!A:F,3,FALSE)</f>
        <v>#N/A</v>
      </c>
      <c r="B287" s="2" t="str">
        <f>CONCATENATE(data!G286," ",data!H286)</f>
        <v xml:space="preserve"> </v>
      </c>
      <c r="C287" s="2" t="str">
        <f t="shared" si="24"/>
        <v/>
      </c>
      <c r="D287" s="2">
        <f>IF(LEFT(data!O286,1)="(",data!O286,data!P286)</f>
        <v>0</v>
      </c>
      <c r="E287" s="2" t="str">
        <f t="shared" si="25"/>
        <v/>
      </c>
      <c r="F287" s="2">
        <f>IF(LEFT(data!O286,1)="(",data!P286,data!Q286)</f>
        <v>0</v>
      </c>
      <c r="G287" s="2">
        <f>IF(LEFT(data!O286,1)="(",data!Q286,data!R286)</f>
        <v>0</v>
      </c>
      <c r="H287" s="2">
        <f>IF(LEFT(data!O286,1)="(",data!R286,data!S286)</f>
        <v>0</v>
      </c>
      <c r="I287" s="2" t="str">
        <f t="shared" si="26"/>
        <v/>
      </c>
      <c r="J287" s="2" t="s">
        <v>361</v>
      </c>
      <c r="K287" s="2" t="e">
        <f t="shared" si="27"/>
        <v>#N/A</v>
      </c>
      <c r="L287" s="2"/>
      <c r="M287" s="2">
        <f>data!D286</f>
        <v>0</v>
      </c>
      <c r="N287" s="2" t="str">
        <f t="shared" si="28"/>
        <v>lab</v>
      </c>
      <c r="O287" s="2" t="str">
        <f>IF(ISNA(VLOOKUP(data!M286,data!$Y$2:$AC$168,5,FALSE)), "", VLOOKUP(data!M286,data!$Y$2:$AC$168,5,FALSE))</f>
        <v/>
      </c>
      <c r="P287" s="2"/>
      <c r="Q287" s="2" t="str">
        <f>CONCATENATE("INSERT INTO ",N287," (Sid, Eid) VALUES (",specialization!A287,", ",O287,");")</f>
        <v>INSERT INTO lab (Sid, Eid) VALUES (, );</v>
      </c>
    </row>
    <row r="288" spans="1:17" x14ac:dyDescent="0.25">
      <c r="A288" s="2" t="e">
        <f>VLOOKUP(data!A287,courses!A:F,3,FALSE)</f>
        <v>#N/A</v>
      </c>
      <c r="B288" s="2" t="str">
        <f>CONCATENATE(data!G287," ",data!H287)</f>
        <v xml:space="preserve"> </v>
      </c>
      <c r="C288" s="2" t="str">
        <f t="shared" si="24"/>
        <v/>
      </c>
      <c r="D288" s="2">
        <f>IF(LEFT(data!O287,1)="(",data!O287,data!P287)</f>
        <v>0</v>
      </c>
      <c r="E288" s="2" t="str">
        <f t="shared" si="25"/>
        <v/>
      </c>
      <c r="F288" s="2">
        <f>IF(LEFT(data!O287,1)="(",data!P287,data!Q287)</f>
        <v>0</v>
      </c>
      <c r="G288" s="2">
        <f>IF(LEFT(data!O287,1)="(",data!Q287,data!R287)</f>
        <v>0</v>
      </c>
      <c r="H288" s="2">
        <f>IF(LEFT(data!O287,1)="(",data!R287,data!S287)</f>
        <v>0</v>
      </c>
      <c r="I288" s="2" t="str">
        <f t="shared" si="26"/>
        <v/>
      </c>
      <c r="J288" s="2" t="s">
        <v>361</v>
      </c>
      <c r="K288" s="2" t="e">
        <f t="shared" si="27"/>
        <v>#N/A</v>
      </c>
      <c r="L288" s="2"/>
      <c r="M288" s="2" t="str">
        <f>data!D287</f>
        <v>University</v>
      </c>
      <c r="N288" s="2" t="str">
        <f t="shared" si="28"/>
        <v>lab</v>
      </c>
      <c r="O288" s="2" t="str">
        <f>IF(ISNA(VLOOKUP(data!M287,data!$Y$2:$AC$168,5,FALSE)), "", VLOOKUP(data!M287,data!$Y$2:$AC$168,5,FALSE))</f>
        <v/>
      </c>
      <c r="P288" s="2"/>
      <c r="Q288" s="2" t="str">
        <f>CONCATENATE("INSERT INTO ",N288," (Sid, Eid) VALUES (",specialization!A288,", ",O288,");")</f>
        <v>INSERT INTO lab (Sid, Eid) VALUES (, );</v>
      </c>
    </row>
    <row r="289" spans="1:17" x14ac:dyDescent="0.25">
      <c r="A289" s="2">
        <f>VLOOKUP(data!A288,courses!A:F,3,FALSE)</f>
        <v>204</v>
      </c>
      <c r="B289" s="2" t="str">
        <f>CONCATENATE(data!G288," ",data!H288)</f>
        <v>ST 140,</v>
      </c>
      <c r="C289" s="2" t="str">
        <f t="shared" si="24"/>
        <v>ST 140</v>
      </c>
      <c r="D289" s="2" t="str">
        <f>IF(LEFT(data!O288,1)="(",data!O288,data!P288)</f>
        <v>(MoWeFr</v>
      </c>
      <c r="E289" s="2" t="str">
        <f t="shared" si="25"/>
        <v>MoWeFr</v>
      </c>
      <c r="F289" s="2" t="str">
        <f>IF(LEFT(data!O288,1)="(",data!P288,data!Q288)</f>
        <v>3:00PM</v>
      </c>
      <c r="G289" s="2" t="str">
        <f>IF(LEFT(data!O288,1)="(",data!Q288,data!R288)</f>
        <v>-</v>
      </c>
      <c r="H289" s="2" t="str">
        <f>IF(LEFT(data!O288,1)="(",data!R288,data!S288)</f>
        <v>3:50PM)</v>
      </c>
      <c r="I289" s="2" t="str">
        <f t="shared" si="26"/>
        <v>3:50PM</v>
      </c>
      <c r="J289" s="2" t="s">
        <v>361</v>
      </c>
      <c r="K289" s="2" t="str">
        <f t="shared" si="27"/>
        <v>INSERT INTO section (Cid, Room, Day, Time, Semester) VALUES (204,'ST 140','MoWeFr','3:00PM-3:50PM','Fall2016');</v>
      </c>
      <c r="L289" s="2"/>
      <c r="M289" s="2" t="str">
        <f>data!D288</f>
        <v>L01:</v>
      </c>
      <c r="N289" s="2" t="str">
        <f t="shared" si="28"/>
        <v>lecture</v>
      </c>
      <c r="O289" s="2">
        <f>IF(ISNA(VLOOKUP(data!M288,data!$Y$2:$AC$168,5,FALSE)), "", VLOOKUP(data!M288,data!$Y$2:$AC$168,5,FALSE))</f>
        <v>93005825</v>
      </c>
      <c r="P289" s="2"/>
      <c r="Q289" s="2" t="str">
        <f>CONCATENATE("INSERT INTO ",N289," (Sid, Eid) VALUES (",specialization!A289,", ",O289,");")</f>
        <v>INSERT INTO lecture (Sid, Eid) VALUES (233, 93005825);</v>
      </c>
    </row>
    <row r="290" spans="1:17" x14ac:dyDescent="0.25">
      <c r="A290" s="2">
        <f>VLOOKUP(data!A289,courses!A:F,3,FALSE)</f>
        <v>204</v>
      </c>
      <c r="B290" s="2" t="str">
        <f>CONCATENATE(data!G289," ",data!H289)</f>
        <v>ICT 102,</v>
      </c>
      <c r="C290" s="2" t="str">
        <f t="shared" si="24"/>
        <v>ICT 102</v>
      </c>
      <c r="D290" s="2" t="str">
        <f>IF(LEFT(data!O289,1)="(",data!O289,data!P289)</f>
        <v>(MoWeFr</v>
      </c>
      <c r="E290" s="2" t="str">
        <f t="shared" si="25"/>
        <v>MoWeFr</v>
      </c>
      <c r="F290" s="2" t="str">
        <f>IF(LEFT(data!O289,1)="(",data!P289,data!Q289)</f>
        <v>10:00AM</v>
      </c>
      <c r="G290" s="2" t="str">
        <f>IF(LEFT(data!O289,1)="(",data!Q289,data!R289)</f>
        <v>-</v>
      </c>
      <c r="H290" s="2" t="str">
        <f>IF(LEFT(data!O289,1)="(",data!R289,data!S289)</f>
        <v>10:50AM)</v>
      </c>
      <c r="I290" s="2" t="str">
        <f t="shared" si="26"/>
        <v>10:50AM</v>
      </c>
      <c r="J290" s="2" t="s">
        <v>361</v>
      </c>
      <c r="K290" s="2" t="str">
        <f t="shared" si="27"/>
        <v>INSERT INTO section (Cid, Room, Day, Time, Semester) VALUES (204,'ICT 102','MoWeFr','10:00AM-10:50AM','Fall2016');</v>
      </c>
      <c r="L290" s="2"/>
      <c r="M290" s="2" t="str">
        <f>data!D289</f>
        <v>L02:</v>
      </c>
      <c r="N290" s="2" t="str">
        <f t="shared" si="28"/>
        <v>lecture</v>
      </c>
      <c r="O290" s="2">
        <f>IF(ISNA(VLOOKUP(data!M289,data!$Y$2:$AC$168,5,FALSE)), "", VLOOKUP(data!M289,data!$Y$2:$AC$168,5,FALSE))</f>
        <v>17569179</v>
      </c>
      <c r="P290" s="2"/>
      <c r="Q290" s="2" t="str">
        <f>CONCATENATE("INSERT INTO ",N290," (Sid, Eid) VALUES (",specialization!A290,", ",O290,");")</f>
        <v>INSERT INTO lecture (Sid, Eid) VALUES (234, 17569179);</v>
      </c>
    </row>
    <row r="291" spans="1:17" x14ac:dyDescent="0.25">
      <c r="A291" s="2">
        <f>VLOOKUP(data!A290,courses!A:F,3,FALSE)</f>
        <v>204</v>
      </c>
      <c r="B291" s="2" t="str">
        <f>CONCATENATE(data!G290," ",data!H290)</f>
        <v>ST 141,</v>
      </c>
      <c r="C291" s="2" t="str">
        <f t="shared" si="24"/>
        <v>ST 141</v>
      </c>
      <c r="D291" s="2" t="str">
        <f>IF(LEFT(data!O290,1)="(",data!O290,data!P290)</f>
        <v>(MoWeFr</v>
      </c>
      <c r="E291" s="2" t="str">
        <f t="shared" si="25"/>
        <v>MoWeFr</v>
      </c>
      <c r="F291" s="2" t="str">
        <f>IF(LEFT(data!O290,1)="(",data!P290,data!Q290)</f>
        <v>9:00AM</v>
      </c>
      <c r="G291" s="2" t="str">
        <f>IF(LEFT(data!O290,1)="(",data!Q290,data!R290)</f>
        <v>-</v>
      </c>
      <c r="H291" s="2" t="str">
        <f>IF(LEFT(data!O290,1)="(",data!R290,data!S290)</f>
        <v>9:50AM)</v>
      </c>
      <c r="I291" s="2" t="str">
        <f t="shared" si="26"/>
        <v>9:50AM</v>
      </c>
      <c r="J291" s="2" t="s">
        <v>361</v>
      </c>
      <c r="K291" s="2" t="str">
        <f t="shared" si="27"/>
        <v>INSERT INTO section (Cid, Room, Day, Time, Semester) VALUES (204,'ST 141','MoWeFr','9:00AM-9:50AM','Fall2016');</v>
      </c>
      <c r="L291" s="2"/>
      <c r="M291" s="2" t="str">
        <f>data!D290</f>
        <v>L03:</v>
      </c>
      <c r="N291" s="2" t="str">
        <f t="shared" si="28"/>
        <v>lecture</v>
      </c>
      <c r="O291" s="2">
        <f>IF(ISNA(VLOOKUP(data!M290,data!$Y$2:$AC$168,5,FALSE)), "", VLOOKUP(data!M290,data!$Y$2:$AC$168,5,FALSE))</f>
        <v>58136810</v>
      </c>
      <c r="P291" s="2"/>
      <c r="Q291" s="2" t="str">
        <f>CONCATENATE("INSERT INTO ",N291," (Sid, Eid) VALUES (",specialization!A291,", ",O291,");")</f>
        <v>INSERT INTO lecture (Sid, Eid) VALUES (235, 58136810);</v>
      </c>
    </row>
    <row r="292" spans="1:17" x14ac:dyDescent="0.25">
      <c r="A292" s="2">
        <f>VLOOKUP(data!A291,courses!A:F,3,FALSE)</f>
        <v>204</v>
      </c>
      <c r="B292" s="2" t="str">
        <f>CONCATENATE(data!G291," ",data!H291)</f>
        <v>ES 162,</v>
      </c>
      <c r="C292" s="2" t="str">
        <f t="shared" si="24"/>
        <v>ES 162</v>
      </c>
      <c r="D292" s="2" t="str">
        <f>IF(LEFT(data!O291,1)="(",data!O291,data!P291)</f>
        <v>(MoWeFr</v>
      </c>
      <c r="E292" s="2" t="str">
        <f t="shared" si="25"/>
        <v>MoWeFr</v>
      </c>
      <c r="F292" s="2" t="str">
        <f>IF(LEFT(data!O291,1)="(",data!P291,data!Q291)</f>
        <v>11:00AM</v>
      </c>
      <c r="G292" s="2" t="str">
        <f>IF(LEFT(data!O291,1)="(",data!Q291,data!R291)</f>
        <v>-</v>
      </c>
      <c r="H292" s="2" t="str">
        <f>IF(LEFT(data!O291,1)="(",data!R291,data!S291)</f>
        <v>11:50AM)</v>
      </c>
      <c r="I292" s="2" t="str">
        <f t="shared" si="26"/>
        <v>11:50AM</v>
      </c>
      <c r="J292" s="2" t="s">
        <v>361</v>
      </c>
      <c r="K292" s="2" t="str">
        <f t="shared" si="27"/>
        <v>INSERT INTO section (Cid, Room, Day, Time, Semester) VALUES (204,'ES 162','MoWeFr','11:00AM-11:50AM','Fall2016');</v>
      </c>
      <c r="L292" s="2"/>
      <c r="M292" s="2" t="str">
        <f>data!D291</f>
        <v>L04:</v>
      </c>
      <c r="N292" s="2" t="str">
        <f t="shared" si="28"/>
        <v>lecture</v>
      </c>
      <c r="O292" s="2">
        <f>IF(ISNA(VLOOKUP(data!M291,data!$Y$2:$AC$168,5,FALSE)), "", VLOOKUP(data!M291,data!$Y$2:$AC$168,5,FALSE))</f>
        <v>58136810</v>
      </c>
      <c r="P292" s="2"/>
      <c r="Q292" s="2" t="str">
        <f>CONCATENATE("INSERT INTO ",N292," (Sid, Eid) VALUES (",specialization!A292,", ",O292,");")</f>
        <v>INSERT INTO lecture (Sid, Eid) VALUES (236, 58136810);</v>
      </c>
    </row>
    <row r="293" spans="1:17" x14ac:dyDescent="0.25">
      <c r="A293" s="2">
        <f>VLOOKUP(data!A292,courses!A:F,3,FALSE)</f>
        <v>204</v>
      </c>
      <c r="B293" s="2" t="str">
        <f>CONCATENATE(data!G292," ",data!H292)</f>
        <v>MFH 164,</v>
      </c>
      <c r="C293" s="2" t="str">
        <f t="shared" si="24"/>
        <v>MFH 164</v>
      </c>
      <c r="D293" s="2" t="str">
        <f>IF(LEFT(data!O292,1)="(",data!O292,data!P292)</f>
        <v>(TuTh</v>
      </c>
      <c r="E293" s="2" t="str">
        <f t="shared" si="25"/>
        <v>TuTh</v>
      </c>
      <c r="F293" s="2" t="str">
        <f>IF(LEFT(data!O292,1)="(",data!P292,data!Q292)</f>
        <v>11:00AM</v>
      </c>
      <c r="G293" s="2" t="str">
        <f>IF(LEFT(data!O292,1)="(",data!Q292,data!R292)</f>
        <v>-</v>
      </c>
      <c r="H293" s="2" t="str">
        <f>IF(LEFT(data!O292,1)="(",data!R292,data!S292)</f>
        <v>12:15PM)</v>
      </c>
      <c r="I293" s="2" t="str">
        <f t="shared" si="26"/>
        <v>12:15PM</v>
      </c>
      <c r="J293" s="2" t="s">
        <v>361</v>
      </c>
      <c r="K293" s="2" t="str">
        <f t="shared" si="27"/>
        <v>INSERT INTO section (Cid, Room, Day, Time, Semester) VALUES (204,'MFH 164','TuTh','11:00AM-12:15PM','Fall2016');</v>
      </c>
      <c r="L293" s="2"/>
      <c r="M293" s="2" t="str">
        <f>data!D292</f>
        <v>L05:</v>
      </c>
      <c r="N293" s="2" t="str">
        <f t="shared" si="28"/>
        <v>lecture</v>
      </c>
      <c r="O293" s="2">
        <f>IF(ISNA(VLOOKUP(data!M292,data!$Y$2:$AC$168,5,FALSE)), "", VLOOKUP(data!M292,data!$Y$2:$AC$168,5,FALSE))</f>
        <v>66511015</v>
      </c>
      <c r="P293" s="2"/>
      <c r="Q293" s="2" t="str">
        <f>CONCATENATE("INSERT INTO ",N293," (Sid, Eid) VALUES (",specialization!A293,", ",O293,");")</f>
        <v>INSERT INTO lecture (Sid, Eid) VALUES (237, 66511015);</v>
      </c>
    </row>
    <row r="294" spans="1:17" x14ac:dyDescent="0.25">
      <c r="A294" s="2">
        <f>VLOOKUP(data!A293,courses!A:F,3,FALSE)</f>
        <v>204</v>
      </c>
      <c r="B294" s="2" t="str">
        <f>CONCATENATE(data!G293," ",data!H293)</f>
        <v>MFH 164,</v>
      </c>
      <c r="C294" s="2" t="str">
        <f t="shared" si="24"/>
        <v>MFH 164</v>
      </c>
      <c r="D294" s="2" t="str">
        <f>IF(LEFT(data!O293,1)="(",data!O293,data!P293)</f>
        <v>(TuTh</v>
      </c>
      <c r="E294" s="2" t="str">
        <f t="shared" si="25"/>
        <v>TuTh</v>
      </c>
      <c r="F294" s="2" t="str">
        <f>IF(LEFT(data!O293,1)="(",data!P293,data!Q293)</f>
        <v>12:30PM</v>
      </c>
      <c r="G294" s="2" t="str">
        <f>IF(LEFT(data!O293,1)="(",data!Q293,data!R293)</f>
        <v>-</v>
      </c>
      <c r="H294" s="2" t="str">
        <f>IF(LEFT(data!O293,1)="(",data!R293,data!S293)</f>
        <v>1:45PM)</v>
      </c>
      <c r="I294" s="2" t="str">
        <f t="shared" si="26"/>
        <v>1:45PM</v>
      </c>
      <c r="J294" s="2" t="s">
        <v>361</v>
      </c>
      <c r="K294" s="2" t="str">
        <f t="shared" si="27"/>
        <v>INSERT INTO section (Cid, Room, Day, Time, Semester) VALUES (204,'MFH 164','TuTh','12:30PM-1:45PM','Fall2016');</v>
      </c>
      <c r="L294" s="2"/>
      <c r="M294" s="2" t="str">
        <f>data!D293</f>
        <v>L06:</v>
      </c>
      <c r="N294" s="2" t="str">
        <f t="shared" si="28"/>
        <v>lecture</v>
      </c>
      <c r="O294" s="2">
        <f>IF(ISNA(VLOOKUP(data!M293,data!$Y$2:$AC$168,5,FALSE)), "", VLOOKUP(data!M293,data!$Y$2:$AC$168,5,FALSE))</f>
        <v>97233466</v>
      </c>
      <c r="P294" s="2"/>
      <c r="Q294" s="2" t="str">
        <f>CONCATENATE("INSERT INTO ",N294," (Sid, Eid) VALUES (",specialization!A294,", ",O294,");")</f>
        <v>INSERT INTO lecture (Sid, Eid) VALUES (238, 97233466);</v>
      </c>
    </row>
    <row r="295" spans="1:17" x14ac:dyDescent="0.25">
      <c r="A295" s="2">
        <f>VLOOKUP(data!A294,courses!A:F,3,FALSE)</f>
        <v>204</v>
      </c>
      <c r="B295" s="2" t="str">
        <f>CONCATENATE(data!G294," ",data!H294)</f>
        <v>SA 124A,</v>
      </c>
      <c r="C295" s="2" t="str">
        <f t="shared" ref="C295:C358" si="29">LEFT(B295,LEN(B295)-1)</f>
        <v>SA 124A</v>
      </c>
      <c r="D295" s="2" t="str">
        <f>IF(LEFT(data!O294,1)="(",data!O294,data!P294)</f>
        <v>(Mo</v>
      </c>
      <c r="E295" s="2" t="str">
        <f t="shared" ref="E295:E358" si="30">MID(D295,2,999)</f>
        <v>Mo</v>
      </c>
      <c r="F295" s="2" t="str">
        <f>IF(LEFT(data!O294,1)="(",data!P294,data!Q294)</f>
        <v>11:00AM</v>
      </c>
      <c r="G295" s="2" t="str">
        <f>IF(LEFT(data!O294,1)="(",data!Q294,data!R294)</f>
        <v>-</v>
      </c>
      <c r="H295" s="2" t="str">
        <f>IF(LEFT(data!O294,1)="(",data!R294,data!S294)</f>
        <v>11:50AM)</v>
      </c>
      <c r="I295" s="2" t="str">
        <f t="shared" ref="I295:I358" si="31">LEFT(H295,LEN(H295)-1)</f>
        <v>11:50AM</v>
      </c>
      <c r="J295" s="2" t="s">
        <v>361</v>
      </c>
      <c r="K295" s="2" t="str">
        <f t="shared" ref="K295:K358" si="32">CONCATENATE("INSERT INTO section (Cid, Room, Day, Time, Semester) VALUES (",A295,",'",C295,"','",E295,"','",F295,G295,I295,"','",J295,"');")</f>
        <v>INSERT INTO section (Cid, Room, Day, Time, Semester) VALUES (204,'SA 124A','Mo','11:00AM-11:50AM','Fall2016');</v>
      </c>
      <c r="L295" s="2"/>
      <c r="M295" s="2" t="str">
        <f>data!D294</f>
        <v>B01:</v>
      </c>
      <c r="N295" s="2" t="str">
        <f t="shared" ref="N295:N358" si="33">IF(LEFT(M295,1)="L", "lecture", IF(LEFT(M295,1)="T", "tutorial", "lab"))</f>
        <v>lab</v>
      </c>
      <c r="O295" s="2">
        <f>IF(ISNA(VLOOKUP(data!M294,data!$Y$2:$AC$168,5,FALSE)), "", VLOOKUP(data!M294,data!$Y$2:$AC$168,5,FALSE))</f>
        <v>32299756</v>
      </c>
      <c r="P295" s="2"/>
      <c r="Q295" s="2" t="str">
        <f>CONCATENATE("INSERT INTO ",N295," (Sid, Eid) VALUES (",specialization!A295,", ",O295,");")</f>
        <v>INSERT INTO lab (Sid, Eid) VALUES (239, 32299756);</v>
      </c>
    </row>
    <row r="296" spans="1:17" x14ac:dyDescent="0.25">
      <c r="A296" s="2">
        <f>VLOOKUP(data!A295,courses!A:F,3,FALSE)</f>
        <v>204</v>
      </c>
      <c r="B296" s="2" t="str">
        <f>CONCATENATE(data!G295," ",data!H295)</f>
        <v>MS 527,</v>
      </c>
      <c r="C296" s="2" t="str">
        <f t="shared" si="29"/>
        <v>MS 527</v>
      </c>
      <c r="D296" s="2" t="str">
        <f>IF(LEFT(data!O295,1)="(",data!O295,data!P295)</f>
        <v>(Mo</v>
      </c>
      <c r="E296" s="2" t="str">
        <f t="shared" si="30"/>
        <v>Mo</v>
      </c>
      <c r="F296" s="2" t="str">
        <f>IF(LEFT(data!O295,1)="(",data!P295,data!Q295)</f>
        <v>12:00PM</v>
      </c>
      <c r="G296" s="2" t="str">
        <f>IF(LEFT(data!O295,1)="(",data!Q295,data!R295)</f>
        <v>-</v>
      </c>
      <c r="H296" s="2" t="str">
        <f>IF(LEFT(data!O295,1)="(",data!R295,data!S295)</f>
        <v>12:50PM)</v>
      </c>
      <c r="I296" s="2" t="str">
        <f t="shared" si="31"/>
        <v>12:50PM</v>
      </c>
      <c r="J296" s="2" t="s">
        <v>361</v>
      </c>
      <c r="K296" s="2" t="str">
        <f t="shared" si="32"/>
        <v>INSERT INTO section (Cid, Room, Day, Time, Semester) VALUES (204,'MS 527','Mo','12:00PM-12:50PM','Fall2016');</v>
      </c>
      <c r="L296" s="2"/>
      <c r="M296" s="2" t="str">
        <f>data!D295</f>
        <v>B02:</v>
      </c>
      <c r="N296" s="2" t="str">
        <f t="shared" si="33"/>
        <v>lab</v>
      </c>
      <c r="O296" s="2">
        <f>IF(ISNA(VLOOKUP(data!M295,data!$Y$2:$AC$168,5,FALSE)), "", VLOOKUP(data!M295,data!$Y$2:$AC$168,5,FALSE))</f>
        <v>38302594</v>
      </c>
      <c r="P296" s="2"/>
      <c r="Q296" s="2" t="str">
        <f>CONCATENATE("INSERT INTO ",N296," (Sid, Eid) VALUES (",specialization!A296,", ",O296,");")</f>
        <v>INSERT INTO lab (Sid, Eid) VALUES (240, 38302594);</v>
      </c>
    </row>
    <row r="297" spans="1:17" x14ac:dyDescent="0.25">
      <c r="A297" s="2">
        <f>VLOOKUP(data!A296,courses!A:F,3,FALSE)</f>
        <v>204</v>
      </c>
      <c r="B297" s="2" t="str">
        <f>CONCATENATE(data!G296," ",data!H296)</f>
        <v>SA 124A,</v>
      </c>
      <c r="C297" s="2" t="str">
        <f t="shared" si="29"/>
        <v>SA 124A</v>
      </c>
      <c r="D297" s="2" t="str">
        <f>IF(LEFT(data!O296,1)="(",data!O296,data!P296)</f>
        <v>(Mo</v>
      </c>
      <c r="E297" s="2" t="str">
        <f t="shared" si="30"/>
        <v>Mo</v>
      </c>
      <c r="F297" s="2" t="str">
        <f>IF(LEFT(data!O296,1)="(",data!P296,data!Q296)</f>
        <v>4:00PM</v>
      </c>
      <c r="G297" s="2" t="str">
        <f>IF(LEFT(data!O296,1)="(",data!Q296,data!R296)</f>
        <v>-</v>
      </c>
      <c r="H297" s="2" t="str">
        <f>IF(LEFT(data!O296,1)="(",data!R296,data!S296)</f>
        <v>4:50PM)</v>
      </c>
      <c r="I297" s="2" t="str">
        <f t="shared" si="31"/>
        <v>4:50PM</v>
      </c>
      <c r="J297" s="2" t="s">
        <v>361</v>
      </c>
      <c r="K297" s="2" t="str">
        <f t="shared" si="32"/>
        <v>INSERT INTO section (Cid, Room, Day, Time, Semester) VALUES (204,'SA 124A','Mo','4:00PM-4:50PM','Fall2016');</v>
      </c>
      <c r="L297" s="2"/>
      <c r="M297" s="2" t="str">
        <f>data!D296</f>
        <v>B03:</v>
      </c>
      <c r="N297" s="2" t="str">
        <f t="shared" si="33"/>
        <v>lab</v>
      </c>
      <c r="O297" s="2">
        <f>IF(ISNA(VLOOKUP(data!M296,data!$Y$2:$AC$168,5,FALSE)), "", VLOOKUP(data!M296,data!$Y$2:$AC$168,5,FALSE))</f>
        <v>43741204</v>
      </c>
      <c r="P297" s="2"/>
      <c r="Q297" s="2" t="str">
        <f>CONCATENATE("INSERT INTO ",N297," (Sid, Eid) VALUES (",specialization!A297,", ",O297,");")</f>
        <v>INSERT INTO lab (Sid, Eid) VALUES (241, 43741204);</v>
      </c>
    </row>
    <row r="298" spans="1:17" x14ac:dyDescent="0.25">
      <c r="A298" s="2">
        <f>VLOOKUP(data!A297,courses!A:F,3,FALSE)</f>
        <v>204</v>
      </c>
      <c r="B298" s="2" t="str">
        <f>CONCATENATE(data!G297," ",data!H297)</f>
        <v>SA 124A,</v>
      </c>
      <c r="C298" s="2" t="str">
        <f t="shared" si="29"/>
        <v>SA 124A</v>
      </c>
      <c r="D298" s="2" t="str">
        <f>IF(LEFT(data!O297,1)="(",data!O297,data!P297)</f>
        <v>(Tu</v>
      </c>
      <c r="E298" s="2" t="str">
        <f t="shared" si="30"/>
        <v>Tu</v>
      </c>
      <c r="F298" s="2" t="str">
        <f>IF(LEFT(data!O297,1)="(",data!P297,data!Q297)</f>
        <v>11:00AM</v>
      </c>
      <c r="G298" s="2" t="str">
        <f>IF(LEFT(data!O297,1)="(",data!Q297,data!R297)</f>
        <v>-</v>
      </c>
      <c r="H298" s="2" t="str">
        <f>IF(LEFT(data!O297,1)="(",data!R297,data!S297)</f>
        <v>11:50AM)</v>
      </c>
      <c r="I298" s="2" t="str">
        <f t="shared" si="31"/>
        <v>11:50AM</v>
      </c>
      <c r="J298" s="2" t="s">
        <v>361</v>
      </c>
      <c r="K298" s="2" t="str">
        <f t="shared" si="32"/>
        <v>INSERT INTO section (Cid, Room, Day, Time, Semester) VALUES (204,'SA 124A','Tu','11:00AM-11:50AM','Fall2016');</v>
      </c>
      <c r="L298" s="2"/>
      <c r="M298" s="2" t="str">
        <f>data!D297</f>
        <v>B04:</v>
      </c>
      <c r="N298" s="2" t="str">
        <f t="shared" si="33"/>
        <v>lab</v>
      </c>
      <c r="O298" s="2">
        <f>IF(ISNA(VLOOKUP(data!M297,data!$Y$2:$AC$168,5,FALSE)), "", VLOOKUP(data!M297,data!$Y$2:$AC$168,5,FALSE))</f>
        <v>40809118</v>
      </c>
      <c r="P298" s="2"/>
      <c r="Q298" s="2" t="str">
        <f>CONCATENATE("INSERT INTO ",N298," (Sid, Eid) VALUES (",specialization!A298,", ",O298,");")</f>
        <v>INSERT INTO lab (Sid, Eid) VALUES (242, 40809118);</v>
      </c>
    </row>
    <row r="299" spans="1:17" x14ac:dyDescent="0.25">
      <c r="A299" s="2">
        <f>VLOOKUP(data!A298,courses!A:F,3,FALSE)</f>
        <v>204</v>
      </c>
      <c r="B299" s="2" t="str">
        <f>CONCATENATE(data!G298," ",data!H298)</f>
        <v>SA 124A,</v>
      </c>
      <c r="C299" s="2" t="str">
        <f t="shared" si="29"/>
        <v>SA 124A</v>
      </c>
      <c r="D299" s="2" t="str">
        <f>IF(LEFT(data!O298,1)="(",data!O298,data!P298)</f>
        <v>(Tu</v>
      </c>
      <c r="E299" s="2" t="str">
        <f t="shared" si="30"/>
        <v>Tu</v>
      </c>
      <c r="F299" s="2" t="str">
        <f>IF(LEFT(data!O298,1)="(",data!P298,data!Q298)</f>
        <v>1:00PM</v>
      </c>
      <c r="G299" s="2" t="str">
        <f>IF(LEFT(data!O298,1)="(",data!Q298,data!R298)</f>
        <v>-</v>
      </c>
      <c r="H299" s="2" t="str">
        <f>IF(LEFT(data!O298,1)="(",data!R298,data!S298)</f>
        <v>1:50PM)</v>
      </c>
      <c r="I299" s="2" t="str">
        <f t="shared" si="31"/>
        <v>1:50PM</v>
      </c>
      <c r="J299" s="2" t="s">
        <v>361</v>
      </c>
      <c r="K299" s="2" t="str">
        <f t="shared" si="32"/>
        <v>INSERT INTO section (Cid, Room, Day, Time, Semester) VALUES (204,'SA 124A','Tu','1:00PM-1:50PM','Fall2016');</v>
      </c>
      <c r="L299" s="2"/>
      <c r="M299" s="2" t="str">
        <f>data!D298</f>
        <v>B05:</v>
      </c>
      <c r="N299" s="2" t="str">
        <f t="shared" si="33"/>
        <v>lab</v>
      </c>
      <c r="O299" s="2">
        <f>IF(ISNA(VLOOKUP(data!M298,data!$Y$2:$AC$168,5,FALSE)), "", VLOOKUP(data!M298,data!$Y$2:$AC$168,5,FALSE))</f>
        <v>59236077</v>
      </c>
      <c r="P299" s="2"/>
      <c r="Q299" s="2" t="str">
        <f>CONCATENATE("INSERT INTO ",N299," (Sid, Eid) VALUES (",specialization!A299,", ",O299,");")</f>
        <v>INSERT INTO lab (Sid, Eid) VALUES (243, 59236077);</v>
      </c>
    </row>
    <row r="300" spans="1:17" x14ac:dyDescent="0.25">
      <c r="A300" s="2">
        <f>VLOOKUP(data!A299,courses!A:F,3,FALSE)</f>
        <v>204</v>
      </c>
      <c r="B300" s="2" t="str">
        <f>CONCATENATE(data!G299," ",data!H299)</f>
        <v>SA 124A,</v>
      </c>
      <c r="C300" s="2" t="str">
        <f t="shared" si="29"/>
        <v>SA 124A</v>
      </c>
      <c r="D300" s="2" t="str">
        <f>IF(LEFT(data!O299,1)="(",data!O299,data!P299)</f>
        <v>(We</v>
      </c>
      <c r="E300" s="2" t="str">
        <f t="shared" si="30"/>
        <v>We</v>
      </c>
      <c r="F300" s="2" t="str">
        <f>IF(LEFT(data!O299,1)="(",data!P299,data!Q299)</f>
        <v>4:00PM</v>
      </c>
      <c r="G300" s="2" t="str">
        <f>IF(LEFT(data!O299,1)="(",data!Q299,data!R299)</f>
        <v>-</v>
      </c>
      <c r="H300" s="2" t="str">
        <f>IF(LEFT(data!O299,1)="(",data!R299,data!S299)</f>
        <v>4:50PM)</v>
      </c>
      <c r="I300" s="2" t="str">
        <f t="shared" si="31"/>
        <v>4:50PM</v>
      </c>
      <c r="J300" s="2" t="s">
        <v>361</v>
      </c>
      <c r="K300" s="2" t="str">
        <f t="shared" si="32"/>
        <v>INSERT INTO section (Cid, Room, Day, Time, Semester) VALUES (204,'SA 124A','We','4:00PM-4:50PM','Fall2016');</v>
      </c>
      <c r="L300" s="2"/>
      <c r="M300" s="2" t="str">
        <f>data!D299</f>
        <v>B06:</v>
      </c>
      <c r="N300" s="2" t="str">
        <f t="shared" si="33"/>
        <v>lab</v>
      </c>
      <c r="O300" s="2">
        <f>IF(ISNA(VLOOKUP(data!M299,data!$Y$2:$AC$168,5,FALSE)), "", VLOOKUP(data!M299,data!$Y$2:$AC$168,5,FALSE))</f>
        <v>40809118</v>
      </c>
      <c r="P300" s="2"/>
      <c r="Q300" s="2" t="str">
        <f>CONCATENATE("INSERT INTO ",N300," (Sid, Eid) VALUES (",specialization!A300,", ",O300,");")</f>
        <v>INSERT INTO lab (Sid, Eid) VALUES (244, 40809118);</v>
      </c>
    </row>
    <row r="301" spans="1:17" x14ac:dyDescent="0.25">
      <c r="A301" s="2">
        <f>VLOOKUP(data!A300,courses!A:F,3,FALSE)</f>
        <v>204</v>
      </c>
      <c r="B301" s="2" t="str">
        <f>CONCATENATE(data!G300," ",data!H300)</f>
        <v>ST 126,</v>
      </c>
      <c r="C301" s="2" t="str">
        <f t="shared" si="29"/>
        <v>ST 126</v>
      </c>
      <c r="D301" s="2" t="str">
        <f>IF(LEFT(data!O300,1)="(",data!O300,data!P300)</f>
        <v>(Th</v>
      </c>
      <c r="E301" s="2" t="str">
        <f t="shared" si="30"/>
        <v>Th</v>
      </c>
      <c r="F301" s="2" t="str">
        <f>IF(LEFT(data!O300,1)="(",data!P300,data!Q300)</f>
        <v>9:00AM</v>
      </c>
      <c r="G301" s="2" t="str">
        <f>IF(LEFT(data!O300,1)="(",data!Q300,data!R300)</f>
        <v>-</v>
      </c>
      <c r="H301" s="2" t="str">
        <f>IF(LEFT(data!O300,1)="(",data!R300,data!S300)</f>
        <v>9:50AM)</v>
      </c>
      <c r="I301" s="2" t="str">
        <f t="shared" si="31"/>
        <v>9:50AM</v>
      </c>
      <c r="J301" s="2" t="s">
        <v>361</v>
      </c>
      <c r="K301" s="2" t="str">
        <f t="shared" si="32"/>
        <v>INSERT INTO section (Cid, Room, Day, Time, Semester) VALUES (204,'ST 126','Th','9:00AM-9:50AM','Fall2016');</v>
      </c>
      <c r="L301" s="2"/>
      <c r="M301" s="2" t="str">
        <f>data!D300</f>
        <v>B07:</v>
      </c>
      <c r="N301" s="2" t="str">
        <f t="shared" si="33"/>
        <v>lab</v>
      </c>
      <c r="O301" s="2">
        <f>IF(ISNA(VLOOKUP(data!M300,data!$Y$2:$AC$168,5,FALSE)), "", VLOOKUP(data!M300,data!$Y$2:$AC$168,5,FALSE))</f>
        <v>91877691</v>
      </c>
      <c r="P301" s="2"/>
      <c r="Q301" s="2" t="str">
        <f>CONCATENATE("INSERT INTO ",N301," (Sid, Eid) VALUES (",specialization!A301,", ",O301,");")</f>
        <v>INSERT INTO lab (Sid, Eid) VALUES (245, 91877691);</v>
      </c>
    </row>
    <row r="302" spans="1:17" x14ac:dyDescent="0.25">
      <c r="A302" s="2">
        <f>VLOOKUP(data!A301,courses!A:F,3,FALSE)</f>
        <v>204</v>
      </c>
      <c r="B302" s="2" t="str">
        <f>CONCATENATE(data!G301," ",data!H301)</f>
        <v>ST 126,</v>
      </c>
      <c r="C302" s="2" t="str">
        <f t="shared" si="29"/>
        <v>ST 126</v>
      </c>
      <c r="D302" s="2" t="str">
        <f>IF(LEFT(data!O301,1)="(",data!O301,data!P301)</f>
        <v>(Th</v>
      </c>
      <c r="E302" s="2" t="str">
        <f t="shared" si="30"/>
        <v>Th</v>
      </c>
      <c r="F302" s="2" t="str">
        <f>IF(LEFT(data!O301,1)="(",data!P301,data!Q301)</f>
        <v>10:00AM</v>
      </c>
      <c r="G302" s="2" t="str">
        <f>IF(LEFT(data!O301,1)="(",data!Q301,data!R301)</f>
        <v>-</v>
      </c>
      <c r="H302" s="2" t="str">
        <f>IF(LEFT(data!O301,1)="(",data!R301,data!S301)</f>
        <v>10:50AM)</v>
      </c>
      <c r="I302" s="2" t="str">
        <f t="shared" si="31"/>
        <v>10:50AM</v>
      </c>
      <c r="J302" s="2" t="s">
        <v>361</v>
      </c>
      <c r="K302" s="2" t="str">
        <f t="shared" si="32"/>
        <v>INSERT INTO section (Cid, Room, Day, Time, Semester) VALUES (204,'ST 126','Th','10:00AM-10:50AM','Fall2016');</v>
      </c>
      <c r="L302" s="2"/>
      <c r="M302" s="2" t="str">
        <f>data!D301</f>
        <v>B08:</v>
      </c>
      <c r="N302" s="2" t="str">
        <f t="shared" si="33"/>
        <v>lab</v>
      </c>
      <c r="O302" s="2">
        <f>IF(ISNA(VLOOKUP(data!M301,data!$Y$2:$AC$168,5,FALSE)), "", VLOOKUP(data!M301,data!$Y$2:$AC$168,5,FALSE))</f>
        <v>17569179</v>
      </c>
      <c r="P302" s="2"/>
      <c r="Q302" s="2" t="str">
        <f>CONCATENATE("INSERT INTO ",N302," (Sid, Eid) VALUES (",specialization!A302,", ",O302,");")</f>
        <v>INSERT INTO lab (Sid, Eid) VALUES (246, 17569179);</v>
      </c>
    </row>
    <row r="303" spans="1:17" x14ac:dyDescent="0.25">
      <c r="A303" s="2">
        <f>VLOOKUP(data!A302,courses!A:F,3,FALSE)</f>
        <v>204</v>
      </c>
      <c r="B303" s="2" t="str">
        <f>CONCATENATE(data!G302," ",data!H302)</f>
        <v>SA 124A,</v>
      </c>
      <c r="C303" s="2" t="str">
        <f t="shared" si="29"/>
        <v>SA 124A</v>
      </c>
      <c r="D303" s="2" t="str">
        <f>IF(LEFT(data!O302,1)="(",data!O302,data!P302)</f>
        <v>(We</v>
      </c>
      <c r="E303" s="2" t="str">
        <f t="shared" si="30"/>
        <v>We</v>
      </c>
      <c r="F303" s="2" t="str">
        <f>IF(LEFT(data!O302,1)="(",data!P302,data!Q302)</f>
        <v>9:00AM</v>
      </c>
      <c r="G303" s="2" t="str">
        <f>IF(LEFT(data!O302,1)="(",data!Q302,data!R302)</f>
        <v>-</v>
      </c>
      <c r="H303" s="2" t="str">
        <f>IF(LEFT(data!O302,1)="(",data!R302,data!S302)</f>
        <v>9:50AM)</v>
      </c>
      <c r="I303" s="2" t="str">
        <f t="shared" si="31"/>
        <v>9:50AM</v>
      </c>
      <c r="J303" s="2" t="s">
        <v>361</v>
      </c>
      <c r="K303" s="2" t="str">
        <f t="shared" si="32"/>
        <v>INSERT INTO section (Cid, Room, Day, Time, Semester) VALUES (204,'SA 124A','We','9:00AM-9:50AM','Fall2016');</v>
      </c>
      <c r="L303" s="2"/>
      <c r="M303" s="2" t="str">
        <f>data!D302</f>
        <v>B09:</v>
      </c>
      <c r="N303" s="2" t="str">
        <f t="shared" si="33"/>
        <v>lab</v>
      </c>
      <c r="O303" s="2">
        <f>IF(ISNA(VLOOKUP(data!M302,data!$Y$2:$AC$168,5,FALSE)), "", VLOOKUP(data!M302,data!$Y$2:$AC$168,5,FALSE))</f>
        <v>56973396</v>
      </c>
      <c r="P303" s="2"/>
      <c r="Q303" s="2" t="str">
        <f>CONCATENATE("INSERT INTO ",N303," (Sid, Eid) VALUES (",specialization!A303,", ",O303,");")</f>
        <v>INSERT INTO lab (Sid, Eid) VALUES (247, 56973396);</v>
      </c>
    </row>
    <row r="304" spans="1:17" x14ac:dyDescent="0.25">
      <c r="A304" s="2">
        <f>VLOOKUP(data!A303,courses!A:F,3,FALSE)</f>
        <v>204</v>
      </c>
      <c r="B304" s="2" t="str">
        <f>CONCATENATE(data!G303," ",data!H303)</f>
        <v>SB 144,</v>
      </c>
      <c r="C304" s="2" t="str">
        <f t="shared" si="29"/>
        <v>SB 144</v>
      </c>
      <c r="D304" s="2" t="str">
        <f>IF(LEFT(data!O303,1)="(",data!O303,data!P303)</f>
        <v>(We</v>
      </c>
      <c r="E304" s="2" t="str">
        <f t="shared" si="30"/>
        <v>We</v>
      </c>
      <c r="F304" s="2" t="str">
        <f>IF(LEFT(data!O303,1)="(",data!P303,data!Q303)</f>
        <v>11:00AM</v>
      </c>
      <c r="G304" s="2" t="str">
        <f>IF(LEFT(data!O303,1)="(",data!Q303,data!R303)</f>
        <v>-</v>
      </c>
      <c r="H304" s="2" t="str">
        <f>IF(LEFT(data!O303,1)="(",data!R303,data!S303)</f>
        <v>11:50AM)</v>
      </c>
      <c r="I304" s="2" t="str">
        <f t="shared" si="31"/>
        <v>11:50AM</v>
      </c>
      <c r="J304" s="2" t="s">
        <v>361</v>
      </c>
      <c r="K304" s="2" t="str">
        <f t="shared" si="32"/>
        <v>INSERT INTO section (Cid, Room, Day, Time, Semester) VALUES (204,'SB 144','We','11:00AM-11:50AM','Fall2016');</v>
      </c>
      <c r="L304" s="2"/>
      <c r="M304" s="2" t="str">
        <f>data!D303</f>
        <v>B10:</v>
      </c>
      <c r="N304" s="2" t="str">
        <f t="shared" si="33"/>
        <v>lab</v>
      </c>
      <c r="O304" s="2">
        <f>IF(ISNA(VLOOKUP(data!M303,data!$Y$2:$AC$168,5,FALSE)), "", VLOOKUP(data!M303,data!$Y$2:$AC$168,5,FALSE))</f>
        <v>48266764</v>
      </c>
      <c r="P304" s="2"/>
      <c r="Q304" s="2" t="str">
        <f>CONCATENATE("INSERT INTO ",N304," (Sid, Eid) VALUES (",specialization!A304,", ",O304,");")</f>
        <v>INSERT INTO lab (Sid, Eid) VALUES (248, 48266764);</v>
      </c>
    </row>
    <row r="305" spans="1:17" x14ac:dyDescent="0.25">
      <c r="A305" s="2">
        <f>VLOOKUP(data!A304,courses!A:F,3,FALSE)</f>
        <v>204</v>
      </c>
      <c r="B305" s="2" t="str">
        <f>CONCATENATE(data!G304," ",data!H304)</f>
        <v>MS 365,</v>
      </c>
      <c r="C305" s="2" t="str">
        <f t="shared" si="29"/>
        <v>MS 365</v>
      </c>
      <c r="D305" s="2" t="str">
        <f>IF(LEFT(data!O304,1)="(",data!O304,data!P304)</f>
        <v>(Th</v>
      </c>
      <c r="E305" s="2" t="str">
        <f t="shared" si="30"/>
        <v>Th</v>
      </c>
      <c r="F305" s="2" t="str">
        <f>IF(LEFT(data!O304,1)="(",data!P304,data!Q304)</f>
        <v>11:00AM</v>
      </c>
      <c r="G305" s="2" t="str">
        <f>IF(LEFT(data!O304,1)="(",data!Q304,data!R304)</f>
        <v>-</v>
      </c>
      <c r="H305" s="2" t="str">
        <f>IF(LEFT(data!O304,1)="(",data!R304,data!S304)</f>
        <v>11:50AM)</v>
      </c>
      <c r="I305" s="2" t="str">
        <f t="shared" si="31"/>
        <v>11:50AM</v>
      </c>
      <c r="J305" s="2" t="s">
        <v>361</v>
      </c>
      <c r="K305" s="2" t="str">
        <f t="shared" si="32"/>
        <v>INSERT INTO section (Cid, Room, Day, Time, Semester) VALUES (204,'MS 365','Th','11:00AM-11:50AM','Fall2016');</v>
      </c>
      <c r="L305" s="2"/>
      <c r="M305" s="2" t="str">
        <f>data!D304</f>
        <v>B11:</v>
      </c>
      <c r="N305" s="2" t="str">
        <f t="shared" si="33"/>
        <v>lab</v>
      </c>
      <c r="O305" s="2">
        <f>IF(ISNA(VLOOKUP(data!M304,data!$Y$2:$AC$168,5,FALSE)), "", VLOOKUP(data!M304,data!$Y$2:$AC$168,5,FALSE))</f>
        <v>58136810</v>
      </c>
      <c r="P305" s="2"/>
      <c r="Q305" s="2" t="str">
        <f>CONCATENATE("INSERT INTO ",N305," (Sid, Eid) VALUES (",specialization!A305,", ",O305,");")</f>
        <v>INSERT INTO lab (Sid, Eid) VALUES (249, 58136810);</v>
      </c>
    </row>
    <row r="306" spans="1:17" x14ac:dyDescent="0.25">
      <c r="A306" s="2">
        <f>VLOOKUP(data!A305,courses!A:F,3,FALSE)</f>
        <v>204</v>
      </c>
      <c r="B306" s="2" t="str">
        <f>CONCATENATE(data!G305," ",data!H305)</f>
        <v>MS 365,</v>
      </c>
      <c r="C306" s="2" t="str">
        <f t="shared" si="29"/>
        <v>MS 365</v>
      </c>
      <c r="D306" s="2" t="str">
        <f>IF(LEFT(data!O305,1)="(",data!O305,data!P305)</f>
        <v>(Th</v>
      </c>
      <c r="E306" s="2" t="str">
        <f t="shared" si="30"/>
        <v>Th</v>
      </c>
      <c r="F306" s="2" t="str">
        <f>IF(LEFT(data!O305,1)="(",data!P305,data!Q305)</f>
        <v>12:00PM</v>
      </c>
      <c r="G306" s="2" t="str">
        <f>IF(LEFT(data!O305,1)="(",data!Q305,data!R305)</f>
        <v>-</v>
      </c>
      <c r="H306" s="2" t="str">
        <f>IF(LEFT(data!O305,1)="(",data!R305,data!S305)</f>
        <v>12:50PM)</v>
      </c>
      <c r="I306" s="2" t="str">
        <f t="shared" si="31"/>
        <v>12:50PM</v>
      </c>
      <c r="J306" s="2" t="s">
        <v>361</v>
      </c>
      <c r="K306" s="2" t="str">
        <f t="shared" si="32"/>
        <v>INSERT INTO section (Cid, Room, Day, Time, Semester) VALUES (204,'MS 365','Th','12:00PM-12:50PM','Fall2016');</v>
      </c>
      <c r="L306" s="2"/>
      <c r="M306" s="2" t="str">
        <f>data!D305</f>
        <v>B12:</v>
      </c>
      <c r="N306" s="2" t="str">
        <f t="shared" si="33"/>
        <v>lab</v>
      </c>
      <c r="O306" s="2">
        <f>IF(ISNA(VLOOKUP(data!M305,data!$Y$2:$AC$168,5,FALSE)), "", VLOOKUP(data!M305,data!$Y$2:$AC$168,5,FALSE))</f>
        <v>11681094</v>
      </c>
      <c r="P306" s="2"/>
      <c r="Q306" s="2" t="str">
        <f>CONCATENATE("INSERT INTO ",N306," (Sid, Eid) VALUES (",specialization!A306,", ",O306,");")</f>
        <v>INSERT INTO lab (Sid, Eid) VALUES (250, 11681094);</v>
      </c>
    </row>
    <row r="307" spans="1:17" x14ac:dyDescent="0.25">
      <c r="A307" s="2">
        <f>VLOOKUP(data!A306,courses!A:F,3,FALSE)</f>
        <v>204</v>
      </c>
      <c r="B307" s="2" t="str">
        <f>CONCATENATE(data!G306," ",data!H306)</f>
        <v>MS 365,</v>
      </c>
      <c r="C307" s="2" t="str">
        <f t="shared" si="29"/>
        <v>MS 365</v>
      </c>
      <c r="D307" s="2" t="str">
        <f>IF(LEFT(data!O306,1)="(",data!O306,data!P306)</f>
        <v>(Fr</v>
      </c>
      <c r="E307" s="2" t="str">
        <f t="shared" si="30"/>
        <v>Fr</v>
      </c>
      <c r="F307" s="2" t="str">
        <f>IF(LEFT(data!O306,1)="(",data!P306,data!Q306)</f>
        <v>8:00AM</v>
      </c>
      <c r="G307" s="2" t="str">
        <f>IF(LEFT(data!O306,1)="(",data!Q306,data!R306)</f>
        <v>-</v>
      </c>
      <c r="H307" s="2" t="str">
        <f>IF(LEFT(data!O306,1)="(",data!R306,data!S306)</f>
        <v>8:50AM)</v>
      </c>
      <c r="I307" s="2" t="str">
        <f t="shared" si="31"/>
        <v>8:50AM</v>
      </c>
      <c r="J307" s="2" t="s">
        <v>361</v>
      </c>
      <c r="K307" s="2" t="str">
        <f t="shared" si="32"/>
        <v>INSERT INTO section (Cid, Room, Day, Time, Semester) VALUES (204,'MS 365','Fr','8:00AM-8:50AM','Fall2016');</v>
      </c>
      <c r="L307" s="2"/>
      <c r="M307" s="2" t="str">
        <f>data!D306</f>
        <v>B13:</v>
      </c>
      <c r="N307" s="2" t="str">
        <f t="shared" si="33"/>
        <v>lab</v>
      </c>
      <c r="O307" s="2">
        <f>IF(ISNA(VLOOKUP(data!M306,data!$Y$2:$AC$168,5,FALSE)), "", VLOOKUP(data!M306,data!$Y$2:$AC$168,5,FALSE))</f>
        <v>11681094</v>
      </c>
      <c r="P307" s="2"/>
      <c r="Q307" s="2" t="str">
        <f>CONCATENATE("INSERT INTO ",N307," (Sid, Eid) VALUES (",specialization!A307,", ",O307,");")</f>
        <v>INSERT INTO lab (Sid, Eid) VALUES (251, 11681094);</v>
      </c>
    </row>
    <row r="308" spans="1:17" x14ac:dyDescent="0.25">
      <c r="A308" s="2">
        <f>VLOOKUP(data!A307,courses!A:F,3,FALSE)</f>
        <v>204</v>
      </c>
      <c r="B308" s="2" t="str">
        <f>CONCATENATE(data!G307," ",data!H307)</f>
        <v>MS 371,</v>
      </c>
      <c r="C308" s="2" t="str">
        <f t="shared" si="29"/>
        <v>MS 371</v>
      </c>
      <c r="D308" s="2" t="str">
        <f>IF(LEFT(data!O307,1)="(",data!O307,data!P307)</f>
        <v>(Fr</v>
      </c>
      <c r="E308" s="2" t="str">
        <f t="shared" si="30"/>
        <v>Fr</v>
      </c>
      <c r="F308" s="2" t="str">
        <f>IF(LEFT(data!O307,1)="(",data!P307,data!Q307)</f>
        <v>8:00AM</v>
      </c>
      <c r="G308" s="2" t="str">
        <f>IF(LEFT(data!O307,1)="(",data!Q307,data!R307)</f>
        <v>-</v>
      </c>
      <c r="H308" s="2" t="str">
        <f>IF(LEFT(data!O307,1)="(",data!R307,data!S307)</f>
        <v>8:50AM)</v>
      </c>
      <c r="I308" s="2" t="str">
        <f t="shared" si="31"/>
        <v>8:50AM</v>
      </c>
      <c r="J308" s="2" t="s">
        <v>361</v>
      </c>
      <c r="K308" s="2" t="str">
        <f t="shared" si="32"/>
        <v>INSERT INTO section (Cid, Room, Day, Time, Semester) VALUES (204,'MS 371','Fr','8:00AM-8:50AM','Fall2016');</v>
      </c>
      <c r="L308" s="2"/>
      <c r="M308" s="2" t="str">
        <f>data!D307</f>
        <v>B14:</v>
      </c>
      <c r="N308" s="2" t="str">
        <f t="shared" si="33"/>
        <v>lab</v>
      </c>
      <c r="O308" s="2">
        <f>IF(ISNA(VLOOKUP(data!M307,data!$Y$2:$AC$168,5,FALSE)), "", VLOOKUP(data!M307,data!$Y$2:$AC$168,5,FALSE))</f>
        <v>43741204</v>
      </c>
      <c r="P308" s="2"/>
      <c r="Q308" s="2" t="str">
        <f>CONCATENATE("INSERT INTO ",N308," (Sid, Eid) VALUES (",specialization!A308,", ",O308,");")</f>
        <v>INSERT INTO lab (Sid, Eid) VALUES (252, 43741204);</v>
      </c>
    </row>
    <row r="309" spans="1:17" x14ac:dyDescent="0.25">
      <c r="A309" s="2">
        <f>VLOOKUP(data!A308,courses!A:F,3,FALSE)</f>
        <v>204</v>
      </c>
      <c r="B309" s="2" t="str">
        <f>CONCATENATE(data!G308," ",data!H308)</f>
        <v>MS 365,</v>
      </c>
      <c r="C309" s="2" t="str">
        <f t="shared" si="29"/>
        <v>MS 365</v>
      </c>
      <c r="D309" s="2" t="str">
        <f>IF(LEFT(data!O308,1)="(",data!O308,data!P308)</f>
        <v>(We</v>
      </c>
      <c r="E309" s="2" t="str">
        <f t="shared" si="30"/>
        <v>We</v>
      </c>
      <c r="F309" s="2" t="str">
        <f>IF(LEFT(data!O308,1)="(",data!P308,data!Q308)</f>
        <v>2:00PM</v>
      </c>
      <c r="G309" s="2" t="str">
        <f>IF(LEFT(data!O308,1)="(",data!Q308,data!R308)</f>
        <v>-</v>
      </c>
      <c r="H309" s="2" t="str">
        <f>IF(LEFT(data!O308,1)="(",data!R308,data!S308)</f>
        <v>2:50PM)</v>
      </c>
      <c r="I309" s="2" t="str">
        <f t="shared" si="31"/>
        <v>2:50PM</v>
      </c>
      <c r="J309" s="2" t="s">
        <v>361</v>
      </c>
      <c r="K309" s="2" t="str">
        <f t="shared" si="32"/>
        <v>INSERT INTO section (Cid, Room, Day, Time, Semester) VALUES (204,'MS 365','We','2:00PM-2:50PM','Fall2016');</v>
      </c>
      <c r="L309" s="2"/>
      <c r="M309" s="2" t="str">
        <f>data!D308</f>
        <v>B15:</v>
      </c>
      <c r="N309" s="2" t="str">
        <f t="shared" si="33"/>
        <v>lab</v>
      </c>
      <c r="O309" s="2">
        <f>IF(ISNA(VLOOKUP(data!M308,data!$Y$2:$AC$168,5,FALSE)), "", VLOOKUP(data!M308,data!$Y$2:$AC$168,5,FALSE))</f>
        <v>58136810</v>
      </c>
      <c r="P309" s="2"/>
      <c r="Q309" s="2" t="str">
        <f>CONCATENATE("INSERT INTO ",N309," (Sid, Eid) VALUES (",specialization!A309,", ",O309,");")</f>
        <v>INSERT INTO lab (Sid, Eid) VALUES (253, 58136810);</v>
      </c>
    </row>
    <row r="310" spans="1:17" x14ac:dyDescent="0.25">
      <c r="A310" s="2">
        <f>VLOOKUP(data!A309,courses!A:F,3,FALSE)</f>
        <v>204</v>
      </c>
      <c r="B310" s="2" t="str">
        <f>CONCATENATE(data!G309," ",data!H309)</f>
        <v>MS 365,</v>
      </c>
      <c r="C310" s="2" t="str">
        <f t="shared" si="29"/>
        <v>MS 365</v>
      </c>
      <c r="D310" s="2" t="str">
        <f>IF(LEFT(data!O309,1)="(",data!O309,data!P309)</f>
        <v>(We</v>
      </c>
      <c r="E310" s="2" t="str">
        <f t="shared" si="30"/>
        <v>We</v>
      </c>
      <c r="F310" s="2" t="str">
        <f>IF(LEFT(data!O309,1)="(",data!P309,data!Q309)</f>
        <v>3:00PM</v>
      </c>
      <c r="G310" s="2" t="str">
        <f>IF(LEFT(data!O309,1)="(",data!Q309,data!R309)</f>
        <v>-</v>
      </c>
      <c r="H310" s="2" t="str">
        <f>IF(LEFT(data!O309,1)="(",data!R309,data!S309)</f>
        <v>3:50PM)</v>
      </c>
      <c r="I310" s="2" t="str">
        <f t="shared" si="31"/>
        <v>3:50PM</v>
      </c>
      <c r="J310" s="2" t="s">
        <v>361</v>
      </c>
      <c r="K310" s="2" t="str">
        <f t="shared" si="32"/>
        <v>INSERT INTO section (Cid, Room, Day, Time, Semester) VALUES (204,'MS 365','We','3:00PM-3:50PM','Fall2016');</v>
      </c>
      <c r="L310" s="2"/>
      <c r="M310" s="2" t="str">
        <f>data!D309</f>
        <v>B16:</v>
      </c>
      <c r="N310" s="2" t="str">
        <f t="shared" si="33"/>
        <v>lab</v>
      </c>
      <c r="O310" s="2">
        <f>IF(ISNA(VLOOKUP(data!M309,data!$Y$2:$AC$168,5,FALSE)), "", VLOOKUP(data!M309,data!$Y$2:$AC$168,5,FALSE))</f>
        <v>43741204</v>
      </c>
      <c r="P310" s="2"/>
      <c r="Q310" s="2" t="str">
        <f>CONCATENATE("INSERT INTO ",N310," (Sid, Eid) VALUES (",specialization!A310,", ",O310,");")</f>
        <v>INSERT INTO lab (Sid, Eid) VALUES (254, 43741204);</v>
      </c>
    </row>
    <row r="311" spans="1:17" x14ac:dyDescent="0.25">
      <c r="A311" s="2">
        <f>VLOOKUP(data!A310,courses!A:F,3,FALSE)</f>
        <v>204</v>
      </c>
      <c r="B311" s="2" t="str">
        <f>CONCATENATE(data!G310," ",data!H310)</f>
        <v>MS 365,</v>
      </c>
      <c r="C311" s="2" t="str">
        <f t="shared" si="29"/>
        <v>MS 365</v>
      </c>
      <c r="D311" s="2" t="str">
        <f>IF(LEFT(data!O310,1)="(",data!O310,data!P310)</f>
        <v>(Th</v>
      </c>
      <c r="E311" s="2" t="str">
        <f t="shared" si="30"/>
        <v>Th</v>
      </c>
      <c r="F311" s="2" t="str">
        <f>IF(LEFT(data!O310,1)="(",data!P310,data!Q310)</f>
        <v>1:00PM</v>
      </c>
      <c r="G311" s="2" t="str">
        <f>IF(LEFT(data!O310,1)="(",data!Q310,data!R310)</f>
        <v>-</v>
      </c>
      <c r="H311" s="2" t="str">
        <f>IF(LEFT(data!O310,1)="(",data!R310,data!S310)</f>
        <v>1:50PM)</v>
      </c>
      <c r="I311" s="2" t="str">
        <f t="shared" si="31"/>
        <v>1:50PM</v>
      </c>
      <c r="J311" s="2" t="s">
        <v>361</v>
      </c>
      <c r="K311" s="2" t="str">
        <f t="shared" si="32"/>
        <v>INSERT INTO section (Cid, Room, Day, Time, Semester) VALUES (204,'MS 365','Th','1:00PM-1:50PM','Fall2016');</v>
      </c>
      <c r="L311" s="2"/>
      <c r="M311" s="2" t="str">
        <f>data!D310</f>
        <v>B17:</v>
      </c>
      <c r="N311" s="2" t="str">
        <f t="shared" si="33"/>
        <v>lab</v>
      </c>
      <c r="O311" s="2">
        <f>IF(ISNA(VLOOKUP(data!M310,data!$Y$2:$AC$168,5,FALSE)), "", VLOOKUP(data!M310,data!$Y$2:$AC$168,5,FALSE))</f>
        <v>11681094</v>
      </c>
      <c r="P311" s="2"/>
      <c r="Q311" s="2" t="str">
        <f>CONCATENATE("INSERT INTO ",N311," (Sid, Eid) VALUES (",specialization!A311,", ",O311,");")</f>
        <v>INSERT INTO lab (Sid, Eid) VALUES (255, 11681094);</v>
      </c>
    </row>
    <row r="312" spans="1:17" x14ac:dyDescent="0.25">
      <c r="A312" s="2">
        <f>VLOOKUP(data!A311,courses!A:F,3,FALSE)</f>
        <v>204</v>
      </c>
      <c r="B312" s="2" t="str">
        <f>CONCATENATE(data!G311," ",data!H311)</f>
        <v>MS 365,</v>
      </c>
      <c r="C312" s="2" t="str">
        <f t="shared" si="29"/>
        <v>MS 365</v>
      </c>
      <c r="D312" s="2" t="str">
        <f>IF(LEFT(data!O311,1)="(",data!O311,data!P311)</f>
        <v>(Th</v>
      </c>
      <c r="E312" s="2" t="str">
        <f t="shared" si="30"/>
        <v>Th</v>
      </c>
      <c r="F312" s="2" t="str">
        <f>IF(LEFT(data!O311,1)="(",data!P311,data!Q311)</f>
        <v>2:00PM</v>
      </c>
      <c r="G312" s="2" t="str">
        <f>IF(LEFT(data!O311,1)="(",data!Q311,data!R311)</f>
        <v>-</v>
      </c>
      <c r="H312" s="2" t="str">
        <f>IF(LEFT(data!O311,1)="(",data!R311,data!S311)</f>
        <v>2:50PM)</v>
      </c>
      <c r="I312" s="2" t="str">
        <f t="shared" si="31"/>
        <v>2:50PM</v>
      </c>
      <c r="J312" s="2" t="s">
        <v>361</v>
      </c>
      <c r="K312" s="2" t="str">
        <f t="shared" si="32"/>
        <v>INSERT INTO section (Cid, Room, Day, Time, Semester) VALUES (204,'MS 365','Th','2:00PM-2:50PM','Fall2016');</v>
      </c>
      <c r="L312" s="2"/>
      <c r="M312" s="2" t="str">
        <f>data!D311</f>
        <v>B18:</v>
      </c>
      <c r="N312" s="2" t="str">
        <f t="shared" si="33"/>
        <v>lab</v>
      </c>
      <c r="O312" s="2">
        <f>IF(ISNA(VLOOKUP(data!M311,data!$Y$2:$AC$168,5,FALSE)), "", VLOOKUP(data!M311,data!$Y$2:$AC$168,5,FALSE))</f>
        <v>26843432</v>
      </c>
      <c r="P312" s="2"/>
      <c r="Q312" s="2" t="str">
        <f>CONCATENATE("INSERT INTO ",N312," (Sid, Eid) VALUES (",specialization!A312,", ",O312,");")</f>
        <v>INSERT INTO lab (Sid, Eid) VALUES (256, 26843432);</v>
      </c>
    </row>
    <row r="313" spans="1:17" x14ac:dyDescent="0.25">
      <c r="A313" s="2">
        <f>VLOOKUP(data!A312,courses!A:F,3,FALSE)</f>
        <v>204</v>
      </c>
      <c r="B313" s="2" t="str">
        <f>CONCATENATE(data!G312," ",data!H312)</f>
        <v>MS 365,</v>
      </c>
      <c r="C313" s="2" t="str">
        <f t="shared" si="29"/>
        <v>MS 365</v>
      </c>
      <c r="D313" s="2" t="str">
        <f>IF(LEFT(data!O312,1)="(",data!O312,data!P312)</f>
        <v>(We</v>
      </c>
      <c r="E313" s="2" t="str">
        <f t="shared" si="30"/>
        <v>We</v>
      </c>
      <c r="F313" s="2" t="str">
        <f>IF(LEFT(data!O312,1)="(",data!P312,data!Q312)</f>
        <v>12:00PM</v>
      </c>
      <c r="G313" s="2" t="str">
        <f>IF(LEFT(data!O312,1)="(",data!Q312,data!R312)</f>
        <v>-</v>
      </c>
      <c r="H313" s="2" t="str">
        <f>IF(LEFT(data!O312,1)="(",data!R312,data!S312)</f>
        <v>12:50PM)</v>
      </c>
      <c r="I313" s="2" t="str">
        <f t="shared" si="31"/>
        <v>12:50PM</v>
      </c>
      <c r="J313" s="2" t="s">
        <v>361</v>
      </c>
      <c r="K313" s="2" t="str">
        <f t="shared" si="32"/>
        <v>INSERT INTO section (Cid, Room, Day, Time, Semester) VALUES (204,'MS 365','We','12:00PM-12:50PM','Fall2016');</v>
      </c>
      <c r="L313" s="2"/>
      <c r="M313" s="2" t="str">
        <f>data!D312</f>
        <v>B19:</v>
      </c>
      <c r="N313" s="2" t="str">
        <f t="shared" si="33"/>
        <v>lab</v>
      </c>
      <c r="O313" s="2">
        <f>IF(ISNA(VLOOKUP(data!M312,data!$Y$2:$AC$168,5,FALSE)), "", VLOOKUP(data!M312,data!$Y$2:$AC$168,5,FALSE))</f>
        <v>50269272</v>
      </c>
      <c r="P313" s="2"/>
      <c r="Q313" s="2" t="str">
        <f>CONCATENATE("INSERT INTO ",N313," (Sid, Eid) VALUES (",specialization!A313,", ",O313,");")</f>
        <v>INSERT INTO lab (Sid, Eid) VALUES (257, 50269272);</v>
      </c>
    </row>
    <row r="314" spans="1:17" x14ac:dyDescent="0.25">
      <c r="A314" s="2">
        <f>VLOOKUP(data!A313,courses!A:F,3,FALSE)</f>
        <v>204</v>
      </c>
      <c r="B314" s="2" t="str">
        <f>CONCATENATE(data!G313," ",data!H313)</f>
        <v>MS 365,</v>
      </c>
      <c r="C314" s="2" t="str">
        <f t="shared" si="29"/>
        <v>MS 365</v>
      </c>
      <c r="D314" s="2" t="str">
        <f>IF(LEFT(data!O313,1)="(",data!O313,data!P313)</f>
        <v>(We</v>
      </c>
      <c r="E314" s="2" t="str">
        <f t="shared" si="30"/>
        <v>We</v>
      </c>
      <c r="F314" s="2" t="str">
        <f>IF(LEFT(data!O313,1)="(",data!P313,data!Q313)</f>
        <v>1:00PM</v>
      </c>
      <c r="G314" s="2" t="str">
        <f>IF(LEFT(data!O313,1)="(",data!Q313,data!R313)</f>
        <v>-</v>
      </c>
      <c r="H314" s="2" t="str">
        <f>IF(LEFT(data!O313,1)="(",data!R313,data!S313)</f>
        <v>1:50PM)</v>
      </c>
      <c r="I314" s="2" t="str">
        <f t="shared" si="31"/>
        <v>1:50PM</v>
      </c>
      <c r="J314" s="2" t="s">
        <v>361</v>
      </c>
      <c r="K314" s="2" t="str">
        <f t="shared" si="32"/>
        <v>INSERT INTO section (Cid, Room, Day, Time, Semester) VALUES (204,'MS 365','We','1:00PM-1:50PM','Fall2016');</v>
      </c>
      <c r="L314" s="2"/>
      <c r="M314" s="2" t="str">
        <f>data!D313</f>
        <v>B20:</v>
      </c>
      <c r="N314" s="2" t="str">
        <f t="shared" si="33"/>
        <v>lab</v>
      </c>
      <c r="O314" s="2">
        <f>IF(ISNA(VLOOKUP(data!M313,data!$Y$2:$AC$168,5,FALSE)), "", VLOOKUP(data!M313,data!$Y$2:$AC$168,5,FALSE))</f>
        <v>93005825</v>
      </c>
      <c r="P314" s="2"/>
      <c r="Q314" s="2" t="str">
        <f>CONCATENATE("INSERT INTO ",N314," (Sid, Eid) VALUES (",specialization!A314,", ",O314,");")</f>
        <v>INSERT INTO lab (Sid, Eid) VALUES (258, 93005825);</v>
      </c>
    </row>
    <row r="315" spans="1:17" x14ac:dyDescent="0.25">
      <c r="A315" s="2">
        <f>VLOOKUP(data!A314,courses!A:F,3,FALSE)</f>
        <v>204</v>
      </c>
      <c r="B315" s="2" t="str">
        <f>CONCATENATE(data!G314," ",data!H314)</f>
        <v>MS 365,</v>
      </c>
      <c r="C315" s="2" t="str">
        <f t="shared" si="29"/>
        <v>MS 365</v>
      </c>
      <c r="D315" s="2" t="str">
        <f>IF(LEFT(data!O314,1)="(",data!O314,data!P314)</f>
        <v>(Fr</v>
      </c>
      <c r="E315" s="2" t="str">
        <f t="shared" si="30"/>
        <v>Fr</v>
      </c>
      <c r="F315" s="2" t="str">
        <f>IF(LEFT(data!O314,1)="(",data!P314,data!Q314)</f>
        <v>10:00AM</v>
      </c>
      <c r="G315" s="2" t="str">
        <f>IF(LEFT(data!O314,1)="(",data!Q314,data!R314)</f>
        <v>-</v>
      </c>
      <c r="H315" s="2" t="str">
        <f>IF(LEFT(data!O314,1)="(",data!R314,data!S314)</f>
        <v>10:50AM)</v>
      </c>
      <c r="I315" s="2" t="str">
        <f t="shared" si="31"/>
        <v>10:50AM</v>
      </c>
      <c r="J315" s="2" t="s">
        <v>361</v>
      </c>
      <c r="K315" s="2" t="str">
        <f t="shared" si="32"/>
        <v>INSERT INTO section (Cid, Room, Day, Time, Semester) VALUES (204,'MS 365','Fr','10:00AM-10:50AM','Fall2016');</v>
      </c>
      <c r="L315" s="2"/>
      <c r="M315" s="2" t="str">
        <f>data!D314</f>
        <v>B21:</v>
      </c>
      <c r="N315" s="2" t="str">
        <f t="shared" si="33"/>
        <v>lab</v>
      </c>
      <c r="O315" s="2">
        <f>IF(ISNA(VLOOKUP(data!M314,data!$Y$2:$AC$168,5,FALSE)), "", VLOOKUP(data!M314,data!$Y$2:$AC$168,5,FALSE))</f>
        <v>50269272</v>
      </c>
      <c r="P315" s="2"/>
      <c r="Q315" s="2" t="str">
        <f>CONCATENATE("INSERT INTO ",N315," (Sid, Eid) VALUES (",specialization!A315,", ",O315,");")</f>
        <v>INSERT INTO lab (Sid, Eid) VALUES (259, 50269272);</v>
      </c>
    </row>
    <row r="316" spans="1:17" x14ac:dyDescent="0.25">
      <c r="A316" s="2">
        <f>VLOOKUP(data!A315,courses!A:F,3,FALSE)</f>
        <v>204</v>
      </c>
      <c r="B316" s="2" t="str">
        <f>CONCATENATE(data!G315," ",data!H315)</f>
        <v>MS 365,</v>
      </c>
      <c r="C316" s="2" t="str">
        <f t="shared" si="29"/>
        <v>MS 365</v>
      </c>
      <c r="D316" s="2" t="str">
        <f>IF(LEFT(data!O315,1)="(",data!O315,data!P315)</f>
        <v>(Fr</v>
      </c>
      <c r="E316" s="2" t="str">
        <f t="shared" si="30"/>
        <v>Fr</v>
      </c>
      <c r="F316" s="2" t="str">
        <f>IF(LEFT(data!O315,1)="(",data!P315,data!Q315)</f>
        <v>11:00AM</v>
      </c>
      <c r="G316" s="2" t="str">
        <f>IF(LEFT(data!O315,1)="(",data!Q315,data!R315)</f>
        <v>-</v>
      </c>
      <c r="H316" s="2" t="str">
        <f>IF(LEFT(data!O315,1)="(",data!R315,data!S315)</f>
        <v>11:50AM)</v>
      </c>
      <c r="I316" s="2" t="str">
        <f t="shared" si="31"/>
        <v>11:50AM</v>
      </c>
      <c r="J316" s="2" t="s">
        <v>361</v>
      </c>
      <c r="K316" s="2" t="str">
        <f t="shared" si="32"/>
        <v>INSERT INTO section (Cid, Room, Day, Time, Semester) VALUES (204,'MS 365','Fr','11:00AM-11:50AM','Fall2016');</v>
      </c>
      <c r="L316" s="2"/>
      <c r="M316" s="2" t="str">
        <f>data!D315</f>
        <v>B22:</v>
      </c>
      <c r="N316" s="2" t="str">
        <f t="shared" si="33"/>
        <v>lab</v>
      </c>
      <c r="O316" s="2">
        <f>IF(ISNA(VLOOKUP(data!M315,data!$Y$2:$AC$168,5,FALSE)), "", VLOOKUP(data!M315,data!$Y$2:$AC$168,5,FALSE))</f>
        <v>40809118</v>
      </c>
      <c r="P316" s="2"/>
      <c r="Q316" s="2" t="str">
        <f>CONCATENATE("INSERT INTO ",N316," (Sid, Eid) VALUES (",specialization!A316,", ",O316,");")</f>
        <v>INSERT INTO lab (Sid, Eid) VALUES (260, 40809118);</v>
      </c>
    </row>
    <row r="317" spans="1:17" x14ac:dyDescent="0.25">
      <c r="A317" s="2">
        <f>VLOOKUP(data!A316,courses!A:F,3,FALSE)</f>
        <v>204</v>
      </c>
      <c r="B317" s="2" t="str">
        <f>CONCATENATE(data!G316," ",data!H316)</f>
        <v>MS 365,</v>
      </c>
      <c r="C317" s="2" t="str">
        <f t="shared" si="29"/>
        <v>MS 365</v>
      </c>
      <c r="D317" s="2" t="str">
        <f>IF(LEFT(data!O316,1)="(",data!O316,data!P316)</f>
        <v>(Mo</v>
      </c>
      <c r="E317" s="2" t="str">
        <f t="shared" si="30"/>
        <v>Mo</v>
      </c>
      <c r="F317" s="2" t="str">
        <f>IF(LEFT(data!O316,1)="(",data!P316,data!Q316)</f>
        <v>9:00AM</v>
      </c>
      <c r="G317" s="2" t="str">
        <f>IF(LEFT(data!O316,1)="(",data!Q316,data!R316)</f>
        <v>-</v>
      </c>
      <c r="H317" s="2" t="str">
        <f>IF(LEFT(data!O316,1)="(",data!R316,data!S316)</f>
        <v>9:50AM)</v>
      </c>
      <c r="I317" s="2" t="str">
        <f t="shared" si="31"/>
        <v>9:50AM</v>
      </c>
      <c r="J317" s="2" t="s">
        <v>361</v>
      </c>
      <c r="K317" s="2" t="str">
        <f t="shared" si="32"/>
        <v>INSERT INTO section (Cid, Room, Day, Time, Semester) VALUES (204,'MS 365','Mo','9:00AM-9:50AM','Fall2016');</v>
      </c>
      <c r="L317" s="2"/>
      <c r="M317" s="2" t="str">
        <f>data!D316</f>
        <v>B23:</v>
      </c>
      <c r="N317" s="2" t="str">
        <f t="shared" si="33"/>
        <v>lab</v>
      </c>
      <c r="O317" s="2">
        <f>IF(ISNA(VLOOKUP(data!M316,data!$Y$2:$AC$168,5,FALSE)), "", VLOOKUP(data!M316,data!$Y$2:$AC$168,5,FALSE))</f>
        <v>20204801</v>
      </c>
      <c r="P317" s="2"/>
      <c r="Q317" s="2" t="str">
        <f>CONCATENATE("INSERT INTO ",N317," (Sid, Eid) VALUES (",specialization!A317,", ",O317,");")</f>
        <v>INSERT INTO lab (Sid, Eid) VALUES (261, 20204801);</v>
      </c>
    </row>
    <row r="318" spans="1:17" x14ac:dyDescent="0.25">
      <c r="A318" s="2">
        <f>VLOOKUP(data!A317,courses!A:F,3,FALSE)</f>
        <v>204</v>
      </c>
      <c r="B318" s="2" t="str">
        <f>CONCATENATE(data!G317," ",data!H317)</f>
        <v>MS 365,</v>
      </c>
      <c r="C318" s="2" t="str">
        <f t="shared" si="29"/>
        <v>MS 365</v>
      </c>
      <c r="D318" s="2" t="str">
        <f>IF(LEFT(data!O317,1)="(",data!O317,data!P317)</f>
        <v>(Mo</v>
      </c>
      <c r="E318" s="2" t="str">
        <f t="shared" si="30"/>
        <v>Mo</v>
      </c>
      <c r="F318" s="2" t="str">
        <f>IF(LEFT(data!O317,1)="(",data!P317,data!Q317)</f>
        <v>10:00AM</v>
      </c>
      <c r="G318" s="2" t="str">
        <f>IF(LEFT(data!O317,1)="(",data!Q317,data!R317)</f>
        <v>-</v>
      </c>
      <c r="H318" s="2" t="str">
        <f>IF(LEFT(data!O317,1)="(",data!R317,data!S317)</f>
        <v>10:50AM)</v>
      </c>
      <c r="I318" s="2" t="str">
        <f t="shared" si="31"/>
        <v>10:50AM</v>
      </c>
      <c r="J318" s="2" t="s">
        <v>361</v>
      </c>
      <c r="K318" s="2" t="str">
        <f t="shared" si="32"/>
        <v>INSERT INTO section (Cid, Room, Day, Time, Semester) VALUES (204,'MS 365','Mo','10:00AM-10:50AM','Fall2016');</v>
      </c>
      <c r="L318" s="2"/>
      <c r="M318" s="2" t="str">
        <f>data!D317</f>
        <v>B24:</v>
      </c>
      <c r="N318" s="2" t="str">
        <f t="shared" si="33"/>
        <v>lab</v>
      </c>
      <c r="O318" s="2">
        <f>IF(ISNA(VLOOKUP(data!M317,data!$Y$2:$AC$168,5,FALSE)), "", VLOOKUP(data!M317,data!$Y$2:$AC$168,5,FALSE))</f>
        <v>17167245</v>
      </c>
      <c r="P318" s="2"/>
      <c r="Q318" s="2" t="str">
        <f>CONCATENATE("INSERT INTO ",N318," (Sid, Eid) VALUES (",specialization!A318,", ",O318,");")</f>
        <v>INSERT INTO lab (Sid, Eid) VALUES (262, 17167245);</v>
      </c>
    </row>
    <row r="319" spans="1:17" x14ac:dyDescent="0.25">
      <c r="A319" s="2">
        <f>VLOOKUP(data!A318,courses!A:F,3,FALSE)</f>
        <v>204</v>
      </c>
      <c r="B319" s="2" t="str">
        <f>CONCATENATE(data!G318," ",data!H318)</f>
        <v>MS 365,</v>
      </c>
      <c r="C319" s="2" t="str">
        <f t="shared" si="29"/>
        <v>MS 365</v>
      </c>
      <c r="D319" s="2" t="str">
        <f>IF(LEFT(data!O318,1)="(",data!O318,data!P318)</f>
        <v>(Mo</v>
      </c>
      <c r="E319" s="2" t="str">
        <f t="shared" si="30"/>
        <v>Mo</v>
      </c>
      <c r="F319" s="2" t="str">
        <f>IF(LEFT(data!O318,1)="(",data!P318,data!Q318)</f>
        <v>2:00PM</v>
      </c>
      <c r="G319" s="2" t="str">
        <f>IF(LEFT(data!O318,1)="(",data!Q318,data!R318)</f>
        <v>-</v>
      </c>
      <c r="H319" s="2" t="str">
        <f>IF(LEFT(data!O318,1)="(",data!R318,data!S318)</f>
        <v>2:50PM)</v>
      </c>
      <c r="I319" s="2" t="str">
        <f t="shared" si="31"/>
        <v>2:50PM</v>
      </c>
      <c r="J319" s="2" t="s">
        <v>361</v>
      </c>
      <c r="K319" s="2" t="str">
        <f t="shared" si="32"/>
        <v>INSERT INTO section (Cid, Room, Day, Time, Semester) VALUES (204,'MS 365','Mo','2:00PM-2:50PM','Fall2016');</v>
      </c>
      <c r="L319" s="2"/>
      <c r="M319" s="2" t="str">
        <f>data!D318</f>
        <v>B25:</v>
      </c>
      <c r="N319" s="2" t="str">
        <f t="shared" si="33"/>
        <v>lab</v>
      </c>
      <c r="O319" s="2">
        <f>IF(ISNA(VLOOKUP(data!M318,data!$Y$2:$AC$168,5,FALSE)), "", VLOOKUP(data!M318,data!$Y$2:$AC$168,5,FALSE))</f>
        <v>82585847</v>
      </c>
      <c r="P319" s="2"/>
      <c r="Q319" s="2" t="str">
        <f>CONCATENATE("INSERT INTO ",N319," (Sid, Eid) VALUES (",specialization!A319,", ",O319,");")</f>
        <v>INSERT INTO lab (Sid, Eid) VALUES (263, 82585847);</v>
      </c>
    </row>
    <row r="320" spans="1:17" x14ac:dyDescent="0.25">
      <c r="A320" s="2">
        <f>VLOOKUP(data!A319,courses!A:F,3,FALSE)</f>
        <v>204</v>
      </c>
      <c r="B320" s="2" t="str">
        <f>CONCATENATE(data!G319," ",data!H319)</f>
        <v>MS 365,</v>
      </c>
      <c r="C320" s="2" t="str">
        <f t="shared" si="29"/>
        <v>MS 365</v>
      </c>
      <c r="D320" s="2" t="str">
        <f>IF(LEFT(data!O319,1)="(",data!O319,data!P319)</f>
        <v>(Mo</v>
      </c>
      <c r="E320" s="2" t="str">
        <f t="shared" si="30"/>
        <v>Mo</v>
      </c>
      <c r="F320" s="2" t="str">
        <f>IF(LEFT(data!O319,1)="(",data!P319,data!Q319)</f>
        <v>3:00PM</v>
      </c>
      <c r="G320" s="2" t="str">
        <f>IF(LEFT(data!O319,1)="(",data!Q319,data!R319)</f>
        <v>-</v>
      </c>
      <c r="H320" s="2" t="str">
        <f>IF(LEFT(data!O319,1)="(",data!R319,data!S319)</f>
        <v>3:50PM)</v>
      </c>
      <c r="I320" s="2" t="str">
        <f t="shared" si="31"/>
        <v>3:50PM</v>
      </c>
      <c r="J320" s="2" t="s">
        <v>361</v>
      </c>
      <c r="K320" s="2" t="str">
        <f t="shared" si="32"/>
        <v>INSERT INTO section (Cid, Room, Day, Time, Semester) VALUES (204,'MS 365','Mo','3:00PM-3:50PM','Fall2016');</v>
      </c>
      <c r="L320" s="2"/>
      <c r="M320" s="2" t="str">
        <f>data!D319</f>
        <v>B26:</v>
      </c>
      <c r="N320" s="2" t="str">
        <f t="shared" si="33"/>
        <v>lab</v>
      </c>
      <c r="O320" s="2">
        <f>IF(ISNA(VLOOKUP(data!M319,data!$Y$2:$AC$168,5,FALSE)), "", VLOOKUP(data!M319,data!$Y$2:$AC$168,5,FALSE))</f>
        <v>82585847</v>
      </c>
      <c r="P320" s="2"/>
      <c r="Q320" s="2" t="str">
        <f>CONCATENATE("INSERT INTO ",N320," (Sid, Eid) VALUES (",specialization!A320,", ",O320,");")</f>
        <v>INSERT INTO lab (Sid, Eid) VALUES (264, 82585847);</v>
      </c>
    </row>
    <row r="321" spans="1:17" x14ac:dyDescent="0.25">
      <c r="A321" s="2">
        <f>VLOOKUP(data!A320,courses!A:F,3,FALSE)</f>
        <v>204</v>
      </c>
      <c r="B321" s="2" t="str">
        <f>CONCATENATE(data!G320," ",data!H320)</f>
        <v xml:space="preserve">noroom </v>
      </c>
      <c r="C321" s="2" t="str">
        <f t="shared" si="29"/>
        <v>noroom</v>
      </c>
      <c r="D321" s="2" t="str">
        <f>IF(LEFT(data!O320,1)="(",data!O320,data!P320)</f>
        <v>TBA)</v>
      </c>
      <c r="E321" s="2" t="str">
        <f t="shared" si="30"/>
        <v>BA)</v>
      </c>
      <c r="F321" s="2">
        <f>IF(LEFT(data!O320,1)="(",data!P320,data!Q320)</f>
        <v>0</v>
      </c>
      <c r="G321" s="2">
        <f>IF(LEFT(data!O320,1)="(",data!Q320,data!R320)</f>
        <v>0</v>
      </c>
      <c r="H321" s="2">
        <f>IF(LEFT(data!O320,1)="(",data!R320,data!S320)</f>
        <v>0</v>
      </c>
      <c r="I321" s="2" t="str">
        <f t="shared" si="31"/>
        <v/>
      </c>
      <c r="J321" s="2" t="s">
        <v>361</v>
      </c>
      <c r="K321" s="2" t="str">
        <f t="shared" si="32"/>
        <v>INSERT INTO section (Cid, Room, Day, Time, Semester) VALUES (204,'noroom','BA)','00','Fall2016');</v>
      </c>
      <c r="L321" s="2"/>
      <c r="M321" s="2" t="str">
        <f>data!D320</f>
        <v>T01:</v>
      </c>
      <c r="N321" s="2" t="str">
        <f t="shared" si="33"/>
        <v>tutorial</v>
      </c>
      <c r="O321" s="2">
        <f>IF(ISNA(VLOOKUP(data!M320,data!$Y$2:$AC$168,5,FALSE)), "", VLOOKUP(data!M320,data!$Y$2:$AC$168,5,FALSE))</f>
        <v>1</v>
      </c>
      <c r="P321" s="2"/>
      <c r="Q321" s="2" t="str">
        <f>CONCATENATE("INSERT INTO ",N321," (Sid, Eid) VALUES (",specialization!A321,", ",O321,");")</f>
        <v>INSERT INTO tutorial (Sid, Eid) VALUES (265, 1);</v>
      </c>
    </row>
    <row r="322" spans="1:17" x14ac:dyDescent="0.25">
      <c r="A322" s="2">
        <f>VLOOKUP(data!A321,courses!A:F,3,FALSE)</f>
        <v>204</v>
      </c>
      <c r="B322" s="2" t="str">
        <f>CONCATENATE(data!G321," ",data!H321)</f>
        <v xml:space="preserve">noroom </v>
      </c>
      <c r="C322" s="2" t="str">
        <f t="shared" si="29"/>
        <v>noroom</v>
      </c>
      <c r="D322" s="2" t="str">
        <f>IF(LEFT(data!O321,1)="(",data!O321,data!P321)</f>
        <v>TBA)</v>
      </c>
      <c r="E322" s="2" t="str">
        <f t="shared" si="30"/>
        <v>BA)</v>
      </c>
      <c r="F322" s="2">
        <f>IF(LEFT(data!O321,1)="(",data!P321,data!Q321)</f>
        <v>0</v>
      </c>
      <c r="G322" s="2">
        <f>IF(LEFT(data!O321,1)="(",data!Q321,data!R321)</f>
        <v>0</v>
      </c>
      <c r="H322" s="2">
        <f>IF(LEFT(data!O321,1)="(",data!R321,data!S321)</f>
        <v>0</v>
      </c>
      <c r="I322" s="2" t="str">
        <f t="shared" si="31"/>
        <v/>
      </c>
      <c r="J322" s="2" t="s">
        <v>361</v>
      </c>
      <c r="K322" s="2" t="str">
        <f t="shared" si="32"/>
        <v>INSERT INTO section (Cid, Room, Day, Time, Semester) VALUES (204,'noroom','BA)','00','Fall2016');</v>
      </c>
      <c r="L322" s="2"/>
      <c r="M322" s="2" t="str">
        <f>data!D321</f>
        <v>T02:</v>
      </c>
      <c r="N322" s="2" t="str">
        <f t="shared" si="33"/>
        <v>tutorial</v>
      </c>
      <c r="O322" s="2">
        <f>IF(ISNA(VLOOKUP(data!M321,data!$Y$2:$AC$168,5,FALSE)), "", VLOOKUP(data!M321,data!$Y$2:$AC$168,5,FALSE))</f>
        <v>1</v>
      </c>
      <c r="P322" s="2"/>
      <c r="Q322" s="2" t="str">
        <f>CONCATENATE("INSERT INTO ",N322," (Sid, Eid) VALUES (",specialization!A322,", ",O322,");")</f>
        <v>INSERT INTO tutorial (Sid, Eid) VALUES (266, 1);</v>
      </c>
    </row>
    <row r="323" spans="1:17" x14ac:dyDescent="0.25">
      <c r="A323" s="2">
        <f>VLOOKUP(data!A322,courses!A:F,3,FALSE)</f>
        <v>204</v>
      </c>
      <c r="B323" s="2" t="str">
        <f>CONCATENATE(data!G322," ",data!H322)</f>
        <v xml:space="preserve">noroom </v>
      </c>
      <c r="C323" s="2" t="str">
        <f t="shared" si="29"/>
        <v>noroom</v>
      </c>
      <c r="D323" s="2" t="str">
        <f>IF(LEFT(data!O322,1)="(",data!O322,data!P322)</f>
        <v>TBA)</v>
      </c>
      <c r="E323" s="2" t="str">
        <f t="shared" si="30"/>
        <v>BA)</v>
      </c>
      <c r="F323" s="2">
        <f>IF(LEFT(data!O322,1)="(",data!P322,data!Q322)</f>
        <v>0</v>
      </c>
      <c r="G323" s="2">
        <f>IF(LEFT(data!O322,1)="(",data!Q322,data!R322)</f>
        <v>0</v>
      </c>
      <c r="H323" s="2">
        <f>IF(LEFT(data!O322,1)="(",data!R322,data!S322)</f>
        <v>0</v>
      </c>
      <c r="I323" s="2" t="str">
        <f t="shared" si="31"/>
        <v/>
      </c>
      <c r="J323" s="2" t="s">
        <v>361</v>
      </c>
      <c r="K323" s="2" t="str">
        <f t="shared" si="32"/>
        <v>INSERT INTO section (Cid, Room, Day, Time, Semester) VALUES (204,'noroom','BA)','00','Fall2016');</v>
      </c>
      <c r="L323" s="2"/>
      <c r="M323" s="2" t="str">
        <f>data!D322</f>
        <v>T03:</v>
      </c>
      <c r="N323" s="2" t="str">
        <f t="shared" si="33"/>
        <v>tutorial</v>
      </c>
      <c r="O323" s="2">
        <f>IF(ISNA(VLOOKUP(data!M322,data!$Y$2:$AC$168,5,FALSE)), "", VLOOKUP(data!M322,data!$Y$2:$AC$168,5,FALSE))</f>
        <v>1</v>
      </c>
      <c r="P323" s="2"/>
      <c r="Q323" s="2" t="str">
        <f>CONCATENATE("INSERT INTO ",N323," (Sid, Eid) VALUES (",specialization!A323,", ",O323,");")</f>
        <v>INSERT INTO tutorial (Sid, Eid) VALUES (267, 1);</v>
      </c>
    </row>
    <row r="324" spans="1:17" x14ac:dyDescent="0.25">
      <c r="A324" s="2">
        <f>VLOOKUP(data!A323,courses!A:F,3,FALSE)</f>
        <v>204</v>
      </c>
      <c r="B324" s="2" t="str">
        <f>CONCATENATE(data!G323," ",data!H323)</f>
        <v xml:space="preserve">noroom </v>
      </c>
      <c r="C324" s="2" t="str">
        <f t="shared" si="29"/>
        <v>noroom</v>
      </c>
      <c r="D324" s="2" t="str">
        <f>IF(LEFT(data!O323,1)="(",data!O323,data!P323)</f>
        <v>TBA)</v>
      </c>
      <c r="E324" s="2" t="str">
        <f t="shared" si="30"/>
        <v>BA)</v>
      </c>
      <c r="F324" s="2">
        <f>IF(LEFT(data!O323,1)="(",data!P323,data!Q323)</f>
        <v>0</v>
      </c>
      <c r="G324" s="2">
        <f>IF(LEFT(data!O323,1)="(",data!Q323,data!R323)</f>
        <v>0</v>
      </c>
      <c r="H324" s="2">
        <f>IF(LEFT(data!O323,1)="(",data!R323,data!S323)</f>
        <v>0</v>
      </c>
      <c r="I324" s="2" t="str">
        <f t="shared" si="31"/>
        <v/>
      </c>
      <c r="J324" s="2" t="s">
        <v>361</v>
      </c>
      <c r="K324" s="2" t="str">
        <f t="shared" si="32"/>
        <v>INSERT INTO section (Cid, Room, Day, Time, Semester) VALUES (204,'noroom','BA)','00','Fall2016');</v>
      </c>
      <c r="L324" s="2"/>
      <c r="M324" s="2" t="str">
        <f>data!D323</f>
        <v>T04:</v>
      </c>
      <c r="N324" s="2" t="str">
        <f t="shared" si="33"/>
        <v>tutorial</v>
      </c>
      <c r="O324" s="2">
        <f>IF(ISNA(VLOOKUP(data!M323,data!$Y$2:$AC$168,5,FALSE)), "", VLOOKUP(data!M323,data!$Y$2:$AC$168,5,FALSE))</f>
        <v>1</v>
      </c>
      <c r="P324" s="2"/>
      <c r="Q324" s="2" t="str">
        <f>CONCATENATE("INSERT INTO ",N324," (Sid, Eid) VALUES (",specialization!A324,", ",O324,");")</f>
        <v>INSERT INTO tutorial (Sid, Eid) VALUES (268, 1);</v>
      </c>
    </row>
    <row r="325" spans="1:17" x14ac:dyDescent="0.25">
      <c r="A325" s="2">
        <f>VLOOKUP(data!A324,courses!A:F,3,FALSE)</f>
        <v>204</v>
      </c>
      <c r="B325" s="2" t="str">
        <f>CONCATENATE(data!G324," ",data!H324)</f>
        <v xml:space="preserve">noroom </v>
      </c>
      <c r="C325" s="2" t="str">
        <f t="shared" si="29"/>
        <v>noroom</v>
      </c>
      <c r="D325" s="2" t="str">
        <f>IF(LEFT(data!O324,1)="(",data!O324,data!P324)</f>
        <v>TBA)</v>
      </c>
      <c r="E325" s="2" t="str">
        <f t="shared" si="30"/>
        <v>BA)</v>
      </c>
      <c r="F325" s="2">
        <f>IF(LEFT(data!O324,1)="(",data!P324,data!Q324)</f>
        <v>0</v>
      </c>
      <c r="G325" s="2">
        <f>IF(LEFT(data!O324,1)="(",data!Q324,data!R324)</f>
        <v>0</v>
      </c>
      <c r="H325" s="2">
        <f>IF(LEFT(data!O324,1)="(",data!R324,data!S324)</f>
        <v>0</v>
      </c>
      <c r="I325" s="2" t="str">
        <f t="shared" si="31"/>
        <v/>
      </c>
      <c r="J325" s="2" t="s">
        <v>361</v>
      </c>
      <c r="K325" s="2" t="str">
        <f t="shared" si="32"/>
        <v>INSERT INTO section (Cid, Room, Day, Time, Semester) VALUES (204,'noroom','BA)','00','Fall2016');</v>
      </c>
      <c r="L325" s="2"/>
      <c r="M325" s="2" t="str">
        <f>data!D324</f>
        <v>T05:</v>
      </c>
      <c r="N325" s="2" t="str">
        <f t="shared" si="33"/>
        <v>tutorial</v>
      </c>
      <c r="O325" s="2">
        <f>IF(ISNA(VLOOKUP(data!M324,data!$Y$2:$AC$168,5,FALSE)), "", VLOOKUP(data!M324,data!$Y$2:$AC$168,5,FALSE))</f>
        <v>1</v>
      </c>
      <c r="P325" s="2"/>
      <c r="Q325" s="2" t="str">
        <f>CONCATENATE("INSERT INTO ",N325," (Sid, Eid) VALUES (",specialization!A325,", ",O325,");")</f>
        <v>INSERT INTO tutorial (Sid, Eid) VALUES (269, 1);</v>
      </c>
    </row>
    <row r="326" spans="1:17" x14ac:dyDescent="0.25">
      <c r="A326" s="2">
        <f>VLOOKUP(data!A325,courses!A:F,3,FALSE)</f>
        <v>204</v>
      </c>
      <c r="B326" s="2" t="str">
        <f>CONCATENATE(data!G325," ",data!H325)</f>
        <v xml:space="preserve">noroom </v>
      </c>
      <c r="C326" s="2" t="str">
        <f t="shared" si="29"/>
        <v>noroom</v>
      </c>
      <c r="D326" s="2" t="str">
        <f>IF(LEFT(data!O325,1)="(",data!O325,data!P325)</f>
        <v>TBA)</v>
      </c>
      <c r="E326" s="2" t="str">
        <f t="shared" si="30"/>
        <v>BA)</v>
      </c>
      <c r="F326" s="2">
        <f>IF(LEFT(data!O325,1)="(",data!P325,data!Q325)</f>
        <v>0</v>
      </c>
      <c r="G326" s="2">
        <f>IF(LEFT(data!O325,1)="(",data!Q325,data!R325)</f>
        <v>0</v>
      </c>
      <c r="H326" s="2">
        <f>IF(LEFT(data!O325,1)="(",data!R325,data!S325)</f>
        <v>0</v>
      </c>
      <c r="I326" s="2" t="str">
        <f t="shared" si="31"/>
        <v/>
      </c>
      <c r="J326" s="2" t="s">
        <v>361</v>
      </c>
      <c r="K326" s="2" t="str">
        <f t="shared" si="32"/>
        <v>INSERT INTO section (Cid, Room, Day, Time, Semester) VALUES (204,'noroom','BA)','00','Fall2016');</v>
      </c>
      <c r="L326" s="2"/>
      <c r="M326" s="2" t="str">
        <f>data!D325</f>
        <v>T06:</v>
      </c>
      <c r="N326" s="2" t="str">
        <f t="shared" si="33"/>
        <v>tutorial</v>
      </c>
      <c r="O326" s="2">
        <f>IF(ISNA(VLOOKUP(data!M325,data!$Y$2:$AC$168,5,FALSE)), "", VLOOKUP(data!M325,data!$Y$2:$AC$168,5,FALSE))</f>
        <v>1</v>
      </c>
      <c r="P326" s="2"/>
      <c r="Q326" s="2" t="str">
        <f>CONCATENATE("INSERT INTO ",N326," (Sid, Eid) VALUES (",specialization!A326,", ",O326,");")</f>
        <v>INSERT INTO tutorial (Sid, Eid) VALUES (270, 1);</v>
      </c>
    </row>
    <row r="327" spans="1:17" x14ac:dyDescent="0.25">
      <c r="A327" s="2">
        <f>VLOOKUP(data!A326,courses!A:F,3,FALSE)</f>
        <v>204</v>
      </c>
      <c r="B327" s="2" t="str">
        <f>CONCATENATE(data!G326," ",data!H326)</f>
        <v xml:space="preserve">noroom </v>
      </c>
      <c r="C327" s="2" t="str">
        <f t="shared" si="29"/>
        <v>noroom</v>
      </c>
      <c r="D327" s="2" t="str">
        <f>IF(LEFT(data!O326,1)="(",data!O326,data!P326)</f>
        <v>TBA)</v>
      </c>
      <c r="E327" s="2" t="str">
        <f t="shared" si="30"/>
        <v>BA)</v>
      </c>
      <c r="F327" s="2">
        <f>IF(LEFT(data!O326,1)="(",data!P326,data!Q326)</f>
        <v>0</v>
      </c>
      <c r="G327" s="2">
        <f>IF(LEFT(data!O326,1)="(",data!Q326,data!R326)</f>
        <v>0</v>
      </c>
      <c r="H327" s="2">
        <f>IF(LEFT(data!O326,1)="(",data!R326,data!S326)</f>
        <v>0</v>
      </c>
      <c r="I327" s="2" t="str">
        <f t="shared" si="31"/>
        <v/>
      </c>
      <c r="J327" s="2" t="s">
        <v>361</v>
      </c>
      <c r="K327" s="2" t="str">
        <f t="shared" si="32"/>
        <v>INSERT INTO section (Cid, Room, Day, Time, Semester) VALUES (204,'noroom','BA)','00','Fall2016');</v>
      </c>
      <c r="L327" s="2"/>
      <c r="M327" s="2" t="str">
        <f>data!D326</f>
        <v>T07:</v>
      </c>
      <c r="N327" s="2" t="str">
        <f t="shared" si="33"/>
        <v>tutorial</v>
      </c>
      <c r="O327" s="2">
        <f>IF(ISNA(VLOOKUP(data!M326,data!$Y$2:$AC$168,5,FALSE)), "", VLOOKUP(data!M326,data!$Y$2:$AC$168,5,FALSE))</f>
        <v>1</v>
      </c>
      <c r="P327" s="2"/>
      <c r="Q327" s="2" t="str">
        <f>CONCATENATE("INSERT INTO ",N327," (Sid, Eid) VALUES (",specialization!A327,", ",O327,");")</f>
        <v>INSERT INTO tutorial (Sid, Eid) VALUES (271, 1);</v>
      </c>
    </row>
    <row r="328" spans="1:17" x14ac:dyDescent="0.25">
      <c r="A328" s="2">
        <f>VLOOKUP(data!A327,courses!A:F,3,FALSE)</f>
        <v>204</v>
      </c>
      <c r="B328" s="2" t="str">
        <f>CONCATENATE(data!G327," ",data!H327)</f>
        <v xml:space="preserve">noroom </v>
      </c>
      <c r="C328" s="2" t="str">
        <f t="shared" si="29"/>
        <v>noroom</v>
      </c>
      <c r="D328" s="2" t="str">
        <f>IF(LEFT(data!O327,1)="(",data!O327,data!P327)</f>
        <v>TBA)</v>
      </c>
      <c r="E328" s="2" t="str">
        <f t="shared" si="30"/>
        <v>BA)</v>
      </c>
      <c r="F328" s="2">
        <f>IF(LEFT(data!O327,1)="(",data!P327,data!Q327)</f>
        <v>0</v>
      </c>
      <c r="G328" s="2">
        <f>IF(LEFT(data!O327,1)="(",data!Q327,data!R327)</f>
        <v>0</v>
      </c>
      <c r="H328" s="2">
        <f>IF(LEFT(data!O327,1)="(",data!R327,data!S327)</f>
        <v>0</v>
      </c>
      <c r="I328" s="2" t="str">
        <f t="shared" si="31"/>
        <v/>
      </c>
      <c r="J328" s="2" t="s">
        <v>361</v>
      </c>
      <c r="K328" s="2" t="str">
        <f t="shared" si="32"/>
        <v>INSERT INTO section (Cid, Room, Day, Time, Semester) VALUES (204,'noroom','BA)','00','Fall2016');</v>
      </c>
      <c r="L328" s="2"/>
      <c r="M328" s="2" t="str">
        <f>data!D327</f>
        <v>T08:</v>
      </c>
      <c r="N328" s="2" t="str">
        <f t="shared" si="33"/>
        <v>tutorial</v>
      </c>
      <c r="O328" s="2">
        <f>IF(ISNA(VLOOKUP(data!M327,data!$Y$2:$AC$168,5,FALSE)), "", VLOOKUP(data!M327,data!$Y$2:$AC$168,5,FALSE))</f>
        <v>1</v>
      </c>
      <c r="P328" s="2"/>
      <c r="Q328" s="2" t="str">
        <f>CONCATENATE("INSERT INTO ",N328," (Sid, Eid) VALUES (",specialization!A328,", ",O328,");")</f>
        <v>INSERT INTO tutorial (Sid, Eid) VALUES (272, 1);</v>
      </c>
    </row>
    <row r="329" spans="1:17" x14ac:dyDescent="0.25">
      <c r="A329" s="2" t="e">
        <f>VLOOKUP(data!A328,courses!A:F,3,FALSE)</f>
        <v>#N/A</v>
      </c>
      <c r="B329" s="2" t="str">
        <f>CONCATENATE(data!G328," ",data!H328)</f>
        <v xml:space="preserve"> </v>
      </c>
      <c r="C329" s="2" t="str">
        <f t="shared" si="29"/>
        <v/>
      </c>
      <c r="D329" s="2">
        <f>IF(LEFT(data!O328,1)="(",data!O328,data!P328)</f>
        <v>0</v>
      </c>
      <c r="E329" s="2" t="str">
        <f t="shared" si="30"/>
        <v/>
      </c>
      <c r="F329" s="2">
        <f>IF(LEFT(data!O328,1)="(",data!P328,data!Q328)</f>
        <v>0</v>
      </c>
      <c r="G329" s="2">
        <f>IF(LEFT(data!O328,1)="(",data!Q328,data!R328)</f>
        <v>0</v>
      </c>
      <c r="H329" s="2">
        <f>IF(LEFT(data!O328,1)="(",data!R328,data!S328)</f>
        <v>0</v>
      </c>
      <c r="I329" s="2" t="str">
        <f t="shared" si="31"/>
        <v/>
      </c>
      <c r="J329" s="2" t="s">
        <v>361</v>
      </c>
      <c r="K329" s="2" t="e">
        <f t="shared" si="32"/>
        <v>#N/A</v>
      </c>
      <c r="L329" s="2"/>
      <c r="M329" s="2">
        <f>data!D328</f>
        <v>0</v>
      </c>
      <c r="N329" s="2" t="str">
        <f t="shared" si="33"/>
        <v>lab</v>
      </c>
      <c r="O329" s="2" t="str">
        <f>IF(ISNA(VLOOKUP(data!M328,data!$Y$2:$AC$168,5,FALSE)), "", VLOOKUP(data!M328,data!$Y$2:$AC$168,5,FALSE))</f>
        <v/>
      </c>
      <c r="P329" s="2"/>
      <c r="Q329" s="2" t="str">
        <f>CONCATENATE("INSERT INTO ",N329," (Sid, Eid) VALUES (",specialization!A329,", ",O329,");")</f>
        <v>INSERT INTO lab (Sid, Eid) VALUES (, );</v>
      </c>
    </row>
    <row r="330" spans="1:17" x14ac:dyDescent="0.25">
      <c r="A330" s="2" t="e">
        <f>VLOOKUP(data!A329,courses!A:F,3,FALSE)</f>
        <v>#N/A</v>
      </c>
      <c r="B330" s="2" t="str">
        <f>CONCATENATE(data!G329," ",data!H329)</f>
        <v>and Scientists</v>
      </c>
      <c r="C330" s="2" t="str">
        <f t="shared" si="29"/>
        <v>and Scientist</v>
      </c>
      <c r="D330" s="2">
        <f>IF(LEFT(data!O329,1)="(",data!O329,data!P329)</f>
        <v>0</v>
      </c>
      <c r="E330" s="2" t="str">
        <f t="shared" si="30"/>
        <v/>
      </c>
      <c r="F330" s="2">
        <f>IF(LEFT(data!O329,1)="(",data!P329,data!Q329)</f>
        <v>0</v>
      </c>
      <c r="G330" s="2">
        <f>IF(LEFT(data!O329,1)="(",data!Q329,data!R329)</f>
        <v>0</v>
      </c>
      <c r="H330" s="2">
        <f>IF(LEFT(data!O329,1)="(",data!R329,data!S329)</f>
        <v>0</v>
      </c>
      <c r="I330" s="2" t="str">
        <f t="shared" si="31"/>
        <v/>
      </c>
      <c r="J330" s="2" t="s">
        <v>361</v>
      </c>
      <c r="K330" s="2" t="e">
        <f t="shared" si="32"/>
        <v>#N/A</v>
      </c>
      <c r="L330" s="2"/>
      <c r="M330" s="2" t="str">
        <f>data!D329</f>
        <v>Calculus</v>
      </c>
      <c r="N330" s="2" t="str">
        <f t="shared" si="33"/>
        <v>lab</v>
      </c>
      <c r="O330" s="2" t="str">
        <f>IF(ISNA(VLOOKUP(data!M329,data!$Y$2:$AC$168,5,FALSE)), "", VLOOKUP(data!M329,data!$Y$2:$AC$168,5,FALSE))</f>
        <v/>
      </c>
      <c r="P330" s="2"/>
      <c r="Q330" s="2" t="str">
        <f>CONCATENATE("INSERT INTO ",N330," (Sid, Eid) VALUES (",specialization!A330,", ",O330,");")</f>
        <v>INSERT INTO lab (Sid, Eid) VALUES (, );</v>
      </c>
    </row>
    <row r="331" spans="1:17" x14ac:dyDescent="0.25">
      <c r="A331" s="2">
        <f>VLOOKUP(data!A330,courses!A:F,3,FALSE)</f>
        <v>205</v>
      </c>
      <c r="B331" s="2" t="str">
        <f>CONCATENATE(data!G330," ",data!H330)</f>
        <v>SB 103,</v>
      </c>
      <c r="C331" s="2" t="str">
        <f t="shared" si="29"/>
        <v>SB 103</v>
      </c>
      <c r="D331" s="2" t="str">
        <f>IF(LEFT(data!O330,1)="(",data!O330,data!P330)</f>
        <v>(MoWeFr</v>
      </c>
      <c r="E331" s="2" t="str">
        <f t="shared" si="30"/>
        <v>MoWeFr</v>
      </c>
      <c r="F331" s="2" t="str">
        <f>IF(LEFT(data!O330,1)="(",data!P330,data!Q330)</f>
        <v>4:00PM</v>
      </c>
      <c r="G331" s="2" t="str">
        <f>IF(LEFT(data!O330,1)="(",data!Q330,data!R330)</f>
        <v>-</v>
      </c>
      <c r="H331" s="2" t="str">
        <f>IF(LEFT(data!O330,1)="(",data!R330,data!S330)</f>
        <v>4:50PM)</v>
      </c>
      <c r="I331" s="2" t="str">
        <f t="shared" si="31"/>
        <v>4:50PM</v>
      </c>
      <c r="J331" s="2" t="s">
        <v>361</v>
      </c>
      <c r="K331" s="2" t="str">
        <f t="shared" si="32"/>
        <v>INSERT INTO section (Cid, Room, Day, Time, Semester) VALUES (205,'SB 103','MoWeFr','4:00PM-4:50PM','Fall2016');</v>
      </c>
      <c r="L331" s="2"/>
      <c r="M331" s="2" t="str">
        <f>data!D330</f>
        <v>L01:</v>
      </c>
      <c r="N331" s="2" t="str">
        <f t="shared" si="33"/>
        <v>lecture</v>
      </c>
      <c r="O331" s="2">
        <f>IF(ISNA(VLOOKUP(data!M330,data!$Y$2:$AC$168,5,FALSE)), "", VLOOKUP(data!M330,data!$Y$2:$AC$168,5,FALSE))</f>
        <v>96180775</v>
      </c>
      <c r="P331" s="2"/>
      <c r="Q331" s="2" t="str">
        <f>CONCATENATE("INSERT INTO ",N331," (Sid, Eid) VALUES (",specialization!A331,", ",O331,");")</f>
        <v>INSERT INTO lecture (Sid, Eid) VALUES (273, 96180775);</v>
      </c>
    </row>
    <row r="332" spans="1:17" x14ac:dyDescent="0.25">
      <c r="A332" s="2">
        <f>VLOOKUP(data!A331,courses!A:F,3,FALSE)</f>
        <v>205</v>
      </c>
      <c r="B332" s="2" t="str">
        <f>CONCATENATE(data!G331," ",data!H331)</f>
        <v>ENC 70,</v>
      </c>
      <c r="C332" s="2" t="str">
        <f t="shared" si="29"/>
        <v>ENC 70</v>
      </c>
      <c r="D332" s="2" t="str">
        <f>IF(LEFT(data!O331,1)="(",data!O331,data!P331)</f>
        <v>(TuTh</v>
      </c>
      <c r="E332" s="2" t="str">
        <f t="shared" si="30"/>
        <v>TuTh</v>
      </c>
      <c r="F332" s="2" t="str">
        <f>IF(LEFT(data!O331,1)="(",data!P331,data!Q331)</f>
        <v>2:00PM</v>
      </c>
      <c r="G332" s="2" t="str">
        <f>IF(LEFT(data!O331,1)="(",data!Q331,data!R331)</f>
        <v>-</v>
      </c>
      <c r="H332" s="2" t="str">
        <f>IF(LEFT(data!O331,1)="(",data!R331,data!S331)</f>
        <v>3:15PM)</v>
      </c>
      <c r="I332" s="2" t="str">
        <f t="shared" si="31"/>
        <v>3:15PM</v>
      </c>
      <c r="J332" s="2" t="s">
        <v>361</v>
      </c>
      <c r="K332" s="2" t="str">
        <f t="shared" si="32"/>
        <v>INSERT INTO section (Cid, Room, Day, Time, Semester) VALUES (205,'ENC 70','TuTh','2:00PM-3:15PM','Fall2016');</v>
      </c>
      <c r="L332" s="2"/>
      <c r="M332" s="2" t="str">
        <f>data!D331</f>
        <v>L02:</v>
      </c>
      <c r="N332" s="2" t="str">
        <f t="shared" si="33"/>
        <v>lecture</v>
      </c>
      <c r="O332" s="2">
        <f>IF(ISNA(VLOOKUP(data!M331,data!$Y$2:$AC$168,5,FALSE)), "", VLOOKUP(data!M331,data!$Y$2:$AC$168,5,FALSE))</f>
        <v>47627785</v>
      </c>
      <c r="P332" s="2"/>
      <c r="Q332" s="2" t="str">
        <f>CONCATENATE("INSERT INTO ",N332," (Sid, Eid) VALUES (",specialization!A332,", ",O332,");")</f>
        <v>INSERT INTO lecture (Sid, Eid) VALUES (274, 47627785);</v>
      </c>
    </row>
    <row r="333" spans="1:17" x14ac:dyDescent="0.25">
      <c r="A333" s="2">
        <f>VLOOKUP(data!A332,courses!A:F,3,FALSE)</f>
        <v>205</v>
      </c>
      <c r="B333" s="2" t="str">
        <f>CONCATENATE(data!G332," ",data!H332)</f>
        <v>ENC 70,</v>
      </c>
      <c r="C333" s="2" t="str">
        <f t="shared" si="29"/>
        <v>ENC 70</v>
      </c>
      <c r="D333" s="2" t="str">
        <f>IF(LEFT(data!O332,1)="(",data!O332,data!P332)</f>
        <v>(TuTh</v>
      </c>
      <c r="E333" s="2" t="str">
        <f t="shared" si="30"/>
        <v>TuTh</v>
      </c>
      <c r="F333" s="2" t="str">
        <f>IF(LEFT(data!O332,1)="(",data!P332,data!Q332)</f>
        <v>3:30PM</v>
      </c>
      <c r="G333" s="2" t="str">
        <f>IF(LEFT(data!O332,1)="(",data!Q332,data!R332)</f>
        <v>-</v>
      </c>
      <c r="H333" s="2" t="str">
        <f>IF(LEFT(data!O332,1)="(",data!R332,data!S332)</f>
        <v>4:45PM)</v>
      </c>
      <c r="I333" s="2" t="str">
        <f t="shared" si="31"/>
        <v>4:45PM</v>
      </c>
      <c r="J333" s="2" t="s">
        <v>361</v>
      </c>
      <c r="K333" s="2" t="str">
        <f t="shared" si="32"/>
        <v>INSERT INTO section (Cid, Room, Day, Time, Semester) VALUES (205,'ENC 70','TuTh','3:30PM-4:45PM','Fall2016');</v>
      </c>
      <c r="L333" s="2"/>
      <c r="M333" s="2" t="str">
        <f>data!D332</f>
        <v>L03:</v>
      </c>
      <c r="N333" s="2" t="str">
        <f t="shared" si="33"/>
        <v>lecture</v>
      </c>
      <c r="O333" s="2">
        <f>IF(ISNA(VLOOKUP(data!M332,data!$Y$2:$AC$168,5,FALSE)), "", VLOOKUP(data!M332,data!$Y$2:$AC$168,5,FALSE))</f>
        <v>47627785</v>
      </c>
      <c r="P333" s="2"/>
      <c r="Q333" s="2" t="str">
        <f>CONCATENATE("INSERT INTO ",N333," (Sid, Eid) VALUES (",specialization!A333,", ",O333,");")</f>
        <v>INSERT INTO lecture (Sid, Eid) VALUES (275, 47627785);</v>
      </c>
    </row>
    <row r="334" spans="1:17" x14ac:dyDescent="0.25">
      <c r="A334" s="2">
        <f>VLOOKUP(data!A333,courses!A:F,3,FALSE)</f>
        <v>205</v>
      </c>
      <c r="B334" s="2" t="str">
        <f>CONCATENATE(data!G333," ",data!H333)</f>
        <v>ENC 70,</v>
      </c>
      <c r="C334" s="2" t="str">
        <f t="shared" si="29"/>
        <v>ENC 70</v>
      </c>
      <c r="D334" s="2" t="str">
        <f>IF(LEFT(data!O333,1)="(",data!O333,data!P333)</f>
        <v>(MoWeFr</v>
      </c>
      <c r="E334" s="2" t="str">
        <f t="shared" si="30"/>
        <v>MoWeFr</v>
      </c>
      <c r="F334" s="2" t="str">
        <f>IF(LEFT(data!O333,1)="(",data!P333,data!Q333)</f>
        <v>10:00AM</v>
      </c>
      <c r="G334" s="2" t="str">
        <f>IF(LEFT(data!O333,1)="(",data!Q333,data!R333)</f>
        <v>-</v>
      </c>
      <c r="H334" s="2" t="str">
        <f>IF(LEFT(data!O333,1)="(",data!R333,data!S333)</f>
        <v>10:50AM)</v>
      </c>
      <c r="I334" s="2" t="str">
        <f t="shared" si="31"/>
        <v>10:50AM</v>
      </c>
      <c r="J334" s="2" t="s">
        <v>361</v>
      </c>
      <c r="K334" s="2" t="str">
        <f t="shared" si="32"/>
        <v>INSERT INTO section (Cid, Room, Day, Time, Semester) VALUES (205,'ENC 70','MoWeFr','10:00AM-10:50AM','Fall2016');</v>
      </c>
      <c r="L334" s="2"/>
      <c r="M334" s="2" t="str">
        <f>data!D333</f>
        <v>L04:</v>
      </c>
      <c r="N334" s="2" t="str">
        <f t="shared" si="33"/>
        <v>lecture</v>
      </c>
      <c r="O334" s="2">
        <f>IF(ISNA(VLOOKUP(data!M333,data!$Y$2:$AC$168,5,FALSE)), "", VLOOKUP(data!M333,data!$Y$2:$AC$168,5,FALSE))</f>
        <v>65271425</v>
      </c>
      <c r="P334" s="2"/>
      <c r="Q334" s="2" t="str">
        <f>CONCATENATE("INSERT INTO ",N334," (Sid, Eid) VALUES (",specialization!A334,", ",O334,");")</f>
        <v>INSERT INTO lecture (Sid, Eid) VALUES (276, 65271425);</v>
      </c>
    </row>
    <row r="335" spans="1:17" x14ac:dyDescent="0.25">
      <c r="A335" s="2">
        <f>VLOOKUP(data!A334,courses!A:F,3,FALSE)</f>
        <v>205</v>
      </c>
      <c r="B335" s="2" t="str">
        <f>CONCATENATE(data!G334," ",data!H334)</f>
        <v>ICT 116,</v>
      </c>
      <c r="C335" s="2" t="str">
        <f t="shared" si="29"/>
        <v>ICT 116</v>
      </c>
      <c r="D335" s="2" t="str">
        <f>IF(LEFT(data!O334,1)="(",data!O334,data!P334)</f>
        <v>(Tu</v>
      </c>
      <c r="E335" s="2" t="str">
        <f t="shared" si="30"/>
        <v>Tu</v>
      </c>
      <c r="F335" s="2" t="str">
        <f>IF(LEFT(data!O334,1)="(",data!P334,data!Q334)</f>
        <v>3:30PM</v>
      </c>
      <c r="G335" s="2" t="str">
        <f>IF(LEFT(data!O334,1)="(",data!Q334,data!R334)</f>
        <v>-</v>
      </c>
      <c r="H335" s="2" t="str">
        <f>IF(LEFT(data!O334,1)="(",data!R334,data!S334)</f>
        <v>4:45PM)</v>
      </c>
      <c r="I335" s="2" t="str">
        <f t="shared" si="31"/>
        <v>4:45PM</v>
      </c>
      <c r="J335" s="2" t="s">
        <v>361</v>
      </c>
      <c r="K335" s="2" t="str">
        <f t="shared" si="32"/>
        <v>INSERT INTO section (Cid, Room, Day, Time, Semester) VALUES (205,'ICT 116','Tu','3:30PM-4:45PM','Fall2016');</v>
      </c>
      <c r="L335" s="2"/>
      <c r="M335" s="2" t="str">
        <f>data!D334</f>
        <v>B01:</v>
      </c>
      <c r="N335" s="2" t="str">
        <f t="shared" si="33"/>
        <v>lab</v>
      </c>
      <c r="O335" s="2">
        <f>IF(ISNA(VLOOKUP(data!M334,data!$Y$2:$AC$168,5,FALSE)), "", VLOOKUP(data!M334,data!$Y$2:$AC$168,5,FALSE))</f>
        <v>59236077</v>
      </c>
      <c r="P335" s="2"/>
      <c r="Q335" s="2" t="str">
        <f>CONCATENATE("INSERT INTO ",N335," (Sid, Eid) VALUES (",specialization!A335,", ",O335,");")</f>
        <v>INSERT INTO lab (Sid, Eid) VALUES (277, 59236077);</v>
      </c>
    </row>
    <row r="336" spans="1:17" x14ac:dyDescent="0.25">
      <c r="A336" s="2">
        <f>VLOOKUP(data!A335,courses!A:F,3,FALSE)</f>
        <v>205</v>
      </c>
      <c r="B336" s="2" t="str">
        <f>CONCATENATE(data!G335," ",data!H335)</f>
        <v>ST 139,</v>
      </c>
      <c r="C336" s="2" t="str">
        <f t="shared" si="29"/>
        <v>ST 139</v>
      </c>
      <c r="D336" s="2" t="str">
        <f>IF(LEFT(data!O335,1)="(",data!O335,data!P335)</f>
        <v>(Tu</v>
      </c>
      <c r="E336" s="2" t="str">
        <f t="shared" si="30"/>
        <v>Tu</v>
      </c>
      <c r="F336" s="2" t="str">
        <f>IF(LEFT(data!O335,1)="(",data!P335,data!Q335)</f>
        <v>3:30PM</v>
      </c>
      <c r="G336" s="2" t="str">
        <f>IF(LEFT(data!O335,1)="(",data!Q335,data!R335)</f>
        <v>-</v>
      </c>
      <c r="H336" s="2" t="str">
        <f>IF(LEFT(data!O335,1)="(",data!R335,data!S335)</f>
        <v>4:45PM)</v>
      </c>
      <c r="I336" s="2" t="str">
        <f t="shared" si="31"/>
        <v>4:45PM</v>
      </c>
      <c r="J336" s="2" t="s">
        <v>361</v>
      </c>
      <c r="K336" s="2" t="str">
        <f t="shared" si="32"/>
        <v>INSERT INTO section (Cid, Room, Day, Time, Semester) VALUES (205,'ST 139','Tu','3:30PM-4:45PM','Fall2016');</v>
      </c>
      <c r="L336" s="2"/>
      <c r="M336" s="2" t="str">
        <f>data!D335</f>
        <v>B02:</v>
      </c>
      <c r="N336" s="2" t="str">
        <f t="shared" si="33"/>
        <v>lab</v>
      </c>
      <c r="O336" s="2">
        <f>IF(ISNA(VLOOKUP(data!M335,data!$Y$2:$AC$168,5,FALSE)), "", VLOOKUP(data!M335,data!$Y$2:$AC$168,5,FALSE))</f>
        <v>81638463</v>
      </c>
      <c r="P336" s="2"/>
      <c r="Q336" s="2" t="str">
        <f>CONCATENATE("INSERT INTO ",N336," (Sid, Eid) VALUES (",specialization!A336,", ",O336,");")</f>
        <v>INSERT INTO lab (Sid, Eid) VALUES (278, 81638463);</v>
      </c>
    </row>
    <row r="337" spans="1:17" x14ac:dyDescent="0.25">
      <c r="A337" s="2">
        <f>VLOOKUP(data!A336,courses!A:F,3,FALSE)</f>
        <v>205</v>
      </c>
      <c r="B337" s="2" t="str">
        <f>CONCATENATE(data!G336," ",data!H336)</f>
        <v>ENG 230,</v>
      </c>
      <c r="C337" s="2" t="str">
        <f t="shared" si="29"/>
        <v>ENG 230</v>
      </c>
      <c r="D337" s="2" t="str">
        <f>IF(LEFT(data!O336,1)="(",data!O336,data!P336)</f>
        <v>(Th</v>
      </c>
      <c r="E337" s="2" t="str">
        <f t="shared" si="30"/>
        <v>Th</v>
      </c>
      <c r="F337" s="2" t="str">
        <f>IF(LEFT(data!O336,1)="(",data!P336,data!Q336)</f>
        <v>3:30PM</v>
      </c>
      <c r="G337" s="2" t="str">
        <f>IF(LEFT(data!O336,1)="(",data!Q336,data!R336)</f>
        <v>-</v>
      </c>
      <c r="H337" s="2" t="str">
        <f>IF(LEFT(data!O336,1)="(",data!R336,data!S336)</f>
        <v>4:45PM)</v>
      </c>
      <c r="I337" s="2" t="str">
        <f t="shared" si="31"/>
        <v>4:45PM</v>
      </c>
      <c r="J337" s="2" t="s">
        <v>361</v>
      </c>
      <c r="K337" s="2" t="str">
        <f t="shared" si="32"/>
        <v>INSERT INTO section (Cid, Room, Day, Time, Semester) VALUES (205,'ENG 230','Th','3:30PM-4:45PM','Fall2016');</v>
      </c>
      <c r="L337" s="2"/>
      <c r="M337" s="2" t="str">
        <f>data!D336</f>
        <v>B03:</v>
      </c>
      <c r="N337" s="2" t="str">
        <f t="shared" si="33"/>
        <v>lab</v>
      </c>
      <c r="O337" s="2">
        <f>IF(ISNA(VLOOKUP(data!M336,data!$Y$2:$AC$168,5,FALSE)), "", VLOOKUP(data!M336,data!$Y$2:$AC$168,5,FALSE))</f>
        <v>26843432</v>
      </c>
      <c r="P337" s="2"/>
      <c r="Q337" s="2" t="str">
        <f>CONCATENATE("INSERT INTO ",N337," (Sid, Eid) VALUES (",specialization!A337,", ",O337,");")</f>
        <v>INSERT INTO lab (Sid, Eid) VALUES (279, 26843432);</v>
      </c>
    </row>
    <row r="338" spans="1:17" x14ac:dyDescent="0.25">
      <c r="A338" s="2">
        <f>VLOOKUP(data!A337,courses!A:F,3,FALSE)</f>
        <v>205</v>
      </c>
      <c r="B338" s="2" t="str">
        <f>CONCATENATE(data!G337," ",data!H337)</f>
        <v>ST 139,</v>
      </c>
      <c r="C338" s="2" t="str">
        <f t="shared" si="29"/>
        <v>ST 139</v>
      </c>
      <c r="D338" s="2" t="str">
        <f>IF(LEFT(data!O337,1)="(",data!O337,data!P337)</f>
        <v>(Th</v>
      </c>
      <c r="E338" s="2" t="str">
        <f t="shared" si="30"/>
        <v>Th</v>
      </c>
      <c r="F338" s="2" t="str">
        <f>IF(LEFT(data!O337,1)="(",data!P337,data!Q337)</f>
        <v>3:30PM</v>
      </c>
      <c r="G338" s="2" t="str">
        <f>IF(LEFT(data!O337,1)="(",data!Q337,data!R337)</f>
        <v>-</v>
      </c>
      <c r="H338" s="2" t="str">
        <f>IF(LEFT(data!O337,1)="(",data!R337,data!S337)</f>
        <v>4:45PM)</v>
      </c>
      <c r="I338" s="2" t="str">
        <f t="shared" si="31"/>
        <v>4:45PM</v>
      </c>
      <c r="J338" s="2" t="s">
        <v>361</v>
      </c>
      <c r="K338" s="2" t="str">
        <f t="shared" si="32"/>
        <v>INSERT INTO section (Cid, Room, Day, Time, Semester) VALUES (205,'ST 139','Th','3:30PM-4:45PM','Fall2016');</v>
      </c>
      <c r="L338" s="2"/>
      <c r="M338" s="2" t="str">
        <f>data!D337</f>
        <v>B04:</v>
      </c>
      <c r="N338" s="2" t="str">
        <f t="shared" si="33"/>
        <v>lab</v>
      </c>
      <c r="O338" s="2" t="str">
        <f>IF(ISNA(VLOOKUP(data!M337,data!$Y$2:$AC$168,5,FALSE)), "", VLOOKUP(data!M337,data!$Y$2:$AC$168,5,FALSE))</f>
        <v/>
      </c>
      <c r="P338" s="2"/>
      <c r="Q338" s="2" t="str">
        <f>CONCATENATE("INSERT INTO ",N338," (Sid, Eid) VALUES (",specialization!A338,", ",O338,");")</f>
        <v>INSERT INTO lab (Sid, Eid) VALUES (280, );</v>
      </c>
    </row>
    <row r="339" spans="1:17" x14ac:dyDescent="0.25">
      <c r="A339" s="2">
        <f>VLOOKUP(data!A338,courses!A:F,3,FALSE)</f>
        <v>205</v>
      </c>
      <c r="B339" s="2" t="str">
        <f>CONCATENATE(data!G338," ",data!H338)</f>
        <v>ST 131,</v>
      </c>
      <c r="C339" s="2" t="str">
        <f t="shared" si="29"/>
        <v>ST 131</v>
      </c>
      <c r="D339" s="2" t="str">
        <f>IF(LEFT(data!O338,1)="(",data!O338,data!P338)</f>
        <v>(Mo</v>
      </c>
      <c r="E339" s="2" t="str">
        <f t="shared" si="30"/>
        <v>Mo</v>
      </c>
      <c r="F339" s="2" t="str">
        <f>IF(LEFT(data!O338,1)="(",data!P338,data!Q338)</f>
        <v>1:30PM</v>
      </c>
      <c r="G339" s="2" t="str">
        <f>IF(LEFT(data!O338,1)="(",data!Q338,data!R338)</f>
        <v>-</v>
      </c>
      <c r="H339" s="2" t="str">
        <f>IF(LEFT(data!O338,1)="(",data!R338,data!S338)</f>
        <v>2:45PM)</v>
      </c>
      <c r="I339" s="2" t="str">
        <f t="shared" si="31"/>
        <v>2:45PM</v>
      </c>
      <c r="J339" s="2" t="s">
        <v>361</v>
      </c>
      <c r="K339" s="2" t="str">
        <f t="shared" si="32"/>
        <v>INSERT INTO section (Cid, Room, Day, Time, Semester) VALUES (205,'ST 131','Mo','1:30PM-2:45PM','Fall2016');</v>
      </c>
      <c r="L339" s="2"/>
      <c r="M339" s="2" t="str">
        <f>data!D338</f>
        <v>B05:</v>
      </c>
      <c r="N339" s="2" t="str">
        <f t="shared" si="33"/>
        <v>lab</v>
      </c>
      <c r="O339" s="2">
        <f>IF(ISNA(VLOOKUP(data!M338,data!$Y$2:$AC$168,5,FALSE)), "", VLOOKUP(data!M338,data!$Y$2:$AC$168,5,FALSE))</f>
        <v>47627785</v>
      </c>
      <c r="P339" s="2"/>
      <c r="Q339" s="2" t="str">
        <f>CONCATENATE("INSERT INTO ",N339," (Sid, Eid) VALUES (",specialization!A339,", ",O339,");")</f>
        <v>INSERT INTO lab (Sid, Eid) VALUES (281, 47627785);</v>
      </c>
    </row>
    <row r="340" spans="1:17" x14ac:dyDescent="0.25">
      <c r="A340" s="2">
        <f>VLOOKUP(data!A339,courses!A:F,3,FALSE)</f>
        <v>205</v>
      </c>
      <c r="B340" s="2" t="str">
        <f>CONCATENATE(data!G339," ",data!H339)</f>
        <v>ST 139,</v>
      </c>
      <c r="C340" s="2" t="str">
        <f t="shared" si="29"/>
        <v>ST 139</v>
      </c>
      <c r="D340" s="2" t="str">
        <f>IF(LEFT(data!O339,1)="(",data!O339,data!P339)</f>
        <v>(Mo</v>
      </c>
      <c r="E340" s="2" t="str">
        <f t="shared" si="30"/>
        <v>Mo</v>
      </c>
      <c r="F340" s="2" t="str">
        <f>IF(LEFT(data!O339,1)="(",data!P339,data!Q339)</f>
        <v>1:30PM</v>
      </c>
      <c r="G340" s="2" t="str">
        <f>IF(LEFT(data!O339,1)="(",data!Q339,data!R339)</f>
        <v>-</v>
      </c>
      <c r="H340" s="2" t="str">
        <f>IF(LEFT(data!O339,1)="(",data!R339,data!S339)</f>
        <v>2:45PM)</v>
      </c>
      <c r="I340" s="2" t="str">
        <f t="shared" si="31"/>
        <v>2:45PM</v>
      </c>
      <c r="J340" s="2" t="s">
        <v>361</v>
      </c>
      <c r="K340" s="2" t="str">
        <f t="shared" si="32"/>
        <v>INSERT INTO section (Cid, Room, Day, Time, Semester) VALUES (205,'ST 139','Mo','1:30PM-2:45PM','Fall2016');</v>
      </c>
      <c r="L340" s="2"/>
      <c r="M340" s="2" t="str">
        <f>data!D339</f>
        <v>B06:</v>
      </c>
      <c r="N340" s="2" t="str">
        <f t="shared" si="33"/>
        <v>lab</v>
      </c>
      <c r="O340" s="2" t="str">
        <f>IF(ISNA(VLOOKUP(data!M339,data!$Y$2:$AC$168,5,FALSE)), "", VLOOKUP(data!M339,data!$Y$2:$AC$168,5,FALSE))</f>
        <v/>
      </c>
      <c r="P340" s="2"/>
      <c r="Q340" s="2" t="str">
        <f>CONCATENATE("INSERT INTO ",N340," (Sid, Eid) VALUES (",specialization!A340,", ",O340,");")</f>
        <v>INSERT INTO lab (Sid, Eid) VALUES (282, );</v>
      </c>
    </row>
    <row r="341" spans="1:17" x14ac:dyDescent="0.25">
      <c r="A341" s="2">
        <f>VLOOKUP(data!A340,courses!A:F,3,FALSE)</f>
        <v>205</v>
      </c>
      <c r="B341" s="2" t="str">
        <f>CONCATENATE(data!G340," ",data!H340)</f>
        <v>ES 443,</v>
      </c>
      <c r="C341" s="2" t="str">
        <f t="shared" si="29"/>
        <v>ES 443</v>
      </c>
      <c r="D341" s="2" t="str">
        <f>IF(LEFT(data!O340,1)="(",data!O340,data!P340)</f>
        <v>(We</v>
      </c>
      <c r="E341" s="2" t="str">
        <f t="shared" si="30"/>
        <v>We</v>
      </c>
      <c r="F341" s="2" t="str">
        <f>IF(LEFT(data!O340,1)="(",data!P340,data!Q340)</f>
        <v>1:30PM</v>
      </c>
      <c r="G341" s="2" t="str">
        <f>IF(LEFT(data!O340,1)="(",data!Q340,data!R340)</f>
        <v>-</v>
      </c>
      <c r="H341" s="2" t="str">
        <f>IF(LEFT(data!O340,1)="(",data!R340,data!S340)</f>
        <v>2:45PM)</v>
      </c>
      <c r="I341" s="2" t="str">
        <f t="shared" si="31"/>
        <v>2:45PM</v>
      </c>
      <c r="J341" s="2" t="s">
        <v>361</v>
      </c>
      <c r="K341" s="2" t="str">
        <f t="shared" si="32"/>
        <v>INSERT INTO section (Cid, Room, Day, Time, Semester) VALUES (205,'ES 443','We','1:30PM-2:45PM','Fall2016');</v>
      </c>
      <c r="L341" s="2"/>
      <c r="M341" s="2" t="str">
        <f>data!D340</f>
        <v>B07:</v>
      </c>
      <c r="N341" s="2" t="str">
        <f t="shared" si="33"/>
        <v>lab</v>
      </c>
      <c r="O341" s="2">
        <f>IF(ISNA(VLOOKUP(data!M340,data!$Y$2:$AC$168,5,FALSE)), "", VLOOKUP(data!M340,data!$Y$2:$AC$168,5,FALSE))</f>
        <v>59236077</v>
      </c>
      <c r="P341" s="2"/>
      <c r="Q341" s="2" t="str">
        <f>CONCATENATE("INSERT INTO ",N341," (Sid, Eid) VALUES (",specialization!A341,", ",O341,");")</f>
        <v>INSERT INTO lab (Sid, Eid) VALUES (283, 59236077);</v>
      </c>
    </row>
    <row r="342" spans="1:17" x14ac:dyDescent="0.25">
      <c r="A342" s="2">
        <f>VLOOKUP(data!A341,courses!A:F,3,FALSE)</f>
        <v>205</v>
      </c>
      <c r="B342" s="2" t="str">
        <f>CONCATENATE(data!G341," ",data!H341)</f>
        <v>SB 142,</v>
      </c>
      <c r="C342" s="2" t="str">
        <f t="shared" si="29"/>
        <v>SB 142</v>
      </c>
      <c r="D342" s="2" t="str">
        <f>IF(LEFT(data!O341,1)="(",data!O341,data!P341)</f>
        <v>(We</v>
      </c>
      <c r="E342" s="2" t="str">
        <f t="shared" si="30"/>
        <v>We</v>
      </c>
      <c r="F342" s="2" t="str">
        <f>IF(LEFT(data!O341,1)="(",data!P341,data!Q341)</f>
        <v>1:30PM</v>
      </c>
      <c r="G342" s="2" t="str">
        <f>IF(LEFT(data!O341,1)="(",data!Q341,data!R341)</f>
        <v>-</v>
      </c>
      <c r="H342" s="2" t="str">
        <f>IF(LEFT(data!O341,1)="(",data!R341,data!S341)</f>
        <v>2:45PM)</v>
      </c>
      <c r="I342" s="2" t="str">
        <f t="shared" si="31"/>
        <v>2:45PM</v>
      </c>
      <c r="J342" s="2" t="s">
        <v>361</v>
      </c>
      <c r="K342" s="2" t="str">
        <f t="shared" si="32"/>
        <v>INSERT INTO section (Cid, Room, Day, Time, Semester) VALUES (205,'SB 142','We','1:30PM-2:45PM','Fall2016');</v>
      </c>
      <c r="L342" s="2"/>
      <c r="M342" s="2" t="str">
        <f>data!D341</f>
        <v>B08:</v>
      </c>
      <c r="N342" s="2" t="str">
        <f t="shared" si="33"/>
        <v>lab</v>
      </c>
      <c r="O342" s="2">
        <f>IF(ISNA(VLOOKUP(data!M341,data!$Y$2:$AC$168,5,FALSE)), "", VLOOKUP(data!M341,data!$Y$2:$AC$168,5,FALSE))</f>
        <v>26843432</v>
      </c>
      <c r="P342" s="2"/>
      <c r="Q342" s="2" t="str">
        <f>CONCATENATE("INSERT INTO ",N342," (Sid, Eid) VALUES (",specialization!A342,", ",O342,");")</f>
        <v>INSERT INTO lab (Sid, Eid) VALUES (284, 26843432);</v>
      </c>
    </row>
    <row r="343" spans="1:17" x14ac:dyDescent="0.25">
      <c r="A343" s="2">
        <f>VLOOKUP(data!A342,courses!A:F,3,FALSE)</f>
        <v>205</v>
      </c>
      <c r="B343" s="2" t="str">
        <f>CONCATENATE(data!G342," ",data!H342)</f>
        <v>ICT 116,</v>
      </c>
      <c r="C343" s="2" t="str">
        <f t="shared" si="29"/>
        <v>ICT 116</v>
      </c>
      <c r="D343" s="2" t="str">
        <f>IF(LEFT(data!O342,1)="(",data!O342,data!P342)</f>
        <v>(Th</v>
      </c>
      <c r="E343" s="2" t="str">
        <f t="shared" si="30"/>
        <v>Th</v>
      </c>
      <c r="F343" s="2" t="str">
        <f>IF(LEFT(data!O342,1)="(",data!P342,data!Q342)</f>
        <v>12:30PM</v>
      </c>
      <c r="G343" s="2" t="str">
        <f>IF(LEFT(data!O342,1)="(",data!Q342,data!R342)</f>
        <v>-</v>
      </c>
      <c r="H343" s="2" t="str">
        <f>IF(LEFT(data!O342,1)="(",data!R342,data!S342)</f>
        <v>1:45PM)</v>
      </c>
      <c r="I343" s="2" t="str">
        <f t="shared" si="31"/>
        <v>1:45PM</v>
      </c>
      <c r="J343" s="2" t="s">
        <v>361</v>
      </c>
      <c r="K343" s="2" t="str">
        <f t="shared" si="32"/>
        <v>INSERT INTO section (Cid, Room, Day, Time, Semester) VALUES (205,'ICT 116','Th','12:30PM-1:45PM','Fall2016');</v>
      </c>
      <c r="L343" s="2"/>
      <c r="M343" s="2" t="str">
        <f>data!D342</f>
        <v>B09:</v>
      </c>
      <c r="N343" s="2" t="str">
        <f t="shared" si="33"/>
        <v>lab</v>
      </c>
      <c r="O343" s="2">
        <f>IF(ISNA(VLOOKUP(data!M342,data!$Y$2:$AC$168,5,FALSE)), "", VLOOKUP(data!M342,data!$Y$2:$AC$168,5,FALSE))</f>
        <v>47627785</v>
      </c>
      <c r="P343" s="2"/>
      <c r="Q343" s="2" t="str">
        <f>CONCATENATE("INSERT INTO ",N343," (Sid, Eid) VALUES (",specialization!A343,", ",O343,");")</f>
        <v>INSERT INTO lab (Sid, Eid) VALUES (285, 47627785);</v>
      </c>
    </row>
    <row r="344" spans="1:17" x14ac:dyDescent="0.25">
      <c r="A344" s="2">
        <f>VLOOKUP(data!A343,courses!A:F,3,FALSE)</f>
        <v>205</v>
      </c>
      <c r="B344" s="2" t="str">
        <f>CONCATENATE(data!G343," ",data!H343)</f>
        <v>ST 139,</v>
      </c>
      <c r="C344" s="2" t="str">
        <f t="shared" si="29"/>
        <v>ST 139</v>
      </c>
      <c r="D344" s="2" t="str">
        <f>IF(LEFT(data!O343,1)="(",data!O343,data!P343)</f>
        <v>(Th</v>
      </c>
      <c r="E344" s="2" t="str">
        <f t="shared" si="30"/>
        <v>Th</v>
      </c>
      <c r="F344" s="2" t="str">
        <f>IF(LEFT(data!O343,1)="(",data!P343,data!Q343)</f>
        <v>12:30PM</v>
      </c>
      <c r="G344" s="2" t="str">
        <f>IF(LEFT(data!O343,1)="(",data!Q343,data!R343)</f>
        <v>-</v>
      </c>
      <c r="H344" s="2" t="str">
        <f>IF(LEFT(data!O343,1)="(",data!R343,data!S343)</f>
        <v>1:45PM)</v>
      </c>
      <c r="I344" s="2" t="str">
        <f t="shared" si="31"/>
        <v>1:45PM</v>
      </c>
      <c r="J344" s="2" t="s">
        <v>361</v>
      </c>
      <c r="K344" s="2" t="str">
        <f t="shared" si="32"/>
        <v>INSERT INTO section (Cid, Room, Day, Time, Semester) VALUES (205,'ST 139','Th','12:30PM-1:45PM','Fall2016');</v>
      </c>
      <c r="L344" s="2"/>
      <c r="M344" s="2" t="str">
        <f>data!D343</f>
        <v>B10:</v>
      </c>
      <c r="N344" s="2" t="str">
        <f t="shared" si="33"/>
        <v>lab</v>
      </c>
      <c r="O344" s="2">
        <f>IF(ISNA(VLOOKUP(data!M343,data!$Y$2:$AC$168,5,FALSE)), "", VLOOKUP(data!M343,data!$Y$2:$AC$168,5,FALSE))</f>
        <v>65271425</v>
      </c>
      <c r="P344" s="2"/>
      <c r="Q344" s="2" t="str">
        <f>CONCATENATE("INSERT INTO ",N344," (Sid, Eid) VALUES (",specialization!A344,", ",O344,");")</f>
        <v>INSERT INTO lab (Sid, Eid) VALUES (286, 65271425);</v>
      </c>
    </row>
    <row r="345" spans="1:17" x14ac:dyDescent="0.25">
      <c r="A345" s="2">
        <f>VLOOKUP(data!A344,courses!A:F,3,FALSE)</f>
        <v>205</v>
      </c>
      <c r="B345" s="2" t="str">
        <f>CONCATENATE(data!G344," ",data!H344)</f>
        <v>ICT 116,</v>
      </c>
      <c r="C345" s="2" t="str">
        <f t="shared" si="29"/>
        <v>ICT 116</v>
      </c>
      <c r="D345" s="2" t="str">
        <f>IF(LEFT(data!O344,1)="(",data!O344,data!P344)</f>
        <v>(Th</v>
      </c>
      <c r="E345" s="2" t="str">
        <f t="shared" si="30"/>
        <v>Th</v>
      </c>
      <c r="F345" s="2" t="str">
        <f>IF(LEFT(data!O344,1)="(",data!P344,data!Q344)</f>
        <v>2:00PM</v>
      </c>
      <c r="G345" s="2" t="str">
        <f>IF(LEFT(data!O344,1)="(",data!Q344,data!R344)</f>
        <v>-</v>
      </c>
      <c r="H345" s="2" t="str">
        <f>IF(LEFT(data!O344,1)="(",data!R344,data!S344)</f>
        <v>3:15PM)</v>
      </c>
      <c r="I345" s="2" t="str">
        <f t="shared" si="31"/>
        <v>3:15PM</v>
      </c>
      <c r="J345" s="2" t="s">
        <v>361</v>
      </c>
      <c r="K345" s="2" t="str">
        <f t="shared" si="32"/>
        <v>INSERT INTO section (Cid, Room, Day, Time, Semester) VALUES (205,'ICT 116','Th','2:00PM-3:15PM','Fall2016');</v>
      </c>
      <c r="L345" s="2"/>
      <c r="M345" s="2" t="str">
        <f>data!D344</f>
        <v>B11:</v>
      </c>
      <c r="N345" s="2" t="str">
        <f t="shared" si="33"/>
        <v>lab</v>
      </c>
      <c r="O345" s="2">
        <f>IF(ISNA(VLOOKUP(data!M344,data!$Y$2:$AC$168,5,FALSE)), "", VLOOKUP(data!M344,data!$Y$2:$AC$168,5,FALSE))</f>
        <v>59236077</v>
      </c>
      <c r="P345" s="2"/>
      <c r="Q345" s="2" t="str">
        <f>CONCATENATE("INSERT INTO ",N345," (Sid, Eid) VALUES (",specialization!A345,", ",O345,");")</f>
        <v>INSERT INTO lab (Sid, Eid) VALUES (287, 59236077);</v>
      </c>
    </row>
    <row r="346" spans="1:17" x14ac:dyDescent="0.25">
      <c r="A346" s="2">
        <f>VLOOKUP(data!A345,courses!A:F,3,FALSE)</f>
        <v>205</v>
      </c>
      <c r="B346" s="2" t="str">
        <f>CONCATENATE(data!G345," ",data!H345)</f>
        <v>ENG 224,</v>
      </c>
      <c r="C346" s="2" t="str">
        <f t="shared" si="29"/>
        <v>ENG 224</v>
      </c>
      <c r="D346" s="2" t="str">
        <f>IF(LEFT(data!O345,1)="(",data!O345,data!P345)</f>
        <v>(Th</v>
      </c>
      <c r="E346" s="2" t="str">
        <f t="shared" si="30"/>
        <v>Th</v>
      </c>
      <c r="F346" s="2" t="str">
        <f>IF(LEFT(data!O345,1)="(",data!P345,data!Q345)</f>
        <v>2:00PM</v>
      </c>
      <c r="G346" s="2" t="str">
        <f>IF(LEFT(data!O345,1)="(",data!Q345,data!R345)</f>
        <v>-</v>
      </c>
      <c r="H346" s="2" t="str">
        <f>IF(LEFT(data!O345,1)="(",data!R345,data!S345)</f>
        <v>3:15PM)</v>
      </c>
      <c r="I346" s="2" t="str">
        <f t="shared" si="31"/>
        <v>3:15PM</v>
      </c>
      <c r="J346" s="2" t="s">
        <v>361</v>
      </c>
      <c r="K346" s="2" t="str">
        <f t="shared" si="32"/>
        <v>INSERT INTO section (Cid, Room, Day, Time, Semester) VALUES (205,'ENG 224','Th','2:00PM-3:15PM','Fall2016');</v>
      </c>
      <c r="L346" s="2"/>
      <c r="M346" s="2" t="str">
        <f>data!D345</f>
        <v>B12:</v>
      </c>
      <c r="N346" s="2" t="str">
        <f t="shared" si="33"/>
        <v>lab</v>
      </c>
      <c r="O346" s="2">
        <f>IF(ISNA(VLOOKUP(data!M345,data!$Y$2:$AC$168,5,FALSE)), "", VLOOKUP(data!M345,data!$Y$2:$AC$168,5,FALSE))</f>
        <v>81638463</v>
      </c>
      <c r="P346" s="2"/>
      <c r="Q346" s="2" t="str">
        <f>CONCATENATE("INSERT INTO ",N346," (Sid, Eid) VALUES (",specialization!A346,", ",O346,");")</f>
        <v>INSERT INTO lab (Sid, Eid) VALUES (288, 81638463);</v>
      </c>
    </row>
    <row r="347" spans="1:17" x14ac:dyDescent="0.25">
      <c r="A347" s="2">
        <f>VLOOKUP(data!A346,courses!A:F,3,FALSE)</f>
        <v>205</v>
      </c>
      <c r="B347" s="2" t="str">
        <f>CONCATENATE(data!G346," ",data!H346)</f>
        <v xml:space="preserve">noroom </v>
      </c>
      <c r="C347" s="2" t="str">
        <f t="shared" si="29"/>
        <v>noroom</v>
      </c>
      <c r="D347" s="2" t="str">
        <f>IF(LEFT(data!O346,1)="(",data!O346,data!P346)</f>
        <v>TBA)</v>
      </c>
      <c r="E347" s="2" t="str">
        <f t="shared" si="30"/>
        <v>BA)</v>
      </c>
      <c r="F347" s="2">
        <f>IF(LEFT(data!O346,1)="(",data!P346,data!Q346)</f>
        <v>0</v>
      </c>
      <c r="G347" s="2">
        <f>IF(LEFT(data!O346,1)="(",data!Q346,data!R346)</f>
        <v>0</v>
      </c>
      <c r="H347" s="2">
        <f>IF(LEFT(data!O346,1)="(",data!R346,data!S346)</f>
        <v>0</v>
      </c>
      <c r="I347" s="2" t="str">
        <f t="shared" si="31"/>
        <v/>
      </c>
      <c r="J347" s="2" t="s">
        <v>361</v>
      </c>
      <c r="K347" s="2" t="str">
        <f t="shared" si="32"/>
        <v>INSERT INTO section (Cid, Room, Day, Time, Semester) VALUES (205,'noroom','BA)','00','Fall2016');</v>
      </c>
      <c r="L347" s="2"/>
      <c r="M347" s="2" t="str">
        <f>data!D346</f>
        <v>T01:</v>
      </c>
      <c r="N347" s="2" t="str">
        <f t="shared" si="33"/>
        <v>tutorial</v>
      </c>
      <c r="O347" s="2">
        <f>IF(ISNA(VLOOKUP(data!M346,data!$Y$2:$AC$168,5,FALSE)), "", VLOOKUP(data!M346,data!$Y$2:$AC$168,5,FALSE))</f>
        <v>1</v>
      </c>
      <c r="P347" s="2"/>
      <c r="Q347" s="2" t="str">
        <f>CONCATENATE("INSERT INTO ",N347," (Sid, Eid) VALUES (",specialization!A347,", ",O347,");")</f>
        <v>INSERT INTO tutorial (Sid, Eid) VALUES (289, 1);</v>
      </c>
    </row>
    <row r="348" spans="1:17" x14ac:dyDescent="0.25">
      <c r="A348" s="2" t="e">
        <f>VLOOKUP(data!A347,courses!A:F,3,FALSE)</f>
        <v>#N/A</v>
      </c>
      <c r="B348" s="2" t="str">
        <f>CONCATENATE(data!G347," ",data!H347)</f>
        <v xml:space="preserve"> </v>
      </c>
      <c r="C348" s="2" t="str">
        <f t="shared" si="29"/>
        <v/>
      </c>
      <c r="D348" s="2">
        <f>IF(LEFT(data!O347,1)="(",data!O347,data!P347)</f>
        <v>0</v>
      </c>
      <c r="E348" s="2" t="str">
        <f t="shared" si="30"/>
        <v/>
      </c>
      <c r="F348" s="2">
        <f>IF(LEFT(data!O347,1)="(",data!P347,data!Q347)</f>
        <v>0</v>
      </c>
      <c r="G348" s="2">
        <f>IF(LEFT(data!O347,1)="(",data!Q347,data!R347)</f>
        <v>0</v>
      </c>
      <c r="H348" s="2">
        <f>IF(LEFT(data!O347,1)="(",data!R347,data!S347)</f>
        <v>0</v>
      </c>
      <c r="I348" s="2" t="str">
        <f t="shared" si="31"/>
        <v/>
      </c>
      <c r="J348" s="2" t="s">
        <v>361</v>
      </c>
      <c r="K348" s="2" t="e">
        <f t="shared" si="32"/>
        <v>#N/A</v>
      </c>
      <c r="L348" s="2"/>
      <c r="M348" s="2">
        <f>data!D347</f>
        <v>0</v>
      </c>
      <c r="N348" s="2" t="str">
        <f t="shared" si="33"/>
        <v>lab</v>
      </c>
      <c r="O348" s="2" t="str">
        <f>IF(ISNA(VLOOKUP(data!M347,data!$Y$2:$AC$168,5,FALSE)), "", VLOOKUP(data!M347,data!$Y$2:$AC$168,5,FALSE))</f>
        <v/>
      </c>
      <c r="P348" s="2"/>
      <c r="Q348" s="2" t="str">
        <f>CONCATENATE("INSERT INTO ",N348," (Sid, Eid) VALUES (",specialization!A348,", ",O348,");")</f>
        <v>INSERT INTO lab (Sid, Eid) VALUES (, );</v>
      </c>
    </row>
    <row r="349" spans="1:17" x14ac:dyDescent="0.25">
      <c r="A349" s="2" t="e">
        <f>VLOOKUP(data!A348,courses!A:F,3,FALSE)</f>
        <v>#N/A</v>
      </c>
      <c r="B349" s="2" t="str">
        <f>CONCATENATE(data!G348," ",data!H348)</f>
        <v xml:space="preserve"> </v>
      </c>
      <c r="C349" s="2" t="str">
        <f t="shared" si="29"/>
        <v/>
      </c>
      <c r="D349" s="2">
        <f>IF(LEFT(data!O348,1)="(",data!O348,data!P348)</f>
        <v>0</v>
      </c>
      <c r="E349" s="2" t="str">
        <f t="shared" si="30"/>
        <v/>
      </c>
      <c r="F349" s="2">
        <f>IF(LEFT(data!O348,1)="(",data!P348,data!Q348)</f>
        <v>0</v>
      </c>
      <c r="G349" s="2">
        <f>IF(LEFT(data!O348,1)="(",data!Q348,data!R348)</f>
        <v>0</v>
      </c>
      <c r="H349" s="2">
        <f>IF(LEFT(data!O348,1)="(",data!R348,data!S348)</f>
        <v>0</v>
      </c>
      <c r="I349" s="2" t="str">
        <f t="shared" si="31"/>
        <v/>
      </c>
      <c r="J349" s="2" t="s">
        <v>361</v>
      </c>
      <c r="K349" s="2" t="e">
        <f t="shared" si="32"/>
        <v>#N/A</v>
      </c>
      <c r="L349" s="2"/>
      <c r="M349" s="2" t="str">
        <f>data!D348</f>
        <v>Linear</v>
      </c>
      <c r="N349" s="2" t="str">
        <f t="shared" si="33"/>
        <v>lecture</v>
      </c>
      <c r="O349" s="2" t="str">
        <f>IF(ISNA(VLOOKUP(data!M348,data!$Y$2:$AC$168,5,FALSE)), "", VLOOKUP(data!M348,data!$Y$2:$AC$168,5,FALSE))</f>
        <v/>
      </c>
      <c r="P349" s="2"/>
      <c r="Q349" s="2" t="str">
        <f>CONCATENATE("INSERT INTO ",N349," (Sid, Eid) VALUES (",specialization!A349,", ",O349,");")</f>
        <v>INSERT INTO lecture (Sid, Eid) VALUES (, );</v>
      </c>
    </row>
    <row r="350" spans="1:17" x14ac:dyDescent="0.25">
      <c r="A350" s="2">
        <f>VLOOKUP(data!A349,courses!A:F,3,FALSE)</f>
        <v>206</v>
      </c>
      <c r="B350" s="2" t="str">
        <f>CONCATENATE(data!G349," ",data!H349)</f>
        <v>ENC 70,</v>
      </c>
      <c r="C350" s="2" t="str">
        <f t="shared" si="29"/>
        <v>ENC 70</v>
      </c>
      <c r="D350" s="2" t="str">
        <f>IF(LEFT(data!O349,1)="(",data!O349,data!P349)</f>
        <v>(MoWeFr</v>
      </c>
      <c r="E350" s="2" t="str">
        <f t="shared" si="30"/>
        <v>MoWeFr</v>
      </c>
      <c r="F350" s="2" t="str">
        <f>IF(LEFT(data!O349,1)="(",data!P349,data!Q349)</f>
        <v>3:00PM</v>
      </c>
      <c r="G350" s="2" t="str">
        <f>IF(LEFT(data!O349,1)="(",data!Q349,data!R349)</f>
        <v>-</v>
      </c>
      <c r="H350" s="2" t="str">
        <f>IF(LEFT(data!O349,1)="(",data!R349,data!S349)</f>
        <v>3:50PM)</v>
      </c>
      <c r="I350" s="2" t="str">
        <f t="shared" si="31"/>
        <v>3:50PM</v>
      </c>
      <c r="J350" s="2" t="s">
        <v>361</v>
      </c>
      <c r="K350" s="2" t="str">
        <f t="shared" si="32"/>
        <v>INSERT INTO section (Cid, Room, Day, Time, Semester) VALUES (206,'ENC 70','MoWeFr','3:00PM-3:50PM','Fall2016');</v>
      </c>
      <c r="L350" s="2"/>
      <c r="M350" s="2" t="str">
        <f>data!D349</f>
        <v>L01:</v>
      </c>
      <c r="N350" s="2" t="str">
        <f t="shared" si="33"/>
        <v>lecture</v>
      </c>
      <c r="O350" s="2">
        <f>IF(ISNA(VLOOKUP(data!M349,data!$Y$2:$AC$168,5,FALSE)), "", VLOOKUP(data!M349,data!$Y$2:$AC$168,5,FALSE))</f>
        <v>81217347</v>
      </c>
      <c r="P350" s="2"/>
      <c r="Q350" s="2" t="str">
        <f>CONCATENATE("INSERT INTO ",N350," (Sid, Eid) VALUES (",specialization!A350,", ",O350,");")</f>
        <v>INSERT INTO lecture (Sid, Eid) VALUES (290, 81217347);</v>
      </c>
    </row>
    <row r="351" spans="1:17" x14ac:dyDescent="0.25">
      <c r="A351" s="2">
        <f>VLOOKUP(data!A350,courses!A:F,3,FALSE)</f>
        <v>206</v>
      </c>
      <c r="B351" s="2" t="str">
        <f>CONCATENATE(data!G350," ",data!H350)</f>
        <v>ENC 70,</v>
      </c>
      <c r="C351" s="2" t="str">
        <f t="shared" si="29"/>
        <v>ENC 70</v>
      </c>
      <c r="D351" s="2" t="str">
        <f>IF(LEFT(data!O350,1)="(",data!O350,data!P350)</f>
        <v>(TuTh</v>
      </c>
      <c r="E351" s="2" t="str">
        <f t="shared" si="30"/>
        <v>TuTh</v>
      </c>
      <c r="F351" s="2" t="str">
        <f>IF(LEFT(data!O350,1)="(",data!P350,data!Q350)</f>
        <v>9:30AM</v>
      </c>
      <c r="G351" s="2" t="str">
        <f>IF(LEFT(data!O350,1)="(",data!Q350,data!R350)</f>
        <v>-</v>
      </c>
      <c r="H351" s="2" t="str">
        <f>IF(LEFT(data!O350,1)="(",data!R350,data!S350)</f>
        <v>10:45AM)</v>
      </c>
      <c r="I351" s="2" t="str">
        <f t="shared" si="31"/>
        <v>10:45AM</v>
      </c>
      <c r="J351" s="2" t="s">
        <v>361</v>
      </c>
      <c r="K351" s="2" t="str">
        <f t="shared" si="32"/>
        <v>INSERT INTO section (Cid, Room, Day, Time, Semester) VALUES (206,'ENC 70','TuTh','9:30AM-10:45AM','Fall2016');</v>
      </c>
      <c r="L351" s="2"/>
      <c r="M351" s="2" t="str">
        <f>data!D350</f>
        <v>L02:</v>
      </c>
      <c r="N351" s="2" t="str">
        <f t="shared" si="33"/>
        <v>lecture</v>
      </c>
      <c r="O351" s="2">
        <f>IF(ISNA(VLOOKUP(data!M350,data!$Y$2:$AC$168,5,FALSE)), "", VLOOKUP(data!M350,data!$Y$2:$AC$168,5,FALSE))</f>
        <v>17591623</v>
      </c>
      <c r="P351" s="2"/>
      <c r="Q351" s="2" t="str">
        <f>CONCATENATE("INSERT INTO ",N351," (Sid, Eid) VALUES (",specialization!A351,", ",O351,");")</f>
        <v>INSERT INTO lecture (Sid, Eid) VALUES (291, 17591623);</v>
      </c>
    </row>
    <row r="352" spans="1:17" x14ac:dyDescent="0.25">
      <c r="A352" s="2">
        <f>VLOOKUP(data!A351,courses!A:F,3,FALSE)</f>
        <v>206</v>
      </c>
      <c r="B352" s="2" t="str">
        <f>CONCATENATE(data!G351," ",data!H351)</f>
        <v>ENG 60,</v>
      </c>
      <c r="C352" s="2" t="str">
        <f t="shared" si="29"/>
        <v>ENG 60</v>
      </c>
      <c r="D352" s="2" t="str">
        <f>IF(LEFT(data!O351,1)="(",data!O351,data!P351)</f>
        <v>(TuTh</v>
      </c>
      <c r="E352" s="2" t="str">
        <f t="shared" si="30"/>
        <v>TuTh</v>
      </c>
      <c r="F352" s="2" t="str">
        <f>IF(LEFT(data!O351,1)="(",data!P351,data!Q351)</f>
        <v>2:00PM</v>
      </c>
      <c r="G352" s="2" t="str">
        <f>IF(LEFT(data!O351,1)="(",data!Q351,data!R351)</f>
        <v>-</v>
      </c>
      <c r="H352" s="2" t="str">
        <f>IF(LEFT(data!O351,1)="(",data!R351,data!S351)</f>
        <v>3:15PM)</v>
      </c>
      <c r="I352" s="2" t="str">
        <f t="shared" si="31"/>
        <v>3:15PM</v>
      </c>
      <c r="J352" s="2" t="s">
        <v>361</v>
      </c>
      <c r="K352" s="2" t="str">
        <f t="shared" si="32"/>
        <v>INSERT INTO section (Cid, Room, Day, Time, Semester) VALUES (206,'ENG 60','TuTh','2:00PM-3:15PM','Fall2016');</v>
      </c>
      <c r="L352" s="2"/>
      <c r="M352" s="2" t="str">
        <f>data!D351</f>
        <v>L03:</v>
      </c>
      <c r="N352" s="2" t="str">
        <f t="shared" si="33"/>
        <v>lecture</v>
      </c>
      <c r="O352" s="2">
        <f>IF(ISNA(VLOOKUP(data!M351,data!$Y$2:$AC$168,5,FALSE)), "", VLOOKUP(data!M351,data!$Y$2:$AC$168,5,FALSE))</f>
        <v>93005825</v>
      </c>
      <c r="P352" s="2"/>
      <c r="Q352" s="2" t="str">
        <f>CONCATENATE("INSERT INTO ",N352," (Sid, Eid) VALUES (",specialization!A352,", ",O352,");")</f>
        <v>INSERT INTO lecture (Sid, Eid) VALUES (292, 93005825);</v>
      </c>
    </row>
    <row r="353" spans="1:17" x14ac:dyDescent="0.25">
      <c r="A353" s="2">
        <f>VLOOKUP(data!A352,courses!A:F,3,FALSE)</f>
        <v>206</v>
      </c>
      <c r="B353" s="2" t="str">
        <f>CONCATENATE(data!G352," ",data!H352)</f>
        <v>ST 148,</v>
      </c>
      <c r="C353" s="2" t="str">
        <f t="shared" si="29"/>
        <v>ST 148</v>
      </c>
      <c r="D353" s="2" t="str">
        <f>IF(LEFT(data!O352,1)="(",data!O352,data!P352)</f>
        <v>(MoWeFr</v>
      </c>
      <c r="E353" s="2" t="str">
        <f t="shared" si="30"/>
        <v>MoWeFr</v>
      </c>
      <c r="F353" s="2" t="str">
        <f>IF(LEFT(data!O352,1)="(",data!P352,data!Q352)</f>
        <v>9:00AM</v>
      </c>
      <c r="G353" s="2" t="str">
        <f>IF(LEFT(data!O352,1)="(",data!Q352,data!R352)</f>
        <v>-</v>
      </c>
      <c r="H353" s="2" t="str">
        <f>IF(LEFT(data!O352,1)="(",data!R352,data!S352)</f>
        <v>9:50AM)</v>
      </c>
      <c r="I353" s="2" t="str">
        <f t="shared" si="31"/>
        <v>9:50AM</v>
      </c>
      <c r="J353" s="2" t="s">
        <v>361</v>
      </c>
      <c r="K353" s="2" t="str">
        <f t="shared" si="32"/>
        <v>INSERT INTO section (Cid, Room, Day, Time, Semester) VALUES (206,'ST 148','MoWeFr','9:00AM-9:50AM','Fall2016');</v>
      </c>
      <c r="L353" s="2"/>
      <c r="M353" s="2" t="str">
        <f>data!D352</f>
        <v>L04:</v>
      </c>
      <c r="N353" s="2" t="str">
        <f t="shared" si="33"/>
        <v>lecture</v>
      </c>
      <c r="O353" s="2">
        <f>IF(ISNA(VLOOKUP(data!M352,data!$Y$2:$AC$168,5,FALSE)), "", VLOOKUP(data!M352,data!$Y$2:$AC$168,5,FALSE))</f>
        <v>75933453</v>
      </c>
      <c r="P353" s="2"/>
      <c r="Q353" s="2" t="str">
        <f>CONCATENATE("INSERT INTO ",N353," (Sid, Eid) VALUES (",specialization!A353,", ",O353,");")</f>
        <v>INSERT INTO lecture (Sid, Eid) VALUES (293, 75933453);</v>
      </c>
    </row>
    <row r="354" spans="1:17" x14ac:dyDescent="0.25">
      <c r="A354" s="2">
        <f>VLOOKUP(data!A353,courses!A:F,3,FALSE)</f>
        <v>206</v>
      </c>
      <c r="B354" s="2" t="str">
        <f>CONCATENATE(data!G353," ",data!H353)</f>
        <v>ST 148,</v>
      </c>
      <c r="C354" s="2" t="str">
        <f t="shared" si="29"/>
        <v>ST 148</v>
      </c>
      <c r="D354" s="2" t="str">
        <f>IF(LEFT(data!O353,1)="(",data!O353,data!P353)</f>
        <v>(MoWeFr</v>
      </c>
      <c r="E354" s="2" t="str">
        <f t="shared" si="30"/>
        <v>MoWeFr</v>
      </c>
      <c r="F354" s="2" t="str">
        <f>IF(LEFT(data!O353,1)="(",data!P353,data!Q353)</f>
        <v>9:00AM</v>
      </c>
      <c r="G354" s="2" t="str">
        <f>IF(LEFT(data!O353,1)="(",data!Q353,data!R353)</f>
        <v>-</v>
      </c>
      <c r="H354" s="2" t="str">
        <f>IF(LEFT(data!O353,1)="(",data!R353,data!S353)</f>
        <v>9:50AM)</v>
      </c>
      <c r="I354" s="2" t="str">
        <f t="shared" si="31"/>
        <v>9:50AM</v>
      </c>
      <c r="J354" s="2" t="s">
        <v>361</v>
      </c>
      <c r="K354" s="2" t="str">
        <f t="shared" si="32"/>
        <v>INSERT INTO section (Cid, Room, Day, Time, Semester) VALUES (206,'ST 148','MoWeFr','9:00AM-9:50AM','Fall2016');</v>
      </c>
      <c r="L354" s="2"/>
      <c r="M354" s="2" t="str">
        <f>data!D353</f>
        <v>L05:</v>
      </c>
      <c r="N354" s="2" t="str">
        <f t="shared" si="33"/>
        <v>lecture</v>
      </c>
      <c r="O354" s="2">
        <f>IF(ISNA(VLOOKUP(data!M353,data!$Y$2:$AC$168,5,FALSE)), "", VLOOKUP(data!M353,data!$Y$2:$AC$168,5,FALSE))</f>
        <v>75933453</v>
      </c>
      <c r="P354" s="2"/>
      <c r="Q354" s="2" t="str">
        <f>CONCATENATE("INSERT INTO ",N354," (Sid, Eid) VALUES (",specialization!A354,", ",O354,");")</f>
        <v>INSERT INTO lecture (Sid, Eid) VALUES (294, 75933453);</v>
      </c>
    </row>
    <row r="355" spans="1:17" x14ac:dyDescent="0.25">
      <c r="A355" s="2">
        <f>VLOOKUP(data!A354,courses!A:F,3,FALSE)</f>
        <v>206</v>
      </c>
      <c r="B355" s="2" t="str">
        <f>CONCATENATE(data!G354," ",data!H354)</f>
        <v>ST 143,</v>
      </c>
      <c r="C355" s="2" t="str">
        <f t="shared" si="29"/>
        <v>ST 143</v>
      </c>
      <c r="D355" s="2" t="str">
        <f>IF(LEFT(data!O354,1)="(",data!O354,data!P354)</f>
        <v>(MoWeFr</v>
      </c>
      <c r="E355" s="2" t="str">
        <f t="shared" si="30"/>
        <v>MoWeFr</v>
      </c>
      <c r="F355" s="2" t="str">
        <f>IF(LEFT(data!O354,1)="(",data!P354,data!Q354)</f>
        <v>10:00AM</v>
      </c>
      <c r="G355" s="2" t="str">
        <f>IF(LEFT(data!O354,1)="(",data!Q354,data!R354)</f>
        <v>-</v>
      </c>
      <c r="H355" s="2" t="str">
        <f>IF(LEFT(data!O354,1)="(",data!R354,data!S354)</f>
        <v>10:50AM)</v>
      </c>
      <c r="I355" s="2" t="str">
        <f t="shared" si="31"/>
        <v>10:50AM</v>
      </c>
      <c r="J355" s="2" t="s">
        <v>361</v>
      </c>
      <c r="K355" s="2" t="str">
        <f t="shared" si="32"/>
        <v>INSERT INTO section (Cid, Room, Day, Time, Semester) VALUES (206,'ST 143','MoWeFr','10:00AM-10:50AM','Fall2016');</v>
      </c>
      <c r="L355" s="2"/>
      <c r="M355" s="2" t="str">
        <f>data!D354</f>
        <v>L06:</v>
      </c>
      <c r="N355" s="2" t="str">
        <f t="shared" si="33"/>
        <v>lecture</v>
      </c>
      <c r="O355" s="2">
        <f>IF(ISNA(VLOOKUP(data!M354,data!$Y$2:$AC$168,5,FALSE)), "", VLOOKUP(data!M354,data!$Y$2:$AC$168,5,FALSE))</f>
        <v>42922726</v>
      </c>
      <c r="P355" s="2"/>
      <c r="Q355" s="2" t="str">
        <f>CONCATENATE("INSERT INTO ",N355," (Sid, Eid) VALUES (",specialization!A355,", ",O355,");")</f>
        <v>INSERT INTO lecture (Sid, Eid) VALUES (295, 42922726);</v>
      </c>
    </row>
    <row r="356" spans="1:17" x14ac:dyDescent="0.25">
      <c r="A356" s="2">
        <f>VLOOKUP(data!A355,courses!A:F,3,FALSE)</f>
        <v>206</v>
      </c>
      <c r="B356" s="2" t="str">
        <f>CONCATENATE(data!G355," ",data!H355)</f>
        <v>ENA 101,</v>
      </c>
      <c r="C356" s="2" t="str">
        <f t="shared" si="29"/>
        <v>ENA 101</v>
      </c>
      <c r="D356" s="2" t="str">
        <f>IF(LEFT(data!O355,1)="(",data!O355,data!P355)</f>
        <v>(MoWeFr</v>
      </c>
      <c r="E356" s="2" t="str">
        <f t="shared" si="30"/>
        <v>MoWeFr</v>
      </c>
      <c r="F356" s="2" t="str">
        <f>IF(LEFT(data!O355,1)="(",data!P355,data!Q355)</f>
        <v>11:00AM</v>
      </c>
      <c r="G356" s="2" t="str">
        <f>IF(LEFT(data!O355,1)="(",data!Q355,data!R355)</f>
        <v>-</v>
      </c>
      <c r="H356" s="2" t="str">
        <f>IF(LEFT(data!O355,1)="(",data!R355,data!S355)</f>
        <v>11:50AM)</v>
      </c>
      <c r="I356" s="2" t="str">
        <f t="shared" si="31"/>
        <v>11:50AM</v>
      </c>
      <c r="J356" s="2" t="s">
        <v>361</v>
      </c>
      <c r="K356" s="2" t="str">
        <f t="shared" si="32"/>
        <v>INSERT INTO section (Cid, Room, Day, Time, Semester) VALUES (206,'ENA 101','MoWeFr','11:00AM-11:50AM','Fall2016');</v>
      </c>
      <c r="L356" s="2"/>
      <c r="M356" s="2" t="str">
        <f>data!D355</f>
        <v>L07:</v>
      </c>
      <c r="N356" s="2" t="str">
        <f t="shared" si="33"/>
        <v>lecture</v>
      </c>
      <c r="O356" s="2">
        <f>IF(ISNA(VLOOKUP(data!M355,data!$Y$2:$AC$168,5,FALSE)), "", VLOOKUP(data!M355,data!$Y$2:$AC$168,5,FALSE))</f>
        <v>81217347</v>
      </c>
      <c r="P356" s="2"/>
      <c r="Q356" s="2" t="str">
        <f>CONCATENATE("INSERT INTO ",N356," (Sid, Eid) VALUES (",specialization!A356,", ",O356,");")</f>
        <v>INSERT INTO lecture (Sid, Eid) VALUES (296, 81217347);</v>
      </c>
    </row>
    <row r="357" spans="1:17" x14ac:dyDescent="0.25">
      <c r="A357" s="2">
        <f>VLOOKUP(data!A356,courses!A:F,3,FALSE)</f>
        <v>206</v>
      </c>
      <c r="B357" s="2" t="str">
        <f>CONCATENATE(data!G356," ",data!H356)</f>
        <v>ST 143,</v>
      </c>
      <c r="C357" s="2" t="str">
        <f t="shared" si="29"/>
        <v>ST 143</v>
      </c>
      <c r="D357" s="2" t="str">
        <f>IF(LEFT(data!O356,1)="(",data!O356,data!P356)</f>
        <v>(TuTh</v>
      </c>
      <c r="E357" s="2" t="str">
        <f t="shared" si="30"/>
        <v>TuTh</v>
      </c>
      <c r="F357" s="2" t="str">
        <f>IF(LEFT(data!O356,1)="(",data!P356,data!Q356)</f>
        <v>11:00AM</v>
      </c>
      <c r="G357" s="2" t="str">
        <f>IF(LEFT(data!O356,1)="(",data!Q356,data!R356)</f>
        <v>-</v>
      </c>
      <c r="H357" s="2" t="str">
        <f>IF(LEFT(data!O356,1)="(",data!R356,data!S356)</f>
        <v>12:15PM)</v>
      </c>
      <c r="I357" s="2" t="str">
        <f t="shared" si="31"/>
        <v>12:15PM</v>
      </c>
      <c r="J357" s="2" t="s">
        <v>361</v>
      </c>
      <c r="K357" s="2" t="str">
        <f t="shared" si="32"/>
        <v>INSERT INTO section (Cid, Room, Day, Time, Semester) VALUES (206,'ST 143','TuTh','11:00AM-12:15PM','Fall2016');</v>
      </c>
      <c r="L357" s="2"/>
      <c r="M357" s="2" t="str">
        <f>data!D356</f>
        <v>L08:</v>
      </c>
      <c r="N357" s="2" t="str">
        <f t="shared" si="33"/>
        <v>lecture</v>
      </c>
      <c r="O357" s="2">
        <f>IF(ISNA(VLOOKUP(data!M356,data!$Y$2:$AC$168,5,FALSE)), "", VLOOKUP(data!M356,data!$Y$2:$AC$168,5,FALSE))</f>
        <v>37092790</v>
      </c>
      <c r="P357" s="2"/>
      <c r="Q357" s="2" t="str">
        <f>CONCATENATE("INSERT INTO ",N357," (Sid, Eid) VALUES (",specialization!A357,", ",O357,");")</f>
        <v>INSERT INTO lecture (Sid, Eid) VALUES (297, 37092790);</v>
      </c>
    </row>
    <row r="358" spans="1:17" x14ac:dyDescent="0.25">
      <c r="A358" s="2">
        <f>VLOOKUP(data!A357,courses!A:F,3,FALSE)</f>
        <v>206</v>
      </c>
      <c r="B358" s="2" t="str">
        <f>CONCATENATE(data!G357," ",data!H357)</f>
        <v>SA 245,</v>
      </c>
      <c r="C358" s="2" t="str">
        <f t="shared" si="29"/>
        <v>SA 245</v>
      </c>
      <c r="D358" s="2" t="str">
        <f>IF(LEFT(data!O357,1)="(",data!O357,data!P357)</f>
        <v>(We</v>
      </c>
      <c r="E358" s="2" t="str">
        <f t="shared" si="30"/>
        <v>We</v>
      </c>
      <c r="F358" s="2" t="str">
        <f>IF(LEFT(data!O357,1)="(",data!P357,data!Q357)</f>
        <v>11:00AM</v>
      </c>
      <c r="G358" s="2" t="str">
        <f>IF(LEFT(data!O357,1)="(",data!Q357,data!R357)</f>
        <v>-</v>
      </c>
      <c r="H358" s="2" t="str">
        <f>IF(LEFT(data!O357,1)="(",data!R357,data!S357)</f>
        <v>11:50AM)</v>
      </c>
      <c r="I358" s="2" t="str">
        <f t="shared" si="31"/>
        <v>11:50AM</v>
      </c>
      <c r="J358" s="2" t="s">
        <v>361</v>
      </c>
      <c r="K358" s="2" t="str">
        <f t="shared" si="32"/>
        <v>INSERT INTO section (Cid, Room, Day, Time, Semester) VALUES (206,'SA 245','We','11:00AM-11:50AM','Fall2016');</v>
      </c>
      <c r="L358" s="2"/>
      <c r="M358" s="2" t="str">
        <f>data!D357</f>
        <v>B01:</v>
      </c>
      <c r="N358" s="2" t="str">
        <f t="shared" si="33"/>
        <v>lab</v>
      </c>
      <c r="O358" s="2">
        <f>IF(ISNA(VLOOKUP(data!M357,data!$Y$2:$AC$168,5,FALSE)), "", VLOOKUP(data!M357,data!$Y$2:$AC$168,5,FALSE))</f>
        <v>67031115</v>
      </c>
      <c r="P358" s="2"/>
      <c r="Q358" s="2" t="str">
        <f>CONCATENATE("INSERT INTO ",N358," (Sid, Eid) VALUES (",specialization!A358,", ",O358,");")</f>
        <v>INSERT INTO lab (Sid, Eid) VALUES (298, 67031115);</v>
      </c>
    </row>
    <row r="359" spans="1:17" x14ac:dyDescent="0.25">
      <c r="A359" s="2">
        <f>VLOOKUP(data!A358,courses!A:F,3,FALSE)</f>
        <v>206</v>
      </c>
      <c r="B359" s="2" t="str">
        <f>CONCATENATE(data!G358," ",data!H358)</f>
        <v>SA 015,</v>
      </c>
      <c r="C359" s="2" t="str">
        <f t="shared" ref="C359:C422" si="34">LEFT(B359,LEN(B359)-1)</f>
        <v>SA 015</v>
      </c>
      <c r="D359" s="2" t="str">
        <f>IF(LEFT(data!O358,1)="(",data!O358,data!P358)</f>
        <v>(We</v>
      </c>
      <c r="E359" s="2" t="str">
        <f t="shared" ref="E359:E422" si="35">MID(D359,2,999)</f>
        <v>We</v>
      </c>
      <c r="F359" s="2" t="str">
        <f>IF(LEFT(data!O358,1)="(",data!P358,data!Q358)</f>
        <v>11:00AM</v>
      </c>
      <c r="G359" s="2" t="str">
        <f>IF(LEFT(data!O358,1)="(",data!Q358,data!R358)</f>
        <v>-</v>
      </c>
      <c r="H359" s="2" t="str">
        <f>IF(LEFT(data!O358,1)="(",data!R358,data!S358)</f>
        <v>11:50AM)</v>
      </c>
      <c r="I359" s="2" t="str">
        <f t="shared" ref="I359:I422" si="36">LEFT(H359,LEN(H359)-1)</f>
        <v>11:50AM</v>
      </c>
      <c r="J359" s="2" t="s">
        <v>361</v>
      </c>
      <c r="K359" s="2" t="str">
        <f t="shared" ref="K359:K422" si="37">CONCATENATE("INSERT INTO section (Cid, Room, Day, Time, Semester) VALUES (",A359,",'",C359,"','",E359,"','",F359,G359,I359,"','",J359,"');")</f>
        <v>INSERT INTO section (Cid, Room, Day, Time, Semester) VALUES (206,'SA 015','We','11:00AM-11:50AM','Fall2016');</v>
      </c>
      <c r="L359" s="2"/>
      <c r="M359" s="2" t="str">
        <f>data!D358</f>
        <v>B02:</v>
      </c>
      <c r="N359" s="2" t="str">
        <f t="shared" ref="N359:N422" si="38">IF(LEFT(M359,1)="L", "lecture", IF(LEFT(M359,1)="T", "tutorial", "lab"))</f>
        <v>lab</v>
      </c>
      <c r="O359" s="2">
        <f>IF(ISNA(VLOOKUP(data!M358,data!$Y$2:$AC$168,5,FALSE)), "", VLOOKUP(data!M358,data!$Y$2:$AC$168,5,FALSE))</f>
        <v>99639383</v>
      </c>
      <c r="P359" s="2"/>
      <c r="Q359" s="2" t="str">
        <f>CONCATENATE("INSERT INTO ",N359," (Sid, Eid) VALUES (",specialization!A359,", ",O359,");")</f>
        <v>INSERT INTO lab (Sid, Eid) VALUES (299, 99639383);</v>
      </c>
    </row>
    <row r="360" spans="1:17" x14ac:dyDescent="0.25">
      <c r="A360" s="2">
        <f>VLOOKUP(data!A359,courses!A:F,3,FALSE)</f>
        <v>206</v>
      </c>
      <c r="B360" s="2" t="str">
        <f>CONCATENATE(data!G359," ",data!H359)</f>
        <v>ST 130,</v>
      </c>
      <c r="C360" s="2" t="str">
        <f t="shared" si="34"/>
        <v>ST 130</v>
      </c>
      <c r="D360" s="2" t="str">
        <f>IF(LEFT(data!O359,1)="(",data!O359,data!P359)</f>
        <v>(We</v>
      </c>
      <c r="E360" s="2" t="str">
        <f t="shared" si="35"/>
        <v>We</v>
      </c>
      <c r="F360" s="2" t="str">
        <f>IF(LEFT(data!O359,1)="(",data!P359,data!Q359)</f>
        <v>1:00PM</v>
      </c>
      <c r="G360" s="2" t="str">
        <f>IF(LEFT(data!O359,1)="(",data!Q359,data!R359)</f>
        <v>-</v>
      </c>
      <c r="H360" s="2" t="str">
        <f>IF(LEFT(data!O359,1)="(",data!R359,data!S359)</f>
        <v>1:50PM)</v>
      </c>
      <c r="I360" s="2" t="str">
        <f t="shared" si="36"/>
        <v>1:50PM</v>
      </c>
      <c r="J360" s="2" t="s">
        <v>361</v>
      </c>
      <c r="K360" s="2" t="str">
        <f t="shared" si="37"/>
        <v>INSERT INTO section (Cid, Room, Day, Time, Semester) VALUES (206,'ST 130','We','1:00PM-1:50PM','Fall2016');</v>
      </c>
      <c r="L360" s="2"/>
      <c r="M360" s="2" t="str">
        <f>data!D359</f>
        <v>B03:</v>
      </c>
      <c r="N360" s="2" t="str">
        <f t="shared" si="38"/>
        <v>lab</v>
      </c>
      <c r="O360" s="2">
        <f>IF(ISNA(VLOOKUP(data!M359,data!$Y$2:$AC$168,5,FALSE)), "", VLOOKUP(data!M359,data!$Y$2:$AC$168,5,FALSE))</f>
        <v>19868585</v>
      </c>
      <c r="P360" s="2"/>
      <c r="Q360" s="2" t="str">
        <f>CONCATENATE("INSERT INTO ",N360," (Sid, Eid) VALUES (",specialization!A360,", ",O360,");")</f>
        <v>INSERT INTO lab (Sid, Eid) VALUES (300, 19868585);</v>
      </c>
    </row>
    <row r="361" spans="1:17" x14ac:dyDescent="0.25">
      <c r="A361" s="2">
        <f>VLOOKUP(data!A360,courses!A:F,3,FALSE)</f>
        <v>206</v>
      </c>
      <c r="B361" s="2" t="str">
        <f>CONCATENATE(data!G360," ",data!H360)</f>
        <v>ST 128,</v>
      </c>
      <c r="C361" s="2" t="str">
        <f t="shared" si="34"/>
        <v>ST 128</v>
      </c>
      <c r="D361" s="2" t="str">
        <f>IF(LEFT(data!O360,1)="(",data!O360,data!P360)</f>
        <v>(We</v>
      </c>
      <c r="E361" s="2" t="str">
        <f t="shared" si="35"/>
        <v>We</v>
      </c>
      <c r="F361" s="2" t="str">
        <f>IF(LEFT(data!O360,1)="(",data!P360,data!Q360)</f>
        <v>1:00PM</v>
      </c>
      <c r="G361" s="2" t="str">
        <f>IF(LEFT(data!O360,1)="(",data!Q360,data!R360)</f>
        <v>-</v>
      </c>
      <c r="H361" s="2" t="str">
        <f>IF(LEFT(data!O360,1)="(",data!R360,data!S360)</f>
        <v>1:50PM)</v>
      </c>
      <c r="I361" s="2" t="str">
        <f t="shared" si="36"/>
        <v>1:50PM</v>
      </c>
      <c r="J361" s="2" t="s">
        <v>361</v>
      </c>
      <c r="K361" s="2" t="str">
        <f t="shared" si="37"/>
        <v>INSERT INTO section (Cid, Room, Day, Time, Semester) VALUES (206,'ST 128','We','1:00PM-1:50PM','Fall2016');</v>
      </c>
      <c r="L361" s="2"/>
      <c r="M361" s="2" t="str">
        <f>data!D360</f>
        <v>B04:</v>
      </c>
      <c r="N361" s="2" t="str">
        <f t="shared" si="38"/>
        <v>lab</v>
      </c>
      <c r="O361" s="2">
        <f>IF(ISNA(VLOOKUP(data!M360,data!$Y$2:$AC$168,5,FALSE)), "", VLOOKUP(data!M360,data!$Y$2:$AC$168,5,FALSE))</f>
        <v>81217347</v>
      </c>
      <c r="P361" s="2"/>
      <c r="Q361" s="2" t="str">
        <f>CONCATENATE("INSERT INTO ",N361," (Sid, Eid) VALUES (",specialization!A361,", ",O361,");")</f>
        <v>INSERT INTO lab (Sid, Eid) VALUES (301, 81217347);</v>
      </c>
    </row>
    <row r="362" spans="1:17" x14ac:dyDescent="0.25">
      <c r="A362" s="2">
        <f>VLOOKUP(data!A361,courses!A:F,3,FALSE)</f>
        <v>206</v>
      </c>
      <c r="B362" s="2" t="str">
        <f>CONCATENATE(data!G361," ",data!H361)</f>
        <v>SA 017,</v>
      </c>
      <c r="C362" s="2" t="str">
        <f t="shared" si="34"/>
        <v>SA 017</v>
      </c>
      <c r="D362" s="2" t="str">
        <f>IF(LEFT(data!O361,1)="(",data!O361,data!P361)</f>
        <v>(We</v>
      </c>
      <c r="E362" s="2" t="str">
        <f t="shared" si="35"/>
        <v>We</v>
      </c>
      <c r="F362" s="2" t="str">
        <f>IF(LEFT(data!O361,1)="(",data!P361,data!Q361)</f>
        <v>1:00PM</v>
      </c>
      <c r="G362" s="2" t="str">
        <f>IF(LEFT(data!O361,1)="(",data!Q361,data!R361)</f>
        <v>-</v>
      </c>
      <c r="H362" s="2" t="str">
        <f>IF(LEFT(data!O361,1)="(",data!R361,data!S361)</f>
        <v>1:50PM)</v>
      </c>
      <c r="I362" s="2" t="str">
        <f t="shared" si="36"/>
        <v>1:50PM</v>
      </c>
      <c r="J362" s="2" t="s">
        <v>361</v>
      </c>
      <c r="K362" s="2" t="str">
        <f t="shared" si="37"/>
        <v>INSERT INTO section (Cid, Room, Day, Time, Semester) VALUES (206,'SA 017','We','1:00PM-1:50PM','Fall2016');</v>
      </c>
      <c r="L362" s="2"/>
      <c r="M362" s="2" t="str">
        <f>data!D361</f>
        <v>B05:</v>
      </c>
      <c r="N362" s="2" t="str">
        <f t="shared" si="38"/>
        <v>lab</v>
      </c>
      <c r="O362" s="2">
        <f>IF(ISNA(VLOOKUP(data!M361,data!$Y$2:$AC$168,5,FALSE)), "", VLOOKUP(data!M361,data!$Y$2:$AC$168,5,FALSE))</f>
        <v>17591623</v>
      </c>
      <c r="P362" s="2"/>
      <c r="Q362" s="2" t="str">
        <f>CONCATENATE("INSERT INTO ",N362," (Sid, Eid) VALUES (",specialization!A362,", ",O362,");")</f>
        <v>INSERT INTO lab (Sid, Eid) VALUES (302, 17591623);</v>
      </c>
    </row>
    <row r="363" spans="1:17" x14ac:dyDescent="0.25">
      <c r="A363" s="2">
        <f>VLOOKUP(data!A362,courses!A:F,3,FALSE)</f>
        <v>206</v>
      </c>
      <c r="B363" s="2" t="str">
        <f>CONCATENATE(data!G362," ",data!H362)</f>
        <v>ES 920,</v>
      </c>
      <c r="C363" s="2" t="str">
        <f t="shared" si="34"/>
        <v>ES 920</v>
      </c>
      <c r="D363" s="2" t="str">
        <f>IF(LEFT(data!O362,1)="(",data!O362,data!P362)</f>
        <v>(Mo</v>
      </c>
      <c r="E363" s="2" t="str">
        <f t="shared" si="35"/>
        <v>Mo</v>
      </c>
      <c r="F363" s="2" t="str">
        <f>IF(LEFT(data!O362,1)="(",data!P362,data!Q362)</f>
        <v>11:00AM</v>
      </c>
      <c r="G363" s="2" t="str">
        <f>IF(LEFT(data!O362,1)="(",data!Q362,data!R362)</f>
        <v>-</v>
      </c>
      <c r="H363" s="2" t="str">
        <f>IF(LEFT(data!O362,1)="(",data!R362,data!S362)</f>
        <v>11:50AM)</v>
      </c>
      <c r="I363" s="2" t="str">
        <f t="shared" si="36"/>
        <v>11:50AM</v>
      </c>
      <c r="J363" s="2" t="s">
        <v>361</v>
      </c>
      <c r="K363" s="2" t="str">
        <f t="shared" si="37"/>
        <v>INSERT INTO section (Cid, Room, Day, Time, Semester) VALUES (206,'ES 920','Mo','11:00AM-11:50AM','Fall2016');</v>
      </c>
      <c r="L363" s="2"/>
      <c r="M363" s="2" t="str">
        <f>data!D362</f>
        <v>B06:</v>
      </c>
      <c r="N363" s="2" t="str">
        <f t="shared" si="38"/>
        <v>lab</v>
      </c>
      <c r="O363" s="2">
        <f>IF(ISNA(VLOOKUP(data!M362,data!$Y$2:$AC$168,5,FALSE)), "", VLOOKUP(data!M362,data!$Y$2:$AC$168,5,FALSE))</f>
        <v>76333323</v>
      </c>
      <c r="P363" s="2"/>
      <c r="Q363" s="2" t="str">
        <f>CONCATENATE("INSERT INTO ",N363," (Sid, Eid) VALUES (",specialization!A363,", ",O363,");")</f>
        <v>INSERT INTO lab (Sid, Eid) VALUES (303, 76333323);</v>
      </c>
    </row>
    <row r="364" spans="1:17" x14ac:dyDescent="0.25">
      <c r="A364" s="2">
        <f>VLOOKUP(data!A363,courses!A:F,3,FALSE)</f>
        <v>206</v>
      </c>
      <c r="B364" s="2" t="str">
        <f>CONCATENATE(data!G363," ",data!H363)</f>
        <v>TRB 101,</v>
      </c>
      <c r="C364" s="2" t="str">
        <f t="shared" si="34"/>
        <v>TRB 101</v>
      </c>
      <c r="D364" s="2" t="str">
        <f>IF(LEFT(data!O363,1)="(",data!O363,data!P363)</f>
        <v>(Mo</v>
      </c>
      <c r="E364" s="2" t="str">
        <f t="shared" si="35"/>
        <v>Mo</v>
      </c>
      <c r="F364" s="2" t="str">
        <f>IF(LEFT(data!O363,1)="(",data!P363,data!Q363)</f>
        <v>11:00AM</v>
      </c>
      <c r="G364" s="2" t="str">
        <f>IF(LEFT(data!O363,1)="(",data!Q363,data!R363)</f>
        <v>-</v>
      </c>
      <c r="H364" s="2" t="str">
        <f>IF(LEFT(data!O363,1)="(",data!R363,data!S363)</f>
        <v>11:50AM)</v>
      </c>
      <c r="I364" s="2" t="str">
        <f t="shared" si="36"/>
        <v>11:50AM</v>
      </c>
      <c r="J364" s="2" t="s">
        <v>361</v>
      </c>
      <c r="K364" s="2" t="str">
        <f t="shared" si="37"/>
        <v>INSERT INTO section (Cid, Room, Day, Time, Semester) VALUES (206,'TRB 101','Mo','11:00AM-11:50AM','Fall2016');</v>
      </c>
      <c r="L364" s="2"/>
      <c r="M364" s="2" t="str">
        <f>data!D363</f>
        <v>B07:</v>
      </c>
      <c r="N364" s="2" t="str">
        <f t="shared" si="38"/>
        <v>lab</v>
      </c>
      <c r="O364" s="2">
        <f>IF(ISNA(VLOOKUP(data!M363,data!$Y$2:$AC$168,5,FALSE)), "", VLOOKUP(data!M363,data!$Y$2:$AC$168,5,FALSE))</f>
        <v>19868585</v>
      </c>
      <c r="P364" s="2"/>
      <c r="Q364" s="2" t="str">
        <f>CONCATENATE("INSERT INTO ",N364," (Sid, Eid) VALUES (",specialization!A364,", ",O364,");")</f>
        <v>INSERT INTO lab (Sid, Eid) VALUES (304, 19868585);</v>
      </c>
    </row>
    <row r="365" spans="1:17" x14ac:dyDescent="0.25">
      <c r="A365" s="2">
        <f>VLOOKUP(data!A364,courses!A:F,3,FALSE)</f>
        <v>206</v>
      </c>
      <c r="B365" s="2" t="str">
        <f>CONCATENATE(data!G364," ",data!H364)</f>
        <v>ST 130,</v>
      </c>
      <c r="C365" s="2" t="str">
        <f t="shared" si="34"/>
        <v>ST 130</v>
      </c>
      <c r="D365" s="2" t="str">
        <f>IF(LEFT(data!O364,1)="(",data!O364,data!P364)</f>
        <v>(Mo</v>
      </c>
      <c r="E365" s="2" t="str">
        <f t="shared" si="35"/>
        <v>Mo</v>
      </c>
      <c r="F365" s="2" t="str">
        <f>IF(LEFT(data!O364,1)="(",data!P364,data!Q364)</f>
        <v>12:00PM</v>
      </c>
      <c r="G365" s="2" t="str">
        <f>IF(LEFT(data!O364,1)="(",data!Q364,data!R364)</f>
        <v>-</v>
      </c>
      <c r="H365" s="2" t="str">
        <f>IF(LEFT(data!O364,1)="(",data!R364,data!S364)</f>
        <v>12:50PM)</v>
      </c>
      <c r="I365" s="2" t="str">
        <f t="shared" si="36"/>
        <v>12:50PM</v>
      </c>
      <c r="J365" s="2" t="s">
        <v>361</v>
      </c>
      <c r="K365" s="2" t="str">
        <f t="shared" si="37"/>
        <v>INSERT INTO section (Cid, Room, Day, Time, Semester) VALUES (206,'ST 130','Mo','12:00PM-12:50PM','Fall2016');</v>
      </c>
      <c r="L365" s="2"/>
      <c r="M365" s="2" t="str">
        <f>data!D364</f>
        <v>B08:</v>
      </c>
      <c r="N365" s="2" t="str">
        <f t="shared" si="38"/>
        <v>lab</v>
      </c>
      <c r="O365" s="2">
        <f>IF(ISNA(VLOOKUP(data!M364,data!$Y$2:$AC$168,5,FALSE)), "", VLOOKUP(data!M364,data!$Y$2:$AC$168,5,FALSE))</f>
        <v>37525065</v>
      </c>
      <c r="P365" s="2"/>
      <c r="Q365" s="2" t="str">
        <f>CONCATENATE("INSERT INTO ",N365," (Sid, Eid) VALUES (",specialization!A365,", ",O365,");")</f>
        <v>INSERT INTO lab (Sid, Eid) VALUES (305, 37525065);</v>
      </c>
    </row>
    <row r="366" spans="1:17" x14ac:dyDescent="0.25">
      <c r="A366" s="2">
        <f>VLOOKUP(data!A365,courses!A:F,3,FALSE)</f>
        <v>206</v>
      </c>
      <c r="B366" s="2" t="str">
        <f>CONCATENATE(data!G365," ",data!H365)</f>
        <v>SA 015,</v>
      </c>
      <c r="C366" s="2" t="str">
        <f t="shared" si="34"/>
        <v>SA 015</v>
      </c>
      <c r="D366" s="2" t="str">
        <f>IF(LEFT(data!O365,1)="(",data!O365,data!P365)</f>
        <v>(Mo</v>
      </c>
      <c r="E366" s="2" t="str">
        <f t="shared" si="35"/>
        <v>Mo</v>
      </c>
      <c r="F366" s="2" t="str">
        <f>IF(LEFT(data!O365,1)="(",data!P365,data!Q365)</f>
        <v>12:00PM</v>
      </c>
      <c r="G366" s="2" t="str">
        <f>IF(LEFT(data!O365,1)="(",data!Q365,data!R365)</f>
        <v>-</v>
      </c>
      <c r="H366" s="2" t="str">
        <f>IF(LEFT(data!O365,1)="(",data!R365,data!S365)</f>
        <v>12:50PM)</v>
      </c>
      <c r="I366" s="2" t="str">
        <f t="shared" si="36"/>
        <v>12:50PM</v>
      </c>
      <c r="J366" s="2" t="s">
        <v>361</v>
      </c>
      <c r="K366" s="2" t="str">
        <f t="shared" si="37"/>
        <v>INSERT INTO section (Cid, Room, Day, Time, Semester) VALUES (206,'SA 015','Mo','12:00PM-12:50PM','Fall2016');</v>
      </c>
      <c r="L366" s="2"/>
      <c r="M366" s="2" t="str">
        <f>data!D365</f>
        <v>B09:</v>
      </c>
      <c r="N366" s="2" t="str">
        <f t="shared" si="38"/>
        <v>lab</v>
      </c>
      <c r="O366" s="2">
        <f>IF(ISNA(VLOOKUP(data!M365,data!$Y$2:$AC$168,5,FALSE)), "", VLOOKUP(data!M365,data!$Y$2:$AC$168,5,FALSE))</f>
        <v>51629419</v>
      </c>
      <c r="P366" s="2"/>
      <c r="Q366" s="2" t="str">
        <f>CONCATENATE("INSERT INTO ",N366," (Sid, Eid) VALUES (",specialization!A366,", ",O366,");")</f>
        <v>INSERT INTO lab (Sid, Eid) VALUES (306, 51629419);</v>
      </c>
    </row>
    <row r="367" spans="1:17" x14ac:dyDescent="0.25">
      <c r="A367" s="2">
        <f>VLOOKUP(data!A366,courses!A:F,3,FALSE)</f>
        <v>206</v>
      </c>
      <c r="B367" s="2" t="str">
        <f>CONCATENATE(data!G366," ",data!H366)</f>
        <v>ES 920,</v>
      </c>
      <c r="C367" s="2" t="str">
        <f t="shared" si="34"/>
        <v>ES 920</v>
      </c>
      <c r="D367" s="2" t="str">
        <f>IF(LEFT(data!O366,1)="(",data!O366,data!P366)</f>
        <v>(We</v>
      </c>
      <c r="E367" s="2" t="str">
        <f t="shared" si="35"/>
        <v>We</v>
      </c>
      <c r="F367" s="2" t="str">
        <f>IF(LEFT(data!O366,1)="(",data!P366,data!Q366)</f>
        <v>8:00AM</v>
      </c>
      <c r="G367" s="2" t="str">
        <f>IF(LEFT(data!O366,1)="(",data!Q366,data!R366)</f>
        <v>-</v>
      </c>
      <c r="H367" s="2" t="str">
        <f>IF(LEFT(data!O366,1)="(",data!R366,data!S366)</f>
        <v>8:50AM)</v>
      </c>
      <c r="I367" s="2" t="str">
        <f t="shared" si="36"/>
        <v>8:50AM</v>
      </c>
      <c r="J367" s="2" t="s">
        <v>361</v>
      </c>
      <c r="K367" s="2" t="str">
        <f t="shared" si="37"/>
        <v>INSERT INTO section (Cid, Room, Day, Time, Semester) VALUES (206,'ES 920','We','8:00AM-8:50AM','Fall2016');</v>
      </c>
      <c r="L367" s="2"/>
      <c r="M367" s="2" t="str">
        <f>data!D366</f>
        <v>B10:</v>
      </c>
      <c r="N367" s="2" t="str">
        <f t="shared" si="38"/>
        <v>lab</v>
      </c>
      <c r="O367" s="2">
        <f>IF(ISNA(VLOOKUP(data!M366,data!$Y$2:$AC$168,5,FALSE)), "", VLOOKUP(data!M366,data!$Y$2:$AC$168,5,FALSE))</f>
        <v>68117988</v>
      </c>
      <c r="P367" s="2"/>
      <c r="Q367" s="2" t="str">
        <f>CONCATENATE("INSERT INTO ",N367," (Sid, Eid) VALUES (",specialization!A367,", ",O367,");")</f>
        <v>INSERT INTO lab (Sid, Eid) VALUES (307, 68117988);</v>
      </c>
    </row>
    <row r="368" spans="1:17" x14ac:dyDescent="0.25">
      <c r="A368" s="2">
        <f>VLOOKUP(data!A367,courses!A:F,3,FALSE)</f>
        <v>206</v>
      </c>
      <c r="B368" s="2" t="str">
        <f>CONCATENATE(data!G367," ",data!H367)</f>
        <v>TRB 101,</v>
      </c>
      <c r="C368" s="2" t="str">
        <f t="shared" si="34"/>
        <v>TRB 101</v>
      </c>
      <c r="D368" s="2" t="str">
        <f>IF(LEFT(data!O367,1)="(",data!O367,data!P367)</f>
        <v>(We</v>
      </c>
      <c r="E368" s="2" t="str">
        <f t="shared" si="35"/>
        <v>We</v>
      </c>
      <c r="F368" s="2" t="str">
        <f>IF(LEFT(data!O367,1)="(",data!P367,data!Q367)</f>
        <v>8:00AM</v>
      </c>
      <c r="G368" s="2" t="str">
        <f>IF(LEFT(data!O367,1)="(",data!Q367,data!R367)</f>
        <v>-</v>
      </c>
      <c r="H368" s="2" t="str">
        <f>IF(LEFT(data!O367,1)="(",data!R367,data!S367)</f>
        <v>8:50AM)</v>
      </c>
      <c r="I368" s="2" t="str">
        <f t="shared" si="36"/>
        <v>8:50AM</v>
      </c>
      <c r="J368" s="2" t="s">
        <v>361</v>
      </c>
      <c r="K368" s="2" t="str">
        <f t="shared" si="37"/>
        <v>INSERT INTO section (Cid, Room, Day, Time, Semester) VALUES (206,'TRB 101','We','8:00AM-8:50AM','Fall2016');</v>
      </c>
      <c r="L368" s="2"/>
      <c r="M368" s="2" t="str">
        <f>data!D367</f>
        <v>B11:</v>
      </c>
      <c r="N368" s="2" t="str">
        <f t="shared" si="38"/>
        <v>lab</v>
      </c>
      <c r="O368" s="2">
        <f>IF(ISNA(VLOOKUP(data!M367,data!$Y$2:$AC$168,5,FALSE)), "", VLOOKUP(data!M367,data!$Y$2:$AC$168,5,FALSE))</f>
        <v>63633542</v>
      </c>
      <c r="P368" s="2"/>
      <c r="Q368" s="2" t="str">
        <f>CONCATENATE("INSERT INTO ",N368," (Sid, Eid) VALUES (",specialization!A368,", ",O368,");")</f>
        <v>INSERT INTO lab (Sid, Eid) VALUES (308, 63633542);</v>
      </c>
    </row>
    <row r="369" spans="1:17" x14ac:dyDescent="0.25">
      <c r="A369" s="2">
        <f>VLOOKUP(data!A368,courses!A:F,3,FALSE)</f>
        <v>206</v>
      </c>
      <c r="B369" s="2" t="str">
        <f>CONCATENATE(data!G368," ",data!H368)</f>
        <v>ST 130,</v>
      </c>
      <c r="C369" s="2" t="str">
        <f t="shared" si="34"/>
        <v>ST 130</v>
      </c>
      <c r="D369" s="2" t="str">
        <f>IF(LEFT(data!O368,1)="(",data!O368,data!P368)</f>
        <v>(We</v>
      </c>
      <c r="E369" s="2" t="str">
        <f t="shared" si="35"/>
        <v>We</v>
      </c>
      <c r="F369" s="2" t="str">
        <f>IF(LEFT(data!O368,1)="(",data!P368,data!Q368)</f>
        <v>12:00PM</v>
      </c>
      <c r="G369" s="2" t="str">
        <f>IF(LEFT(data!O368,1)="(",data!Q368,data!R368)</f>
        <v>-</v>
      </c>
      <c r="H369" s="2" t="str">
        <f>IF(LEFT(data!O368,1)="(",data!R368,data!S368)</f>
        <v>12:50PM)</v>
      </c>
      <c r="I369" s="2" t="str">
        <f t="shared" si="36"/>
        <v>12:50PM</v>
      </c>
      <c r="J369" s="2" t="s">
        <v>361</v>
      </c>
      <c r="K369" s="2" t="str">
        <f t="shared" si="37"/>
        <v>INSERT INTO section (Cid, Room, Day, Time, Semester) VALUES (206,'ST 130','We','12:00PM-12:50PM','Fall2016');</v>
      </c>
      <c r="L369" s="2"/>
      <c r="M369" s="2" t="str">
        <f>data!D368</f>
        <v>B12:</v>
      </c>
      <c r="N369" s="2" t="str">
        <f t="shared" si="38"/>
        <v>lab</v>
      </c>
      <c r="O369" s="2">
        <f>IF(ISNA(VLOOKUP(data!M368,data!$Y$2:$AC$168,5,FALSE)), "", VLOOKUP(data!M368,data!$Y$2:$AC$168,5,FALSE))</f>
        <v>76333323</v>
      </c>
      <c r="P369" s="2"/>
      <c r="Q369" s="2" t="str">
        <f>CONCATENATE("INSERT INTO ",N369," (Sid, Eid) VALUES (",specialization!A369,", ",O369,");")</f>
        <v>INSERT INTO lab (Sid, Eid) VALUES (309, 76333323);</v>
      </c>
    </row>
    <row r="370" spans="1:17" x14ac:dyDescent="0.25">
      <c r="A370" s="2">
        <f>VLOOKUP(data!A369,courses!A:F,3,FALSE)</f>
        <v>206</v>
      </c>
      <c r="B370" s="2" t="str">
        <f>CONCATENATE(data!G369," ",data!H369)</f>
        <v>SA 017,</v>
      </c>
      <c r="C370" s="2" t="str">
        <f t="shared" si="34"/>
        <v>SA 017</v>
      </c>
      <c r="D370" s="2" t="str">
        <f>IF(LEFT(data!O369,1)="(",data!O369,data!P369)</f>
        <v>(We</v>
      </c>
      <c r="E370" s="2" t="str">
        <f t="shared" si="35"/>
        <v>We</v>
      </c>
      <c r="F370" s="2" t="str">
        <f>IF(LEFT(data!O369,1)="(",data!P369,data!Q369)</f>
        <v>12:00PM</v>
      </c>
      <c r="G370" s="2" t="str">
        <f>IF(LEFT(data!O369,1)="(",data!Q369,data!R369)</f>
        <v>-</v>
      </c>
      <c r="H370" s="2" t="str">
        <f>IF(LEFT(data!O369,1)="(",data!R369,data!S369)</f>
        <v>12:50PM)</v>
      </c>
      <c r="I370" s="2" t="str">
        <f t="shared" si="36"/>
        <v>12:50PM</v>
      </c>
      <c r="J370" s="2" t="s">
        <v>361</v>
      </c>
      <c r="K370" s="2" t="str">
        <f t="shared" si="37"/>
        <v>INSERT INTO section (Cid, Room, Day, Time, Semester) VALUES (206,'SA 017','We','12:00PM-12:50PM','Fall2016');</v>
      </c>
      <c r="L370" s="2"/>
      <c r="M370" s="2" t="str">
        <f>data!D369</f>
        <v>B13:</v>
      </c>
      <c r="N370" s="2" t="str">
        <f t="shared" si="38"/>
        <v>lab</v>
      </c>
      <c r="O370" s="2">
        <f>IF(ISNA(VLOOKUP(data!M369,data!$Y$2:$AC$168,5,FALSE)), "", VLOOKUP(data!M369,data!$Y$2:$AC$168,5,FALSE))</f>
        <v>32299756</v>
      </c>
      <c r="P370" s="2"/>
      <c r="Q370" s="2" t="str">
        <f>CONCATENATE("INSERT INTO ",N370," (Sid, Eid) VALUES (",specialization!A370,", ",O370,");")</f>
        <v>INSERT INTO lab (Sid, Eid) VALUES (310, 32299756);</v>
      </c>
    </row>
    <row r="371" spans="1:17" x14ac:dyDescent="0.25">
      <c r="A371" s="2">
        <f>VLOOKUP(data!A370,courses!A:F,3,FALSE)</f>
        <v>206</v>
      </c>
      <c r="B371" s="2" t="str">
        <f>CONCATENATE(data!G370," ",data!H370)</f>
        <v>ES 920,</v>
      </c>
      <c r="C371" s="2" t="str">
        <f t="shared" si="34"/>
        <v>ES 920</v>
      </c>
      <c r="D371" s="2" t="str">
        <f>IF(LEFT(data!O370,1)="(",data!O370,data!P370)</f>
        <v>(We</v>
      </c>
      <c r="E371" s="2" t="str">
        <f t="shared" si="35"/>
        <v>We</v>
      </c>
      <c r="F371" s="2" t="str">
        <f>IF(LEFT(data!O370,1)="(",data!P370,data!Q370)</f>
        <v>11:00AM</v>
      </c>
      <c r="G371" s="2" t="str">
        <f>IF(LEFT(data!O370,1)="(",data!Q370,data!R370)</f>
        <v>-</v>
      </c>
      <c r="H371" s="2" t="str">
        <f>IF(LEFT(data!O370,1)="(",data!R370,data!S370)</f>
        <v>11:50AM)</v>
      </c>
      <c r="I371" s="2" t="str">
        <f t="shared" si="36"/>
        <v>11:50AM</v>
      </c>
      <c r="J371" s="2" t="s">
        <v>361</v>
      </c>
      <c r="K371" s="2" t="str">
        <f t="shared" si="37"/>
        <v>INSERT INTO section (Cid, Room, Day, Time, Semester) VALUES (206,'ES 920','We','11:00AM-11:50AM','Fall2016');</v>
      </c>
      <c r="L371" s="2"/>
      <c r="M371" s="2" t="str">
        <f>data!D370</f>
        <v>B14:</v>
      </c>
      <c r="N371" s="2" t="str">
        <f t="shared" si="38"/>
        <v>lab</v>
      </c>
      <c r="O371" s="2">
        <f>IF(ISNA(VLOOKUP(data!M370,data!$Y$2:$AC$168,5,FALSE)), "", VLOOKUP(data!M370,data!$Y$2:$AC$168,5,FALSE))</f>
        <v>37525065</v>
      </c>
      <c r="P371" s="2"/>
      <c r="Q371" s="2" t="str">
        <f>CONCATENATE("INSERT INTO ",N371," (Sid, Eid) VALUES (",specialization!A371,", ",O371,");")</f>
        <v>INSERT INTO lab (Sid, Eid) VALUES (311, 37525065);</v>
      </c>
    </row>
    <row r="372" spans="1:17" x14ac:dyDescent="0.25">
      <c r="A372" s="2">
        <f>VLOOKUP(data!A371,courses!A:F,3,FALSE)</f>
        <v>206</v>
      </c>
      <c r="B372" s="2" t="str">
        <f>CONCATENATE(data!G371," ",data!H371)</f>
        <v>ST 128,</v>
      </c>
      <c r="C372" s="2" t="str">
        <f t="shared" si="34"/>
        <v>ST 128</v>
      </c>
      <c r="D372" s="2" t="str">
        <f>IF(LEFT(data!O371,1)="(",data!O371,data!P371)</f>
        <v>(We</v>
      </c>
      <c r="E372" s="2" t="str">
        <f t="shared" si="35"/>
        <v>We</v>
      </c>
      <c r="F372" s="2" t="str">
        <f>IF(LEFT(data!O371,1)="(",data!P371,data!Q371)</f>
        <v>11:00AM</v>
      </c>
      <c r="G372" s="2" t="str">
        <f>IF(LEFT(data!O371,1)="(",data!Q371,data!R371)</f>
        <v>-</v>
      </c>
      <c r="H372" s="2" t="str">
        <f>IF(LEFT(data!O371,1)="(",data!R371,data!S371)</f>
        <v>11:50AM)</v>
      </c>
      <c r="I372" s="2" t="str">
        <f t="shared" si="36"/>
        <v>11:50AM</v>
      </c>
      <c r="J372" s="2" t="s">
        <v>361</v>
      </c>
      <c r="K372" s="2" t="str">
        <f t="shared" si="37"/>
        <v>INSERT INTO section (Cid, Room, Day, Time, Semester) VALUES (206,'ST 128','We','11:00AM-11:50AM','Fall2016');</v>
      </c>
      <c r="L372" s="2"/>
      <c r="M372" s="2" t="str">
        <f>data!D371</f>
        <v>B15:</v>
      </c>
      <c r="N372" s="2" t="str">
        <f t="shared" si="38"/>
        <v>lab</v>
      </c>
      <c r="O372" s="2">
        <f>IF(ISNA(VLOOKUP(data!M371,data!$Y$2:$AC$168,5,FALSE)), "", VLOOKUP(data!M371,data!$Y$2:$AC$168,5,FALSE))</f>
        <v>67031115</v>
      </c>
      <c r="P372" s="2"/>
      <c r="Q372" s="2" t="str">
        <f>CONCATENATE("INSERT INTO ",N372," (Sid, Eid) VALUES (",specialization!A372,", ",O372,");")</f>
        <v>INSERT INTO lab (Sid, Eid) VALUES (312, 67031115);</v>
      </c>
    </row>
    <row r="373" spans="1:17" x14ac:dyDescent="0.25">
      <c r="A373" s="2">
        <f>VLOOKUP(data!A372,courses!A:F,3,FALSE)</f>
        <v>206</v>
      </c>
      <c r="B373" s="2" t="str">
        <f>CONCATENATE(data!G372," ",data!H372)</f>
        <v>SA 124A,</v>
      </c>
      <c r="C373" s="2" t="str">
        <f t="shared" si="34"/>
        <v>SA 124A</v>
      </c>
      <c r="D373" s="2" t="str">
        <f>IF(LEFT(data!O372,1)="(",data!O372,data!P372)</f>
        <v>(Fr</v>
      </c>
      <c r="E373" s="2" t="str">
        <f t="shared" si="35"/>
        <v>Fr</v>
      </c>
      <c r="F373" s="2" t="str">
        <f>IF(LEFT(data!O372,1)="(",data!P372,data!Q372)</f>
        <v>11:00AM</v>
      </c>
      <c r="G373" s="2" t="str">
        <f>IF(LEFT(data!O372,1)="(",data!Q372,data!R372)</f>
        <v>-</v>
      </c>
      <c r="H373" s="2" t="str">
        <f>IF(LEFT(data!O372,1)="(",data!R372,data!S372)</f>
        <v>11:50AM)</v>
      </c>
      <c r="I373" s="2" t="str">
        <f t="shared" si="36"/>
        <v>11:50AM</v>
      </c>
      <c r="J373" s="2" t="s">
        <v>361</v>
      </c>
      <c r="K373" s="2" t="str">
        <f t="shared" si="37"/>
        <v>INSERT INTO section (Cid, Room, Day, Time, Semester) VALUES (206,'SA 124A','Fr','11:00AM-11:50AM','Fall2016');</v>
      </c>
      <c r="L373" s="2"/>
      <c r="M373" s="2" t="str">
        <f>data!D372</f>
        <v>B16:</v>
      </c>
      <c r="N373" s="2" t="str">
        <f t="shared" si="38"/>
        <v>lab</v>
      </c>
      <c r="O373" s="2">
        <f>IF(ISNA(VLOOKUP(data!M372,data!$Y$2:$AC$168,5,FALSE)), "", VLOOKUP(data!M372,data!$Y$2:$AC$168,5,FALSE))</f>
        <v>37525065</v>
      </c>
      <c r="P373" s="2"/>
      <c r="Q373" s="2" t="str">
        <f>CONCATENATE("INSERT INTO ",N373," (Sid, Eid) VALUES (",specialization!A373,", ",O373,");")</f>
        <v>INSERT INTO lab (Sid, Eid) VALUES (313, 37525065);</v>
      </c>
    </row>
    <row r="374" spans="1:17" x14ac:dyDescent="0.25">
      <c r="A374" s="2">
        <f>VLOOKUP(data!A373,courses!A:F,3,FALSE)</f>
        <v>206</v>
      </c>
      <c r="B374" s="2" t="str">
        <f>CONCATENATE(data!G373," ",data!H373)</f>
        <v>SA 124A,</v>
      </c>
      <c r="C374" s="2" t="str">
        <f t="shared" si="34"/>
        <v>SA 124A</v>
      </c>
      <c r="D374" s="2" t="str">
        <f>IF(LEFT(data!O373,1)="(",data!O373,data!P373)</f>
        <v>(Fr</v>
      </c>
      <c r="E374" s="2" t="str">
        <f t="shared" si="35"/>
        <v>Fr</v>
      </c>
      <c r="F374" s="2" t="str">
        <f>IF(LEFT(data!O373,1)="(",data!P373,data!Q373)</f>
        <v>11:00AM</v>
      </c>
      <c r="G374" s="2" t="str">
        <f>IF(LEFT(data!O373,1)="(",data!Q373,data!R373)</f>
        <v>-</v>
      </c>
      <c r="H374" s="2" t="str">
        <f>IF(LEFT(data!O373,1)="(",data!R373,data!S373)</f>
        <v>11:50AM)</v>
      </c>
      <c r="I374" s="2" t="str">
        <f t="shared" si="36"/>
        <v>11:50AM</v>
      </c>
      <c r="J374" s="2" t="s">
        <v>361</v>
      </c>
      <c r="K374" s="2" t="str">
        <f t="shared" si="37"/>
        <v>INSERT INTO section (Cid, Room, Day, Time, Semester) VALUES (206,'SA 124A','Fr','11:00AM-11:50AM','Fall2016');</v>
      </c>
      <c r="L374" s="2"/>
      <c r="M374" s="2" t="str">
        <f>data!D373</f>
        <v>B17:</v>
      </c>
      <c r="N374" s="2" t="str">
        <f t="shared" si="38"/>
        <v>lab</v>
      </c>
      <c r="O374" s="2">
        <f>IF(ISNA(VLOOKUP(data!M373,data!$Y$2:$AC$168,5,FALSE)), "", VLOOKUP(data!M373,data!$Y$2:$AC$168,5,FALSE))</f>
        <v>50269272</v>
      </c>
      <c r="P374" s="2"/>
      <c r="Q374" s="2" t="str">
        <f>CONCATENATE("INSERT INTO ",N374," (Sid, Eid) VALUES (",specialization!A374,", ",O374,");")</f>
        <v>INSERT INTO lab (Sid, Eid) VALUES (314, 50269272);</v>
      </c>
    </row>
    <row r="375" spans="1:17" x14ac:dyDescent="0.25">
      <c r="A375" s="2">
        <f>VLOOKUP(data!A374,courses!A:F,3,FALSE)</f>
        <v>206</v>
      </c>
      <c r="B375" s="2" t="str">
        <f>CONCATENATE(data!G374," ",data!H374)</f>
        <v>SA 124A,</v>
      </c>
      <c r="C375" s="2" t="str">
        <f t="shared" si="34"/>
        <v>SA 124A</v>
      </c>
      <c r="D375" s="2" t="str">
        <f>IF(LEFT(data!O374,1)="(",data!O374,data!P374)</f>
        <v>(We</v>
      </c>
      <c r="E375" s="2" t="str">
        <f t="shared" si="35"/>
        <v>We</v>
      </c>
      <c r="F375" s="2" t="str">
        <f>IF(LEFT(data!O374,1)="(",data!P374,data!Q374)</f>
        <v>3:00PM</v>
      </c>
      <c r="G375" s="2" t="str">
        <f>IF(LEFT(data!O374,1)="(",data!Q374,data!R374)</f>
        <v>-</v>
      </c>
      <c r="H375" s="2" t="str">
        <f>IF(LEFT(data!O374,1)="(",data!R374,data!S374)</f>
        <v>3:50PM)</v>
      </c>
      <c r="I375" s="2" t="str">
        <f t="shared" si="36"/>
        <v>3:50PM</v>
      </c>
      <c r="J375" s="2" t="s">
        <v>361</v>
      </c>
      <c r="K375" s="2" t="str">
        <f t="shared" si="37"/>
        <v>INSERT INTO section (Cid, Room, Day, Time, Semester) VALUES (206,'SA 124A','We','3:00PM-3:50PM','Fall2016');</v>
      </c>
      <c r="L375" s="2"/>
      <c r="M375" s="2" t="str">
        <f>data!D374</f>
        <v>B18:</v>
      </c>
      <c r="N375" s="2" t="str">
        <f t="shared" si="38"/>
        <v>lab</v>
      </c>
      <c r="O375" s="2">
        <f>IF(ISNA(VLOOKUP(data!M374,data!$Y$2:$AC$168,5,FALSE)), "", VLOOKUP(data!M374,data!$Y$2:$AC$168,5,FALSE))</f>
        <v>50269272</v>
      </c>
      <c r="P375" s="2"/>
      <c r="Q375" s="2" t="str">
        <f>CONCATENATE("INSERT INTO ",N375," (Sid, Eid) VALUES (",specialization!A375,", ",O375,");")</f>
        <v>INSERT INTO lab (Sid, Eid) VALUES (315, 50269272);</v>
      </c>
    </row>
    <row r="376" spans="1:17" x14ac:dyDescent="0.25">
      <c r="A376" s="2">
        <f>VLOOKUP(data!A375,courses!A:F,3,FALSE)</f>
        <v>206</v>
      </c>
      <c r="B376" s="2" t="str">
        <f>CONCATENATE(data!G375," ",data!H375)</f>
        <v>ST 130,</v>
      </c>
      <c r="C376" s="2" t="str">
        <f t="shared" si="34"/>
        <v>ST 130</v>
      </c>
      <c r="D376" s="2" t="str">
        <f>IF(LEFT(data!O375,1)="(",data!O375,data!P375)</f>
        <v>(We</v>
      </c>
      <c r="E376" s="2" t="str">
        <f t="shared" si="35"/>
        <v>We</v>
      </c>
      <c r="F376" s="2" t="str">
        <f>IF(LEFT(data!O375,1)="(",data!P375,data!Q375)</f>
        <v>1:00PM</v>
      </c>
      <c r="G376" s="2" t="str">
        <f>IF(LEFT(data!O375,1)="(",data!Q375,data!R375)</f>
        <v>-</v>
      </c>
      <c r="H376" s="2" t="str">
        <f>IF(LEFT(data!O375,1)="(",data!R375,data!S375)</f>
        <v>1:50PM)</v>
      </c>
      <c r="I376" s="2" t="str">
        <f t="shared" si="36"/>
        <v>1:50PM</v>
      </c>
      <c r="J376" s="2" t="s">
        <v>361</v>
      </c>
      <c r="K376" s="2" t="str">
        <f t="shared" si="37"/>
        <v>INSERT INTO section (Cid, Room, Day, Time, Semester) VALUES (206,'ST 130','We','1:00PM-1:50PM','Fall2016');</v>
      </c>
      <c r="L376" s="2"/>
      <c r="M376" s="2" t="str">
        <f>data!D375</f>
        <v>B19:</v>
      </c>
      <c r="N376" s="2" t="str">
        <f t="shared" si="38"/>
        <v>lab</v>
      </c>
      <c r="O376" s="2">
        <f>IF(ISNA(VLOOKUP(data!M375,data!$Y$2:$AC$168,5,FALSE)), "", VLOOKUP(data!M375,data!$Y$2:$AC$168,5,FALSE))</f>
        <v>50486268</v>
      </c>
      <c r="P376" s="2"/>
      <c r="Q376" s="2" t="str">
        <f>CONCATENATE("INSERT INTO ",N376," (Sid, Eid) VALUES (",specialization!A376,", ",O376,");")</f>
        <v>INSERT INTO lab (Sid, Eid) VALUES (316, 50486268);</v>
      </c>
    </row>
    <row r="377" spans="1:17" x14ac:dyDescent="0.25">
      <c r="A377" s="2">
        <f>VLOOKUP(data!A376,courses!A:F,3,FALSE)</f>
        <v>206</v>
      </c>
      <c r="B377" s="2" t="str">
        <f>CONCATENATE(data!G376," ",data!H376)</f>
        <v>SA 235,</v>
      </c>
      <c r="C377" s="2" t="str">
        <f t="shared" si="34"/>
        <v>SA 235</v>
      </c>
      <c r="D377" s="2" t="str">
        <f>IF(LEFT(data!O376,1)="(",data!O376,data!P376)</f>
        <v>(Fr</v>
      </c>
      <c r="E377" s="2" t="str">
        <f t="shared" si="35"/>
        <v>Fr</v>
      </c>
      <c r="F377" s="2" t="str">
        <f>IF(LEFT(data!O376,1)="(",data!P376,data!Q376)</f>
        <v>12:00PM</v>
      </c>
      <c r="G377" s="2" t="str">
        <f>IF(LEFT(data!O376,1)="(",data!Q376,data!R376)</f>
        <v>-</v>
      </c>
      <c r="H377" s="2" t="str">
        <f>IF(LEFT(data!O376,1)="(",data!R376,data!S376)</f>
        <v>12:50PM)</v>
      </c>
      <c r="I377" s="2" t="str">
        <f t="shared" si="36"/>
        <v>12:50PM</v>
      </c>
      <c r="J377" s="2" t="s">
        <v>361</v>
      </c>
      <c r="K377" s="2" t="str">
        <f t="shared" si="37"/>
        <v>INSERT INTO section (Cid, Room, Day, Time, Semester) VALUES (206,'SA 235','Fr','12:00PM-12:50PM','Fall2016');</v>
      </c>
      <c r="L377" s="2"/>
      <c r="M377" s="2" t="str">
        <f>data!D376</f>
        <v>B20:</v>
      </c>
      <c r="N377" s="2" t="str">
        <f t="shared" si="38"/>
        <v>lab</v>
      </c>
      <c r="O377" s="2">
        <f>IF(ISNA(VLOOKUP(data!M376,data!$Y$2:$AC$168,5,FALSE)), "", VLOOKUP(data!M376,data!$Y$2:$AC$168,5,FALSE))</f>
        <v>81217347</v>
      </c>
      <c r="P377" s="2"/>
      <c r="Q377" s="2" t="str">
        <f>CONCATENATE("INSERT INTO ",N377," (Sid, Eid) VALUES (",specialization!A377,", ",O377,");")</f>
        <v>INSERT INTO lab (Sid, Eid) VALUES (317, 81217347);</v>
      </c>
    </row>
    <row r="378" spans="1:17" x14ac:dyDescent="0.25">
      <c r="A378" s="2">
        <f>VLOOKUP(data!A377,courses!A:F,3,FALSE)</f>
        <v>206</v>
      </c>
      <c r="B378" s="2" t="str">
        <f>CONCATENATE(data!G377," ",data!H377)</f>
        <v>MS 427,</v>
      </c>
      <c r="C378" s="2" t="str">
        <f t="shared" si="34"/>
        <v>MS 427</v>
      </c>
      <c r="D378" s="2" t="str">
        <f>IF(LEFT(data!O377,1)="(",data!O377,data!P377)</f>
        <v>(Tu</v>
      </c>
      <c r="E378" s="2" t="str">
        <f t="shared" si="35"/>
        <v>Tu</v>
      </c>
      <c r="F378" s="2" t="str">
        <f>IF(LEFT(data!O377,1)="(",data!P377,data!Q377)</f>
        <v>4:00PM</v>
      </c>
      <c r="G378" s="2" t="str">
        <f>IF(LEFT(data!O377,1)="(",data!Q377,data!R377)</f>
        <v>-</v>
      </c>
      <c r="H378" s="2" t="str">
        <f>IF(LEFT(data!O377,1)="(",data!R377,data!S377)</f>
        <v>4:50PM)</v>
      </c>
      <c r="I378" s="2" t="str">
        <f t="shared" si="36"/>
        <v>4:50PM</v>
      </c>
      <c r="J378" s="2" t="s">
        <v>361</v>
      </c>
      <c r="K378" s="2" t="str">
        <f t="shared" si="37"/>
        <v>INSERT INTO section (Cid, Room, Day, Time, Semester) VALUES (206,'MS 427','Tu','4:00PM-4:50PM','Fall2016');</v>
      </c>
      <c r="L378" s="2"/>
      <c r="M378" s="2" t="str">
        <f>data!D377</f>
        <v>B21:</v>
      </c>
      <c r="N378" s="2" t="str">
        <f t="shared" si="38"/>
        <v>lab</v>
      </c>
      <c r="O378" s="2">
        <f>IF(ISNA(VLOOKUP(data!M377,data!$Y$2:$AC$168,5,FALSE)), "", VLOOKUP(data!M377,data!$Y$2:$AC$168,5,FALSE))</f>
        <v>32299756</v>
      </c>
      <c r="P378" s="2"/>
      <c r="Q378" s="2" t="str">
        <f>CONCATENATE("INSERT INTO ",N378," (Sid, Eid) VALUES (",specialization!A378,", ",O378,");")</f>
        <v>INSERT INTO lab (Sid, Eid) VALUES (318, 32299756);</v>
      </c>
    </row>
    <row r="379" spans="1:17" x14ac:dyDescent="0.25">
      <c r="A379" s="2">
        <f>VLOOKUP(data!A378,courses!A:F,3,FALSE)</f>
        <v>206</v>
      </c>
      <c r="B379" s="2" t="str">
        <f>CONCATENATE(data!G378," ",data!H378)</f>
        <v>MS 431,</v>
      </c>
      <c r="C379" s="2" t="str">
        <f t="shared" si="34"/>
        <v>MS 431</v>
      </c>
      <c r="D379" s="2" t="str">
        <f>IF(LEFT(data!O378,1)="(",data!O378,data!P378)</f>
        <v>(We</v>
      </c>
      <c r="E379" s="2" t="str">
        <f t="shared" si="35"/>
        <v>We</v>
      </c>
      <c r="F379" s="2" t="str">
        <f>IF(LEFT(data!O378,1)="(",data!P378,data!Q378)</f>
        <v>1:00PM</v>
      </c>
      <c r="G379" s="2" t="str">
        <f>IF(LEFT(data!O378,1)="(",data!Q378,data!R378)</f>
        <v>-</v>
      </c>
      <c r="H379" s="2" t="str">
        <f>IF(LEFT(data!O378,1)="(",data!R378,data!S378)</f>
        <v>1:50PM)</v>
      </c>
      <c r="I379" s="2" t="str">
        <f t="shared" si="36"/>
        <v>1:50PM</v>
      </c>
      <c r="J379" s="2" t="s">
        <v>361</v>
      </c>
      <c r="K379" s="2" t="str">
        <f t="shared" si="37"/>
        <v>INSERT INTO section (Cid, Room, Day, Time, Semester) VALUES (206,'MS 431','We','1:00PM-1:50PM','Fall2016');</v>
      </c>
      <c r="L379" s="2"/>
      <c r="M379" s="2" t="str">
        <f>data!D378</f>
        <v>B22:</v>
      </c>
      <c r="N379" s="2" t="str">
        <f t="shared" si="38"/>
        <v>lab</v>
      </c>
      <c r="O379" s="2">
        <f>IF(ISNA(VLOOKUP(data!M378,data!$Y$2:$AC$168,5,FALSE)), "", VLOOKUP(data!M378,data!$Y$2:$AC$168,5,FALSE))</f>
        <v>32299756</v>
      </c>
      <c r="P379" s="2"/>
      <c r="Q379" s="2" t="str">
        <f>CONCATENATE("INSERT INTO ",N379," (Sid, Eid) VALUES (",specialization!A379,", ",O379,");")</f>
        <v>INSERT INTO lab (Sid, Eid) VALUES (319, 32299756);</v>
      </c>
    </row>
    <row r="380" spans="1:17" x14ac:dyDescent="0.25">
      <c r="A380" s="2">
        <f>VLOOKUP(data!A379,courses!A:F,3,FALSE)</f>
        <v>206</v>
      </c>
      <c r="B380" s="2" t="str">
        <f>CONCATENATE(data!G379," ",data!H379)</f>
        <v>MS 431,</v>
      </c>
      <c r="C380" s="2" t="str">
        <f t="shared" si="34"/>
        <v>MS 431</v>
      </c>
      <c r="D380" s="2" t="str">
        <f>IF(LEFT(data!O379,1)="(",data!O379,data!P379)</f>
        <v>(We</v>
      </c>
      <c r="E380" s="2" t="str">
        <f t="shared" si="35"/>
        <v>We</v>
      </c>
      <c r="F380" s="2" t="str">
        <f>IF(LEFT(data!O379,1)="(",data!P379,data!Q379)</f>
        <v>3:00PM</v>
      </c>
      <c r="G380" s="2" t="str">
        <f>IF(LEFT(data!O379,1)="(",data!Q379,data!R379)</f>
        <v>-</v>
      </c>
      <c r="H380" s="2" t="str">
        <f>IF(LEFT(data!O379,1)="(",data!R379,data!S379)</f>
        <v>3:50PM)</v>
      </c>
      <c r="I380" s="2" t="str">
        <f t="shared" si="36"/>
        <v>3:50PM</v>
      </c>
      <c r="J380" s="2" t="s">
        <v>361</v>
      </c>
      <c r="K380" s="2" t="str">
        <f t="shared" si="37"/>
        <v>INSERT INTO section (Cid, Room, Day, Time, Semester) VALUES (206,'MS 431','We','3:00PM-3:50PM','Fall2016');</v>
      </c>
      <c r="L380" s="2"/>
      <c r="M380" s="2" t="str">
        <f>data!D379</f>
        <v>B23:</v>
      </c>
      <c r="N380" s="2" t="str">
        <f t="shared" si="38"/>
        <v>lab</v>
      </c>
      <c r="O380" s="2">
        <f>IF(ISNA(VLOOKUP(data!M379,data!$Y$2:$AC$168,5,FALSE)), "", VLOOKUP(data!M379,data!$Y$2:$AC$168,5,FALSE))</f>
        <v>68117988</v>
      </c>
      <c r="P380" s="2"/>
      <c r="Q380" s="2" t="str">
        <f>CONCATENATE("INSERT INTO ",N380," (Sid, Eid) VALUES (",specialization!A380,", ",O380,");")</f>
        <v>INSERT INTO lab (Sid, Eid) VALUES (320, 68117988);</v>
      </c>
    </row>
    <row r="381" spans="1:17" x14ac:dyDescent="0.25">
      <c r="A381" s="2">
        <f>VLOOKUP(data!A380,courses!A:F,3,FALSE)</f>
        <v>206</v>
      </c>
      <c r="B381" s="2" t="str">
        <f>CONCATENATE(data!G380," ",data!H380)</f>
        <v>EEEL 345,</v>
      </c>
      <c r="C381" s="2" t="str">
        <f t="shared" si="34"/>
        <v>EEEL 345</v>
      </c>
      <c r="D381" s="2" t="str">
        <f>IF(LEFT(data!O380,1)="(",data!O380,data!P380)</f>
        <v>(Th</v>
      </c>
      <c r="E381" s="2" t="str">
        <f t="shared" si="35"/>
        <v>Th</v>
      </c>
      <c r="F381" s="2" t="str">
        <f>IF(LEFT(data!O380,1)="(",data!P380,data!Q380)</f>
        <v>4:00PM</v>
      </c>
      <c r="G381" s="2" t="str">
        <f>IF(LEFT(data!O380,1)="(",data!Q380,data!R380)</f>
        <v>-</v>
      </c>
      <c r="H381" s="2" t="str">
        <f>IF(LEFT(data!O380,1)="(",data!R380,data!S380)</f>
        <v>4:50PM)</v>
      </c>
      <c r="I381" s="2" t="str">
        <f t="shared" si="36"/>
        <v>4:50PM</v>
      </c>
      <c r="J381" s="2" t="s">
        <v>361</v>
      </c>
      <c r="K381" s="2" t="str">
        <f t="shared" si="37"/>
        <v>INSERT INTO section (Cid, Room, Day, Time, Semester) VALUES (206,'EEEL 345','Th','4:00PM-4:50PM','Fall2016');</v>
      </c>
      <c r="L381" s="2"/>
      <c r="M381" s="2" t="str">
        <f>data!D380</f>
        <v>B24:</v>
      </c>
      <c r="N381" s="2" t="str">
        <f t="shared" si="38"/>
        <v>lab</v>
      </c>
      <c r="O381" s="2">
        <f>IF(ISNA(VLOOKUP(data!M380,data!$Y$2:$AC$168,5,FALSE)), "", VLOOKUP(data!M380,data!$Y$2:$AC$168,5,FALSE))</f>
        <v>81217347</v>
      </c>
      <c r="P381" s="2"/>
      <c r="Q381" s="2" t="str">
        <f>CONCATENATE("INSERT INTO ",N381," (Sid, Eid) VALUES (",specialization!A381,", ",O381,");")</f>
        <v>INSERT INTO lab (Sid, Eid) VALUES (321, 81217347);</v>
      </c>
    </row>
    <row r="382" spans="1:17" x14ac:dyDescent="0.25">
      <c r="A382" s="2">
        <f>VLOOKUP(data!A381,courses!A:F,3,FALSE)</f>
        <v>206</v>
      </c>
      <c r="B382" s="2" t="str">
        <f>CONCATENATE(data!G381," ",data!H381)</f>
        <v>EEEL 349,</v>
      </c>
      <c r="C382" s="2" t="str">
        <f t="shared" si="34"/>
        <v>EEEL 349</v>
      </c>
      <c r="D382" s="2" t="str">
        <f>IF(LEFT(data!O381,1)="(",data!O381,data!P381)</f>
        <v>(Th</v>
      </c>
      <c r="E382" s="2" t="str">
        <f t="shared" si="35"/>
        <v>Th</v>
      </c>
      <c r="F382" s="2" t="str">
        <f>IF(LEFT(data!O381,1)="(",data!P381,data!Q381)</f>
        <v>4:00PM</v>
      </c>
      <c r="G382" s="2" t="str">
        <f>IF(LEFT(data!O381,1)="(",data!Q381,data!R381)</f>
        <v>-</v>
      </c>
      <c r="H382" s="2" t="str">
        <f>IF(LEFT(data!O381,1)="(",data!R381,data!S381)</f>
        <v>4:50PM)</v>
      </c>
      <c r="I382" s="2" t="str">
        <f t="shared" si="36"/>
        <v>4:50PM</v>
      </c>
      <c r="J382" s="2" t="s">
        <v>361</v>
      </c>
      <c r="K382" s="2" t="str">
        <f t="shared" si="37"/>
        <v>INSERT INTO section (Cid, Room, Day, Time, Semester) VALUES (206,'EEEL 349','Th','4:00PM-4:50PM','Fall2016');</v>
      </c>
      <c r="L382" s="2"/>
      <c r="M382" s="2" t="str">
        <f>data!D381</f>
        <v>B25:</v>
      </c>
      <c r="N382" s="2" t="str">
        <f t="shared" si="38"/>
        <v>lab</v>
      </c>
      <c r="O382" s="2">
        <f>IF(ISNA(VLOOKUP(data!M381,data!$Y$2:$AC$168,5,FALSE)), "", VLOOKUP(data!M381,data!$Y$2:$AC$168,5,FALSE))</f>
        <v>81906451</v>
      </c>
      <c r="P382" s="2"/>
      <c r="Q382" s="2" t="str">
        <f>CONCATENATE("INSERT INTO ",N382," (Sid, Eid) VALUES (",specialization!A382,", ",O382,");")</f>
        <v>INSERT INTO lab (Sid, Eid) VALUES (322, 81906451);</v>
      </c>
    </row>
    <row r="383" spans="1:17" x14ac:dyDescent="0.25">
      <c r="A383" s="2">
        <f>VLOOKUP(data!A382,courses!A:F,3,FALSE)</f>
        <v>206</v>
      </c>
      <c r="B383" s="2" t="str">
        <f>CONCATENATE(data!G382," ",data!H382)</f>
        <v>MS 427,</v>
      </c>
      <c r="C383" s="2" t="str">
        <f t="shared" si="34"/>
        <v>MS 427</v>
      </c>
      <c r="D383" s="2" t="str">
        <f>IF(LEFT(data!O382,1)="(",data!O382,data!P382)</f>
        <v>(Mo</v>
      </c>
      <c r="E383" s="2" t="str">
        <f t="shared" si="35"/>
        <v>Mo</v>
      </c>
      <c r="F383" s="2" t="str">
        <f>IF(LEFT(data!O382,1)="(",data!P382,data!Q382)</f>
        <v>10:00AM</v>
      </c>
      <c r="G383" s="2" t="str">
        <f>IF(LEFT(data!O382,1)="(",data!Q382,data!R382)</f>
        <v>-</v>
      </c>
      <c r="H383" s="2" t="str">
        <f>IF(LEFT(data!O382,1)="(",data!R382,data!S382)</f>
        <v>10:50AM)</v>
      </c>
      <c r="I383" s="2" t="str">
        <f t="shared" si="36"/>
        <v>10:50AM</v>
      </c>
      <c r="J383" s="2" t="s">
        <v>361</v>
      </c>
      <c r="K383" s="2" t="str">
        <f t="shared" si="37"/>
        <v>INSERT INTO section (Cid, Room, Day, Time, Semester) VALUES (206,'MS 427','Mo','10:00AM-10:50AM','Fall2016');</v>
      </c>
      <c r="L383" s="2"/>
      <c r="M383" s="2" t="str">
        <f>data!D382</f>
        <v>B26:</v>
      </c>
      <c r="N383" s="2" t="str">
        <f t="shared" si="38"/>
        <v>lab</v>
      </c>
      <c r="O383" s="2">
        <f>IF(ISNA(VLOOKUP(data!M382,data!$Y$2:$AC$168,5,FALSE)), "", VLOOKUP(data!M382,data!$Y$2:$AC$168,5,FALSE))</f>
        <v>66799010</v>
      </c>
      <c r="P383" s="2"/>
      <c r="Q383" s="2" t="str">
        <f>CONCATENATE("INSERT INTO ",N383," (Sid, Eid) VALUES (",specialization!A383,", ",O383,");")</f>
        <v>INSERT INTO lab (Sid, Eid) VALUES (323, 66799010);</v>
      </c>
    </row>
    <row r="384" spans="1:17" x14ac:dyDescent="0.25">
      <c r="A384" s="2">
        <f>VLOOKUP(data!A383,courses!A:F,3,FALSE)</f>
        <v>206</v>
      </c>
      <c r="B384" s="2" t="str">
        <f>CONCATENATE(data!G383," ",data!H383)</f>
        <v>MS 427,</v>
      </c>
      <c r="C384" s="2" t="str">
        <f t="shared" si="34"/>
        <v>MS 427</v>
      </c>
      <c r="D384" s="2" t="str">
        <f>IF(LEFT(data!O383,1)="(",data!O383,data!P383)</f>
        <v>(Mo</v>
      </c>
      <c r="E384" s="2" t="str">
        <f t="shared" si="35"/>
        <v>Mo</v>
      </c>
      <c r="F384" s="2" t="str">
        <f>IF(LEFT(data!O383,1)="(",data!P383,data!Q383)</f>
        <v>2:00PM</v>
      </c>
      <c r="G384" s="2" t="str">
        <f>IF(LEFT(data!O383,1)="(",data!Q383,data!R383)</f>
        <v>-</v>
      </c>
      <c r="H384" s="2" t="str">
        <f>IF(LEFT(data!O383,1)="(",data!R383,data!S383)</f>
        <v>2:50PM)</v>
      </c>
      <c r="I384" s="2" t="str">
        <f t="shared" si="36"/>
        <v>2:50PM</v>
      </c>
      <c r="J384" s="2" t="s">
        <v>361</v>
      </c>
      <c r="K384" s="2" t="str">
        <f t="shared" si="37"/>
        <v>INSERT INTO section (Cid, Room, Day, Time, Semester) VALUES (206,'MS 427','Mo','2:00PM-2:50PM','Fall2016');</v>
      </c>
      <c r="L384" s="2"/>
      <c r="M384" s="2" t="str">
        <f>data!D383</f>
        <v>B27:</v>
      </c>
      <c r="N384" s="2" t="str">
        <f t="shared" si="38"/>
        <v>lab</v>
      </c>
      <c r="O384" s="2">
        <f>IF(ISNA(VLOOKUP(data!M383,data!$Y$2:$AC$168,5,FALSE)), "", VLOOKUP(data!M383,data!$Y$2:$AC$168,5,FALSE))</f>
        <v>66799010</v>
      </c>
      <c r="P384" s="2"/>
      <c r="Q384" s="2" t="str">
        <f>CONCATENATE("INSERT INTO ",N384," (Sid, Eid) VALUES (",specialization!A384,", ",O384,");")</f>
        <v>INSERT INTO lab (Sid, Eid) VALUES (324, 66799010);</v>
      </c>
    </row>
    <row r="385" spans="1:17" x14ac:dyDescent="0.25">
      <c r="A385" s="2">
        <f>VLOOKUP(data!A384,courses!A:F,3,FALSE)</f>
        <v>206</v>
      </c>
      <c r="B385" s="2" t="str">
        <f>CONCATENATE(data!G384," ",data!H384)</f>
        <v>MS 431,</v>
      </c>
      <c r="C385" s="2" t="str">
        <f t="shared" si="34"/>
        <v>MS 431</v>
      </c>
      <c r="D385" s="2" t="str">
        <f>IF(LEFT(data!O384,1)="(",data!O384,data!P384)</f>
        <v>(Mo</v>
      </c>
      <c r="E385" s="2" t="str">
        <f t="shared" si="35"/>
        <v>Mo</v>
      </c>
      <c r="F385" s="2" t="str">
        <f>IF(LEFT(data!O384,1)="(",data!P384,data!Q384)</f>
        <v>4:00PM</v>
      </c>
      <c r="G385" s="2" t="str">
        <f>IF(LEFT(data!O384,1)="(",data!Q384,data!R384)</f>
        <v>-</v>
      </c>
      <c r="H385" s="2" t="str">
        <f>IF(LEFT(data!O384,1)="(",data!R384,data!S384)</f>
        <v>4:50PM)</v>
      </c>
      <c r="I385" s="2" t="str">
        <f t="shared" si="36"/>
        <v>4:50PM</v>
      </c>
      <c r="J385" s="2" t="s">
        <v>361</v>
      </c>
      <c r="K385" s="2" t="str">
        <f t="shared" si="37"/>
        <v>INSERT INTO section (Cid, Room, Day, Time, Semester) VALUES (206,'MS 431','Mo','4:00PM-4:50PM','Fall2016');</v>
      </c>
      <c r="L385" s="2"/>
      <c r="M385" s="2" t="str">
        <f>data!D384</f>
        <v>B28:</v>
      </c>
      <c r="N385" s="2" t="str">
        <f t="shared" si="38"/>
        <v>lab</v>
      </c>
      <c r="O385" s="2">
        <f>IF(ISNA(VLOOKUP(data!M384,data!$Y$2:$AC$168,5,FALSE)), "", VLOOKUP(data!M384,data!$Y$2:$AC$168,5,FALSE))</f>
        <v>99639383</v>
      </c>
      <c r="P385" s="2"/>
      <c r="Q385" s="2" t="str">
        <f>CONCATENATE("INSERT INTO ",N385," (Sid, Eid) VALUES (",specialization!A385,", ",O385,");")</f>
        <v>INSERT INTO lab (Sid, Eid) VALUES (325, 99639383);</v>
      </c>
    </row>
    <row r="386" spans="1:17" x14ac:dyDescent="0.25">
      <c r="A386" s="2">
        <f>VLOOKUP(data!A385,courses!A:F,3,FALSE)</f>
        <v>206</v>
      </c>
      <c r="B386" s="2" t="str">
        <f>CONCATENATE(data!G385," ",data!H385)</f>
        <v xml:space="preserve">noroom </v>
      </c>
      <c r="C386" s="2" t="str">
        <f t="shared" si="34"/>
        <v>noroom</v>
      </c>
      <c r="D386" s="2" t="str">
        <f>IF(LEFT(data!O385,1)="(",data!O385,data!P385)</f>
        <v>TBA)</v>
      </c>
      <c r="E386" s="2" t="str">
        <f t="shared" si="35"/>
        <v>BA)</v>
      </c>
      <c r="F386" s="2">
        <f>IF(LEFT(data!O385,1)="(",data!P385,data!Q385)</f>
        <v>0</v>
      </c>
      <c r="G386" s="2">
        <f>IF(LEFT(data!O385,1)="(",data!Q385,data!R385)</f>
        <v>0</v>
      </c>
      <c r="H386" s="2">
        <f>IF(LEFT(data!O385,1)="(",data!R385,data!S385)</f>
        <v>0</v>
      </c>
      <c r="I386" s="2" t="str">
        <f t="shared" si="36"/>
        <v/>
      </c>
      <c r="J386" s="2" t="s">
        <v>361</v>
      </c>
      <c r="K386" s="2" t="str">
        <f t="shared" si="37"/>
        <v>INSERT INTO section (Cid, Room, Day, Time, Semester) VALUES (206,'noroom','BA)','00','Fall2016');</v>
      </c>
      <c r="L386" s="2"/>
      <c r="M386" s="2" t="str">
        <f>data!D385</f>
        <v>T01:</v>
      </c>
      <c r="N386" s="2" t="str">
        <f t="shared" si="38"/>
        <v>tutorial</v>
      </c>
      <c r="O386" s="2">
        <f>IF(ISNA(VLOOKUP(data!M385,data!$Y$2:$AC$168,5,FALSE)), "", VLOOKUP(data!M385,data!$Y$2:$AC$168,5,FALSE))</f>
        <v>1</v>
      </c>
      <c r="P386" s="2"/>
      <c r="Q386" s="2" t="str">
        <f>CONCATENATE("INSERT INTO ",N386," (Sid, Eid) VALUES (",specialization!A386,", ",O386,");")</f>
        <v>INSERT INTO tutorial (Sid, Eid) VALUES (326, 1);</v>
      </c>
    </row>
    <row r="387" spans="1:17" x14ac:dyDescent="0.25">
      <c r="A387" s="2">
        <f>VLOOKUP(data!A386,courses!A:F,3,FALSE)</f>
        <v>206</v>
      </c>
      <c r="B387" s="2" t="str">
        <f>CONCATENATE(data!G386," ",data!H386)</f>
        <v xml:space="preserve">noroom </v>
      </c>
      <c r="C387" s="2" t="str">
        <f t="shared" si="34"/>
        <v>noroom</v>
      </c>
      <c r="D387" s="2" t="str">
        <f>IF(LEFT(data!O386,1)="(",data!O386,data!P386)</f>
        <v>TBA)</v>
      </c>
      <c r="E387" s="2" t="str">
        <f t="shared" si="35"/>
        <v>BA)</v>
      </c>
      <c r="F387" s="2">
        <f>IF(LEFT(data!O386,1)="(",data!P386,data!Q386)</f>
        <v>0</v>
      </c>
      <c r="G387" s="2">
        <f>IF(LEFT(data!O386,1)="(",data!Q386,data!R386)</f>
        <v>0</v>
      </c>
      <c r="H387" s="2">
        <f>IF(LEFT(data!O386,1)="(",data!R386,data!S386)</f>
        <v>0</v>
      </c>
      <c r="I387" s="2" t="str">
        <f t="shared" si="36"/>
        <v/>
      </c>
      <c r="J387" s="2" t="s">
        <v>361</v>
      </c>
      <c r="K387" s="2" t="str">
        <f t="shared" si="37"/>
        <v>INSERT INTO section (Cid, Room, Day, Time, Semester) VALUES (206,'noroom','BA)','00','Fall2016');</v>
      </c>
      <c r="L387" s="2"/>
      <c r="M387" s="2" t="str">
        <f>data!D386</f>
        <v>T02:</v>
      </c>
      <c r="N387" s="2" t="str">
        <f t="shared" si="38"/>
        <v>tutorial</v>
      </c>
      <c r="O387" s="2">
        <f>IF(ISNA(VLOOKUP(data!M386,data!$Y$2:$AC$168,5,FALSE)), "", VLOOKUP(data!M386,data!$Y$2:$AC$168,5,FALSE))</f>
        <v>1</v>
      </c>
      <c r="P387" s="2"/>
      <c r="Q387" s="2" t="str">
        <f>CONCATENATE("INSERT INTO ",N387," (Sid, Eid) VALUES (",specialization!A387,", ",O387,");")</f>
        <v>INSERT INTO tutorial (Sid, Eid) VALUES (327, 1);</v>
      </c>
    </row>
    <row r="388" spans="1:17" x14ac:dyDescent="0.25">
      <c r="A388" s="2">
        <f>VLOOKUP(data!A387,courses!A:F,3,FALSE)</f>
        <v>206</v>
      </c>
      <c r="B388" s="2" t="str">
        <f>CONCATENATE(data!G387," ",data!H387)</f>
        <v xml:space="preserve">noroom </v>
      </c>
      <c r="C388" s="2" t="str">
        <f t="shared" si="34"/>
        <v>noroom</v>
      </c>
      <c r="D388" s="2" t="str">
        <f>IF(LEFT(data!O387,1)="(",data!O387,data!P387)</f>
        <v>TBA)</v>
      </c>
      <c r="E388" s="2" t="str">
        <f t="shared" si="35"/>
        <v>BA)</v>
      </c>
      <c r="F388" s="2">
        <f>IF(LEFT(data!O387,1)="(",data!P387,data!Q387)</f>
        <v>0</v>
      </c>
      <c r="G388" s="2">
        <f>IF(LEFT(data!O387,1)="(",data!Q387,data!R387)</f>
        <v>0</v>
      </c>
      <c r="H388" s="2">
        <f>IF(LEFT(data!O387,1)="(",data!R387,data!S387)</f>
        <v>0</v>
      </c>
      <c r="I388" s="2" t="str">
        <f t="shared" si="36"/>
        <v/>
      </c>
      <c r="J388" s="2" t="s">
        <v>361</v>
      </c>
      <c r="K388" s="2" t="str">
        <f t="shared" si="37"/>
        <v>INSERT INTO section (Cid, Room, Day, Time, Semester) VALUES (206,'noroom','BA)','00','Fall2016');</v>
      </c>
      <c r="L388" s="2"/>
      <c r="M388" s="2" t="str">
        <f>data!D387</f>
        <v>T03:</v>
      </c>
      <c r="N388" s="2" t="str">
        <f t="shared" si="38"/>
        <v>tutorial</v>
      </c>
      <c r="O388" s="2">
        <f>IF(ISNA(VLOOKUP(data!M387,data!$Y$2:$AC$168,5,FALSE)), "", VLOOKUP(data!M387,data!$Y$2:$AC$168,5,FALSE))</f>
        <v>1</v>
      </c>
      <c r="P388" s="2"/>
      <c r="Q388" s="2" t="str">
        <f>CONCATENATE("INSERT INTO ",N388," (Sid, Eid) VALUES (",specialization!A388,", ",O388,");")</f>
        <v>INSERT INTO tutorial (Sid, Eid) VALUES (328, 1);</v>
      </c>
    </row>
    <row r="389" spans="1:17" x14ac:dyDescent="0.25">
      <c r="A389" s="2">
        <f>VLOOKUP(data!A388,courses!A:F,3,FALSE)</f>
        <v>206</v>
      </c>
      <c r="B389" s="2" t="str">
        <f>CONCATENATE(data!G388," ",data!H388)</f>
        <v xml:space="preserve">noroom </v>
      </c>
      <c r="C389" s="2" t="str">
        <f t="shared" si="34"/>
        <v>noroom</v>
      </c>
      <c r="D389" s="2" t="str">
        <f>IF(LEFT(data!O388,1)="(",data!O388,data!P388)</f>
        <v>TBA)</v>
      </c>
      <c r="E389" s="2" t="str">
        <f t="shared" si="35"/>
        <v>BA)</v>
      </c>
      <c r="F389" s="2">
        <f>IF(LEFT(data!O388,1)="(",data!P388,data!Q388)</f>
        <v>0</v>
      </c>
      <c r="G389" s="2">
        <f>IF(LEFT(data!O388,1)="(",data!Q388,data!R388)</f>
        <v>0</v>
      </c>
      <c r="H389" s="2">
        <f>IF(LEFT(data!O388,1)="(",data!R388,data!S388)</f>
        <v>0</v>
      </c>
      <c r="I389" s="2" t="str">
        <f t="shared" si="36"/>
        <v/>
      </c>
      <c r="J389" s="2" t="s">
        <v>361</v>
      </c>
      <c r="K389" s="2" t="str">
        <f t="shared" si="37"/>
        <v>INSERT INTO section (Cid, Room, Day, Time, Semester) VALUES (206,'noroom','BA)','00','Fall2016');</v>
      </c>
      <c r="L389" s="2"/>
      <c r="M389" s="2" t="str">
        <f>data!D388</f>
        <v>T04:</v>
      </c>
      <c r="N389" s="2" t="str">
        <f t="shared" si="38"/>
        <v>tutorial</v>
      </c>
      <c r="O389" s="2">
        <f>IF(ISNA(VLOOKUP(data!M388,data!$Y$2:$AC$168,5,FALSE)), "", VLOOKUP(data!M388,data!$Y$2:$AC$168,5,FALSE))</f>
        <v>1</v>
      </c>
      <c r="P389" s="2"/>
      <c r="Q389" s="2" t="str">
        <f>CONCATENATE("INSERT INTO ",N389," (Sid, Eid) VALUES (",specialization!A389,", ",O389,");")</f>
        <v>INSERT INTO tutorial (Sid, Eid) VALUES (329, 1);</v>
      </c>
    </row>
    <row r="390" spans="1:17" x14ac:dyDescent="0.25">
      <c r="A390" s="2">
        <f>VLOOKUP(data!A389,courses!A:F,3,FALSE)</f>
        <v>206</v>
      </c>
      <c r="B390" s="2" t="str">
        <f>CONCATENATE(data!G389," ",data!H389)</f>
        <v xml:space="preserve">noroom </v>
      </c>
      <c r="C390" s="2" t="str">
        <f t="shared" si="34"/>
        <v>noroom</v>
      </c>
      <c r="D390" s="2" t="str">
        <f>IF(LEFT(data!O389,1)="(",data!O389,data!P389)</f>
        <v>TBA)</v>
      </c>
      <c r="E390" s="2" t="str">
        <f t="shared" si="35"/>
        <v>BA)</v>
      </c>
      <c r="F390" s="2">
        <f>IF(LEFT(data!O389,1)="(",data!P389,data!Q389)</f>
        <v>0</v>
      </c>
      <c r="G390" s="2">
        <f>IF(LEFT(data!O389,1)="(",data!Q389,data!R389)</f>
        <v>0</v>
      </c>
      <c r="H390" s="2">
        <f>IF(LEFT(data!O389,1)="(",data!R389,data!S389)</f>
        <v>0</v>
      </c>
      <c r="I390" s="2" t="str">
        <f t="shared" si="36"/>
        <v/>
      </c>
      <c r="J390" s="2" t="s">
        <v>361</v>
      </c>
      <c r="K390" s="2" t="str">
        <f t="shared" si="37"/>
        <v>INSERT INTO section (Cid, Room, Day, Time, Semester) VALUES (206,'noroom','BA)','00','Fall2016');</v>
      </c>
      <c r="L390" s="2"/>
      <c r="M390" s="2" t="str">
        <f>data!D389</f>
        <v>T05:</v>
      </c>
      <c r="N390" s="2" t="str">
        <f t="shared" si="38"/>
        <v>tutorial</v>
      </c>
      <c r="O390" s="2">
        <f>IF(ISNA(VLOOKUP(data!M389,data!$Y$2:$AC$168,5,FALSE)), "", VLOOKUP(data!M389,data!$Y$2:$AC$168,5,FALSE))</f>
        <v>1</v>
      </c>
      <c r="P390" s="2"/>
      <c r="Q390" s="2" t="str">
        <f>CONCATENATE("INSERT INTO ",N390," (Sid, Eid) VALUES (",specialization!A390,", ",O390,");")</f>
        <v>INSERT INTO tutorial (Sid, Eid) VALUES (330, 1);</v>
      </c>
    </row>
    <row r="391" spans="1:17" x14ac:dyDescent="0.25">
      <c r="A391" s="2">
        <f>VLOOKUP(data!A390,courses!A:F,3,FALSE)</f>
        <v>206</v>
      </c>
      <c r="B391" s="2" t="str">
        <f>CONCATENATE(data!G390," ",data!H390)</f>
        <v xml:space="preserve">noroom </v>
      </c>
      <c r="C391" s="2" t="str">
        <f t="shared" si="34"/>
        <v>noroom</v>
      </c>
      <c r="D391" s="2" t="str">
        <f>IF(LEFT(data!O390,1)="(",data!O390,data!P390)</f>
        <v>TBA)</v>
      </c>
      <c r="E391" s="2" t="str">
        <f t="shared" si="35"/>
        <v>BA)</v>
      </c>
      <c r="F391" s="2">
        <f>IF(LEFT(data!O390,1)="(",data!P390,data!Q390)</f>
        <v>0</v>
      </c>
      <c r="G391" s="2">
        <f>IF(LEFT(data!O390,1)="(",data!Q390,data!R390)</f>
        <v>0</v>
      </c>
      <c r="H391" s="2">
        <f>IF(LEFT(data!O390,1)="(",data!R390,data!S390)</f>
        <v>0</v>
      </c>
      <c r="I391" s="2" t="str">
        <f t="shared" si="36"/>
        <v/>
      </c>
      <c r="J391" s="2" t="s">
        <v>361</v>
      </c>
      <c r="K391" s="2" t="str">
        <f t="shared" si="37"/>
        <v>INSERT INTO section (Cid, Room, Day, Time, Semester) VALUES (206,'noroom','BA)','00','Fall2016');</v>
      </c>
      <c r="L391" s="2"/>
      <c r="M391" s="2" t="str">
        <f>data!D390</f>
        <v>T06:</v>
      </c>
      <c r="N391" s="2" t="str">
        <f t="shared" si="38"/>
        <v>tutorial</v>
      </c>
      <c r="O391" s="2">
        <f>IF(ISNA(VLOOKUP(data!M390,data!$Y$2:$AC$168,5,FALSE)), "", VLOOKUP(data!M390,data!$Y$2:$AC$168,5,FALSE))</f>
        <v>1</v>
      </c>
      <c r="P391" s="2"/>
      <c r="Q391" s="2" t="str">
        <f>CONCATENATE("INSERT INTO ",N391," (Sid, Eid) VALUES (",specialization!A391,", ",O391,");")</f>
        <v>INSERT INTO tutorial (Sid, Eid) VALUES (331, 1);</v>
      </c>
    </row>
    <row r="392" spans="1:17" x14ac:dyDescent="0.25">
      <c r="A392" s="2">
        <f>VLOOKUP(data!A391,courses!A:F,3,FALSE)</f>
        <v>206</v>
      </c>
      <c r="B392" s="2" t="str">
        <f>CONCATENATE(data!G391," ",data!H391)</f>
        <v xml:space="preserve">noroom </v>
      </c>
      <c r="C392" s="2" t="str">
        <f t="shared" si="34"/>
        <v>noroom</v>
      </c>
      <c r="D392" s="2" t="str">
        <f>IF(LEFT(data!O391,1)="(",data!O391,data!P391)</f>
        <v>TBA)</v>
      </c>
      <c r="E392" s="2" t="str">
        <f t="shared" si="35"/>
        <v>BA)</v>
      </c>
      <c r="F392" s="2">
        <f>IF(LEFT(data!O391,1)="(",data!P391,data!Q391)</f>
        <v>0</v>
      </c>
      <c r="G392" s="2">
        <f>IF(LEFT(data!O391,1)="(",data!Q391,data!R391)</f>
        <v>0</v>
      </c>
      <c r="H392" s="2">
        <f>IF(LEFT(data!O391,1)="(",data!R391,data!S391)</f>
        <v>0</v>
      </c>
      <c r="I392" s="2" t="str">
        <f t="shared" si="36"/>
        <v/>
      </c>
      <c r="J392" s="2" t="s">
        <v>361</v>
      </c>
      <c r="K392" s="2" t="str">
        <f t="shared" si="37"/>
        <v>INSERT INTO section (Cid, Room, Day, Time, Semester) VALUES (206,'noroom','BA)','00','Fall2016');</v>
      </c>
      <c r="L392" s="2"/>
      <c r="M392" s="2" t="str">
        <f>data!D391</f>
        <v>T07:</v>
      </c>
      <c r="N392" s="2" t="str">
        <f t="shared" si="38"/>
        <v>tutorial</v>
      </c>
      <c r="O392" s="2">
        <f>IF(ISNA(VLOOKUP(data!M391,data!$Y$2:$AC$168,5,FALSE)), "", VLOOKUP(data!M391,data!$Y$2:$AC$168,5,FALSE))</f>
        <v>1</v>
      </c>
      <c r="P392" s="2"/>
      <c r="Q392" s="2" t="str">
        <f>CONCATENATE("INSERT INTO ",N392," (Sid, Eid) VALUES (",specialization!A392,", ",O392,");")</f>
        <v>INSERT INTO tutorial (Sid, Eid) VALUES (332, 1);</v>
      </c>
    </row>
    <row r="393" spans="1:17" x14ac:dyDescent="0.25">
      <c r="A393" s="2">
        <f>VLOOKUP(data!A392,courses!A:F,3,FALSE)</f>
        <v>206</v>
      </c>
      <c r="B393" s="2" t="str">
        <f>CONCATENATE(data!G392," ",data!H392)</f>
        <v xml:space="preserve">noroom </v>
      </c>
      <c r="C393" s="2" t="str">
        <f t="shared" si="34"/>
        <v>noroom</v>
      </c>
      <c r="D393" s="2" t="str">
        <f>IF(LEFT(data!O392,1)="(",data!O392,data!P392)</f>
        <v>TBA)</v>
      </c>
      <c r="E393" s="2" t="str">
        <f t="shared" si="35"/>
        <v>BA)</v>
      </c>
      <c r="F393" s="2">
        <f>IF(LEFT(data!O392,1)="(",data!P392,data!Q392)</f>
        <v>0</v>
      </c>
      <c r="G393" s="2">
        <f>IF(LEFT(data!O392,1)="(",data!Q392,data!R392)</f>
        <v>0</v>
      </c>
      <c r="H393" s="2">
        <f>IF(LEFT(data!O392,1)="(",data!R392,data!S392)</f>
        <v>0</v>
      </c>
      <c r="I393" s="2" t="str">
        <f t="shared" si="36"/>
        <v/>
      </c>
      <c r="J393" s="2" t="s">
        <v>361</v>
      </c>
      <c r="K393" s="2" t="str">
        <f t="shared" si="37"/>
        <v>INSERT INTO section (Cid, Room, Day, Time, Semester) VALUES (206,'noroom','BA)','00','Fall2016');</v>
      </c>
      <c r="L393" s="2"/>
      <c r="M393" s="2" t="str">
        <f>data!D392</f>
        <v>T08:</v>
      </c>
      <c r="N393" s="2" t="str">
        <f t="shared" si="38"/>
        <v>tutorial</v>
      </c>
      <c r="O393" s="2">
        <f>IF(ISNA(VLOOKUP(data!M392,data!$Y$2:$AC$168,5,FALSE)), "", VLOOKUP(data!M392,data!$Y$2:$AC$168,5,FALSE))</f>
        <v>1</v>
      </c>
      <c r="P393" s="2"/>
      <c r="Q393" s="2" t="str">
        <f>CONCATENATE("INSERT INTO ",N393," (Sid, Eid) VALUES (",specialization!A393,", ",O393,");")</f>
        <v>INSERT INTO tutorial (Sid, Eid) VALUES (333, 1);</v>
      </c>
    </row>
    <row r="394" spans="1:17" x14ac:dyDescent="0.25">
      <c r="A394" s="2">
        <f>VLOOKUP(data!A393,courses!A:F,3,FALSE)</f>
        <v>206</v>
      </c>
      <c r="B394" s="2" t="str">
        <f>CONCATENATE(data!G393," ",data!H393)</f>
        <v xml:space="preserve">noroom </v>
      </c>
      <c r="C394" s="2" t="str">
        <f t="shared" si="34"/>
        <v>noroom</v>
      </c>
      <c r="D394" s="2" t="str">
        <f>IF(LEFT(data!O393,1)="(",data!O393,data!P393)</f>
        <v>TBA)</v>
      </c>
      <c r="E394" s="2" t="str">
        <f t="shared" si="35"/>
        <v>BA)</v>
      </c>
      <c r="F394" s="2">
        <f>IF(LEFT(data!O393,1)="(",data!P393,data!Q393)</f>
        <v>0</v>
      </c>
      <c r="G394" s="2">
        <f>IF(LEFT(data!O393,1)="(",data!Q393,data!R393)</f>
        <v>0</v>
      </c>
      <c r="H394" s="2">
        <f>IF(LEFT(data!O393,1)="(",data!R393,data!S393)</f>
        <v>0</v>
      </c>
      <c r="I394" s="2" t="str">
        <f t="shared" si="36"/>
        <v/>
      </c>
      <c r="J394" s="2" t="s">
        <v>361</v>
      </c>
      <c r="K394" s="2" t="str">
        <f t="shared" si="37"/>
        <v>INSERT INTO section (Cid, Room, Day, Time, Semester) VALUES (206,'noroom','BA)','00','Fall2016');</v>
      </c>
      <c r="L394" s="2"/>
      <c r="M394" s="2" t="str">
        <f>data!D393</f>
        <v>T09:</v>
      </c>
      <c r="N394" s="2" t="str">
        <f t="shared" si="38"/>
        <v>tutorial</v>
      </c>
      <c r="O394" s="2">
        <f>IF(ISNA(VLOOKUP(data!M393,data!$Y$2:$AC$168,5,FALSE)), "", VLOOKUP(data!M393,data!$Y$2:$AC$168,5,FALSE))</f>
        <v>1</v>
      </c>
      <c r="P394" s="2"/>
      <c r="Q394" s="2" t="str">
        <f>CONCATENATE("INSERT INTO ",N394," (Sid, Eid) VALUES (",specialization!A394,", ",O394,");")</f>
        <v>INSERT INTO tutorial (Sid, Eid) VALUES (334, 1);</v>
      </c>
    </row>
    <row r="395" spans="1:17" x14ac:dyDescent="0.25">
      <c r="A395" s="2">
        <f>VLOOKUP(data!A394,courses!A:F,3,FALSE)</f>
        <v>206</v>
      </c>
      <c r="B395" s="2" t="str">
        <f>CONCATENATE(data!G394," ",data!H394)</f>
        <v xml:space="preserve">noroom </v>
      </c>
      <c r="C395" s="2" t="str">
        <f t="shared" si="34"/>
        <v>noroom</v>
      </c>
      <c r="D395" s="2" t="str">
        <f>IF(LEFT(data!O394,1)="(",data!O394,data!P394)</f>
        <v>TBA)</v>
      </c>
      <c r="E395" s="2" t="str">
        <f t="shared" si="35"/>
        <v>BA)</v>
      </c>
      <c r="F395" s="2">
        <f>IF(LEFT(data!O394,1)="(",data!P394,data!Q394)</f>
        <v>0</v>
      </c>
      <c r="G395" s="2">
        <f>IF(LEFT(data!O394,1)="(",data!Q394,data!R394)</f>
        <v>0</v>
      </c>
      <c r="H395" s="2">
        <f>IF(LEFT(data!O394,1)="(",data!R394,data!S394)</f>
        <v>0</v>
      </c>
      <c r="I395" s="2" t="str">
        <f t="shared" si="36"/>
        <v/>
      </c>
      <c r="J395" s="2" t="s">
        <v>361</v>
      </c>
      <c r="K395" s="2" t="str">
        <f t="shared" si="37"/>
        <v>INSERT INTO section (Cid, Room, Day, Time, Semester) VALUES (206,'noroom','BA)','00','Fall2016');</v>
      </c>
      <c r="L395" s="2"/>
      <c r="M395" s="2" t="str">
        <f>data!D394</f>
        <v>T10:</v>
      </c>
      <c r="N395" s="2" t="str">
        <f t="shared" si="38"/>
        <v>tutorial</v>
      </c>
      <c r="O395" s="2">
        <f>IF(ISNA(VLOOKUP(data!M394,data!$Y$2:$AC$168,5,FALSE)), "", VLOOKUP(data!M394,data!$Y$2:$AC$168,5,FALSE))</f>
        <v>1</v>
      </c>
      <c r="P395" s="2"/>
      <c r="Q395" s="2" t="str">
        <f>CONCATENATE("INSERT INTO ",N395," (Sid, Eid) VALUES (",specialization!A395,", ",O395,");")</f>
        <v>INSERT INTO tutorial (Sid, Eid) VALUES (335, 1);</v>
      </c>
    </row>
    <row r="396" spans="1:17" x14ac:dyDescent="0.25">
      <c r="A396" s="2">
        <f>VLOOKUP(data!A395,courses!A:F,3,FALSE)</f>
        <v>206</v>
      </c>
      <c r="B396" s="2" t="str">
        <f>CONCATENATE(data!G395," ",data!H395)</f>
        <v xml:space="preserve">noroom </v>
      </c>
      <c r="C396" s="2" t="str">
        <f t="shared" si="34"/>
        <v>noroom</v>
      </c>
      <c r="D396" s="2" t="str">
        <f>IF(LEFT(data!O395,1)="(",data!O395,data!P395)</f>
        <v>TBA)</v>
      </c>
      <c r="E396" s="2" t="str">
        <f t="shared" si="35"/>
        <v>BA)</v>
      </c>
      <c r="F396" s="2">
        <f>IF(LEFT(data!O395,1)="(",data!P395,data!Q395)</f>
        <v>0</v>
      </c>
      <c r="G396" s="2">
        <f>IF(LEFT(data!O395,1)="(",data!Q395,data!R395)</f>
        <v>0</v>
      </c>
      <c r="H396" s="2">
        <f>IF(LEFT(data!O395,1)="(",data!R395,data!S395)</f>
        <v>0</v>
      </c>
      <c r="I396" s="2" t="str">
        <f t="shared" si="36"/>
        <v/>
      </c>
      <c r="J396" s="2" t="s">
        <v>361</v>
      </c>
      <c r="K396" s="2" t="str">
        <f t="shared" si="37"/>
        <v>INSERT INTO section (Cid, Room, Day, Time, Semester) VALUES (206,'noroom','BA)','00','Fall2016');</v>
      </c>
      <c r="L396" s="2"/>
      <c r="M396" s="2" t="str">
        <f>data!D395</f>
        <v>T11:</v>
      </c>
      <c r="N396" s="2" t="str">
        <f t="shared" si="38"/>
        <v>tutorial</v>
      </c>
      <c r="O396" s="2">
        <f>IF(ISNA(VLOOKUP(data!M395,data!$Y$2:$AC$168,5,FALSE)), "", VLOOKUP(data!M395,data!$Y$2:$AC$168,5,FALSE))</f>
        <v>1</v>
      </c>
      <c r="P396" s="2"/>
      <c r="Q396" s="2" t="str">
        <f>CONCATENATE("INSERT INTO ",N396," (Sid, Eid) VALUES (",specialization!A396,", ",O396,");")</f>
        <v>INSERT INTO tutorial (Sid, Eid) VALUES (336, 1);</v>
      </c>
    </row>
    <row r="397" spans="1:17" x14ac:dyDescent="0.25">
      <c r="A397" s="2" t="e">
        <f>VLOOKUP(data!A396,courses!A:F,3,FALSE)</f>
        <v>#N/A</v>
      </c>
      <c r="B397" s="2" t="str">
        <f>CONCATENATE(data!G396," ",data!H396)</f>
        <v xml:space="preserve"> </v>
      </c>
      <c r="C397" s="2" t="str">
        <f t="shared" si="34"/>
        <v/>
      </c>
      <c r="D397" s="2">
        <f>IF(LEFT(data!O396,1)="(",data!O396,data!P396)</f>
        <v>0</v>
      </c>
      <c r="E397" s="2" t="str">
        <f t="shared" si="35"/>
        <v/>
      </c>
      <c r="F397" s="2">
        <f>IF(LEFT(data!O396,1)="(",data!P396,data!Q396)</f>
        <v>0</v>
      </c>
      <c r="G397" s="2">
        <f>IF(LEFT(data!O396,1)="(",data!Q396,data!R396)</f>
        <v>0</v>
      </c>
      <c r="H397" s="2">
        <f>IF(LEFT(data!O396,1)="(",data!R396,data!S396)</f>
        <v>0</v>
      </c>
      <c r="I397" s="2" t="str">
        <f t="shared" si="36"/>
        <v/>
      </c>
      <c r="J397" s="2" t="s">
        <v>361</v>
      </c>
      <c r="K397" s="2" t="e">
        <f t="shared" si="37"/>
        <v>#N/A</v>
      </c>
      <c r="L397" s="2"/>
      <c r="M397" s="2">
        <f>data!D396</f>
        <v>0</v>
      </c>
      <c r="N397" s="2" t="str">
        <f t="shared" si="38"/>
        <v>lab</v>
      </c>
      <c r="O397" s="2" t="str">
        <f>IF(ISNA(VLOOKUP(data!M396,data!$Y$2:$AC$168,5,FALSE)), "", VLOOKUP(data!M396,data!$Y$2:$AC$168,5,FALSE))</f>
        <v/>
      </c>
      <c r="P397" s="2"/>
      <c r="Q397" s="2" t="str">
        <f>CONCATENATE("INSERT INTO ",N397," (Sid, Eid) VALUES (",specialization!A397,", ",O397,");")</f>
        <v>INSERT INTO lab (Sid, Eid) VALUES (, );</v>
      </c>
    </row>
    <row r="398" spans="1:17" x14ac:dyDescent="0.25">
      <c r="A398" s="2" t="e">
        <f>VLOOKUP(data!A397,courses!A:F,3,FALSE)</f>
        <v>#N/A</v>
      </c>
      <c r="B398" s="2" t="str">
        <f>CONCATENATE(data!G397," ",data!H397)</f>
        <v xml:space="preserve"> </v>
      </c>
      <c r="C398" s="2" t="str">
        <f t="shared" si="34"/>
        <v/>
      </c>
      <c r="D398" s="2">
        <f>IF(LEFT(data!O397,1)="(",data!O397,data!P397)</f>
        <v>0</v>
      </c>
      <c r="E398" s="2" t="str">
        <f t="shared" si="35"/>
        <v/>
      </c>
      <c r="F398" s="2">
        <f>IF(LEFT(data!O397,1)="(",data!P397,data!Q397)</f>
        <v>0</v>
      </c>
      <c r="G398" s="2">
        <f>IF(LEFT(data!O397,1)="(",data!Q397,data!R397)</f>
        <v>0</v>
      </c>
      <c r="H398" s="2">
        <f>IF(LEFT(data!O397,1)="(",data!R397,data!S397)</f>
        <v>0</v>
      </c>
      <c r="I398" s="2" t="str">
        <f t="shared" si="36"/>
        <v/>
      </c>
      <c r="J398" s="2" t="s">
        <v>361</v>
      </c>
      <c r="K398" s="2" t="e">
        <f t="shared" si="37"/>
        <v>#N/A</v>
      </c>
      <c r="L398" s="2"/>
      <c r="M398" s="2" t="str">
        <f>data!D397</f>
        <v>Discrete</v>
      </c>
      <c r="N398" s="2" t="str">
        <f t="shared" si="38"/>
        <v>lab</v>
      </c>
      <c r="O398" s="2" t="str">
        <f>IF(ISNA(VLOOKUP(data!M397,data!$Y$2:$AC$168,5,FALSE)), "", VLOOKUP(data!M397,data!$Y$2:$AC$168,5,FALSE))</f>
        <v/>
      </c>
      <c r="P398" s="2"/>
      <c r="Q398" s="2" t="str">
        <f>CONCATENATE("INSERT INTO ",N398," (Sid, Eid) VALUES (",specialization!A398,", ",O398,");")</f>
        <v>INSERT INTO lab (Sid, Eid) VALUES (, );</v>
      </c>
    </row>
    <row r="399" spans="1:17" x14ac:dyDescent="0.25">
      <c r="A399" s="2">
        <f>VLOOKUP(data!A398,courses!A:F,3,FALSE)</f>
        <v>208</v>
      </c>
      <c r="B399" s="2" t="str">
        <f>CONCATENATE(data!G398," ",data!H398)</f>
        <v>MFH 160,</v>
      </c>
      <c r="C399" s="2" t="str">
        <f t="shared" si="34"/>
        <v>MFH 160</v>
      </c>
      <c r="D399" s="2" t="str">
        <f>IF(LEFT(data!O398,1)="(",data!O398,data!P398)</f>
        <v>(MoWeFr</v>
      </c>
      <c r="E399" s="2" t="str">
        <f t="shared" si="35"/>
        <v>MoWeFr</v>
      </c>
      <c r="F399" s="2" t="str">
        <f>IF(LEFT(data!O398,1)="(",data!P398,data!Q398)</f>
        <v>11:00AM</v>
      </c>
      <c r="G399" s="2" t="str">
        <f>IF(LEFT(data!O398,1)="(",data!Q398,data!R398)</f>
        <v>-</v>
      </c>
      <c r="H399" s="2" t="str">
        <f>IF(LEFT(data!O398,1)="(",data!R398,data!S398)</f>
        <v>11:50AM)</v>
      </c>
      <c r="I399" s="2" t="str">
        <f t="shared" si="36"/>
        <v>11:50AM</v>
      </c>
      <c r="J399" s="2" t="s">
        <v>361</v>
      </c>
      <c r="K399" s="2" t="str">
        <f t="shared" si="37"/>
        <v>INSERT INTO section (Cid, Room, Day, Time, Semester) VALUES (208,'MFH 160','MoWeFr','11:00AM-11:50AM','Fall2016');</v>
      </c>
      <c r="L399" s="2"/>
      <c r="M399" s="2" t="str">
        <f>data!D398</f>
        <v>L01:</v>
      </c>
      <c r="N399" s="2" t="str">
        <f t="shared" si="38"/>
        <v>lecture</v>
      </c>
      <c r="O399" s="2">
        <f>IF(ISNA(VLOOKUP(data!M398,data!$Y$2:$AC$168,5,FALSE)), "", VLOOKUP(data!M398,data!$Y$2:$AC$168,5,FALSE))</f>
        <v>37092790</v>
      </c>
      <c r="P399" s="2"/>
      <c r="Q399" s="2" t="str">
        <f>CONCATENATE("INSERT INTO ",N399," (Sid, Eid) VALUES (",specialization!A399,", ",O399,");")</f>
        <v>INSERT INTO lecture (Sid, Eid) VALUES (337, 37092790);</v>
      </c>
    </row>
    <row r="400" spans="1:17" x14ac:dyDescent="0.25">
      <c r="A400" s="2">
        <f>VLOOKUP(data!A399,courses!A:F,3,FALSE)</f>
        <v>208</v>
      </c>
      <c r="B400" s="2" t="str">
        <f>CONCATENATE(data!G399," ",data!H399)</f>
        <v>ST 132,</v>
      </c>
      <c r="C400" s="2" t="str">
        <f t="shared" si="34"/>
        <v>ST 132</v>
      </c>
      <c r="D400" s="2" t="str">
        <f>IF(LEFT(data!O399,1)="(",data!O399,data!P399)</f>
        <v>(Fr</v>
      </c>
      <c r="E400" s="2" t="str">
        <f t="shared" si="35"/>
        <v>Fr</v>
      </c>
      <c r="F400" s="2" t="str">
        <f>IF(LEFT(data!O399,1)="(",data!P399,data!Q399)</f>
        <v>12:00PM</v>
      </c>
      <c r="G400" s="2" t="str">
        <f>IF(LEFT(data!O399,1)="(",data!Q399,data!R399)</f>
        <v>-</v>
      </c>
      <c r="H400" s="2" t="str">
        <f>IF(LEFT(data!O399,1)="(",data!R399,data!S399)</f>
        <v>12:50PM)</v>
      </c>
      <c r="I400" s="2" t="str">
        <f t="shared" si="36"/>
        <v>12:50PM</v>
      </c>
      <c r="J400" s="2" t="s">
        <v>361</v>
      </c>
      <c r="K400" s="2" t="str">
        <f t="shared" si="37"/>
        <v>INSERT INTO section (Cid, Room, Day, Time, Semester) VALUES (208,'ST 132','Fr','12:00PM-12:50PM','Fall2016');</v>
      </c>
      <c r="L400" s="2"/>
      <c r="M400" s="2" t="str">
        <f>data!D399</f>
        <v>T01:</v>
      </c>
      <c r="N400" s="2" t="str">
        <f t="shared" si="38"/>
        <v>tutorial</v>
      </c>
      <c r="O400" s="2">
        <f>IF(ISNA(VLOOKUP(data!M399,data!$Y$2:$AC$168,5,FALSE)), "", VLOOKUP(data!M399,data!$Y$2:$AC$168,5,FALSE))</f>
        <v>95844232</v>
      </c>
      <c r="P400" s="2"/>
      <c r="Q400" s="2" t="str">
        <f>CONCATENATE("INSERT INTO ",N400," (Sid, Eid) VALUES (",specialization!A400,", ",O400,");")</f>
        <v>INSERT INTO tutorial (Sid, Eid) VALUES (338, 95844232);</v>
      </c>
    </row>
    <row r="401" spans="1:17" x14ac:dyDescent="0.25">
      <c r="A401" s="2">
        <f>VLOOKUP(data!A400,courses!A:F,3,FALSE)</f>
        <v>208</v>
      </c>
      <c r="B401" s="2" t="str">
        <f>CONCATENATE(data!G400," ",data!H400)</f>
        <v>ST 139,</v>
      </c>
      <c r="C401" s="2" t="str">
        <f t="shared" si="34"/>
        <v>ST 139</v>
      </c>
      <c r="D401" s="2" t="str">
        <f>IF(LEFT(data!O400,1)="(",data!O400,data!P400)</f>
        <v>(Th</v>
      </c>
      <c r="E401" s="2" t="str">
        <f t="shared" si="35"/>
        <v>Th</v>
      </c>
      <c r="F401" s="2" t="str">
        <f>IF(LEFT(data!O400,1)="(",data!P400,data!Q400)</f>
        <v>2:00PM</v>
      </c>
      <c r="G401" s="2" t="str">
        <f>IF(LEFT(data!O400,1)="(",data!Q400,data!R400)</f>
        <v>-</v>
      </c>
      <c r="H401" s="2" t="str">
        <f>IF(LEFT(data!O400,1)="(",data!R400,data!S400)</f>
        <v>2:50PM)</v>
      </c>
      <c r="I401" s="2" t="str">
        <f t="shared" si="36"/>
        <v>2:50PM</v>
      </c>
      <c r="J401" s="2" t="s">
        <v>361</v>
      </c>
      <c r="K401" s="2" t="str">
        <f t="shared" si="37"/>
        <v>INSERT INTO section (Cid, Room, Day, Time, Semester) VALUES (208,'ST 139','Th','2:00PM-2:50PM','Fall2016');</v>
      </c>
      <c r="L401" s="2"/>
      <c r="M401" s="2" t="str">
        <f>data!D400</f>
        <v>T02:</v>
      </c>
      <c r="N401" s="2" t="str">
        <f t="shared" si="38"/>
        <v>tutorial</v>
      </c>
      <c r="O401" s="2">
        <f>IF(ISNA(VLOOKUP(data!M400,data!$Y$2:$AC$168,5,FALSE)), "", VLOOKUP(data!M400,data!$Y$2:$AC$168,5,FALSE))</f>
        <v>95844232</v>
      </c>
      <c r="P401" s="2"/>
      <c r="Q401" s="2" t="str">
        <f>CONCATENATE("INSERT INTO ",N401," (Sid, Eid) VALUES (",specialization!A401,", ",O401,");")</f>
        <v>INSERT INTO tutorial (Sid, Eid) VALUES (339, 95844232);</v>
      </c>
    </row>
    <row r="402" spans="1:17" x14ac:dyDescent="0.25">
      <c r="A402" s="2">
        <f>VLOOKUP(data!A401,courses!A:F,3,FALSE)</f>
        <v>208</v>
      </c>
      <c r="B402" s="2" t="str">
        <f>CONCATENATE(data!G401," ",data!H401)</f>
        <v>ES 162,</v>
      </c>
      <c r="C402" s="2" t="str">
        <f t="shared" si="34"/>
        <v>ES 162</v>
      </c>
      <c r="D402" s="2" t="str">
        <f>IF(LEFT(data!O401,1)="(",data!O401,data!P401)</f>
        <v>(Fr</v>
      </c>
      <c r="E402" s="2" t="str">
        <f t="shared" si="35"/>
        <v>Fr</v>
      </c>
      <c r="F402" s="2" t="str">
        <f>IF(LEFT(data!O401,1)="(",data!P401,data!Q401)</f>
        <v>3:00PM</v>
      </c>
      <c r="G402" s="2" t="str">
        <f>IF(LEFT(data!O401,1)="(",data!Q401,data!R401)</f>
        <v>-</v>
      </c>
      <c r="H402" s="2" t="str">
        <f>IF(LEFT(data!O401,1)="(",data!R401,data!S401)</f>
        <v>3:50PM)</v>
      </c>
      <c r="I402" s="2" t="str">
        <f t="shared" si="36"/>
        <v>3:50PM</v>
      </c>
      <c r="J402" s="2" t="s">
        <v>361</v>
      </c>
      <c r="K402" s="2" t="str">
        <f t="shared" si="37"/>
        <v>INSERT INTO section (Cid, Room, Day, Time, Semester) VALUES (208,'ES 162','Fr','3:00PM-3:50PM','Fall2016');</v>
      </c>
      <c r="L402" s="2"/>
      <c r="M402" s="2" t="str">
        <f>data!D401</f>
        <v>B01:</v>
      </c>
      <c r="N402" s="2" t="str">
        <f t="shared" si="38"/>
        <v>lab</v>
      </c>
      <c r="O402" s="2">
        <f>IF(ISNA(VLOOKUP(data!M401,data!$Y$2:$AC$168,5,FALSE)), "", VLOOKUP(data!M401,data!$Y$2:$AC$168,5,FALSE))</f>
        <v>95844232</v>
      </c>
      <c r="P402" s="2"/>
      <c r="Q402" s="2" t="str">
        <f>CONCATENATE("INSERT INTO ",N402," (Sid, Eid) VALUES (",specialization!A402,", ",O402,");")</f>
        <v>INSERT INTO lab (Sid, Eid) VALUES (340, 95844232);</v>
      </c>
    </row>
    <row r="403" spans="1:17" x14ac:dyDescent="0.25">
      <c r="A403" s="2" t="e">
        <f>VLOOKUP(data!A402,courses!A:F,3,FALSE)</f>
        <v>#N/A</v>
      </c>
      <c r="B403" s="2" t="str">
        <f>CONCATENATE(data!G402," ",data!H402)</f>
        <v xml:space="preserve"> </v>
      </c>
      <c r="C403" s="2" t="str">
        <f t="shared" si="34"/>
        <v/>
      </c>
      <c r="D403" s="2">
        <f>IF(LEFT(data!O402,1)="(",data!O402,data!P402)</f>
        <v>0</v>
      </c>
      <c r="E403" s="2" t="str">
        <f t="shared" si="35"/>
        <v/>
      </c>
      <c r="F403" s="2">
        <f>IF(LEFT(data!O402,1)="(",data!P402,data!Q402)</f>
        <v>0</v>
      </c>
      <c r="G403" s="2">
        <f>IF(LEFT(data!O402,1)="(",data!Q402,data!R402)</f>
        <v>0</v>
      </c>
      <c r="H403" s="2">
        <f>IF(LEFT(data!O402,1)="(",data!R402,data!S402)</f>
        <v>0</v>
      </c>
      <c r="I403" s="2" t="str">
        <f t="shared" si="36"/>
        <v/>
      </c>
      <c r="J403" s="2" t="s">
        <v>361</v>
      </c>
      <c r="K403" s="2" t="e">
        <f t="shared" si="37"/>
        <v>#N/A</v>
      </c>
      <c r="L403" s="2"/>
      <c r="M403" s="2">
        <f>data!D402</f>
        <v>0</v>
      </c>
      <c r="N403" s="2" t="str">
        <f t="shared" si="38"/>
        <v>lab</v>
      </c>
      <c r="O403" s="2" t="str">
        <f>IF(ISNA(VLOOKUP(data!M402,data!$Y$2:$AC$168,5,FALSE)), "", VLOOKUP(data!M402,data!$Y$2:$AC$168,5,FALSE))</f>
        <v/>
      </c>
      <c r="P403" s="2"/>
      <c r="Q403" s="2" t="str">
        <f>CONCATENATE("INSERT INTO ",N403," (Sid, Eid) VALUES (",specialization!A403,", ",O403,");")</f>
        <v>INSERT INTO lab (Sid, Eid) VALUES (, );</v>
      </c>
    </row>
    <row r="404" spans="1:17" x14ac:dyDescent="0.25">
      <c r="A404" s="2" t="e">
        <f>VLOOKUP(data!A403,courses!A:F,3,FALSE)</f>
        <v>#N/A</v>
      </c>
      <c r="B404" s="2" t="str">
        <f>CONCATENATE(data!G403," ",data!H403)</f>
        <v>and Proofs</v>
      </c>
      <c r="C404" s="2" t="str">
        <f t="shared" si="34"/>
        <v>and Proof</v>
      </c>
      <c r="D404" s="2">
        <f>IF(LEFT(data!O403,1)="(",data!O403,data!P403)</f>
        <v>0</v>
      </c>
      <c r="E404" s="2" t="str">
        <f t="shared" si="35"/>
        <v/>
      </c>
      <c r="F404" s="2">
        <f>IF(LEFT(data!O403,1)="(",data!P403,data!Q403)</f>
        <v>0</v>
      </c>
      <c r="G404" s="2">
        <f>IF(LEFT(data!O403,1)="(",data!Q403,data!R403)</f>
        <v>0</v>
      </c>
      <c r="H404" s="2">
        <f>IF(LEFT(data!O403,1)="(",data!R403,data!S403)</f>
        <v>0</v>
      </c>
      <c r="I404" s="2" t="str">
        <f t="shared" si="36"/>
        <v/>
      </c>
      <c r="J404" s="2" t="s">
        <v>361</v>
      </c>
      <c r="K404" s="2" t="e">
        <f t="shared" si="37"/>
        <v>#N/A</v>
      </c>
      <c r="L404" s="2"/>
      <c r="M404" s="2" t="str">
        <f>data!D403</f>
        <v>Honours</v>
      </c>
      <c r="N404" s="2" t="str">
        <f t="shared" si="38"/>
        <v>lab</v>
      </c>
      <c r="O404" s="2" t="str">
        <f>IF(ISNA(VLOOKUP(data!M403,data!$Y$2:$AC$168,5,FALSE)), "", VLOOKUP(data!M403,data!$Y$2:$AC$168,5,FALSE))</f>
        <v/>
      </c>
      <c r="P404" s="2"/>
      <c r="Q404" s="2" t="str">
        <f>CONCATENATE("INSERT INTO ",N404," (Sid, Eid) VALUES (",specialization!A404,", ",O404,");")</f>
        <v>INSERT INTO lab (Sid, Eid) VALUES (, );</v>
      </c>
    </row>
    <row r="405" spans="1:17" x14ac:dyDescent="0.25">
      <c r="A405" s="2">
        <f>VLOOKUP(data!A404,courses!A:F,3,FALSE)</f>
        <v>209</v>
      </c>
      <c r="B405" s="2" t="str">
        <f>CONCATENATE(data!G404," ",data!H404)</f>
        <v>MS 527,</v>
      </c>
      <c r="C405" s="2" t="str">
        <f t="shared" si="34"/>
        <v>MS 527</v>
      </c>
      <c r="D405" s="2" t="str">
        <f>IF(LEFT(data!O404,1)="(",data!O404,data!P404)</f>
        <v>(MoWeFr</v>
      </c>
      <c r="E405" s="2" t="str">
        <f t="shared" si="35"/>
        <v>MoWeFr</v>
      </c>
      <c r="F405" s="2" t="str">
        <f>IF(LEFT(data!O404,1)="(",data!P404,data!Q404)</f>
        <v>9:00AM</v>
      </c>
      <c r="G405" s="2" t="str">
        <f>IF(LEFT(data!O404,1)="(",data!Q404,data!R404)</f>
        <v>-</v>
      </c>
      <c r="H405" s="2" t="str">
        <f>IF(LEFT(data!O404,1)="(",data!R404,data!S404)</f>
        <v>9:50AM)</v>
      </c>
      <c r="I405" s="2" t="str">
        <f t="shared" si="36"/>
        <v>9:50AM</v>
      </c>
      <c r="J405" s="2" t="s">
        <v>361</v>
      </c>
      <c r="K405" s="2" t="str">
        <f t="shared" si="37"/>
        <v>INSERT INTO section (Cid, Room, Day, Time, Semester) VALUES (209,'MS 527','MoWeFr','9:00AM-9:50AM','Fall2016');</v>
      </c>
      <c r="L405" s="2"/>
      <c r="M405" s="2" t="str">
        <f>data!D404</f>
        <v>L01:</v>
      </c>
      <c r="N405" s="2" t="str">
        <f t="shared" si="38"/>
        <v>lecture</v>
      </c>
      <c r="O405" s="2">
        <f>IF(ISNA(VLOOKUP(data!M404,data!$Y$2:$AC$168,5,FALSE)), "", VLOOKUP(data!M404,data!$Y$2:$AC$168,5,FALSE))</f>
        <v>42922726</v>
      </c>
      <c r="P405" s="2"/>
      <c r="Q405" s="2" t="str">
        <f>CONCATENATE("INSERT INTO ",N405," (Sid, Eid) VALUES (",specialization!A405,", ",O405,");")</f>
        <v>INSERT INTO lecture (Sid, Eid) VALUES (341, 42922726);</v>
      </c>
    </row>
    <row r="406" spans="1:17" x14ac:dyDescent="0.25">
      <c r="A406" s="2">
        <f>VLOOKUP(data!A405,courses!A:F,3,FALSE)</f>
        <v>209</v>
      </c>
      <c r="B406" s="2" t="str">
        <f>CONCATENATE(data!G405," ",data!H405)</f>
        <v>SB 146,</v>
      </c>
      <c r="C406" s="2" t="str">
        <f t="shared" si="34"/>
        <v>SB 146</v>
      </c>
      <c r="D406" s="2" t="str">
        <f>IF(LEFT(data!O405,1)="(",data!O405,data!P405)</f>
        <v>(Tu</v>
      </c>
      <c r="E406" s="2" t="str">
        <f t="shared" si="35"/>
        <v>Tu</v>
      </c>
      <c r="F406" s="2" t="str">
        <f>IF(LEFT(data!O405,1)="(",data!P405,data!Q405)</f>
        <v>9:00AM</v>
      </c>
      <c r="G406" s="2" t="str">
        <f>IF(LEFT(data!O405,1)="(",data!Q405,data!R405)</f>
        <v>-</v>
      </c>
      <c r="H406" s="2" t="str">
        <f>IF(LEFT(data!O405,1)="(",data!R405,data!S405)</f>
        <v>9:50AM)</v>
      </c>
      <c r="I406" s="2" t="str">
        <f t="shared" si="36"/>
        <v>9:50AM</v>
      </c>
      <c r="J406" s="2" t="s">
        <v>361</v>
      </c>
      <c r="K406" s="2" t="str">
        <f t="shared" si="37"/>
        <v>INSERT INTO section (Cid, Room, Day, Time, Semester) VALUES (209,'SB 146','Tu','9:00AM-9:50AM','Fall2016');</v>
      </c>
      <c r="L406" s="2"/>
      <c r="M406" s="2" t="str">
        <f>data!D405</f>
        <v>T01:</v>
      </c>
      <c r="N406" s="2" t="str">
        <f t="shared" si="38"/>
        <v>tutorial</v>
      </c>
      <c r="O406" s="2" t="str">
        <f>IF(ISNA(VLOOKUP(data!M405,data!$Y$2:$AC$168,5,FALSE)), "", VLOOKUP(data!M405,data!$Y$2:$AC$168,5,FALSE))</f>
        <v/>
      </c>
      <c r="P406" s="2"/>
      <c r="Q406" s="2" t="str">
        <f>CONCATENATE("INSERT INTO ",N406," (Sid, Eid) VALUES (",specialization!A406,", ",O406,");")</f>
        <v>INSERT INTO tutorial (Sid, Eid) VALUES (342, );</v>
      </c>
    </row>
    <row r="407" spans="1:17" x14ac:dyDescent="0.25">
      <c r="A407" s="2">
        <f>VLOOKUP(data!A406,courses!A:F,3,FALSE)</f>
        <v>209</v>
      </c>
      <c r="B407" s="2" t="str">
        <f>CONCATENATE(data!G406," ",data!H406)</f>
        <v>MS 527,</v>
      </c>
      <c r="C407" s="2" t="str">
        <f t="shared" si="34"/>
        <v>MS 527</v>
      </c>
      <c r="D407" s="2" t="str">
        <f>IF(LEFT(data!O406,1)="(",data!O406,data!P406)</f>
        <v>(Fr</v>
      </c>
      <c r="E407" s="2" t="str">
        <f t="shared" si="35"/>
        <v>Fr</v>
      </c>
      <c r="F407" s="2" t="str">
        <f>IF(LEFT(data!O406,1)="(",data!P406,data!Q406)</f>
        <v>1:00PM</v>
      </c>
      <c r="G407" s="2" t="str">
        <f>IF(LEFT(data!O406,1)="(",data!Q406,data!R406)</f>
        <v>-</v>
      </c>
      <c r="H407" s="2" t="str">
        <f>IF(LEFT(data!O406,1)="(",data!R406,data!S406)</f>
        <v>1:50PM)</v>
      </c>
      <c r="I407" s="2" t="str">
        <f t="shared" si="36"/>
        <v>1:50PM</v>
      </c>
      <c r="J407" s="2" t="s">
        <v>361</v>
      </c>
      <c r="K407" s="2" t="str">
        <f t="shared" si="37"/>
        <v>INSERT INTO section (Cid, Room, Day, Time, Semester) VALUES (209,'MS 527','Fr','1:00PM-1:50PM','Fall2016');</v>
      </c>
      <c r="L407" s="2"/>
      <c r="M407" s="2" t="str">
        <f>data!D406</f>
        <v>B01:</v>
      </c>
      <c r="N407" s="2" t="str">
        <f t="shared" si="38"/>
        <v>lab</v>
      </c>
      <c r="O407" s="2" t="str">
        <f>IF(ISNA(VLOOKUP(data!M406,data!$Y$2:$AC$168,5,FALSE)), "", VLOOKUP(data!M406,data!$Y$2:$AC$168,5,FALSE))</f>
        <v/>
      </c>
      <c r="P407" s="2"/>
      <c r="Q407" s="2" t="str">
        <f>CONCATENATE("INSERT INTO ",N407," (Sid, Eid) VALUES (",specialization!A407,", ",O407,");")</f>
        <v>INSERT INTO lab (Sid, Eid) VALUES (343, );</v>
      </c>
    </row>
    <row r="408" spans="1:17" x14ac:dyDescent="0.25">
      <c r="A408" s="2" t="e">
        <f>VLOOKUP(data!A407,courses!A:F,3,FALSE)</f>
        <v>#N/A</v>
      </c>
      <c r="B408" s="2" t="str">
        <f>CONCATENATE(data!G407," ",data!H407)</f>
        <v xml:space="preserve"> </v>
      </c>
      <c r="C408" s="2" t="str">
        <f t="shared" si="34"/>
        <v/>
      </c>
      <c r="D408" s="2">
        <f>IF(LEFT(data!O407,1)="(",data!O407,data!P407)</f>
        <v>0</v>
      </c>
      <c r="E408" s="2" t="str">
        <f t="shared" si="35"/>
        <v/>
      </c>
      <c r="F408" s="2">
        <f>IF(LEFT(data!O407,1)="(",data!P407,data!Q407)</f>
        <v>0</v>
      </c>
      <c r="G408" s="2">
        <f>IF(LEFT(data!O407,1)="(",data!Q407,data!R407)</f>
        <v>0</v>
      </c>
      <c r="H408" s="2">
        <f>IF(LEFT(data!O407,1)="(",data!R407,data!S407)</f>
        <v>0</v>
      </c>
      <c r="I408" s="2" t="str">
        <f t="shared" si="36"/>
        <v/>
      </c>
      <c r="J408" s="2" t="s">
        <v>361</v>
      </c>
      <c r="K408" s="2" t="e">
        <f t="shared" si="37"/>
        <v>#N/A</v>
      </c>
      <c r="L408" s="2"/>
      <c r="M408" s="2">
        <f>data!D407</f>
        <v>0</v>
      </c>
      <c r="N408" s="2" t="str">
        <f t="shared" si="38"/>
        <v>lab</v>
      </c>
      <c r="O408" s="2" t="str">
        <f>IF(ISNA(VLOOKUP(data!M407,data!$Y$2:$AC$168,5,FALSE)), "", VLOOKUP(data!M407,data!$Y$2:$AC$168,5,FALSE))</f>
        <v/>
      </c>
      <c r="P408" s="2"/>
      <c r="Q408" s="2" t="str">
        <f>CONCATENATE("INSERT INTO ",N408," (Sid, Eid) VALUES (",specialization!A408,", ",O408,");")</f>
        <v>INSERT INTO lab (Sid, Eid) VALUES (, );</v>
      </c>
    </row>
    <row r="409" spans="1:17" x14ac:dyDescent="0.25">
      <c r="A409" s="2" t="e">
        <f>VLOOKUP(data!A408,courses!A:F,3,FALSE)</f>
        <v>#N/A</v>
      </c>
      <c r="B409" s="2" t="str">
        <f>CONCATENATE(data!G408," ",data!H408)</f>
        <v xml:space="preserve"> </v>
      </c>
      <c r="C409" s="2" t="str">
        <f t="shared" si="34"/>
        <v/>
      </c>
      <c r="D409" s="2">
        <f>IF(LEFT(data!O408,1)="(",data!O408,data!P408)</f>
        <v>0</v>
      </c>
      <c r="E409" s="2" t="str">
        <f t="shared" si="35"/>
        <v/>
      </c>
      <c r="F409" s="2">
        <f>IF(LEFT(data!O408,1)="(",data!P408,data!Q408)</f>
        <v>0</v>
      </c>
      <c r="G409" s="2">
        <f>IF(LEFT(data!O408,1)="(",data!Q408,data!R408)</f>
        <v>0</v>
      </c>
      <c r="H409" s="2">
        <f>IF(LEFT(data!O408,1)="(",data!R408,data!S408)</f>
        <v>0</v>
      </c>
      <c r="I409" s="2" t="str">
        <f t="shared" si="36"/>
        <v/>
      </c>
      <c r="J409" s="2" t="s">
        <v>361</v>
      </c>
      <c r="K409" s="2" t="e">
        <f t="shared" si="37"/>
        <v>#N/A</v>
      </c>
      <c r="L409" s="2"/>
      <c r="M409" s="2" t="str">
        <f>data!D408</f>
        <v>Logic</v>
      </c>
      <c r="N409" s="2" t="str">
        <f t="shared" si="38"/>
        <v>lecture</v>
      </c>
      <c r="O409" s="2" t="str">
        <f>IF(ISNA(VLOOKUP(data!M408,data!$Y$2:$AC$168,5,FALSE)), "", VLOOKUP(data!M408,data!$Y$2:$AC$168,5,FALSE))</f>
        <v/>
      </c>
      <c r="P409" s="2"/>
      <c r="Q409" s="2" t="str">
        <f>CONCATENATE("INSERT INTO ",N409," (Sid, Eid) VALUES (",specialization!A409,", ",O409,");")</f>
        <v>INSERT INTO lecture (Sid, Eid) VALUES (, );</v>
      </c>
    </row>
    <row r="410" spans="1:17" x14ac:dyDescent="0.25">
      <c r="A410" s="2">
        <f>VLOOKUP(data!A409,courses!A:F,3,FALSE)</f>
        <v>210</v>
      </c>
      <c r="B410" s="2" t="str">
        <f>CONCATENATE(data!G409," ",data!H409)</f>
        <v>KNB 126,</v>
      </c>
      <c r="C410" s="2" t="str">
        <f t="shared" si="34"/>
        <v>KNB 126</v>
      </c>
      <c r="D410" s="2" t="str">
        <f>IF(LEFT(data!O409,1)="(",data!O409,data!P409)</f>
        <v>(MoWeFr</v>
      </c>
      <c r="E410" s="2" t="str">
        <f t="shared" si="35"/>
        <v>MoWeFr</v>
      </c>
      <c r="F410" s="2" t="str">
        <f>IF(LEFT(data!O409,1)="(",data!P409,data!Q409)</f>
        <v>1:00PM</v>
      </c>
      <c r="G410" s="2" t="str">
        <f>IF(LEFT(data!O409,1)="(",data!Q409,data!R409)</f>
        <v>-</v>
      </c>
      <c r="H410" s="2" t="str">
        <f>IF(LEFT(data!O409,1)="(",data!R409,data!S409)</f>
        <v>1:50PM)</v>
      </c>
      <c r="I410" s="2" t="str">
        <f t="shared" si="36"/>
        <v>1:50PM</v>
      </c>
      <c r="J410" s="2" t="s">
        <v>361</v>
      </c>
      <c r="K410" s="2" t="str">
        <f t="shared" si="37"/>
        <v>INSERT INTO section (Cid, Room, Day, Time, Semester) VALUES (210,'KNB 126','MoWeFr','1:00PM-1:50PM','Fall2016');</v>
      </c>
      <c r="L410" s="2"/>
      <c r="M410" s="2" t="str">
        <f>data!D409</f>
        <v>L01:</v>
      </c>
      <c r="N410" s="2" t="str">
        <f t="shared" si="38"/>
        <v>lecture</v>
      </c>
      <c r="O410" s="2">
        <f>IF(ISNA(VLOOKUP(data!M409,data!$Y$2:$AC$168,5,FALSE)), "", VLOOKUP(data!M409,data!$Y$2:$AC$168,5,FALSE))</f>
        <v>47852584</v>
      </c>
      <c r="P410" s="2"/>
      <c r="Q410" s="2" t="str">
        <f>CONCATENATE("INSERT INTO ",N410," (Sid, Eid) VALUES (",specialization!A410,", ",O410,");")</f>
        <v>INSERT INTO lecture (Sid, Eid) VALUES (344, 47852584);</v>
      </c>
    </row>
    <row r="411" spans="1:17" x14ac:dyDescent="0.25">
      <c r="A411" s="2">
        <f>VLOOKUP(data!A410,courses!A:F,3,FALSE)</f>
        <v>210</v>
      </c>
      <c r="B411" s="2" t="str">
        <f>CONCATENATE(data!G410," ",data!H410)</f>
        <v>AD 142,</v>
      </c>
      <c r="C411" s="2" t="str">
        <f t="shared" si="34"/>
        <v>AD 142</v>
      </c>
      <c r="D411" s="2" t="str">
        <f>IF(LEFT(data!O410,1)="(",data!O410,data!P410)</f>
        <v>(TuTh</v>
      </c>
      <c r="E411" s="2" t="str">
        <f t="shared" si="35"/>
        <v>TuTh</v>
      </c>
      <c r="F411" s="2" t="str">
        <f>IF(LEFT(data!O410,1)="(",data!P410,data!Q410)</f>
        <v>11:00AM</v>
      </c>
      <c r="G411" s="2" t="str">
        <f>IF(LEFT(data!O410,1)="(",data!Q410,data!R410)</f>
        <v>-</v>
      </c>
      <c r="H411" s="2" t="str">
        <f>IF(LEFT(data!O410,1)="(",data!R410,data!S410)</f>
        <v>12:15PM)</v>
      </c>
      <c r="I411" s="2" t="str">
        <f t="shared" si="36"/>
        <v>12:15PM</v>
      </c>
      <c r="J411" s="2" t="s">
        <v>361</v>
      </c>
      <c r="K411" s="2" t="str">
        <f t="shared" si="37"/>
        <v>INSERT INTO section (Cid, Room, Day, Time, Semester) VALUES (210,'AD 142','TuTh','11:00AM-12:15PM','Fall2016');</v>
      </c>
      <c r="L411" s="2"/>
      <c r="M411" s="2" t="str">
        <f>data!D410</f>
        <v>L02:</v>
      </c>
      <c r="N411" s="2" t="str">
        <f t="shared" si="38"/>
        <v>lecture</v>
      </c>
      <c r="O411" s="2">
        <f>IF(ISNA(VLOOKUP(data!M410,data!$Y$2:$AC$168,5,FALSE)), "", VLOOKUP(data!M410,data!$Y$2:$AC$168,5,FALSE))</f>
        <v>91268619</v>
      </c>
      <c r="P411" s="2"/>
      <c r="Q411" s="2" t="str">
        <f>CONCATENATE("INSERT INTO ",N411," (Sid, Eid) VALUES (",specialization!A411,", ",O411,");")</f>
        <v>INSERT INTO lecture (Sid, Eid) VALUES (345, 91268619);</v>
      </c>
    </row>
    <row r="412" spans="1:17" x14ac:dyDescent="0.25">
      <c r="A412" s="2">
        <f>VLOOKUP(data!A411,courses!A:F,3,FALSE)</f>
        <v>210</v>
      </c>
      <c r="B412" s="2" t="str">
        <f>CONCATENATE(data!G411," ",data!H411)</f>
        <v>CHE 106,</v>
      </c>
      <c r="C412" s="2" t="str">
        <f t="shared" si="34"/>
        <v>CHE 106</v>
      </c>
      <c r="D412" s="2" t="str">
        <f>IF(LEFT(data!O411,1)="(",data!O411,data!P411)</f>
        <v>(Mo</v>
      </c>
      <c r="E412" s="2" t="str">
        <f t="shared" si="35"/>
        <v>Mo</v>
      </c>
      <c r="F412" s="2" t="str">
        <f>IF(LEFT(data!O411,1)="(",data!P411,data!Q411)</f>
        <v>2:00PM</v>
      </c>
      <c r="G412" s="2" t="str">
        <f>IF(LEFT(data!O411,1)="(",data!Q411,data!R411)</f>
        <v>-</v>
      </c>
      <c r="H412" s="2" t="str">
        <f>IF(LEFT(data!O411,1)="(",data!R411,data!S411)</f>
        <v>2:50PM)</v>
      </c>
      <c r="I412" s="2" t="str">
        <f t="shared" si="36"/>
        <v>2:50PM</v>
      </c>
      <c r="J412" s="2" t="s">
        <v>361</v>
      </c>
      <c r="K412" s="2" t="str">
        <f t="shared" si="37"/>
        <v>INSERT INTO section (Cid, Room, Day, Time, Semester) VALUES (210,'CHE 106','Mo','2:00PM-2:50PM','Fall2016');</v>
      </c>
      <c r="L412" s="2"/>
      <c r="M412" s="2" t="str">
        <f>data!D411</f>
        <v>T01:</v>
      </c>
      <c r="N412" s="2" t="str">
        <f t="shared" si="38"/>
        <v>tutorial</v>
      </c>
      <c r="O412" s="2">
        <f>IF(ISNA(VLOOKUP(data!M411,data!$Y$2:$AC$168,5,FALSE)), "", VLOOKUP(data!M411,data!$Y$2:$AC$168,5,FALSE))</f>
        <v>59555101</v>
      </c>
      <c r="P412" s="2"/>
      <c r="Q412" s="2" t="str">
        <f>CONCATENATE("INSERT INTO ",N412," (Sid, Eid) VALUES (",specialization!A412,", ",O412,");")</f>
        <v>INSERT INTO tutorial (Sid, Eid) VALUES (346, 59555101);</v>
      </c>
    </row>
    <row r="413" spans="1:17" x14ac:dyDescent="0.25">
      <c r="A413" s="2">
        <f>VLOOKUP(data!A412,courses!A:F,3,FALSE)</f>
        <v>210</v>
      </c>
      <c r="B413" s="2" t="str">
        <f>CONCATENATE(data!G412," ",data!H412)</f>
        <v>MS 211,</v>
      </c>
      <c r="C413" s="2" t="str">
        <f t="shared" si="34"/>
        <v>MS 211</v>
      </c>
      <c r="D413" s="2" t="str">
        <f>IF(LEFT(data!O412,1)="(",data!O412,data!P412)</f>
        <v>(Mo</v>
      </c>
      <c r="E413" s="2" t="str">
        <f t="shared" si="35"/>
        <v>Mo</v>
      </c>
      <c r="F413" s="2" t="str">
        <f>IF(LEFT(data!O412,1)="(",data!P412,data!Q412)</f>
        <v>3:00PM</v>
      </c>
      <c r="G413" s="2" t="str">
        <f>IF(LEFT(data!O412,1)="(",data!Q412,data!R412)</f>
        <v>-</v>
      </c>
      <c r="H413" s="2" t="str">
        <f>IF(LEFT(data!O412,1)="(",data!R412,data!S412)</f>
        <v>3:50PM)</v>
      </c>
      <c r="I413" s="2" t="str">
        <f t="shared" si="36"/>
        <v>3:50PM</v>
      </c>
      <c r="J413" s="2" t="s">
        <v>361</v>
      </c>
      <c r="K413" s="2" t="str">
        <f t="shared" si="37"/>
        <v>INSERT INTO section (Cid, Room, Day, Time, Semester) VALUES (210,'MS 211','Mo','3:00PM-3:50PM','Fall2016');</v>
      </c>
      <c r="L413" s="2"/>
      <c r="M413" s="2" t="str">
        <f>data!D412</f>
        <v>T02:</v>
      </c>
      <c r="N413" s="2" t="str">
        <f t="shared" si="38"/>
        <v>tutorial</v>
      </c>
      <c r="O413" s="2">
        <f>IF(ISNA(VLOOKUP(data!M412,data!$Y$2:$AC$168,5,FALSE)), "", VLOOKUP(data!M412,data!$Y$2:$AC$168,5,FALSE))</f>
        <v>59555101</v>
      </c>
      <c r="P413" s="2"/>
      <c r="Q413" s="2" t="str">
        <f>CONCATENATE("INSERT INTO ",N413," (Sid, Eid) VALUES (",specialization!A413,", ",O413,");")</f>
        <v>INSERT INTO tutorial (Sid, Eid) VALUES (347, 59555101);</v>
      </c>
    </row>
    <row r="414" spans="1:17" x14ac:dyDescent="0.25">
      <c r="A414" s="2">
        <f>VLOOKUP(data!A413,courses!A:F,3,FALSE)</f>
        <v>210</v>
      </c>
      <c r="B414" s="2" t="str">
        <f>CONCATENATE(data!G413," ",data!H413)</f>
        <v>CHE 102,</v>
      </c>
      <c r="C414" s="2" t="str">
        <f t="shared" si="34"/>
        <v>CHE 102</v>
      </c>
      <c r="D414" s="2" t="str">
        <f>IF(LEFT(data!O413,1)="(",data!O413,data!P413)</f>
        <v>(Tu</v>
      </c>
      <c r="E414" s="2" t="str">
        <f t="shared" si="35"/>
        <v>Tu</v>
      </c>
      <c r="F414" s="2" t="str">
        <f>IF(LEFT(data!O413,1)="(",data!P413,data!Q413)</f>
        <v>11:00AM</v>
      </c>
      <c r="G414" s="2" t="str">
        <f>IF(LEFT(data!O413,1)="(",data!Q413,data!R413)</f>
        <v>-</v>
      </c>
      <c r="H414" s="2" t="str">
        <f>IF(LEFT(data!O413,1)="(",data!R413,data!S413)</f>
        <v>11:50AM)</v>
      </c>
      <c r="I414" s="2" t="str">
        <f t="shared" si="36"/>
        <v>11:50AM</v>
      </c>
      <c r="J414" s="2" t="s">
        <v>361</v>
      </c>
      <c r="K414" s="2" t="str">
        <f t="shared" si="37"/>
        <v>INSERT INTO section (Cid, Room, Day, Time, Semester) VALUES (210,'CHE 102','Tu','11:00AM-11:50AM','Fall2016');</v>
      </c>
      <c r="L414" s="2"/>
      <c r="M414" s="2" t="str">
        <f>data!D413</f>
        <v>T03:</v>
      </c>
      <c r="N414" s="2" t="str">
        <f t="shared" si="38"/>
        <v>tutorial</v>
      </c>
      <c r="O414" s="2">
        <f>IF(ISNA(VLOOKUP(data!M413,data!$Y$2:$AC$168,5,FALSE)), "", VLOOKUP(data!M413,data!$Y$2:$AC$168,5,FALSE))</f>
        <v>59555101</v>
      </c>
      <c r="P414" s="2"/>
      <c r="Q414" s="2" t="str">
        <f>CONCATENATE("INSERT INTO ",N414," (Sid, Eid) VALUES (",specialization!A414,", ",O414,");")</f>
        <v>INSERT INTO tutorial (Sid, Eid) VALUES (348, 59555101);</v>
      </c>
    </row>
    <row r="415" spans="1:17" x14ac:dyDescent="0.25">
      <c r="A415" s="2">
        <f>VLOOKUP(data!A414,courses!A:F,3,FALSE)</f>
        <v>210</v>
      </c>
      <c r="B415" s="2" t="str">
        <f>CONCATENATE(data!G414," ",data!H414)</f>
        <v>CHE 102,</v>
      </c>
      <c r="C415" s="2" t="str">
        <f t="shared" si="34"/>
        <v>CHE 102</v>
      </c>
      <c r="D415" s="2" t="str">
        <f>IF(LEFT(data!O414,1)="(",data!O414,data!P414)</f>
        <v>(Tu</v>
      </c>
      <c r="E415" s="2" t="str">
        <f t="shared" si="35"/>
        <v>Tu</v>
      </c>
      <c r="F415" s="2" t="str">
        <f>IF(LEFT(data!O414,1)="(",data!P414,data!Q414)</f>
        <v>1:00PM</v>
      </c>
      <c r="G415" s="2" t="str">
        <f>IF(LEFT(data!O414,1)="(",data!Q414,data!R414)</f>
        <v>-</v>
      </c>
      <c r="H415" s="2" t="str">
        <f>IF(LEFT(data!O414,1)="(",data!R414,data!S414)</f>
        <v>1:50PM)</v>
      </c>
      <c r="I415" s="2" t="str">
        <f t="shared" si="36"/>
        <v>1:50PM</v>
      </c>
      <c r="J415" s="2" t="s">
        <v>361</v>
      </c>
      <c r="K415" s="2" t="str">
        <f t="shared" si="37"/>
        <v>INSERT INTO section (Cid, Room, Day, Time, Semester) VALUES (210,'CHE 102','Tu','1:00PM-1:50PM','Fall2016');</v>
      </c>
      <c r="L415" s="2"/>
      <c r="M415" s="2" t="str">
        <f>data!D414</f>
        <v>T04:</v>
      </c>
      <c r="N415" s="2" t="str">
        <f t="shared" si="38"/>
        <v>tutorial</v>
      </c>
      <c r="O415" s="2">
        <f>IF(ISNA(VLOOKUP(data!M414,data!$Y$2:$AC$168,5,FALSE)), "", VLOOKUP(data!M414,data!$Y$2:$AC$168,5,FALSE))</f>
        <v>58136810</v>
      </c>
      <c r="P415" s="2"/>
      <c r="Q415" s="2" t="str">
        <f>CONCATENATE("INSERT INTO ",N415," (Sid, Eid) VALUES (",specialization!A415,", ",O415,");")</f>
        <v>INSERT INTO tutorial (Sid, Eid) VALUES (349, 58136810);</v>
      </c>
    </row>
    <row r="416" spans="1:17" x14ac:dyDescent="0.25">
      <c r="A416" s="2">
        <f>VLOOKUP(data!A415,courses!A:F,3,FALSE)</f>
        <v>210</v>
      </c>
      <c r="B416" s="2" t="str">
        <f>CONCATENATE(data!G415," ",data!H415)</f>
        <v>SA 109,</v>
      </c>
      <c r="C416" s="2" t="str">
        <f t="shared" si="34"/>
        <v>SA 109</v>
      </c>
      <c r="D416" s="2" t="str">
        <f>IF(LEFT(data!O415,1)="(",data!O415,data!P415)</f>
        <v>(We</v>
      </c>
      <c r="E416" s="2" t="str">
        <f t="shared" si="35"/>
        <v>We</v>
      </c>
      <c r="F416" s="2" t="str">
        <f>IF(LEFT(data!O415,1)="(",data!P415,data!Q415)</f>
        <v>10:00AM</v>
      </c>
      <c r="G416" s="2" t="str">
        <f>IF(LEFT(data!O415,1)="(",data!Q415,data!R415)</f>
        <v>-</v>
      </c>
      <c r="H416" s="2" t="str">
        <f>IF(LEFT(data!O415,1)="(",data!R415,data!S415)</f>
        <v>10:50AM)</v>
      </c>
      <c r="I416" s="2" t="str">
        <f t="shared" si="36"/>
        <v>10:50AM</v>
      </c>
      <c r="J416" s="2" t="s">
        <v>361</v>
      </c>
      <c r="K416" s="2" t="str">
        <f t="shared" si="37"/>
        <v>INSERT INTO section (Cid, Room, Day, Time, Semester) VALUES (210,'SA 109','We','10:00AM-10:50AM','Fall2016');</v>
      </c>
      <c r="L416" s="2"/>
      <c r="M416" s="2" t="str">
        <f>data!D415</f>
        <v>T05:</v>
      </c>
      <c r="N416" s="2" t="str">
        <f t="shared" si="38"/>
        <v>tutorial</v>
      </c>
      <c r="O416" s="2">
        <f>IF(ISNA(VLOOKUP(data!M415,data!$Y$2:$AC$168,5,FALSE)), "", VLOOKUP(data!M415,data!$Y$2:$AC$168,5,FALSE))</f>
        <v>58136810</v>
      </c>
      <c r="P416" s="2"/>
      <c r="Q416" s="2" t="str">
        <f>CONCATENATE("INSERT INTO ",N416," (Sid, Eid) VALUES (",specialization!A416,", ",O416,");")</f>
        <v>INSERT INTO tutorial (Sid, Eid) VALUES (350, 58136810);</v>
      </c>
    </row>
    <row r="417" spans="1:17" x14ac:dyDescent="0.25">
      <c r="A417" s="2">
        <f>VLOOKUP(data!A416,courses!A:F,3,FALSE)</f>
        <v>210</v>
      </c>
      <c r="B417" s="2" t="str">
        <f>CONCATENATE(data!G416," ",data!H416)</f>
        <v>EDC 280,</v>
      </c>
      <c r="C417" s="2" t="str">
        <f t="shared" si="34"/>
        <v>EDC 280</v>
      </c>
      <c r="D417" s="2" t="str">
        <f>IF(LEFT(data!O416,1)="(",data!O416,data!P416)</f>
        <v>(We</v>
      </c>
      <c r="E417" s="2" t="str">
        <f t="shared" si="35"/>
        <v>We</v>
      </c>
      <c r="F417" s="2" t="str">
        <f>IF(LEFT(data!O416,1)="(",data!P416,data!Q416)</f>
        <v>11:00AM</v>
      </c>
      <c r="G417" s="2" t="str">
        <f>IF(LEFT(data!O416,1)="(",data!Q416,data!R416)</f>
        <v>-</v>
      </c>
      <c r="H417" s="2" t="str">
        <f>IF(LEFT(data!O416,1)="(",data!R416,data!S416)</f>
        <v>11:50AM)</v>
      </c>
      <c r="I417" s="2" t="str">
        <f t="shared" si="36"/>
        <v>11:50AM</v>
      </c>
      <c r="J417" s="2" t="s">
        <v>361</v>
      </c>
      <c r="K417" s="2" t="str">
        <f t="shared" si="37"/>
        <v>INSERT INTO section (Cid, Room, Day, Time, Semester) VALUES (210,'EDC 280','We','11:00AM-11:50AM','Fall2016');</v>
      </c>
      <c r="L417" s="2"/>
      <c r="M417" s="2" t="str">
        <f>data!D416</f>
        <v>T06:</v>
      </c>
      <c r="N417" s="2" t="str">
        <f t="shared" si="38"/>
        <v>tutorial</v>
      </c>
      <c r="O417" s="2">
        <f>IF(ISNA(VLOOKUP(data!M416,data!$Y$2:$AC$168,5,FALSE)), "", VLOOKUP(data!M416,data!$Y$2:$AC$168,5,FALSE))</f>
        <v>58136810</v>
      </c>
      <c r="P417" s="2"/>
      <c r="Q417" s="2" t="str">
        <f>CONCATENATE("INSERT INTO ",N417," (Sid, Eid) VALUES (",specialization!A417,", ",O417,");")</f>
        <v>INSERT INTO tutorial (Sid, Eid) VALUES (351, 58136810);</v>
      </c>
    </row>
    <row r="418" spans="1:17" x14ac:dyDescent="0.25">
      <c r="A418" s="2" t="e">
        <f>VLOOKUP(data!A417,courses!A:F,3,FALSE)</f>
        <v>#N/A</v>
      </c>
      <c r="B418" s="2" t="str">
        <f>CONCATENATE(data!G417," ",data!H417)</f>
        <v xml:space="preserve"> </v>
      </c>
      <c r="C418" s="2" t="str">
        <f t="shared" si="34"/>
        <v/>
      </c>
      <c r="D418" s="2">
        <f>IF(LEFT(data!O417,1)="(",data!O417,data!P417)</f>
        <v>0</v>
      </c>
      <c r="E418" s="2" t="str">
        <f t="shared" si="35"/>
        <v/>
      </c>
      <c r="F418" s="2">
        <f>IF(LEFT(data!O417,1)="(",data!P417,data!Q417)</f>
        <v>0</v>
      </c>
      <c r="G418" s="2">
        <f>IF(LEFT(data!O417,1)="(",data!Q417,data!R417)</f>
        <v>0</v>
      </c>
      <c r="H418" s="2">
        <f>IF(LEFT(data!O417,1)="(",data!R417,data!S417)</f>
        <v>0</v>
      </c>
      <c r="I418" s="2" t="str">
        <f t="shared" si="36"/>
        <v/>
      </c>
      <c r="J418" s="2" t="s">
        <v>361</v>
      </c>
      <c r="K418" s="2" t="e">
        <f t="shared" si="37"/>
        <v>#N/A</v>
      </c>
      <c r="L418" s="2"/>
      <c r="M418" s="2">
        <f>data!D417</f>
        <v>0</v>
      </c>
      <c r="N418" s="2" t="str">
        <f t="shared" si="38"/>
        <v>lab</v>
      </c>
      <c r="O418" s="2" t="str">
        <f>IF(ISNA(VLOOKUP(data!M417,data!$Y$2:$AC$168,5,FALSE)), "", VLOOKUP(data!M417,data!$Y$2:$AC$168,5,FALSE))</f>
        <v/>
      </c>
      <c r="P418" s="2"/>
      <c r="Q418" s="2" t="str">
        <f>CONCATENATE("INSERT INTO ",N418," (Sid, Eid) VALUES (",specialization!A418,", ",O418,");")</f>
        <v>INSERT INTO lab (Sid, Eid) VALUES (, );</v>
      </c>
    </row>
    <row r="419" spans="1:17" x14ac:dyDescent="0.25">
      <c r="A419" s="2" t="e">
        <f>VLOOKUP(data!A418,courses!A:F,3,FALSE)</f>
        <v>#N/A</v>
      </c>
      <c r="B419" s="2" t="str">
        <f>CONCATENATE(data!G418," ",data!H418)</f>
        <v xml:space="preserve">Society </v>
      </c>
      <c r="C419" s="2" t="str">
        <f t="shared" si="34"/>
        <v>Society</v>
      </c>
      <c r="D419" s="2">
        <f>IF(LEFT(data!O418,1)="(",data!O418,data!P418)</f>
        <v>0</v>
      </c>
      <c r="E419" s="2" t="str">
        <f t="shared" si="35"/>
        <v/>
      </c>
      <c r="F419" s="2">
        <f>IF(LEFT(data!O418,1)="(",data!P418,data!Q418)</f>
        <v>0</v>
      </c>
      <c r="G419" s="2">
        <f>IF(LEFT(data!O418,1)="(",data!Q418,data!R418)</f>
        <v>0</v>
      </c>
      <c r="H419" s="2">
        <f>IF(LEFT(data!O418,1)="(",data!R418,data!S418)</f>
        <v>0</v>
      </c>
      <c r="I419" s="2" t="str">
        <f t="shared" si="36"/>
        <v/>
      </c>
      <c r="J419" s="2" t="s">
        <v>361</v>
      </c>
      <c r="K419" s="2" t="e">
        <f t="shared" si="37"/>
        <v>#N/A</v>
      </c>
      <c r="L419" s="2"/>
      <c r="M419" s="2" t="str">
        <f>data!D418</f>
        <v>Morality,</v>
      </c>
      <c r="N419" s="2" t="str">
        <f t="shared" si="38"/>
        <v>lab</v>
      </c>
      <c r="O419" s="2" t="str">
        <f>IF(ISNA(VLOOKUP(data!M418,data!$Y$2:$AC$168,5,FALSE)), "", VLOOKUP(data!M418,data!$Y$2:$AC$168,5,FALSE))</f>
        <v/>
      </c>
      <c r="P419" s="2"/>
      <c r="Q419" s="2" t="str">
        <f>CONCATENATE("INSERT INTO ",N419," (Sid, Eid) VALUES (",specialization!A419,", ",O419,");")</f>
        <v>INSERT INTO lab (Sid, Eid) VALUES (, );</v>
      </c>
    </row>
    <row r="420" spans="1:17" x14ac:dyDescent="0.25">
      <c r="A420" s="2">
        <f>VLOOKUP(data!A419,courses!A:F,3,FALSE)</f>
        <v>212</v>
      </c>
      <c r="B420" s="2" t="str">
        <f>CONCATENATE(data!G419," ",data!H419)</f>
        <v>ENE 239,</v>
      </c>
      <c r="C420" s="2" t="str">
        <f t="shared" si="34"/>
        <v>ENE 239</v>
      </c>
      <c r="D420" s="2" t="str">
        <f>IF(LEFT(data!O419,1)="(",data!O419,data!P419)</f>
        <v>(MoWeFr</v>
      </c>
      <c r="E420" s="2" t="str">
        <f t="shared" si="35"/>
        <v>MoWeFr</v>
      </c>
      <c r="F420" s="2" t="str">
        <f>IF(LEFT(data!O419,1)="(",data!P419,data!Q419)</f>
        <v>9:00AM</v>
      </c>
      <c r="G420" s="2" t="str">
        <f>IF(LEFT(data!O419,1)="(",data!Q419,data!R419)</f>
        <v>-</v>
      </c>
      <c r="H420" s="2" t="str">
        <f>IF(LEFT(data!O419,1)="(",data!R419,data!S419)</f>
        <v>9:50AM)</v>
      </c>
      <c r="I420" s="2" t="str">
        <f t="shared" si="36"/>
        <v>9:50AM</v>
      </c>
      <c r="J420" s="2" t="s">
        <v>361</v>
      </c>
      <c r="K420" s="2" t="str">
        <f t="shared" si="37"/>
        <v>INSERT INTO section (Cid, Room, Day, Time, Semester) VALUES (212,'ENE 239','MoWeFr','9:00AM-9:50AM','Fall2016');</v>
      </c>
      <c r="L420" s="2"/>
      <c r="M420" s="2" t="str">
        <f>data!D419</f>
        <v>L01:</v>
      </c>
      <c r="N420" s="2" t="str">
        <f t="shared" si="38"/>
        <v>lecture</v>
      </c>
      <c r="O420" s="2">
        <f>IF(ISNA(VLOOKUP(data!M419,data!$Y$2:$AC$168,5,FALSE)), "", VLOOKUP(data!M419,data!$Y$2:$AC$168,5,FALSE))</f>
        <v>91268619</v>
      </c>
      <c r="P420" s="2"/>
      <c r="Q420" s="2" t="str">
        <f>CONCATENATE("INSERT INTO ",N420," (Sid, Eid) VALUES (",specialization!A420,", ",O420,");")</f>
        <v>INSERT INTO lecture (Sid, Eid) VALUES (352, 91268619);</v>
      </c>
    </row>
    <row r="421" spans="1:17" x14ac:dyDescent="0.25">
      <c r="A421" s="2">
        <f>VLOOKUP(data!A420,courses!A:F,3,FALSE)</f>
        <v>212</v>
      </c>
      <c r="B421" s="2" t="str">
        <f>CONCATENATE(data!G420," ",data!H420)</f>
        <v>EEEL 210,</v>
      </c>
      <c r="C421" s="2" t="str">
        <f t="shared" si="34"/>
        <v>EEEL 210</v>
      </c>
      <c r="D421" s="2" t="str">
        <f>IF(LEFT(data!O420,1)="(",data!O420,data!P420)</f>
        <v>(MoWeFr</v>
      </c>
      <c r="E421" s="2" t="str">
        <f t="shared" si="35"/>
        <v>MoWeFr</v>
      </c>
      <c r="F421" s="2" t="str">
        <f>IF(LEFT(data!O420,1)="(",data!P420,data!Q420)</f>
        <v>2:00PM</v>
      </c>
      <c r="G421" s="2" t="str">
        <f>IF(LEFT(data!O420,1)="(",data!Q420,data!R420)</f>
        <v>-</v>
      </c>
      <c r="H421" s="2" t="str">
        <f>IF(LEFT(data!O420,1)="(",data!R420,data!S420)</f>
        <v>2:50PM)</v>
      </c>
      <c r="I421" s="2" t="str">
        <f t="shared" si="36"/>
        <v>2:50PM</v>
      </c>
      <c r="J421" s="2" t="s">
        <v>361</v>
      </c>
      <c r="K421" s="2" t="str">
        <f t="shared" si="37"/>
        <v>INSERT INTO section (Cid, Room, Day, Time, Semester) VALUES (212,'EEEL 210','MoWeFr','2:00PM-2:50PM','Fall2016');</v>
      </c>
      <c r="L421" s="2"/>
      <c r="M421" s="2" t="str">
        <f>data!D420</f>
        <v>L02:</v>
      </c>
      <c r="N421" s="2" t="str">
        <f t="shared" si="38"/>
        <v>lecture</v>
      </c>
      <c r="O421" s="2">
        <f>IF(ISNA(VLOOKUP(data!M420,data!$Y$2:$AC$168,5,FALSE)), "", VLOOKUP(data!M420,data!$Y$2:$AC$168,5,FALSE))</f>
        <v>91840199</v>
      </c>
      <c r="P421" s="2"/>
      <c r="Q421" s="2" t="str">
        <f>CONCATENATE("INSERT INTO ",N421," (Sid, Eid) VALUES (",specialization!A421,", ",O421,");")</f>
        <v>INSERT INTO lecture (Sid, Eid) VALUES (353, 91840199);</v>
      </c>
    </row>
    <row r="422" spans="1:17" x14ac:dyDescent="0.25">
      <c r="A422" s="2">
        <f>VLOOKUP(data!A421,courses!A:F,3,FALSE)</f>
        <v>212</v>
      </c>
      <c r="B422" s="2" t="str">
        <f>CONCATENATE(data!G421," ",data!H421)</f>
        <v xml:space="preserve">RDC, </v>
      </c>
      <c r="C422" s="2" t="str">
        <f t="shared" si="34"/>
        <v>RDC,</v>
      </c>
      <c r="D422" s="2" t="str">
        <f>IF(LEFT(data!O421,1)="(",data!O421,data!P421)</f>
        <v>(TuThFr</v>
      </c>
      <c r="E422" s="2" t="str">
        <f t="shared" si="35"/>
        <v>TuThFr</v>
      </c>
      <c r="F422" s="2" t="str">
        <f>IF(LEFT(data!O421,1)="(",data!P421,data!Q421)</f>
        <v>11:00AM</v>
      </c>
      <c r="G422" s="2" t="str">
        <f>IF(LEFT(data!O421,1)="(",data!Q421,data!R421)</f>
        <v>-</v>
      </c>
      <c r="H422" s="2" t="str">
        <f>IF(LEFT(data!O421,1)="(",data!R421,data!S421)</f>
        <v>11:50AM)</v>
      </c>
      <c r="I422" s="2" t="str">
        <f t="shared" si="36"/>
        <v>11:50AM</v>
      </c>
      <c r="J422" s="2" t="s">
        <v>361</v>
      </c>
      <c r="K422" s="2" t="str">
        <f t="shared" si="37"/>
        <v>INSERT INTO section (Cid, Room, Day, Time, Semester) VALUES (212,'RDC,','TuThFr','11:00AM-11:50AM','Fall2016');</v>
      </c>
      <c r="L422" s="2"/>
      <c r="M422" s="2" t="str">
        <f>data!D421</f>
        <v>L03:</v>
      </c>
      <c r="N422" s="2" t="str">
        <f t="shared" si="38"/>
        <v>lecture</v>
      </c>
      <c r="O422" s="2" t="str">
        <f>IF(ISNA(VLOOKUP(data!M421,data!$Y$2:$AC$168,5,FALSE)), "", VLOOKUP(data!M421,data!$Y$2:$AC$168,5,FALSE))</f>
        <v/>
      </c>
      <c r="P422" s="2"/>
      <c r="Q422" s="2" t="str">
        <f>CONCATENATE("INSERT INTO ",N422," (Sid, Eid) VALUES (",specialization!A422,", ",O422,");")</f>
        <v>INSERT INTO lecture (Sid, Eid) VALUES (354, );</v>
      </c>
    </row>
    <row r="423" spans="1:17" x14ac:dyDescent="0.25">
      <c r="A423" s="2">
        <f>VLOOKUP(data!A422,courses!A:F,3,FALSE)</f>
        <v>212</v>
      </c>
      <c r="B423" s="2" t="str">
        <f>CONCATENATE(data!G422," ",data!H422)</f>
        <v xml:space="preserve">RDC, </v>
      </c>
      <c r="C423" s="2" t="str">
        <f t="shared" ref="C423:C486" si="39">LEFT(B423,LEN(B423)-1)</f>
        <v>RDC,</v>
      </c>
      <c r="D423" s="2" t="str">
        <f>IF(LEFT(data!O422,1)="(",data!O422,data!P422)</f>
        <v>(MoTuTh</v>
      </c>
      <c r="E423" s="2" t="str">
        <f t="shared" ref="E423:E486" si="40">MID(D423,2,999)</f>
        <v>MoTuTh</v>
      </c>
      <c r="F423" s="2" t="str">
        <f>IF(LEFT(data!O422,1)="(",data!P422,data!Q422)</f>
        <v>10:00AM</v>
      </c>
      <c r="G423" s="2" t="str">
        <f>IF(LEFT(data!O422,1)="(",data!Q422,data!R422)</f>
        <v>-</v>
      </c>
      <c r="H423" s="2" t="str">
        <f>IF(LEFT(data!O422,1)="(",data!R422,data!S422)</f>
        <v>10:50AM)</v>
      </c>
      <c r="I423" s="2" t="str">
        <f t="shared" ref="I423:I486" si="41">LEFT(H423,LEN(H423)-1)</f>
        <v>10:50AM</v>
      </c>
      <c r="J423" s="2" t="s">
        <v>361</v>
      </c>
      <c r="K423" s="2" t="str">
        <f t="shared" ref="K423:K486" si="42">CONCATENATE("INSERT INTO section (Cid, Room, Day, Time, Semester) VALUES (",A423,",'",C423,"','",E423,"','",F423,G423,I423,"','",J423,"');")</f>
        <v>INSERT INTO section (Cid, Room, Day, Time, Semester) VALUES (212,'RDC,','MoTuTh','10:00AM-10:50AM','Fall2016');</v>
      </c>
      <c r="L423" s="2"/>
      <c r="M423" s="2" t="str">
        <f>data!D422</f>
        <v>L04:</v>
      </c>
      <c r="N423" s="2" t="str">
        <f t="shared" ref="N423:N486" si="43">IF(LEFT(M423,1)="L", "lecture", IF(LEFT(M423,1)="T", "tutorial", "lab"))</f>
        <v>lecture</v>
      </c>
      <c r="O423" s="2" t="str">
        <f>IF(ISNA(VLOOKUP(data!M422,data!$Y$2:$AC$168,5,FALSE)), "", VLOOKUP(data!M422,data!$Y$2:$AC$168,5,FALSE))</f>
        <v/>
      </c>
      <c r="P423" s="2"/>
      <c r="Q423" s="2" t="str">
        <f>CONCATENATE("INSERT INTO ",N423," (Sid, Eid) VALUES (",specialization!A423,", ",O423,");")</f>
        <v>INSERT INTO lecture (Sid, Eid) VALUES (355, );</v>
      </c>
    </row>
    <row r="424" spans="1:17" x14ac:dyDescent="0.25">
      <c r="A424" s="2">
        <f>VLOOKUP(data!A423,courses!A:F,3,FALSE)</f>
        <v>212</v>
      </c>
      <c r="B424" s="2" t="str">
        <f>CONCATENATE(data!G423," ",data!H423)</f>
        <v>EDC 172,</v>
      </c>
      <c r="C424" s="2" t="str">
        <f t="shared" si="39"/>
        <v>EDC 172</v>
      </c>
      <c r="D424" s="2" t="str">
        <f>IF(LEFT(data!O423,1)="(",data!O423,data!P423)</f>
        <v>(Mo</v>
      </c>
      <c r="E424" s="2" t="str">
        <f t="shared" si="40"/>
        <v>Mo</v>
      </c>
      <c r="F424" s="2" t="str">
        <f>IF(LEFT(data!O423,1)="(",data!P423,data!Q423)</f>
        <v>10:00AM</v>
      </c>
      <c r="G424" s="2" t="str">
        <f>IF(LEFT(data!O423,1)="(",data!Q423,data!R423)</f>
        <v>-</v>
      </c>
      <c r="H424" s="2" t="str">
        <f>IF(LEFT(data!O423,1)="(",data!R423,data!S423)</f>
        <v>10:50AM)</v>
      </c>
      <c r="I424" s="2" t="str">
        <f t="shared" si="41"/>
        <v>10:50AM</v>
      </c>
      <c r="J424" s="2" t="s">
        <v>361</v>
      </c>
      <c r="K424" s="2" t="str">
        <f t="shared" si="42"/>
        <v>INSERT INTO section (Cid, Room, Day, Time, Semester) VALUES (212,'EDC 172','Mo','10:00AM-10:50AM','Fall2016');</v>
      </c>
      <c r="L424" s="2"/>
      <c r="M424" s="2" t="str">
        <f>data!D423</f>
        <v>T01:</v>
      </c>
      <c r="N424" s="2" t="str">
        <f t="shared" si="43"/>
        <v>tutorial</v>
      </c>
      <c r="O424" s="2">
        <f>IF(ISNA(VLOOKUP(data!M423,data!$Y$2:$AC$168,5,FALSE)), "", VLOOKUP(data!M423,data!$Y$2:$AC$168,5,FALSE))</f>
        <v>17134373</v>
      </c>
      <c r="P424" s="2"/>
      <c r="Q424" s="2" t="str">
        <f>CONCATENATE("INSERT INTO ",N424," (Sid, Eid) VALUES (",specialization!A424,", ",O424,");")</f>
        <v>INSERT INTO tutorial (Sid, Eid) VALUES (356, 17134373);</v>
      </c>
    </row>
    <row r="425" spans="1:17" x14ac:dyDescent="0.25">
      <c r="A425" s="2">
        <f>VLOOKUP(data!A424,courses!A:F,3,FALSE)</f>
        <v>212</v>
      </c>
      <c r="B425" s="2" t="str">
        <f>CONCATENATE(data!G424," ",data!H424)</f>
        <v>EDC 172,</v>
      </c>
      <c r="C425" s="2" t="str">
        <f t="shared" si="39"/>
        <v>EDC 172</v>
      </c>
      <c r="D425" s="2" t="str">
        <f>IF(LEFT(data!O424,1)="(",data!O424,data!P424)</f>
        <v>(Mo</v>
      </c>
      <c r="E425" s="2" t="str">
        <f t="shared" si="40"/>
        <v>Mo</v>
      </c>
      <c r="F425" s="2" t="str">
        <f>IF(LEFT(data!O424,1)="(",data!P424,data!Q424)</f>
        <v>11:00AM</v>
      </c>
      <c r="G425" s="2" t="str">
        <f>IF(LEFT(data!O424,1)="(",data!Q424,data!R424)</f>
        <v>-</v>
      </c>
      <c r="H425" s="2" t="str">
        <f>IF(LEFT(data!O424,1)="(",data!R424,data!S424)</f>
        <v>11:50AM)</v>
      </c>
      <c r="I425" s="2" t="str">
        <f t="shared" si="41"/>
        <v>11:50AM</v>
      </c>
      <c r="J425" s="2" t="s">
        <v>361</v>
      </c>
      <c r="K425" s="2" t="str">
        <f t="shared" si="42"/>
        <v>INSERT INTO section (Cid, Room, Day, Time, Semester) VALUES (212,'EDC 172','Mo','11:00AM-11:50AM','Fall2016');</v>
      </c>
      <c r="L425" s="2"/>
      <c r="M425" s="2" t="str">
        <f>data!D424</f>
        <v>T02:</v>
      </c>
      <c r="N425" s="2" t="str">
        <f t="shared" si="43"/>
        <v>tutorial</v>
      </c>
      <c r="O425" s="2">
        <f>IF(ISNA(VLOOKUP(data!M424,data!$Y$2:$AC$168,5,FALSE)), "", VLOOKUP(data!M424,data!$Y$2:$AC$168,5,FALSE))</f>
        <v>17134373</v>
      </c>
      <c r="P425" s="2"/>
      <c r="Q425" s="2" t="str">
        <f>CONCATENATE("INSERT INTO ",N425," (Sid, Eid) VALUES (",specialization!A425,", ",O425,");")</f>
        <v>INSERT INTO tutorial (Sid, Eid) VALUES (357, 17134373);</v>
      </c>
    </row>
    <row r="426" spans="1:17" x14ac:dyDescent="0.25">
      <c r="A426" s="2">
        <f>VLOOKUP(data!A425,courses!A:F,3,FALSE)</f>
        <v>212</v>
      </c>
      <c r="B426" s="2" t="str">
        <f>CONCATENATE(data!G425," ",data!H425)</f>
        <v>EDC 276,</v>
      </c>
      <c r="C426" s="2" t="str">
        <f t="shared" si="39"/>
        <v>EDC 276</v>
      </c>
      <c r="D426" s="2" t="str">
        <f>IF(LEFT(data!O425,1)="(",data!O425,data!P425)</f>
        <v>(Mo</v>
      </c>
      <c r="E426" s="2" t="str">
        <f t="shared" si="40"/>
        <v>Mo</v>
      </c>
      <c r="F426" s="2" t="str">
        <f>IF(LEFT(data!O425,1)="(",data!P425,data!Q425)</f>
        <v>2:00PM</v>
      </c>
      <c r="G426" s="2" t="str">
        <f>IF(LEFT(data!O425,1)="(",data!Q425,data!R425)</f>
        <v>-</v>
      </c>
      <c r="H426" s="2" t="str">
        <f>IF(LEFT(data!O425,1)="(",data!R425,data!S425)</f>
        <v>2:50PM)</v>
      </c>
      <c r="I426" s="2" t="str">
        <f t="shared" si="41"/>
        <v>2:50PM</v>
      </c>
      <c r="J426" s="2" t="s">
        <v>361</v>
      </c>
      <c r="K426" s="2" t="str">
        <f t="shared" si="42"/>
        <v>INSERT INTO section (Cid, Room, Day, Time, Semester) VALUES (212,'EDC 276','Mo','2:00PM-2:50PM','Fall2016');</v>
      </c>
      <c r="L426" s="2"/>
      <c r="M426" s="2" t="str">
        <f>data!D425</f>
        <v>T03:</v>
      </c>
      <c r="N426" s="2" t="str">
        <f t="shared" si="43"/>
        <v>tutorial</v>
      </c>
      <c r="O426" s="2">
        <f>IF(ISNA(VLOOKUP(data!M425,data!$Y$2:$AC$168,5,FALSE)), "", VLOOKUP(data!M425,data!$Y$2:$AC$168,5,FALSE))</f>
        <v>17134373</v>
      </c>
      <c r="P426" s="2"/>
      <c r="Q426" s="2" t="str">
        <f>CONCATENATE("INSERT INTO ",N426," (Sid, Eid) VALUES (",specialization!A426,", ",O426,");")</f>
        <v>INSERT INTO tutorial (Sid, Eid) VALUES (358, 17134373);</v>
      </c>
    </row>
    <row r="427" spans="1:17" x14ac:dyDescent="0.25">
      <c r="A427" s="2">
        <f>VLOOKUP(data!A426,courses!A:F,3,FALSE)</f>
        <v>212</v>
      </c>
      <c r="B427" s="2" t="str">
        <f>CONCATENATE(data!G426," ",data!H426)</f>
        <v>EDC 172,</v>
      </c>
      <c r="C427" s="2" t="str">
        <f t="shared" si="39"/>
        <v>EDC 172</v>
      </c>
      <c r="D427" s="2" t="str">
        <f>IF(LEFT(data!O426,1)="(",data!O426,data!P426)</f>
        <v>(Tu</v>
      </c>
      <c r="E427" s="2" t="str">
        <f t="shared" si="40"/>
        <v>Tu</v>
      </c>
      <c r="F427" s="2" t="str">
        <f>IF(LEFT(data!O426,1)="(",data!P426,data!Q426)</f>
        <v>10:00AM</v>
      </c>
      <c r="G427" s="2" t="str">
        <f>IF(LEFT(data!O426,1)="(",data!Q426,data!R426)</f>
        <v>-</v>
      </c>
      <c r="H427" s="2" t="str">
        <f>IF(LEFT(data!O426,1)="(",data!R426,data!S426)</f>
        <v>10:50AM)</v>
      </c>
      <c r="I427" s="2" t="str">
        <f t="shared" si="41"/>
        <v>10:50AM</v>
      </c>
      <c r="J427" s="2" t="s">
        <v>361</v>
      </c>
      <c r="K427" s="2" t="str">
        <f t="shared" si="42"/>
        <v>INSERT INTO section (Cid, Room, Day, Time, Semester) VALUES (212,'EDC 172','Tu','10:00AM-10:50AM','Fall2016');</v>
      </c>
      <c r="L427" s="2"/>
      <c r="M427" s="2" t="str">
        <f>data!D426</f>
        <v>T04:</v>
      </c>
      <c r="N427" s="2" t="str">
        <f t="shared" si="43"/>
        <v>tutorial</v>
      </c>
      <c r="O427" s="2">
        <f>IF(ISNA(VLOOKUP(data!M426,data!$Y$2:$AC$168,5,FALSE)), "", VLOOKUP(data!M426,data!$Y$2:$AC$168,5,FALSE))</f>
        <v>17134373</v>
      </c>
      <c r="P427" s="2"/>
      <c r="Q427" s="2" t="str">
        <f>CONCATENATE("INSERT INTO ",N427," (Sid, Eid) VALUES (",specialization!A427,", ",O427,");")</f>
        <v>INSERT INTO tutorial (Sid, Eid) VALUES (359, 17134373);</v>
      </c>
    </row>
    <row r="428" spans="1:17" x14ac:dyDescent="0.25">
      <c r="A428" s="2">
        <f>VLOOKUP(data!A427,courses!A:F,3,FALSE)</f>
        <v>212</v>
      </c>
      <c r="B428" s="2" t="str">
        <f>CONCATENATE(data!G427," ",data!H427)</f>
        <v>EDC 172,</v>
      </c>
      <c r="C428" s="2" t="str">
        <f t="shared" si="39"/>
        <v>EDC 172</v>
      </c>
      <c r="D428" s="2" t="str">
        <f>IF(LEFT(data!O427,1)="(",data!O427,data!P427)</f>
        <v>(Tu</v>
      </c>
      <c r="E428" s="2" t="str">
        <f t="shared" si="40"/>
        <v>Tu</v>
      </c>
      <c r="F428" s="2" t="str">
        <f>IF(LEFT(data!O427,1)="(",data!P427,data!Q427)</f>
        <v>11:00AM</v>
      </c>
      <c r="G428" s="2" t="str">
        <f>IF(LEFT(data!O427,1)="(",data!Q427,data!R427)</f>
        <v>-</v>
      </c>
      <c r="H428" s="2" t="str">
        <f>IF(LEFT(data!O427,1)="(",data!R427,data!S427)</f>
        <v>11:50AM)</v>
      </c>
      <c r="I428" s="2" t="str">
        <f t="shared" si="41"/>
        <v>11:50AM</v>
      </c>
      <c r="J428" s="2" t="s">
        <v>361</v>
      </c>
      <c r="K428" s="2" t="str">
        <f t="shared" si="42"/>
        <v>INSERT INTO section (Cid, Room, Day, Time, Semester) VALUES (212,'EDC 172','Tu','11:00AM-11:50AM','Fall2016');</v>
      </c>
      <c r="L428" s="2"/>
      <c r="M428" s="2" t="str">
        <f>data!D427</f>
        <v>T05:</v>
      </c>
      <c r="N428" s="2" t="str">
        <f t="shared" si="43"/>
        <v>tutorial</v>
      </c>
      <c r="O428" s="2">
        <f>IF(ISNA(VLOOKUP(data!M427,data!$Y$2:$AC$168,5,FALSE)), "", VLOOKUP(data!M427,data!$Y$2:$AC$168,5,FALSE))</f>
        <v>40347153</v>
      </c>
      <c r="P428" s="2"/>
      <c r="Q428" s="2" t="str">
        <f>CONCATENATE("INSERT INTO ",N428," (Sid, Eid) VALUES (",specialization!A428,", ",O428,");")</f>
        <v>INSERT INTO tutorial (Sid, Eid) VALUES (360, 40347153);</v>
      </c>
    </row>
    <row r="429" spans="1:17" x14ac:dyDescent="0.25">
      <c r="A429" s="2">
        <f>VLOOKUP(data!A428,courses!A:F,3,FALSE)</f>
        <v>212</v>
      </c>
      <c r="B429" s="2" t="str">
        <f>CONCATENATE(data!G428," ",data!H428)</f>
        <v>EDC 154,</v>
      </c>
      <c r="C429" s="2" t="str">
        <f t="shared" si="39"/>
        <v>EDC 154</v>
      </c>
      <c r="D429" s="2" t="str">
        <f>IF(LEFT(data!O428,1)="(",data!O428,data!P428)</f>
        <v>(Tu</v>
      </c>
      <c r="E429" s="2" t="str">
        <f t="shared" si="40"/>
        <v>Tu</v>
      </c>
      <c r="F429" s="2" t="str">
        <f>IF(LEFT(data!O428,1)="(",data!P428,data!Q428)</f>
        <v>1:00PM</v>
      </c>
      <c r="G429" s="2" t="str">
        <f>IF(LEFT(data!O428,1)="(",data!Q428,data!R428)</f>
        <v>-</v>
      </c>
      <c r="H429" s="2" t="str">
        <f>IF(LEFT(data!O428,1)="(",data!R428,data!S428)</f>
        <v>1:50PM)</v>
      </c>
      <c r="I429" s="2" t="str">
        <f t="shared" si="41"/>
        <v>1:50PM</v>
      </c>
      <c r="J429" s="2" t="s">
        <v>361</v>
      </c>
      <c r="K429" s="2" t="str">
        <f t="shared" si="42"/>
        <v>INSERT INTO section (Cid, Room, Day, Time, Semester) VALUES (212,'EDC 154','Tu','1:00PM-1:50PM','Fall2016');</v>
      </c>
      <c r="L429" s="2"/>
      <c r="M429" s="2" t="str">
        <f>data!D428</f>
        <v>T06:</v>
      </c>
      <c r="N429" s="2" t="str">
        <f t="shared" si="43"/>
        <v>tutorial</v>
      </c>
      <c r="O429" s="2">
        <f>IF(ISNA(VLOOKUP(data!M428,data!$Y$2:$AC$168,5,FALSE)), "", VLOOKUP(data!M428,data!$Y$2:$AC$168,5,FALSE))</f>
        <v>40347153</v>
      </c>
      <c r="P429" s="2"/>
      <c r="Q429" s="2" t="str">
        <f>CONCATENATE("INSERT INTO ",N429," (Sid, Eid) VALUES (",specialization!A429,", ",O429,");")</f>
        <v>INSERT INTO tutorial (Sid, Eid) VALUES (361, 40347153);</v>
      </c>
    </row>
    <row r="430" spans="1:17" x14ac:dyDescent="0.25">
      <c r="A430" s="2">
        <f>VLOOKUP(data!A429,courses!A:F,3,FALSE)</f>
        <v>212</v>
      </c>
      <c r="B430" s="2" t="str">
        <f>CONCATENATE(data!G429," ",data!H429)</f>
        <v>ST 055,</v>
      </c>
      <c r="C430" s="2" t="str">
        <f t="shared" si="39"/>
        <v>ST 055</v>
      </c>
      <c r="D430" s="2" t="str">
        <f>IF(LEFT(data!O429,1)="(",data!O429,data!P429)</f>
        <v>(We</v>
      </c>
      <c r="E430" s="2" t="str">
        <f t="shared" si="40"/>
        <v>We</v>
      </c>
      <c r="F430" s="2" t="str">
        <f>IF(LEFT(data!O429,1)="(",data!P429,data!Q429)</f>
        <v>9:00AM</v>
      </c>
      <c r="G430" s="2" t="str">
        <f>IF(LEFT(data!O429,1)="(",data!Q429,data!R429)</f>
        <v>-</v>
      </c>
      <c r="H430" s="2" t="str">
        <f>IF(LEFT(data!O429,1)="(",data!R429,data!S429)</f>
        <v>9:50AM)</v>
      </c>
      <c r="I430" s="2" t="str">
        <f t="shared" si="41"/>
        <v>9:50AM</v>
      </c>
      <c r="J430" s="2" t="s">
        <v>361</v>
      </c>
      <c r="K430" s="2" t="str">
        <f t="shared" si="42"/>
        <v>INSERT INTO section (Cid, Room, Day, Time, Semester) VALUES (212,'ST 055','We','9:00AM-9:50AM','Fall2016');</v>
      </c>
      <c r="L430" s="2"/>
      <c r="M430" s="2" t="str">
        <f>data!D429</f>
        <v>T07:</v>
      </c>
      <c r="N430" s="2" t="str">
        <f t="shared" si="43"/>
        <v>tutorial</v>
      </c>
      <c r="O430" s="2">
        <f>IF(ISNA(VLOOKUP(data!M429,data!$Y$2:$AC$168,5,FALSE)), "", VLOOKUP(data!M429,data!$Y$2:$AC$168,5,FALSE))</f>
        <v>40347153</v>
      </c>
      <c r="P430" s="2"/>
      <c r="Q430" s="2" t="str">
        <f>CONCATENATE("INSERT INTO ",N430," (Sid, Eid) VALUES (",specialization!A430,", ",O430,");")</f>
        <v>INSERT INTO tutorial (Sid, Eid) VALUES (362, 40347153);</v>
      </c>
    </row>
    <row r="431" spans="1:17" x14ac:dyDescent="0.25">
      <c r="A431" s="2">
        <f>VLOOKUP(data!A430,courses!A:F,3,FALSE)</f>
        <v>212</v>
      </c>
      <c r="B431" s="2" t="str">
        <f>CONCATENATE(data!G430," ",data!H430)</f>
        <v>CHE 202,</v>
      </c>
      <c r="C431" s="2" t="str">
        <f t="shared" si="39"/>
        <v>CHE 202</v>
      </c>
      <c r="D431" s="2" t="str">
        <f>IF(LEFT(data!O430,1)="(",data!O430,data!P430)</f>
        <v>(We</v>
      </c>
      <c r="E431" s="2" t="str">
        <f t="shared" si="40"/>
        <v>We</v>
      </c>
      <c r="F431" s="2" t="str">
        <f>IF(LEFT(data!O430,1)="(",data!P430,data!Q430)</f>
        <v>9:00AM</v>
      </c>
      <c r="G431" s="2" t="str">
        <f>IF(LEFT(data!O430,1)="(",data!Q430,data!R430)</f>
        <v>-</v>
      </c>
      <c r="H431" s="2" t="str">
        <f>IF(LEFT(data!O430,1)="(",data!R430,data!S430)</f>
        <v>9:50AM)</v>
      </c>
      <c r="I431" s="2" t="str">
        <f t="shared" si="41"/>
        <v>9:50AM</v>
      </c>
      <c r="J431" s="2" t="s">
        <v>361</v>
      </c>
      <c r="K431" s="2" t="str">
        <f t="shared" si="42"/>
        <v>INSERT INTO section (Cid, Room, Day, Time, Semester) VALUES (212,'CHE 202','We','9:00AM-9:50AM','Fall2016');</v>
      </c>
      <c r="L431" s="2"/>
      <c r="M431" s="2" t="str">
        <f>data!D430</f>
        <v>T08:</v>
      </c>
      <c r="N431" s="2" t="str">
        <f t="shared" si="43"/>
        <v>tutorial</v>
      </c>
      <c r="O431" s="2">
        <f>IF(ISNA(VLOOKUP(data!M430,data!$Y$2:$AC$168,5,FALSE)), "", VLOOKUP(data!M430,data!$Y$2:$AC$168,5,FALSE))</f>
        <v>40347153</v>
      </c>
      <c r="P431" s="2"/>
      <c r="Q431" s="2" t="str">
        <f>CONCATENATE("INSERT INTO ",N431," (Sid, Eid) VALUES (",specialization!A431,", ",O431,");")</f>
        <v>INSERT INTO tutorial (Sid, Eid) VALUES (363, 40347153);</v>
      </c>
    </row>
    <row r="432" spans="1:17" x14ac:dyDescent="0.25">
      <c r="A432" s="2">
        <f>VLOOKUP(data!A431,courses!A:F,3,FALSE)</f>
        <v>212</v>
      </c>
      <c r="B432" s="2" t="str">
        <f>CONCATENATE(data!G431," ",data!H431)</f>
        <v>RDC, group</v>
      </c>
      <c r="C432" s="2" t="str">
        <f t="shared" si="39"/>
        <v>RDC, grou</v>
      </c>
      <c r="D432" s="2" t="str">
        <f>IF(LEFT(data!O431,1)="(",data!O431,data!P431)</f>
        <v>(We</v>
      </c>
      <c r="E432" s="2" t="str">
        <f t="shared" si="40"/>
        <v>We</v>
      </c>
      <c r="F432" s="2" t="str">
        <f>IF(LEFT(data!O431,1)="(",data!P431,data!Q431)</f>
        <v>10:00AM</v>
      </c>
      <c r="G432" s="2" t="str">
        <f>IF(LEFT(data!O431,1)="(",data!Q431,data!R431)</f>
        <v>-</v>
      </c>
      <c r="H432" s="2" t="str">
        <f>IF(LEFT(data!O431,1)="(",data!R431,data!S431)</f>
        <v>10:50AM)</v>
      </c>
      <c r="I432" s="2" t="str">
        <f t="shared" si="41"/>
        <v>10:50AM</v>
      </c>
      <c r="J432" s="2" t="s">
        <v>361</v>
      </c>
      <c r="K432" s="2" t="str">
        <f t="shared" si="42"/>
        <v>INSERT INTO section (Cid, Room, Day, Time, Semester) VALUES (212,'RDC, grou','We','10:00AM-10:50AM','Fall2016');</v>
      </c>
      <c r="L432" s="2"/>
      <c r="M432" s="2" t="str">
        <f>data!D431</f>
        <v>T09:</v>
      </c>
      <c r="N432" s="2" t="str">
        <f t="shared" si="43"/>
        <v>tutorial</v>
      </c>
      <c r="O432" s="2" t="str">
        <f>IF(ISNA(VLOOKUP(data!M431,data!$Y$2:$AC$168,5,FALSE)), "", VLOOKUP(data!M431,data!$Y$2:$AC$168,5,FALSE))</f>
        <v/>
      </c>
      <c r="P432" s="2"/>
      <c r="Q432" s="2" t="str">
        <f>CONCATENATE("INSERT INTO ",N432," (Sid, Eid) VALUES (",specialization!A432,", ",O432,");")</f>
        <v>INSERT INTO tutorial (Sid, Eid) VALUES (364, );</v>
      </c>
    </row>
    <row r="433" spans="1:17" x14ac:dyDescent="0.25">
      <c r="A433" s="2" t="e">
        <f>VLOOKUP(data!A432,courses!A:F,3,FALSE)</f>
        <v>#N/A</v>
      </c>
      <c r="B433" s="2" t="str">
        <f>CONCATENATE(data!G432," ",data!H432)</f>
        <v xml:space="preserve"> </v>
      </c>
      <c r="C433" s="2" t="str">
        <f t="shared" si="39"/>
        <v/>
      </c>
      <c r="D433" s="2">
        <f>IF(LEFT(data!O432,1)="(",data!O432,data!P432)</f>
        <v>0</v>
      </c>
      <c r="E433" s="2" t="str">
        <f t="shared" si="40"/>
        <v/>
      </c>
      <c r="F433" s="2">
        <f>IF(LEFT(data!O432,1)="(",data!P432,data!Q432)</f>
        <v>0</v>
      </c>
      <c r="G433" s="2">
        <f>IF(LEFT(data!O432,1)="(",data!Q432,data!R432)</f>
        <v>0</v>
      </c>
      <c r="H433" s="2">
        <f>IF(LEFT(data!O432,1)="(",data!R432,data!S432)</f>
        <v>0</v>
      </c>
      <c r="I433" s="2" t="str">
        <f t="shared" si="41"/>
        <v/>
      </c>
      <c r="J433" s="2" t="s">
        <v>361</v>
      </c>
      <c r="K433" s="2" t="e">
        <f t="shared" si="42"/>
        <v>#N/A</v>
      </c>
      <c r="L433" s="2"/>
      <c r="M433" s="2">
        <f>data!D432</f>
        <v>0</v>
      </c>
      <c r="N433" s="2" t="str">
        <f t="shared" si="43"/>
        <v>lab</v>
      </c>
      <c r="O433" s="2" t="str">
        <f>IF(ISNA(VLOOKUP(data!M432,data!$Y$2:$AC$168,5,FALSE)), "", VLOOKUP(data!M432,data!$Y$2:$AC$168,5,FALSE))</f>
        <v/>
      </c>
      <c r="P433" s="2"/>
      <c r="Q433" s="2" t="str">
        <f>CONCATENATE("INSERT INTO ",N433," (Sid, Eid) VALUES (",specialization!A433,", ",O433,");")</f>
        <v>INSERT INTO lab (Sid, Eid) VALUES (, );</v>
      </c>
    </row>
    <row r="434" spans="1:17" x14ac:dyDescent="0.25">
      <c r="A434" s="2" t="e">
        <f>VLOOKUP(data!A433,courses!A:F,3,FALSE)</f>
        <v>#N/A</v>
      </c>
      <c r="B434" s="2" t="str">
        <f>CONCATENATE(data!G433," ",data!H433)</f>
        <v xml:space="preserve"> </v>
      </c>
      <c r="C434" s="2" t="str">
        <f t="shared" si="39"/>
        <v/>
      </c>
      <c r="D434" s="2">
        <f>IF(LEFT(data!O433,1)="(",data!O433,data!P433)</f>
        <v>0</v>
      </c>
      <c r="E434" s="2" t="str">
        <f t="shared" si="40"/>
        <v/>
      </c>
      <c r="F434" s="2">
        <f>IF(LEFT(data!O433,1)="(",data!P433,data!Q433)</f>
        <v>0</v>
      </c>
      <c r="G434" s="2">
        <f>IF(LEFT(data!O433,1)="(",data!Q433,data!R433)</f>
        <v>0</v>
      </c>
      <c r="H434" s="2">
        <f>IF(LEFT(data!O433,1)="(",data!R433,data!S433)</f>
        <v>0</v>
      </c>
      <c r="I434" s="2" t="str">
        <f t="shared" si="41"/>
        <v/>
      </c>
      <c r="J434" s="2" t="s">
        <v>361</v>
      </c>
      <c r="K434" s="2" t="e">
        <f t="shared" si="42"/>
        <v>#N/A</v>
      </c>
      <c r="L434" s="2"/>
      <c r="M434" s="2" t="str">
        <f>data!D433</f>
        <v>Information</v>
      </c>
      <c r="N434" s="2" t="str">
        <f t="shared" si="43"/>
        <v>lab</v>
      </c>
      <c r="O434" s="2" t="str">
        <f>IF(ISNA(VLOOKUP(data!M433,data!$Y$2:$AC$168,5,FALSE)), "", VLOOKUP(data!M433,data!$Y$2:$AC$168,5,FALSE))</f>
        <v/>
      </c>
      <c r="P434" s="2"/>
      <c r="Q434" s="2" t="str">
        <f>CONCATENATE("INSERT INTO ",N434," (Sid, Eid) VALUES (",specialization!A434,", ",O434,");")</f>
        <v>INSERT INTO lab (Sid, Eid) VALUES (, );</v>
      </c>
    </row>
    <row r="435" spans="1:17" x14ac:dyDescent="0.25">
      <c r="A435" s="2">
        <f>VLOOKUP(data!A434,courses!A:F,3,FALSE)</f>
        <v>213</v>
      </c>
      <c r="B435" s="2" t="str">
        <f>CONCATENATE(data!G434," ",data!H434)</f>
        <v>SA 104,</v>
      </c>
      <c r="C435" s="2" t="str">
        <f t="shared" si="39"/>
        <v>SA 104</v>
      </c>
      <c r="D435" s="2" t="str">
        <f>IF(LEFT(data!O434,1)="(",data!O434,data!P434)</f>
        <v>(MoWeFr</v>
      </c>
      <c r="E435" s="2" t="str">
        <f t="shared" si="40"/>
        <v>MoWeFr</v>
      </c>
      <c r="F435" s="2" t="str">
        <f>IF(LEFT(data!O434,1)="(",data!P434,data!Q434)</f>
        <v>11:00AM</v>
      </c>
      <c r="G435" s="2" t="str">
        <f>IF(LEFT(data!O434,1)="(",data!Q434,data!R434)</f>
        <v>-</v>
      </c>
      <c r="H435" s="2" t="str">
        <f>IF(LEFT(data!O434,1)="(",data!R434,data!S434)</f>
        <v>11:50AM)</v>
      </c>
      <c r="I435" s="2" t="str">
        <f t="shared" si="41"/>
        <v>11:50AM</v>
      </c>
      <c r="J435" s="2" t="s">
        <v>361</v>
      </c>
      <c r="K435" s="2" t="str">
        <f t="shared" si="42"/>
        <v>INSERT INTO section (Cid, Room, Day, Time, Semester) VALUES (213,'SA 104','MoWeFr','11:00AM-11:50AM','Fall2016');</v>
      </c>
      <c r="L435" s="2"/>
      <c r="M435" s="2" t="str">
        <f>data!D434</f>
        <v>L01:</v>
      </c>
      <c r="N435" s="2" t="str">
        <f t="shared" si="43"/>
        <v>lecture</v>
      </c>
      <c r="O435" s="2">
        <f>IF(ISNA(VLOOKUP(data!M434,data!$Y$2:$AC$168,5,FALSE)), "", VLOOKUP(data!M434,data!$Y$2:$AC$168,5,FALSE))</f>
        <v>75221011</v>
      </c>
      <c r="P435" s="2"/>
      <c r="Q435" s="2" t="str">
        <f>CONCATENATE("INSERT INTO ",N435," (Sid, Eid) VALUES (",specialization!A435,", ",O435,");")</f>
        <v>INSERT INTO lecture (Sid, Eid) VALUES (365, 75221011);</v>
      </c>
    </row>
    <row r="436" spans="1:17" x14ac:dyDescent="0.25">
      <c r="A436" s="2">
        <f>VLOOKUP(data!A435,courses!A:F,3,FALSE)</f>
        <v>213</v>
      </c>
      <c r="B436" s="2" t="str">
        <f>CONCATENATE(data!G435," ",data!H435)</f>
        <v>CHE 202,</v>
      </c>
      <c r="C436" s="2" t="str">
        <f t="shared" si="39"/>
        <v>CHE 202</v>
      </c>
      <c r="D436" s="2" t="str">
        <f>IF(LEFT(data!O435,1)="(",data!O435,data!P435)</f>
        <v>(We</v>
      </c>
      <c r="E436" s="2" t="str">
        <f t="shared" si="40"/>
        <v>We</v>
      </c>
      <c r="F436" s="2" t="str">
        <f>IF(LEFT(data!O435,1)="(",data!P435,data!Q435)</f>
        <v>1:00PM</v>
      </c>
      <c r="G436" s="2" t="str">
        <f>IF(LEFT(data!O435,1)="(",data!Q435,data!R435)</f>
        <v>-</v>
      </c>
      <c r="H436" s="2" t="str">
        <f>IF(LEFT(data!O435,1)="(",data!R435,data!S435)</f>
        <v>1:50PM)</v>
      </c>
      <c r="I436" s="2" t="str">
        <f t="shared" si="41"/>
        <v>1:50PM</v>
      </c>
      <c r="J436" s="2" t="s">
        <v>361</v>
      </c>
      <c r="K436" s="2" t="str">
        <f t="shared" si="42"/>
        <v>INSERT INTO section (Cid, Room, Day, Time, Semester) VALUES (213,'CHE 202','We','1:00PM-1:50PM','Fall2016');</v>
      </c>
      <c r="L436" s="2"/>
      <c r="M436" s="2" t="str">
        <f>data!D435</f>
        <v>T01:</v>
      </c>
      <c r="N436" s="2" t="str">
        <f t="shared" si="43"/>
        <v>tutorial</v>
      </c>
      <c r="O436" s="2">
        <f>IF(ISNA(VLOOKUP(data!M435,data!$Y$2:$AC$168,5,FALSE)), "", VLOOKUP(data!M435,data!$Y$2:$AC$168,5,FALSE))</f>
        <v>12853591</v>
      </c>
      <c r="P436" s="2"/>
      <c r="Q436" s="2" t="str">
        <f>CONCATENATE("INSERT INTO ",N436," (Sid, Eid) VALUES (",specialization!A436,", ",O436,");")</f>
        <v>INSERT INTO tutorial (Sid, Eid) VALUES (366, 12853591);</v>
      </c>
    </row>
    <row r="437" spans="1:17" x14ac:dyDescent="0.25">
      <c r="A437" s="2">
        <f>VLOOKUP(data!A436,courses!A:F,3,FALSE)</f>
        <v>213</v>
      </c>
      <c r="B437" s="2" t="str">
        <f>CONCATENATE(data!G436," ",data!H436)</f>
        <v>CHE 202,</v>
      </c>
      <c r="C437" s="2" t="str">
        <f t="shared" si="39"/>
        <v>CHE 202</v>
      </c>
      <c r="D437" s="2" t="str">
        <f>IF(LEFT(data!O436,1)="(",data!O436,data!P436)</f>
        <v>(We</v>
      </c>
      <c r="E437" s="2" t="str">
        <f t="shared" si="40"/>
        <v>We</v>
      </c>
      <c r="F437" s="2" t="str">
        <f>IF(LEFT(data!O436,1)="(",data!P436,data!Q436)</f>
        <v>2:00PM</v>
      </c>
      <c r="G437" s="2" t="str">
        <f>IF(LEFT(data!O436,1)="(",data!Q436,data!R436)</f>
        <v>-</v>
      </c>
      <c r="H437" s="2" t="str">
        <f>IF(LEFT(data!O436,1)="(",data!R436,data!S436)</f>
        <v>2:50PM)</v>
      </c>
      <c r="I437" s="2" t="str">
        <f t="shared" si="41"/>
        <v>2:50PM</v>
      </c>
      <c r="J437" s="2" t="s">
        <v>361</v>
      </c>
      <c r="K437" s="2" t="str">
        <f t="shared" si="42"/>
        <v>INSERT INTO section (Cid, Room, Day, Time, Semester) VALUES (213,'CHE 202','We','2:00PM-2:50PM','Fall2016');</v>
      </c>
      <c r="L437" s="2"/>
      <c r="M437" s="2" t="str">
        <f>data!D436</f>
        <v>T02:</v>
      </c>
      <c r="N437" s="2" t="str">
        <f t="shared" si="43"/>
        <v>tutorial</v>
      </c>
      <c r="O437" s="2">
        <f>IF(ISNA(VLOOKUP(data!M436,data!$Y$2:$AC$168,5,FALSE)), "", VLOOKUP(data!M436,data!$Y$2:$AC$168,5,FALSE))</f>
        <v>12853591</v>
      </c>
      <c r="P437" s="2"/>
      <c r="Q437" s="2" t="str">
        <f>CONCATENATE("INSERT INTO ",N437," (Sid, Eid) VALUES (",specialization!A437,", ",O437,");")</f>
        <v>INSERT INTO tutorial (Sid, Eid) VALUES (367, 12853591);</v>
      </c>
    </row>
    <row r="438" spans="1:17" x14ac:dyDescent="0.25">
      <c r="A438" s="2">
        <f>VLOOKUP(data!A437,courses!A:F,3,FALSE)</f>
        <v>213</v>
      </c>
      <c r="B438" s="2" t="str">
        <f>CONCATENATE(data!G437," ",data!H437)</f>
        <v>EDC 172,</v>
      </c>
      <c r="C438" s="2" t="str">
        <f t="shared" si="39"/>
        <v>EDC 172</v>
      </c>
      <c r="D438" s="2" t="str">
        <f>IF(LEFT(data!O437,1)="(",data!O437,data!P437)</f>
        <v>(Th</v>
      </c>
      <c r="E438" s="2" t="str">
        <f t="shared" si="40"/>
        <v>Th</v>
      </c>
      <c r="F438" s="2" t="str">
        <f>IF(LEFT(data!O437,1)="(",data!P437,data!Q437)</f>
        <v>10:00AM</v>
      </c>
      <c r="G438" s="2" t="str">
        <f>IF(LEFT(data!O437,1)="(",data!Q437,data!R437)</f>
        <v>-</v>
      </c>
      <c r="H438" s="2" t="str">
        <f>IF(LEFT(data!O437,1)="(",data!R437,data!S437)</f>
        <v>10:50AM)</v>
      </c>
      <c r="I438" s="2" t="str">
        <f t="shared" si="41"/>
        <v>10:50AM</v>
      </c>
      <c r="J438" s="2" t="s">
        <v>361</v>
      </c>
      <c r="K438" s="2" t="str">
        <f t="shared" si="42"/>
        <v>INSERT INTO section (Cid, Room, Day, Time, Semester) VALUES (213,'EDC 172','Th','10:00AM-10:50AM','Fall2016');</v>
      </c>
      <c r="L438" s="2"/>
      <c r="M438" s="2" t="str">
        <f>data!D437</f>
        <v>T03:</v>
      </c>
      <c r="N438" s="2" t="str">
        <f t="shared" si="43"/>
        <v>tutorial</v>
      </c>
      <c r="O438" s="2">
        <f>IF(ISNA(VLOOKUP(data!M437,data!$Y$2:$AC$168,5,FALSE)), "", VLOOKUP(data!M437,data!$Y$2:$AC$168,5,FALSE))</f>
        <v>12853591</v>
      </c>
      <c r="P438" s="2"/>
      <c r="Q438" s="2" t="str">
        <f>CONCATENATE("INSERT INTO ",N438," (Sid, Eid) VALUES (",specialization!A438,", ",O438,");")</f>
        <v>INSERT INTO tutorial (Sid, Eid) VALUES (368, 12853591);</v>
      </c>
    </row>
    <row r="439" spans="1:17" x14ac:dyDescent="0.25">
      <c r="A439" s="2">
        <f>VLOOKUP(data!A438,courses!A:F,3,FALSE)</f>
        <v>213</v>
      </c>
      <c r="B439" s="2" t="str">
        <f>CONCATENATE(data!G438," ",data!H438)</f>
        <v>EDC 172,</v>
      </c>
      <c r="C439" s="2" t="str">
        <f t="shared" si="39"/>
        <v>EDC 172</v>
      </c>
      <c r="D439" s="2" t="str">
        <f>IF(LEFT(data!O438,1)="(",data!O438,data!P438)</f>
        <v>(Th</v>
      </c>
      <c r="E439" s="2" t="str">
        <f t="shared" si="40"/>
        <v>Th</v>
      </c>
      <c r="F439" s="2" t="str">
        <f>IF(LEFT(data!O438,1)="(",data!P438,data!Q438)</f>
        <v>11:00AM</v>
      </c>
      <c r="G439" s="2" t="str">
        <f>IF(LEFT(data!O438,1)="(",data!Q438,data!R438)</f>
        <v>-</v>
      </c>
      <c r="H439" s="2" t="str">
        <f>IF(LEFT(data!O438,1)="(",data!R438,data!S438)</f>
        <v>11:50AM)</v>
      </c>
      <c r="I439" s="2" t="str">
        <f t="shared" si="41"/>
        <v>11:50AM</v>
      </c>
      <c r="J439" s="2" t="s">
        <v>361</v>
      </c>
      <c r="K439" s="2" t="str">
        <f t="shared" si="42"/>
        <v>INSERT INTO section (Cid, Room, Day, Time, Semester) VALUES (213,'EDC 172','Th','11:00AM-11:50AM','Fall2016');</v>
      </c>
      <c r="L439" s="2"/>
      <c r="M439" s="2" t="str">
        <f>data!D438</f>
        <v>T04:</v>
      </c>
      <c r="N439" s="2" t="str">
        <f t="shared" si="43"/>
        <v>tutorial</v>
      </c>
      <c r="O439" s="2">
        <f>IF(ISNA(VLOOKUP(data!M438,data!$Y$2:$AC$168,5,FALSE)), "", VLOOKUP(data!M438,data!$Y$2:$AC$168,5,FALSE))</f>
        <v>12853591</v>
      </c>
      <c r="P439" s="2"/>
      <c r="Q439" s="2" t="str">
        <f>CONCATENATE("INSERT INTO ",N439," (Sid, Eid) VALUES (",specialization!A439,", ",O439,");")</f>
        <v>INSERT INTO tutorial (Sid, Eid) VALUES (369, 12853591);</v>
      </c>
    </row>
    <row r="440" spans="1:17" x14ac:dyDescent="0.25">
      <c r="A440" s="2" t="e">
        <f>VLOOKUP(data!A439,courses!A:F,3,FALSE)</f>
        <v>#N/A</v>
      </c>
      <c r="B440" s="2" t="str">
        <f>CONCATENATE(data!G439," ",data!H439)</f>
        <v xml:space="preserve"> </v>
      </c>
      <c r="C440" s="2" t="str">
        <f t="shared" si="39"/>
        <v/>
      </c>
      <c r="D440" s="2">
        <f>IF(LEFT(data!O439,1)="(",data!O439,data!P439)</f>
        <v>0</v>
      </c>
      <c r="E440" s="2" t="str">
        <f t="shared" si="40"/>
        <v/>
      </c>
      <c r="F440" s="2">
        <f>IF(LEFT(data!O439,1)="(",data!P439,data!Q439)</f>
        <v>0</v>
      </c>
      <c r="G440" s="2">
        <f>IF(LEFT(data!O439,1)="(",data!Q439,data!R439)</f>
        <v>0</v>
      </c>
      <c r="H440" s="2">
        <f>IF(LEFT(data!O439,1)="(",data!R439,data!S439)</f>
        <v>0</v>
      </c>
      <c r="I440" s="2" t="str">
        <f t="shared" si="41"/>
        <v/>
      </c>
      <c r="J440" s="2" t="s">
        <v>361</v>
      </c>
      <c r="K440" s="2" t="e">
        <f t="shared" si="42"/>
        <v>#N/A</v>
      </c>
      <c r="L440" s="2"/>
      <c r="M440" s="2">
        <f>data!D439</f>
        <v>0</v>
      </c>
      <c r="N440" s="2" t="str">
        <f t="shared" si="43"/>
        <v>lab</v>
      </c>
      <c r="O440" s="2" t="str">
        <f>IF(ISNA(VLOOKUP(data!M439,data!$Y$2:$AC$168,5,FALSE)), "", VLOOKUP(data!M439,data!$Y$2:$AC$168,5,FALSE))</f>
        <v/>
      </c>
      <c r="P440" s="2"/>
      <c r="Q440" s="2" t="str">
        <f>CONCATENATE("INSERT INTO ",N440," (Sid, Eid) VALUES (",specialization!A440,", ",O440,");")</f>
        <v>INSERT INTO lab (Sid, Eid) VALUES (, );</v>
      </c>
    </row>
    <row r="441" spans="1:17" x14ac:dyDescent="0.25">
      <c r="A441" s="2" t="e">
        <f>VLOOKUP(data!A440,courses!A:F,3,FALSE)</f>
        <v>#N/A</v>
      </c>
      <c r="B441" s="2" t="str">
        <f>CONCATENATE(data!G440," ",data!H440)</f>
        <v xml:space="preserve"> </v>
      </c>
      <c r="C441" s="2" t="str">
        <f t="shared" si="39"/>
        <v/>
      </c>
      <c r="D441" s="2">
        <f>IF(LEFT(data!O440,1)="(",data!O440,data!P440)</f>
        <v>0</v>
      </c>
      <c r="E441" s="2" t="str">
        <f t="shared" si="40"/>
        <v/>
      </c>
      <c r="F441" s="2">
        <f>IF(LEFT(data!O440,1)="(",data!P440,data!Q440)</f>
        <v>0</v>
      </c>
      <c r="G441" s="2">
        <f>IF(LEFT(data!O440,1)="(",data!Q440,data!R440)</f>
        <v>0</v>
      </c>
      <c r="H441" s="2">
        <f>IF(LEFT(data!O440,1)="(",data!R440,data!S440)</f>
        <v>0</v>
      </c>
      <c r="I441" s="2" t="str">
        <f t="shared" si="41"/>
        <v/>
      </c>
      <c r="J441" s="2" t="s">
        <v>361</v>
      </c>
      <c r="K441" s="2" t="e">
        <f t="shared" si="42"/>
        <v>#N/A</v>
      </c>
      <c r="L441" s="2"/>
      <c r="M441" s="2" t="str">
        <f>data!D440</f>
        <v>Business</v>
      </c>
      <c r="N441" s="2" t="str">
        <f t="shared" si="43"/>
        <v>lab</v>
      </c>
      <c r="O441" s="2" t="str">
        <f>IF(ISNA(VLOOKUP(data!M440,data!$Y$2:$AC$168,5,FALSE)), "", VLOOKUP(data!M440,data!$Y$2:$AC$168,5,FALSE))</f>
        <v/>
      </c>
      <c r="P441" s="2"/>
      <c r="Q441" s="2" t="str">
        <f>CONCATENATE("INSERT INTO ",N441," (Sid, Eid) VALUES (",specialization!A441,", ",O441,");")</f>
        <v>INSERT INTO lab (Sid, Eid) VALUES (, );</v>
      </c>
    </row>
    <row r="442" spans="1:17" x14ac:dyDescent="0.25">
      <c r="A442" s="2">
        <f>VLOOKUP(data!A441,courses!A:F,3,FALSE)</f>
        <v>214</v>
      </c>
      <c r="B442" s="2" t="str">
        <f>CONCATENATE(data!G441," ",data!H441)</f>
        <v>SA 247,</v>
      </c>
      <c r="C442" s="2" t="str">
        <f t="shared" si="39"/>
        <v>SA 247</v>
      </c>
      <c r="D442" s="2" t="str">
        <f>IF(LEFT(data!O441,1)="(",data!O441,data!P441)</f>
        <v>(MoWeFr</v>
      </c>
      <c r="E442" s="2" t="str">
        <f t="shared" si="40"/>
        <v>MoWeFr</v>
      </c>
      <c r="F442" s="2" t="str">
        <f>IF(LEFT(data!O441,1)="(",data!P441,data!Q441)</f>
        <v>12:00PM</v>
      </c>
      <c r="G442" s="2" t="str">
        <f>IF(LEFT(data!O441,1)="(",data!Q441,data!R441)</f>
        <v>-</v>
      </c>
      <c r="H442" s="2" t="str">
        <f>IF(LEFT(data!O441,1)="(",data!R441,data!S441)</f>
        <v>12:50PM)</v>
      </c>
      <c r="I442" s="2" t="str">
        <f t="shared" si="41"/>
        <v>12:50PM</v>
      </c>
      <c r="J442" s="2" t="s">
        <v>361</v>
      </c>
      <c r="K442" s="2" t="str">
        <f t="shared" si="42"/>
        <v>INSERT INTO section (Cid, Room, Day, Time, Semester) VALUES (214,'SA 247','MoWeFr','12:00PM-12:50PM','Fall2016');</v>
      </c>
      <c r="L442" s="2"/>
      <c r="M442" s="2" t="str">
        <f>data!D441</f>
        <v>L01:</v>
      </c>
      <c r="N442" s="2" t="str">
        <f t="shared" si="43"/>
        <v>lecture</v>
      </c>
      <c r="O442" s="2">
        <f>IF(ISNA(VLOOKUP(data!M441,data!$Y$2:$AC$168,5,FALSE)), "", VLOOKUP(data!M441,data!$Y$2:$AC$168,5,FALSE))</f>
        <v>91435580</v>
      </c>
      <c r="P442" s="2"/>
      <c r="Q442" s="2" t="str">
        <f>CONCATENATE("INSERT INTO ",N442," (Sid, Eid) VALUES (",specialization!A442,", ",O442,");")</f>
        <v>INSERT INTO lecture (Sid, Eid) VALUES (370, 91435580);</v>
      </c>
    </row>
    <row r="443" spans="1:17" x14ac:dyDescent="0.25">
      <c r="A443" s="2" t="e">
        <f>VLOOKUP(data!A442,courses!A:F,3,FALSE)</f>
        <v>#N/A</v>
      </c>
      <c r="B443" s="2" t="str">
        <f>CONCATENATE(data!G442," ",data!H442)</f>
        <v xml:space="preserve"> </v>
      </c>
      <c r="C443" s="2" t="str">
        <f t="shared" si="39"/>
        <v/>
      </c>
      <c r="D443" s="2">
        <f>IF(LEFT(data!O442,1)="(",data!O442,data!P442)</f>
        <v>0</v>
      </c>
      <c r="E443" s="2" t="str">
        <f t="shared" si="40"/>
        <v/>
      </c>
      <c r="F443" s="2">
        <f>IF(LEFT(data!O442,1)="(",data!P442,data!Q442)</f>
        <v>0</v>
      </c>
      <c r="G443" s="2">
        <f>IF(LEFT(data!O442,1)="(",data!Q442,data!R442)</f>
        <v>0</v>
      </c>
      <c r="H443" s="2">
        <f>IF(LEFT(data!O442,1)="(",data!R442,data!S442)</f>
        <v>0</v>
      </c>
      <c r="I443" s="2" t="str">
        <f t="shared" si="41"/>
        <v/>
      </c>
      <c r="J443" s="2" t="s">
        <v>361</v>
      </c>
      <c r="K443" s="2" t="e">
        <f t="shared" si="42"/>
        <v>#N/A</v>
      </c>
      <c r="L443" s="2"/>
      <c r="M443" s="2">
        <f>data!D442</f>
        <v>0</v>
      </c>
      <c r="N443" s="2" t="str">
        <f t="shared" si="43"/>
        <v>lab</v>
      </c>
      <c r="O443" s="2" t="e">
        <f>VLOOKUP(data!M442,data!$Y$2:$AC$74,4,FALSE)</f>
        <v>#N/A</v>
      </c>
      <c r="P443" s="2"/>
      <c r="Q443" s="2" t="e">
        <f>CONCATENATE("INSERT INTO ",N443," (Sid, Eid) VALUES (",specialization!A471,", ",O443,");")</f>
        <v>#N/A</v>
      </c>
    </row>
    <row r="444" spans="1:17" x14ac:dyDescent="0.25">
      <c r="A444" s="2" t="e">
        <f>VLOOKUP(data!A443,courses!A:F,3,FALSE)</f>
        <v>#N/A</v>
      </c>
      <c r="B444" s="2" t="str">
        <f>CONCATENATE(data!G443," ",data!H443)</f>
        <v xml:space="preserve"> </v>
      </c>
      <c r="C444" s="2" t="str">
        <f t="shared" si="39"/>
        <v/>
      </c>
      <c r="D444" s="2">
        <f>IF(LEFT(data!O443,1)="(",data!O443,data!P443)</f>
        <v>0</v>
      </c>
      <c r="E444" s="2" t="str">
        <f t="shared" si="40"/>
        <v/>
      </c>
      <c r="F444" s="2">
        <f>IF(LEFT(data!O443,1)="(",data!P443,data!Q443)</f>
        <v>0</v>
      </c>
      <c r="G444" s="2">
        <f>IF(LEFT(data!O443,1)="(",data!Q443,data!R443)</f>
        <v>0</v>
      </c>
      <c r="H444" s="2">
        <f>IF(LEFT(data!O443,1)="(",data!R443,data!S443)</f>
        <v>0</v>
      </c>
      <c r="I444" s="2" t="str">
        <f t="shared" si="41"/>
        <v/>
      </c>
      <c r="J444" s="2" t="s">
        <v>361</v>
      </c>
      <c r="K444" s="2" t="e">
        <f t="shared" si="42"/>
        <v>#N/A</v>
      </c>
      <c r="L444" s="2"/>
      <c r="M444" s="2">
        <f>data!D443</f>
        <v>0</v>
      </c>
      <c r="N444" s="2" t="str">
        <f t="shared" si="43"/>
        <v>lab</v>
      </c>
      <c r="O444" s="2" t="e">
        <f>VLOOKUP(data!M443,data!$Y$2:$AC$74,4,FALSE)</f>
        <v>#N/A</v>
      </c>
      <c r="P444" s="2"/>
      <c r="Q444" s="2" t="e">
        <f>CONCATENATE("INSERT INTO ",N444," (Sid, Eid) VALUES (",specialization!A472,", ",O444,");")</f>
        <v>#N/A</v>
      </c>
    </row>
    <row r="445" spans="1:17" x14ac:dyDescent="0.25">
      <c r="A445" s="2" t="e">
        <f>VLOOKUP(data!A444,courses!A:F,3,FALSE)</f>
        <v>#N/A</v>
      </c>
      <c r="B445" s="2" t="str">
        <f>CONCATENATE(data!G444," ",data!H444)</f>
        <v xml:space="preserve"> </v>
      </c>
      <c r="C445" s="2" t="str">
        <f t="shared" si="39"/>
        <v/>
      </c>
      <c r="D445" s="2">
        <f>IF(LEFT(data!O444,1)="(",data!O444,data!P444)</f>
        <v>0</v>
      </c>
      <c r="E445" s="2" t="str">
        <f t="shared" si="40"/>
        <v/>
      </c>
      <c r="F445" s="2">
        <f>IF(LEFT(data!O444,1)="(",data!P444,data!Q444)</f>
        <v>0</v>
      </c>
      <c r="G445" s="2">
        <f>IF(LEFT(data!O444,1)="(",data!Q444,data!R444)</f>
        <v>0</v>
      </c>
      <c r="H445" s="2">
        <f>IF(LEFT(data!O444,1)="(",data!R444,data!S444)</f>
        <v>0</v>
      </c>
      <c r="I445" s="2" t="str">
        <f t="shared" si="41"/>
        <v/>
      </c>
      <c r="J445" s="2" t="s">
        <v>361</v>
      </c>
      <c r="K445" s="2" t="e">
        <f t="shared" si="42"/>
        <v>#N/A</v>
      </c>
      <c r="L445" s="2"/>
      <c r="M445" s="2">
        <f>data!D444</f>
        <v>0</v>
      </c>
      <c r="N445" s="2" t="str">
        <f t="shared" si="43"/>
        <v>lab</v>
      </c>
      <c r="O445" s="2" t="e">
        <f>VLOOKUP(data!M444,data!$Y$2:$AC$74,4,FALSE)</f>
        <v>#N/A</v>
      </c>
      <c r="P445" s="2"/>
      <c r="Q445" s="2" t="e">
        <f>CONCATENATE("INSERT INTO ",N445," (Sid, Eid) VALUES (",specialization!A473,", ",O445,");")</f>
        <v>#N/A</v>
      </c>
    </row>
    <row r="446" spans="1:17" x14ac:dyDescent="0.25">
      <c r="A446" s="2" t="e">
        <f>VLOOKUP(data!A445,courses!A:F,3,FALSE)</f>
        <v>#N/A</v>
      </c>
      <c r="B446" s="2" t="str">
        <f>CONCATENATE(data!G445," ",data!H445)</f>
        <v xml:space="preserve"> </v>
      </c>
      <c r="C446" s="2" t="str">
        <f t="shared" si="39"/>
        <v/>
      </c>
      <c r="D446" s="2">
        <f>IF(LEFT(data!O445,1)="(",data!O445,data!P445)</f>
        <v>0</v>
      </c>
      <c r="E446" s="2" t="str">
        <f t="shared" si="40"/>
        <v/>
      </c>
      <c r="F446" s="2">
        <f>IF(LEFT(data!O445,1)="(",data!P445,data!Q445)</f>
        <v>0</v>
      </c>
      <c r="G446" s="2">
        <f>IF(LEFT(data!O445,1)="(",data!Q445,data!R445)</f>
        <v>0</v>
      </c>
      <c r="H446" s="2">
        <f>IF(LEFT(data!O445,1)="(",data!R445,data!S445)</f>
        <v>0</v>
      </c>
      <c r="I446" s="2" t="str">
        <f t="shared" si="41"/>
        <v/>
      </c>
      <c r="J446" s="2" t="s">
        <v>361</v>
      </c>
      <c r="K446" s="2" t="e">
        <f t="shared" si="42"/>
        <v>#N/A</v>
      </c>
      <c r="L446" s="2"/>
      <c r="M446" s="2">
        <f>data!D445</f>
        <v>0</v>
      </c>
      <c r="N446" s="2" t="str">
        <f t="shared" si="43"/>
        <v>lab</v>
      </c>
      <c r="O446" s="2" t="e">
        <f>VLOOKUP(data!M445,data!$Y$2:$AC$74,4,FALSE)</f>
        <v>#N/A</v>
      </c>
      <c r="P446" s="2"/>
      <c r="Q446" s="2" t="e">
        <f>CONCATENATE("INSERT INTO ",N446," (Sid, Eid) VALUES (",specialization!A474,", ",O446,");")</f>
        <v>#N/A</v>
      </c>
    </row>
    <row r="447" spans="1:17" x14ac:dyDescent="0.25">
      <c r="A447" s="2" t="e">
        <f>VLOOKUP(data!A446,courses!A:F,3,FALSE)</f>
        <v>#N/A</v>
      </c>
      <c r="B447" s="2" t="str">
        <f>CONCATENATE(data!G446," ",data!H446)</f>
        <v xml:space="preserve"> </v>
      </c>
      <c r="C447" s="2" t="str">
        <f t="shared" si="39"/>
        <v/>
      </c>
      <c r="D447" s="2">
        <f>IF(LEFT(data!O446,1)="(",data!O446,data!P446)</f>
        <v>0</v>
      </c>
      <c r="E447" s="2" t="str">
        <f t="shared" si="40"/>
        <v/>
      </c>
      <c r="F447" s="2">
        <f>IF(LEFT(data!O446,1)="(",data!P446,data!Q446)</f>
        <v>0</v>
      </c>
      <c r="G447" s="2">
        <f>IF(LEFT(data!O446,1)="(",data!Q446,data!R446)</f>
        <v>0</v>
      </c>
      <c r="H447" s="2">
        <f>IF(LEFT(data!O446,1)="(",data!R446,data!S446)</f>
        <v>0</v>
      </c>
      <c r="I447" s="2" t="str">
        <f t="shared" si="41"/>
        <v/>
      </c>
      <c r="J447" s="2" t="s">
        <v>361</v>
      </c>
      <c r="K447" s="2" t="e">
        <f t="shared" si="42"/>
        <v>#N/A</v>
      </c>
      <c r="L447" s="2"/>
      <c r="M447" s="2">
        <f>data!D446</f>
        <v>0</v>
      </c>
      <c r="N447" s="2" t="str">
        <f t="shared" si="43"/>
        <v>lab</v>
      </c>
      <c r="O447" s="2" t="e">
        <f>VLOOKUP(data!M446,data!$Y$2:$AC$74,4,FALSE)</f>
        <v>#N/A</v>
      </c>
      <c r="P447" s="2"/>
      <c r="Q447" s="2" t="e">
        <f>CONCATENATE("INSERT INTO ",N447," (Sid, Eid) VALUES (",specialization!A475,", ",O447,");")</f>
        <v>#N/A</v>
      </c>
    </row>
    <row r="448" spans="1:17" x14ac:dyDescent="0.25">
      <c r="A448" s="2" t="e">
        <f>VLOOKUP(data!A447,courses!A:F,3,FALSE)</f>
        <v>#N/A</v>
      </c>
      <c r="B448" s="2" t="str">
        <f>CONCATENATE(data!G447," ",data!H447)</f>
        <v xml:space="preserve"> </v>
      </c>
      <c r="C448" s="2" t="str">
        <f t="shared" si="39"/>
        <v/>
      </c>
      <c r="D448" s="2">
        <f>IF(LEFT(data!O447,1)="(",data!O447,data!P447)</f>
        <v>0</v>
      </c>
      <c r="E448" s="2" t="str">
        <f t="shared" si="40"/>
        <v/>
      </c>
      <c r="F448" s="2">
        <f>IF(LEFT(data!O447,1)="(",data!P447,data!Q447)</f>
        <v>0</v>
      </c>
      <c r="G448" s="2">
        <f>IF(LEFT(data!O447,1)="(",data!Q447,data!R447)</f>
        <v>0</v>
      </c>
      <c r="H448" s="2">
        <f>IF(LEFT(data!O447,1)="(",data!R447,data!S447)</f>
        <v>0</v>
      </c>
      <c r="I448" s="2" t="str">
        <f t="shared" si="41"/>
        <v/>
      </c>
      <c r="J448" s="2" t="s">
        <v>361</v>
      </c>
      <c r="K448" s="2" t="e">
        <f t="shared" si="42"/>
        <v>#N/A</v>
      </c>
      <c r="L448" s="2"/>
      <c r="M448" s="2">
        <f>data!D447</f>
        <v>0</v>
      </c>
      <c r="N448" s="2" t="str">
        <f t="shared" si="43"/>
        <v>lab</v>
      </c>
      <c r="O448" s="2" t="e">
        <f>VLOOKUP(data!M447,data!$Y$2:$AC$74,4,FALSE)</f>
        <v>#N/A</v>
      </c>
      <c r="P448" s="2"/>
      <c r="Q448" s="2" t="e">
        <f>CONCATENATE("INSERT INTO ",N448," (Sid, Eid) VALUES (",specialization!A476,", ",O448,");")</f>
        <v>#N/A</v>
      </c>
    </row>
    <row r="449" spans="1:17" x14ac:dyDescent="0.25">
      <c r="A449" s="2" t="e">
        <f>VLOOKUP(data!A448,courses!A:F,3,FALSE)</f>
        <v>#N/A</v>
      </c>
      <c r="B449" s="2" t="str">
        <f>CONCATENATE(data!G448," ",data!H448)</f>
        <v xml:space="preserve"> </v>
      </c>
      <c r="C449" s="2" t="str">
        <f t="shared" si="39"/>
        <v/>
      </c>
      <c r="D449" s="2">
        <f>IF(LEFT(data!O448,1)="(",data!O448,data!P448)</f>
        <v>0</v>
      </c>
      <c r="E449" s="2" t="str">
        <f t="shared" si="40"/>
        <v/>
      </c>
      <c r="F449" s="2">
        <f>IF(LEFT(data!O448,1)="(",data!P448,data!Q448)</f>
        <v>0</v>
      </c>
      <c r="G449" s="2">
        <f>IF(LEFT(data!O448,1)="(",data!Q448,data!R448)</f>
        <v>0</v>
      </c>
      <c r="H449" s="2">
        <f>IF(LEFT(data!O448,1)="(",data!R448,data!S448)</f>
        <v>0</v>
      </c>
      <c r="I449" s="2" t="str">
        <f t="shared" si="41"/>
        <v/>
      </c>
      <c r="J449" s="2" t="s">
        <v>361</v>
      </c>
      <c r="K449" s="2" t="e">
        <f t="shared" si="42"/>
        <v>#N/A</v>
      </c>
      <c r="L449" s="2"/>
      <c r="M449" s="2">
        <f>data!D448</f>
        <v>0</v>
      </c>
      <c r="N449" s="2" t="str">
        <f t="shared" si="43"/>
        <v>lab</v>
      </c>
      <c r="O449" s="2" t="e">
        <f>VLOOKUP(data!M448,data!$Y$2:$AC$74,4,FALSE)</f>
        <v>#N/A</v>
      </c>
      <c r="P449" s="2"/>
      <c r="Q449" s="2" t="e">
        <f>CONCATENATE("INSERT INTO ",N449," (Sid, Eid) VALUES (",specialization!A477,", ",O449,");")</f>
        <v>#N/A</v>
      </c>
    </row>
    <row r="450" spans="1:17" x14ac:dyDescent="0.25">
      <c r="A450" s="2" t="e">
        <f>VLOOKUP(data!A449,courses!A:F,3,FALSE)</f>
        <v>#N/A</v>
      </c>
      <c r="B450" s="2" t="str">
        <f>CONCATENATE(data!G449," ",data!H449)</f>
        <v xml:space="preserve"> </v>
      </c>
      <c r="C450" s="2" t="str">
        <f t="shared" si="39"/>
        <v/>
      </c>
      <c r="D450" s="2">
        <f>IF(LEFT(data!O449,1)="(",data!O449,data!P449)</f>
        <v>0</v>
      </c>
      <c r="E450" s="2" t="str">
        <f t="shared" si="40"/>
        <v/>
      </c>
      <c r="F450" s="2">
        <f>IF(LEFT(data!O449,1)="(",data!P449,data!Q449)</f>
        <v>0</v>
      </c>
      <c r="G450" s="2">
        <f>IF(LEFT(data!O449,1)="(",data!Q449,data!R449)</f>
        <v>0</v>
      </c>
      <c r="H450" s="2">
        <f>IF(LEFT(data!O449,1)="(",data!R449,data!S449)</f>
        <v>0</v>
      </c>
      <c r="I450" s="2" t="str">
        <f t="shared" si="41"/>
        <v/>
      </c>
      <c r="J450" s="2" t="s">
        <v>361</v>
      </c>
      <c r="K450" s="2" t="e">
        <f t="shared" si="42"/>
        <v>#N/A</v>
      </c>
      <c r="L450" s="2"/>
      <c r="M450" s="2">
        <f>data!D449</f>
        <v>0</v>
      </c>
      <c r="N450" s="2" t="str">
        <f t="shared" si="43"/>
        <v>lab</v>
      </c>
      <c r="O450" s="2" t="e">
        <f>VLOOKUP(data!M449,data!$Y$2:$AC$74,4,FALSE)</f>
        <v>#N/A</v>
      </c>
      <c r="P450" s="2"/>
      <c r="Q450" s="2" t="e">
        <f>CONCATENATE("INSERT INTO ",N450," (Sid, Eid) VALUES (",specialization!A478,", ",O450,");")</f>
        <v>#N/A</v>
      </c>
    </row>
    <row r="451" spans="1:17" x14ac:dyDescent="0.25">
      <c r="A451" s="2" t="e">
        <f>VLOOKUP(data!A450,courses!A:F,3,FALSE)</f>
        <v>#N/A</v>
      </c>
      <c r="B451" s="2" t="str">
        <f>CONCATENATE(data!G450," ",data!H450)</f>
        <v xml:space="preserve"> </v>
      </c>
      <c r="C451" s="2" t="str">
        <f t="shared" si="39"/>
        <v/>
      </c>
      <c r="D451" s="2">
        <f>IF(LEFT(data!O450,1)="(",data!O450,data!P450)</f>
        <v>0</v>
      </c>
      <c r="E451" s="2" t="str">
        <f t="shared" si="40"/>
        <v/>
      </c>
      <c r="F451" s="2">
        <f>IF(LEFT(data!O450,1)="(",data!P450,data!Q450)</f>
        <v>0</v>
      </c>
      <c r="G451" s="2">
        <f>IF(LEFT(data!O450,1)="(",data!Q450,data!R450)</f>
        <v>0</v>
      </c>
      <c r="H451" s="2">
        <f>IF(LEFT(data!O450,1)="(",data!R450,data!S450)</f>
        <v>0</v>
      </c>
      <c r="I451" s="2" t="str">
        <f t="shared" si="41"/>
        <v/>
      </c>
      <c r="J451" s="2" t="s">
        <v>361</v>
      </c>
      <c r="K451" s="2" t="e">
        <f t="shared" si="42"/>
        <v>#N/A</v>
      </c>
      <c r="L451" s="2"/>
      <c r="M451" s="2">
        <f>data!D450</f>
        <v>0</v>
      </c>
      <c r="N451" s="2" t="str">
        <f t="shared" si="43"/>
        <v>lab</v>
      </c>
      <c r="O451" s="2" t="e">
        <f>VLOOKUP(data!M450,data!$Y$2:$AC$74,4,FALSE)</f>
        <v>#N/A</v>
      </c>
      <c r="P451" s="2"/>
      <c r="Q451" s="2" t="e">
        <f>CONCATENATE("INSERT INTO ",N451," (Sid, Eid) VALUES (",specialization!A479,", ",O451,");")</f>
        <v>#N/A</v>
      </c>
    </row>
    <row r="452" spans="1:17" x14ac:dyDescent="0.25">
      <c r="A452" s="2" t="e">
        <f>VLOOKUP(data!A451,courses!A:F,3,FALSE)</f>
        <v>#N/A</v>
      </c>
      <c r="B452" s="2" t="str">
        <f>CONCATENATE(data!G451," ",data!H451)</f>
        <v xml:space="preserve"> </v>
      </c>
      <c r="C452" s="2" t="str">
        <f t="shared" si="39"/>
        <v/>
      </c>
      <c r="D452" s="2">
        <f>IF(LEFT(data!O451,1)="(",data!O451,data!P451)</f>
        <v>0</v>
      </c>
      <c r="E452" s="2" t="str">
        <f t="shared" si="40"/>
        <v/>
      </c>
      <c r="F452" s="2">
        <f>IF(LEFT(data!O451,1)="(",data!P451,data!Q451)</f>
        <v>0</v>
      </c>
      <c r="G452" s="2">
        <f>IF(LEFT(data!O451,1)="(",data!Q451,data!R451)</f>
        <v>0</v>
      </c>
      <c r="H452" s="2">
        <f>IF(LEFT(data!O451,1)="(",data!R451,data!S451)</f>
        <v>0</v>
      </c>
      <c r="I452" s="2" t="str">
        <f t="shared" si="41"/>
        <v/>
      </c>
      <c r="J452" s="2" t="s">
        <v>361</v>
      </c>
      <c r="K452" s="2" t="e">
        <f t="shared" si="42"/>
        <v>#N/A</v>
      </c>
      <c r="L452" s="2"/>
      <c r="M452" s="2">
        <f>data!D451</f>
        <v>0</v>
      </c>
      <c r="N452" s="2" t="str">
        <f t="shared" si="43"/>
        <v>lab</v>
      </c>
      <c r="O452" s="2" t="e">
        <f>VLOOKUP(data!M451,data!$Y$2:$AC$74,4,FALSE)</f>
        <v>#N/A</v>
      </c>
      <c r="P452" s="2"/>
      <c r="Q452" s="2" t="e">
        <f>CONCATENATE("INSERT INTO ",N452," (Sid, Eid) VALUES (",specialization!A480,", ",O452,");")</f>
        <v>#N/A</v>
      </c>
    </row>
    <row r="453" spans="1:17" x14ac:dyDescent="0.25">
      <c r="A453" s="2" t="e">
        <f>VLOOKUP(data!A452,courses!A:F,3,FALSE)</f>
        <v>#N/A</v>
      </c>
      <c r="B453" s="2" t="str">
        <f>CONCATENATE(data!G452," ",data!H452)</f>
        <v xml:space="preserve"> </v>
      </c>
      <c r="C453" s="2" t="str">
        <f t="shared" si="39"/>
        <v/>
      </c>
      <c r="D453" s="2">
        <f>IF(LEFT(data!O452,1)="(",data!O452,data!P452)</f>
        <v>0</v>
      </c>
      <c r="E453" s="2" t="str">
        <f t="shared" si="40"/>
        <v/>
      </c>
      <c r="F453" s="2">
        <f>IF(LEFT(data!O452,1)="(",data!P452,data!Q452)</f>
        <v>0</v>
      </c>
      <c r="G453" s="2">
        <f>IF(LEFT(data!O452,1)="(",data!Q452,data!R452)</f>
        <v>0</v>
      </c>
      <c r="H453" s="2">
        <f>IF(LEFT(data!O452,1)="(",data!R452,data!S452)</f>
        <v>0</v>
      </c>
      <c r="I453" s="2" t="str">
        <f t="shared" si="41"/>
        <v/>
      </c>
      <c r="J453" s="2" t="s">
        <v>361</v>
      </c>
      <c r="K453" s="2" t="e">
        <f t="shared" si="42"/>
        <v>#N/A</v>
      </c>
      <c r="L453" s="2"/>
      <c r="M453" s="2">
        <f>data!D452</f>
        <v>0</v>
      </c>
      <c r="N453" s="2" t="str">
        <f t="shared" si="43"/>
        <v>lab</v>
      </c>
      <c r="O453" s="2" t="e">
        <f>VLOOKUP(data!M452,data!$Y$2:$AC$74,4,FALSE)</f>
        <v>#N/A</v>
      </c>
      <c r="P453" s="2"/>
      <c r="Q453" s="2" t="e">
        <f>CONCATENATE("INSERT INTO ",N453," (Sid, Eid) VALUES (",specialization!A481,", ",O453,");")</f>
        <v>#N/A</v>
      </c>
    </row>
    <row r="454" spans="1:17" x14ac:dyDescent="0.25">
      <c r="A454" s="2" t="e">
        <f>VLOOKUP(data!A453,courses!A:F,3,FALSE)</f>
        <v>#N/A</v>
      </c>
      <c r="B454" s="2" t="str">
        <f>CONCATENATE(data!G453," ",data!H453)</f>
        <v xml:space="preserve"> </v>
      </c>
      <c r="C454" s="2" t="str">
        <f t="shared" si="39"/>
        <v/>
      </c>
      <c r="D454" s="2">
        <f>IF(LEFT(data!O453,1)="(",data!O453,data!P453)</f>
        <v>0</v>
      </c>
      <c r="E454" s="2" t="str">
        <f t="shared" si="40"/>
        <v/>
      </c>
      <c r="F454" s="2">
        <f>IF(LEFT(data!O453,1)="(",data!P453,data!Q453)</f>
        <v>0</v>
      </c>
      <c r="G454" s="2">
        <f>IF(LEFT(data!O453,1)="(",data!Q453,data!R453)</f>
        <v>0</v>
      </c>
      <c r="H454" s="2">
        <f>IF(LEFT(data!O453,1)="(",data!R453,data!S453)</f>
        <v>0</v>
      </c>
      <c r="I454" s="2" t="str">
        <f t="shared" si="41"/>
        <v/>
      </c>
      <c r="J454" s="2" t="s">
        <v>361</v>
      </c>
      <c r="K454" s="2" t="e">
        <f t="shared" si="42"/>
        <v>#N/A</v>
      </c>
      <c r="L454" s="2"/>
      <c r="M454" s="2">
        <f>data!D453</f>
        <v>0</v>
      </c>
      <c r="N454" s="2" t="str">
        <f t="shared" si="43"/>
        <v>lab</v>
      </c>
      <c r="O454" s="2" t="e">
        <f>VLOOKUP(data!M453,data!$Y$2:$AC$74,4,FALSE)</f>
        <v>#N/A</v>
      </c>
      <c r="P454" s="2"/>
      <c r="Q454" s="2" t="e">
        <f>CONCATENATE("INSERT INTO ",N454," (Sid, Eid) VALUES (",specialization!A482,", ",O454,");")</f>
        <v>#N/A</v>
      </c>
    </row>
    <row r="455" spans="1:17" x14ac:dyDescent="0.25">
      <c r="A455" s="2" t="e">
        <f>VLOOKUP(data!A454,courses!A:F,3,FALSE)</f>
        <v>#N/A</v>
      </c>
      <c r="B455" s="2" t="str">
        <f>CONCATENATE(data!G454," ",data!H454)</f>
        <v xml:space="preserve"> </v>
      </c>
      <c r="C455" s="2" t="str">
        <f t="shared" si="39"/>
        <v/>
      </c>
      <c r="D455" s="2">
        <f>IF(LEFT(data!O454,1)="(",data!O454,data!P454)</f>
        <v>0</v>
      </c>
      <c r="E455" s="2" t="str">
        <f t="shared" si="40"/>
        <v/>
      </c>
      <c r="F455" s="2">
        <f>IF(LEFT(data!O454,1)="(",data!P454,data!Q454)</f>
        <v>0</v>
      </c>
      <c r="G455" s="2">
        <f>IF(LEFT(data!O454,1)="(",data!Q454,data!R454)</f>
        <v>0</v>
      </c>
      <c r="H455" s="2">
        <f>IF(LEFT(data!O454,1)="(",data!R454,data!S454)</f>
        <v>0</v>
      </c>
      <c r="I455" s="2" t="str">
        <f t="shared" si="41"/>
        <v/>
      </c>
      <c r="J455" s="2" t="s">
        <v>361</v>
      </c>
      <c r="K455" s="2" t="e">
        <f t="shared" si="42"/>
        <v>#N/A</v>
      </c>
      <c r="L455" s="2"/>
      <c r="M455" s="2">
        <f>data!D454</f>
        <v>0</v>
      </c>
      <c r="N455" s="2" t="str">
        <f t="shared" si="43"/>
        <v>lab</v>
      </c>
      <c r="O455" s="2" t="e">
        <f>VLOOKUP(data!M454,data!$Y$2:$AC$74,4,FALSE)</f>
        <v>#N/A</v>
      </c>
      <c r="P455" s="2"/>
      <c r="Q455" s="2" t="e">
        <f>CONCATENATE("INSERT INTO ",N455," (Sid, Eid) VALUES (",specialization!A483,", ",O455,");")</f>
        <v>#N/A</v>
      </c>
    </row>
    <row r="456" spans="1:17" x14ac:dyDescent="0.25">
      <c r="A456" s="2" t="e">
        <f>VLOOKUP(data!A455,courses!A:F,3,FALSE)</f>
        <v>#N/A</v>
      </c>
      <c r="B456" s="2" t="str">
        <f>CONCATENATE(data!G455," ",data!H455)</f>
        <v xml:space="preserve"> </v>
      </c>
      <c r="C456" s="2" t="str">
        <f t="shared" si="39"/>
        <v/>
      </c>
      <c r="D456" s="2">
        <f>IF(LEFT(data!O455,1)="(",data!O455,data!P455)</f>
        <v>0</v>
      </c>
      <c r="E456" s="2" t="str">
        <f t="shared" si="40"/>
        <v/>
      </c>
      <c r="F456" s="2">
        <f>IF(LEFT(data!O455,1)="(",data!P455,data!Q455)</f>
        <v>0</v>
      </c>
      <c r="G456" s="2">
        <f>IF(LEFT(data!O455,1)="(",data!Q455,data!R455)</f>
        <v>0</v>
      </c>
      <c r="H456" s="2">
        <f>IF(LEFT(data!O455,1)="(",data!R455,data!S455)</f>
        <v>0</v>
      </c>
      <c r="I456" s="2" t="str">
        <f t="shared" si="41"/>
        <v/>
      </c>
      <c r="J456" s="2" t="s">
        <v>361</v>
      </c>
      <c r="K456" s="2" t="e">
        <f t="shared" si="42"/>
        <v>#N/A</v>
      </c>
      <c r="L456" s="2"/>
      <c r="M456" s="2">
        <f>data!D455</f>
        <v>0</v>
      </c>
      <c r="N456" s="2" t="str">
        <f t="shared" si="43"/>
        <v>lab</v>
      </c>
      <c r="O456" s="2" t="e">
        <f>VLOOKUP(data!M455,data!$Y$2:$AC$74,4,FALSE)</f>
        <v>#N/A</v>
      </c>
      <c r="P456" s="2"/>
      <c r="Q456" s="2" t="e">
        <f>CONCATENATE("INSERT INTO ",N456," (Sid, Eid) VALUES (",specialization!A484,", ",O456,");")</f>
        <v>#N/A</v>
      </c>
    </row>
    <row r="457" spans="1:17" x14ac:dyDescent="0.25">
      <c r="A457" s="2" t="e">
        <f>VLOOKUP(data!A456,courses!A:F,3,FALSE)</f>
        <v>#N/A</v>
      </c>
      <c r="B457" s="2" t="str">
        <f>CONCATENATE(data!G456," ",data!H456)</f>
        <v xml:space="preserve"> </v>
      </c>
      <c r="C457" s="2" t="str">
        <f t="shared" si="39"/>
        <v/>
      </c>
      <c r="D457" s="2">
        <f>IF(LEFT(data!O456,1)="(",data!O456,data!P456)</f>
        <v>0</v>
      </c>
      <c r="E457" s="2" t="str">
        <f t="shared" si="40"/>
        <v/>
      </c>
      <c r="F457" s="2">
        <f>IF(LEFT(data!O456,1)="(",data!P456,data!Q456)</f>
        <v>0</v>
      </c>
      <c r="G457" s="2">
        <f>IF(LEFT(data!O456,1)="(",data!Q456,data!R456)</f>
        <v>0</v>
      </c>
      <c r="H457" s="2">
        <f>IF(LEFT(data!O456,1)="(",data!R456,data!S456)</f>
        <v>0</v>
      </c>
      <c r="I457" s="2" t="str">
        <f t="shared" si="41"/>
        <v/>
      </c>
      <c r="J457" s="2" t="s">
        <v>361</v>
      </c>
      <c r="K457" s="2" t="e">
        <f t="shared" si="42"/>
        <v>#N/A</v>
      </c>
      <c r="L457" s="2"/>
      <c r="M457" s="2">
        <f>data!D456</f>
        <v>0</v>
      </c>
      <c r="N457" s="2" t="str">
        <f t="shared" si="43"/>
        <v>lab</v>
      </c>
      <c r="O457" s="2" t="e">
        <f>VLOOKUP(data!M456,data!$Y$2:$AC$74,4,FALSE)</f>
        <v>#N/A</v>
      </c>
      <c r="P457" s="2"/>
      <c r="Q457" s="2" t="e">
        <f>CONCATENATE("INSERT INTO ",N457," (Sid, Eid) VALUES (",specialization!A485,", ",O457,");")</f>
        <v>#N/A</v>
      </c>
    </row>
    <row r="458" spans="1:17" x14ac:dyDescent="0.25">
      <c r="A458" s="2" t="e">
        <f>VLOOKUP(data!A457,courses!A:F,3,FALSE)</f>
        <v>#N/A</v>
      </c>
      <c r="B458" s="2" t="str">
        <f>CONCATENATE(data!G457," ",data!H457)</f>
        <v xml:space="preserve"> </v>
      </c>
      <c r="C458" s="2" t="str">
        <f t="shared" si="39"/>
        <v/>
      </c>
      <c r="D458" s="2">
        <f>IF(LEFT(data!O457,1)="(",data!O457,data!P457)</f>
        <v>0</v>
      </c>
      <c r="E458" s="2" t="str">
        <f t="shared" si="40"/>
        <v/>
      </c>
      <c r="F458" s="2">
        <f>IF(LEFT(data!O457,1)="(",data!P457,data!Q457)</f>
        <v>0</v>
      </c>
      <c r="G458" s="2">
        <f>IF(LEFT(data!O457,1)="(",data!Q457,data!R457)</f>
        <v>0</v>
      </c>
      <c r="H458" s="2">
        <f>IF(LEFT(data!O457,1)="(",data!R457,data!S457)</f>
        <v>0</v>
      </c>
      <c r="I458" s="2" t="str">
        <f t="shared" si="41"/>
        <v/>
      </c>
      <c r="J458" s="2" t="s">
        <v>361</v>
      </c>
      <c r="K458" s="2" t="e">
        <f t="shared" si="42"/>
        <v>#N/A</v>
      </c>
      <c r="L458" s="2"/>
      <c r="M458" s="2">
        <f>data!D457</f>
        <v>0</v>
      </c>
      <c r="N458" s="2" t="str">
        <f t="shared" si="43"/>
        <v>lab</v>
      </c>
      <c r="O458" s="2" t="e">
        <f>VLOOKUP(data!M457,data!$Y$2:$AC$74,4,FALSE)</f>
        <v>#N/A</v>
      </c>
      <c r="P458" s="2"/>
      <c r="Q458" s="2" t="e">
        <f>CONCATENATE("INSERT INTO ",N458," (Sid, Eid) VALUES (",specialization!A486,", ",O458,");")</f>
        <v>#N/A</v>
      </c>
    </row>
    <row r="459" spans="1:17" x14ac:dyDescent="0.25">
      <c r="A459" s="2" t="e">
        <f>VLOOKUP(data!A458,courses!A:F,3,FALSE)</f>
        <v>#N/A</v>
      </c>
      <c r="B459" s="2" t="str">
        <f>CONCATENATE(data!G458," ",data!H458)</f>
        <v xml:space="preserve"> </v>
      </c>
      <c r="C459" s="2" t="str">
        <f t="shared" si="39"/>
        <v/>
      </c>
      <c r="D459" s="2">
        <f>IF(LEFT(data!O458,1)="(",data!O458,data!P458)</f>
        <v>0</v>
      </c>
      <c r="E459" s="2" t="str">
        <f t="shared" si="40"/>
        <v/>
      </c>
      <c r="F459" s="2">
        <f>IF(LEFT(data!O458,1)="(",data!P458,data!Q458)</f>
        <v>0</v>
      </c>
      <c r="G459" s="2">
        <f>IF(LEFT(data!O458,1)="(",data!Q458,data!R458)</f>
        <v>0</v>
      </c>
      <c r="H459" s="2">
        <f>IF(LEFT(data!O458,1)="(",data!R458,data!S458)</f>
        <v>0</v>
      </c>
      <c r="I459" s="2" t="str">
        <f t="shared" si="41"/>
        <v/>
      </c>
      <c r="J459" s="2" t="s">
        <v>361</v>
      </c>
      <c r="K459" s="2" t="e">
        <f t="shared" si="42"/>
        <v>#N/A</v>
      </c>
      <c r="L459" s="2"/>
      <c r="M459" s="2">
        <f>data!D458</f>
        <v>0</v>
      </c>
      <c r="N459" s="2" t="str">
        <f t="shared" si="43"/>
        <v>lab</v>
      </c>
      <c r="O459" s="2" t="e">
        <f>VLOOKUP(data!M458,data!$Y$2:$AC$74,4,FALSE)</f>
        <v>#N/A</v>
      </c>
      <c r="P459" s="2"/>
      <c r="Q459" s="2" t="e">
        <f>CONCATENATE("INSERT INTO ",N459," (Sid, Eid) VALUES (",specialization!A487,", ",O459,");")</f>
        <v>#N/A</v>
      </c>
    </row>
    <row r="460" spans="1:17" x14ac:dyDescent="0.25">
      <c r="A460" s="2" t="e">
        <f>VLOOKUP(data!A459,courses!A:F,3,FALSE)</f>
        <v>#N/A</v>
      </c>
      <c r="B460" s="2" t="str">
        <f>CONCATENATE(data!G459," ",data!H459)</f>
        <v xml:space="preserve"> </v>
      </c>
      <c r="C460" s="2" t="str">
        <f t="shared" si="39"/>
        <v/>
      </c>
      <c r="D460" s="2">
        <f>IF(LEFT(data!O459,1)="(",data!O459,data!P459)</f>
        <v>0</v>
      </c>
      <c r="E460" s="2" t="str">
        <f t="shared" si="40"/>
        <v/>
      </c>
      <c r="F460" s="2">
        <f>IF(LEFT(data!O459,1)="(",data!P459,data!Q459)</f>
        <v>0</v>
      </c>
      <c r="G460" s="2">
        <f>IF(LEFT(data!O459,1)="(",data!Q459,data!R459)</f>
        <v>0</v>
      </c>
      <c r="H460" s="2">
        <f>IF(LEFT(data!O459,1)="(",data!R459,data!S459)</f>
        <v>0</v>
      </c>
      <c r="I460" s="2" t="str">
        <f t="shared" si="41"/>
        <v/>
      </c>
      <c r="J460" s="2" t="s">
        <v>361</v>
      </c>
      <c r="K460" s="2" t="e">
        <f t="shared" si="42"/>
        <v>#N/A</v>
      </c>
      <c r="L460" s="2"/>
      <c r="M460" s="2">
        <f>data!D459</f>
        <v>0</v>
      </c>
      <c r="N460" s="2" t="str">
        <f t="shared" si="43"/>
        <v>lab</v>
      </c>
      <c r="O460" s="2" t="e">
        <f>VLOOKUP(data!M459,data!$Y$2:$AC$74,4,FALSE)</f>
        <v>#N/A</v>
      </c>
      <c r="P460" s="2"/>
      <c r="Q460" s="2" t="e">
        <f>CONCATENATE("INSERT INTO ",N460," (Sid, Eid) VALUES (",specialization!A488,", ",O460,");")</f>
        <v>#N/A</v>
      </c>
    </row>
    <row r="461" spans="1:17" x14ac:dyDescent="0.25">
      <c r="A461" s="2" t="e">
        <f>VLOOKUP(data!A460,courses!A:F,3,FALSE)</f>
        <v>#N/A</v>
      </c>
      <c r="B461" s="2" t="str">
        <f>CONCATENATE(data!G460," ",data!H460)</f>
        <v xml:space="preserve"> </v>
      </c>
      <c r="C461" s="2" t="str">
        <f t="shared" si="39"/>
        <v/>
      </c>
      <c r="D461" s="2">
        <f>IF(LEFT(data!O460,1)="(",data!O460,data!P460)</f>
        <v>0</v>
      </c>
      <c r="E461" s="2" t="str">
        <f t="shared" si="40"/>
        <v/>
      </c>
      <c r="F461" s="2">
        <f>IF(LEFT(data!O460,1)="(",data!P460,data!Q460)</f>
        <v>0</v>
      </c>
      <c r="G461" s="2">
        <f>IF(LEFT(data!O460,1)="(",data!Q460,data!R460)</f>
        <v>0</v>
      </c>
      <c r="H461" s="2">
        <f>IF(LEFT(data!O460,1)="(",data!R460,data!S460)</f>
        <v>0</v>
      </c>
      <c r="I461" s="2" t="str">
        <f t="shared" si="41"/>
        <v/>
      </c>
      <c r="J461" s="2" t="s">
        <v>361</v>
      </c>
      <c r="K461" s="2" t="e">
        <f t="shared" si="42"/>
        <v>#N/A</v>
      </c>
      <c r="L461" s="2"/>
      <c r="M461" s="2">
        <f>data!D460</f>
        <v>0</v>
      </c>
      <c r="N461" s="2" t="str">
        <f t="shared" si="43"/>
        <v>lab</v>
      </c>
      <c r="O461" s="2" t="e">
        <f>VLOOKUP(data!M460,data!$Y$2:$AC$74,4,FALSE)</f>
        <v>#N/A</v>
      </c>
      <c r="P461" s="2"/>
      <c r="Q461" s="2" t="e">
        <f>CONCATENATE("INSERT INTO ",N461," (Sid, Eid) VALUES (",specialization!A489,", ",O461,");")</f>
        <v>#N/A</v>
      </c>
    </row>
    <row r="462" spans="1:17" x14ac:dyDescent="0.25">
      <c r="A462" s="2" t="e">
        <f>VLOOKUP(data!A461,courses!A:F,3,FALSE)</f>
        <v>#N/A</v>
      </c>
      <c r="B462" s="2" t="str">
        <f>CONCATENATE(data!G461," ",data!H461)</f>
        <v xml:space="preserve"> </v>
      </c>
      <c r="C462" s="2" t="str">
        <f t="shared" si="39"/>
        <v/>
      </c>
      <c r="D462" s="2">
        <f>IF(LEFT(data!O461,1)="(",data!O461,data!P461)</f>
        <v>0</v>
      </c>
      <c r="E462" s="2" t="str">
        <f t="shared" si="40"/>
        <v/>
      </c>
      <c r="F462" s="2">
        <f>IF(LEFT(data!O461,1)="(",data!P461,data!Q461)</f>
        <v>0</v>
      </c>
      <c r="G462" s="2">
        <f>IF(LEFT(data!O461,1)="(",data!Q461,data!R461)</f>
        <v>0</v>
      </c>
      <c r="H462" s="2">
        <f>IF(LEFT(data!O461,1)="(",data!R461,data!S461)</f>
        <v>0</v>
      </c>
      <c r="I462" s="2" t="str">
        <f t="shared" si="41"/>
        <v/>
      </c>
      <c r="J462" s="2" t="s">
        <v>361</v>
      </c>
      <c r="K462" s="2" t="e">
        <f t="shared" si="42"/>
        <v>#N/A</v>
      </c>
      <c r="L462" s="2"/>
      <c r="M462" s="2">
        <f>data!D461</f>
        <v>0</v>
      </c>
      <c r="N462" s="2" t="str">
        <f t="shared" si="43"/>
        <v>lab</v>
      </c>
      <c r="O462" s="2" t="e">
        <f>VLOOKUP(data!M461,data!$Y$2:$AC$74,4,FALSE)</f>
        <v>#N/A</v>
      </c>
      <c r="P462" s="2"/>
      <c r="Q462" s="2" t="e">
        <f>CONCATENATE("INSERT INTO ",N462," (Sid, Eid) VALUES (",specialization!A490,", ",O462,");")</f>
        <v>#N/A</v>
      </c>
    </row>
    <row r="463" spans="1:17" x14ac:dyDescent="0.25">
      <c r="A463" s="2" t="e">
        <f>VLOOKUP(data!A462,courses!A:F,3,FALSE)</f>
        <v>#N/A</v>
      </c>
      <c r="B463" s="2" t="str">
        <f>CONCATENATE(data!G462," ",data!H462)</f>
        <v xml:space="preserve"> </v>
      </c>
      <c r="C463" s="2" t="str">
        <f t="shared" si="39"/>
        <v/>
      </c>
      <c r="D463" s="2">
        <f>IF(LEFT(data!O462,1)="(",data!O462,data!P462)</f>
        <v>0</v>
      </c>
      <c r="E463" s="2" t="str">
        <f t="shared" si="40"/>
        <v/>
      </c>
      <c r="F463" s="2">
        <f>IF(LEFT(data!O462,1)="(",data!P462,data!Q462)</f>
        <v>0</v>
      </c>
      <c r="G463" s="2">
        <f>IF(LEFT(data!O462,1)="(",data!Q462,data!R462)</f>
        <v>0</v>
      </c>
      <c r="H463" s="2">
        <f>IF(LEFT(data!O462,1)="(",data!R462,data!S462)</f>
        <v>0</v>
      </c>
      <c r="I463" s="2" t="str">
        <f t="shared" si="41"/>
        <v/>
      </c>
      <c r="J463" s="2" t="s">
        <v>361</v>
      </c>
      <c r="K463" s="2" t="e">
        <f t="shared" si="42"/>
        <v>#N/A</v>
      </c>
      <c r="L463" s="2"/>
      <c r="M463" s="2">
        <f>data!D462</f>
        <v>0</v>
      </c>
      <c r="N463" s="2" t="str">
        <f t="shared" si="43"/>
        <v>lab</v>
      </c>
      <c r="O463" s="2" t="e">
        <f>VLOOKUP(data!M462,data!$Y$2:$AC$74,4,FALSE)</f>
        <v>#N/A</v>
      </c>
      <c r="P463" s="2"/>
      <c r="Q463" s="2" t="e">
        <f>CONCATENATE("INSERT INTO ",N463," (Sid, Eid) VALUES (",specialization!A491,", ",O463,");")</f>
        <v>#N/A</v>
      </c>
    </row>
    <row r="464" spans="1:17" x14ac:dyDescent="0.25">
      <c r="A464" s="2" t="e">
        <f>VLOOKUP(data!A463,courses!A:F,3,FALSE)</f>
        <v>#N/A</v>
      </c>
      <c r="B464" s="2" t="str">
        <f>CONCATENATE(data!G463," ",data!H463)</f>
        <v xml:space="preserve"> </v>
      </c>
      <c r="C464" s="2" t="str">
        <f t="shared" si="39"/>
        <v/>
      </c>
      <c r="D464" s="2">
        <f>IF(LEFT(data!O463,1)="(",data!O463,data!P463)</f>
        <v>0</v>
      </c>
      <c r="E464" s="2" t="str">
        <f t="shared" si="40"/>
        <v/>
      </c>
      <c r="F464" s="2">
        <f>IF(LEFT(data!O463,1)="(",data!P463,data!Q463)</f>
        <v>0</v>
      </c>
      <c r="G464" s="2">
        <f>IF(LEFT(data!O463,1)="(",data!Q463,data!R463)</f>
        <v>0</v>
      </c>
      <c r="H464" s="2">
        <f>IF(LEFT(data!O463,1)="(",data!R463,data!S463)</f>
        <v>0</v>
      </c>
      <c r="I464" s="2" t="str">
        <f t="shared" si="41"/>
        <v/>
      </c>
      <c r="J464" s="2" t="s">
        <v>361</v>
      </c>
      <c r="K464" s="2" t="e">
        <f t="shared" si="42"/>
        <v>#N/A</v>
      </c>
      <c r="L464" s="2"/>
      <c r="M464" s="2">
        <f>data!D463</f>
        <v>0</v>
      </c>
      <c r="N464" s="2" t="str">
        <f t="shared" si="43"/>
        <v>lab</v>
      </c>
      <c r="O464" s="2" t="e">
        <f>VLOOKUP(data!M463,data!$Y$2:$AC$74,4,FALSE)</f>
        <v>#N/A</v>
      </c>
      <c r="P464" s="2"/>
      <c r="Q464" s="2" t="e">
        <f>CONCATENATE("INSERT INTO ",N464," (Sid, Eid) VALUES (",specialization!A492,", ",O464,");")</f>
        <v>#N/A</v>
      </c>
    </row>
    <row r="465" spans="1:17" x14ac:dyDescent="0.25">
      <c r="A465" s="2" t="e">
        <f>VLOOKUP(data!A464,courses!A:F,3,FALSE)</f>
        <v>#N/A</v>
      </c>
      <c r="B465" s="2" t="str">
        <f>CONCATENATE(data!G464," ",data!H464)</f>
        <v xml:space="preserve"> </v>
      </c>
      <c r="C465" s="2" t="str">
        <f t="shared" si="39"/>
        <v/>
      </c>
      <c r="D465" s="2">
        <f>IF(LEFT(data!O464,1)="(",data!O464,data!P464)</f>
        <v>0</v>
      </c>
      <c r="E465" s="2" t="str">
        <f t="shared" si="40"/>
        <v/>
      </c>
      <c r="F465" s="2">
        <f>IF(LEFT(data!O464,1)="(",data!P464,data!Q464)</f>
        <v>0</v>
      </c>
      <c r="G465" s="2">
        <f>IF(LEFT(data!O464,1)="(",data!Q464,data!R464)</f>
        <v>0</v>
      </c>
      <c r="H465" s="2">
        <f>IF(LEFT(data!O464,1)="(",data!R464,data!S464)</f>
        <v>0</v>
      </c>
      <c r="I465" s="2" t="str">
        <f t="shared" si="41"/>
        <v/>
      </c>
      <c r="J465" s="2" t="s">
        <v>361</v>
      </c>
      <c r="K465" s="2" t="e">
        <f t="shared" si="42"/>
        <v>#N/A</v>
      </c>
      <c r="L465" s="2"/>
      <c r="M465" s="2">
        <f>data!D464</f>
        <v>0</v>
      </c>
      <c r="N465" s="2" t="str">
        <f t="shared" si="43"/>
        <v>lab</v>
      </c>
      <c r="O465" s="2" t="e">
        <f>VLOOKUP(data!M464,data!$Y$2:$AC$74,4,FALSE)</f>
        <v>#N/A</v>
      </c>
      <c r="P465" s="2"/>
      <c r="Q465" s="2" t="e">
        <f>CONCATENATE("INSERT INTO ",N465," (Sid, Eid) VALUES (",specialization!A493,", ",O465,");")</f>
        <v>#N/A</v>
      </c>
    </row>
    <row r="466" spans="1:17" x14ac:dyDescent="0.25">
      <c r="A466" s="2" t="e">
        <f>VLOOKUP(data!A465,courses!A:F,3,FALSE)</f>
        <v>#N/A</v>
      </c>
      <c r="B466" s="2" t="str">
        <f>CONCATENATE(data!G465," ",data!H465)</f>
        <v xml:space="preserve"> </v>
      </c>
      <c r="C466" s="2" t="str">
        <f t="shared" si="39"/>
        <v/>
      </c>
      <c r="D466" s="2">
        <f>IF(LEFT(data!O465,1)="(",data!O465,data!P465)</f>
        <v>0</v>
      </c>
      <c r="E466" s="2" t="str">
        <f t="shared" si="40"/>
        <v/>
      </c>
      <c r="F466" s="2">
        <f>IF(LEFT(data!O465,1)="(",data!P465,data!Q465)</f>
        <v>0</v>
      </c>
      <c r="G466" s="2">
        <f>IF(LEFT(data!O465,1)="(",data!Q465,data!R465)</f>
        <v>0</v>
      </c>
      <c r="H466" s="2">
        <f>IF(LEFT(data!O465,1)="(",data!R465,data!S465)</f>
        <v>0</v>
      </c>
      <c r="I466" s="2" t="str">
        <f t="shared" si="41"/>
        <v/>
      </c>
      <c r="J466" s="2" t="s">
        <v>361</v>
      </c>
      <c r="K466" s="2" t="e">
        <f t="shared" si="42"/>
        <v>#N/A</v>
      </c>
      <c r="L466" s="2"/>
      <c r="M466" s="2">
        <f>data!D465</f>
        <v>0</v>
      </c>
      <c r="N466" s="2" t="str">
        <f t="shared" si="43"/>
        <v>lab</v>
      </c>
      <c r="O466" s="2" t="e">
        <f>VLOOKUP(data!M465,data!$Y$2:$AC$74,4,FALSE)</f>
        <v>#N/A</v>
      </c>
      <c r="P466" s="2"/>
      <c r="Q466" s="2" t="e">
        <f>CONCATENATE("INSERT INTO ",N466," (Sid, Eid) VALUES (",specialization!A494,", ",O466,");")</f>
        <v>#N/A</v>
      </c>
    </row>
    <row r="467" spans="1:17" x14ac:dyDescent="0.25">
      <c r="A467" s="2" t="e">
        <f>VLOOKUP(data!A466,courses!A:F,3,FALSE)</f>
        <v>#N/A</v>
      </c>
      <c r="B467" s="2" t="str">
        <f>CONCATENATE(data!G466," ",data!H466)</f>
        <v xml:space="preserve"> </v>
      </c>
      <c r="C467" s="2" t="str">
        <f t="shared" si="39"/>
        <v/>
      </c>
      <c r="D467" s="2">
        <f>IF(LEFT(data!O466,1)="(",data!O466,data!P466)</f>
        <v>0</v>
      </c>
      <c r="E467" s="2" t="str">
        <f t="shared" si="40"/>
        <v/>
      </c>
      <c r="F467" s="2">
        <f>IF(LEFT(data!O466,1)="(",data!P466,data!Q466)</f>
        <v>0</v>
      </c>
      <c r="G467" s="2">
        <f>IF(LEFT(data!O466,1)="(",data!Q466,data!R466)</f>
        <v>0</v>
      </c>
      <c r="H467" s="2">
        <f>IF(LEFT(data!O466,1)="(",data!R466,data!S466)</f>
        <v>0</v>
      </c>
      <c r="I467" s="2" t="str">
        <f t="shared" si="41"/>
        <v/>
      </c>
      <c r="J467" s="2" t="s">
        <v>361</v>
      </c>
      <c r="K467" s="2" t="e">
        <f t="shared" si="42"/>
        <v>#N/A</v>
      </c>
      <c r="L467" s="2"/>
      <c r="M467" s="2">
        <f>data!D466</f>
        <v>0</v>
      </c>
      <c r="N467" s="2" t="str">
        <f t="shared" si="43"/>
        <v>lab</v>
      </c>
      <c r="O467" s="2" t="e">
        <f>VLOOKUP(data!M466,data!$Y$2:$AC$74,4,FALSE)</f>
        <v>#N/A</v>
      </c>
      <c r="P467" s="2"/>
      <c r="Q467" s="2" t="e">
        <f>CONCATENATE("INSERT INTO ",N467," (Sid, Eid) VALUES (",specialization!A495,", ",O467,");")</f>
        <v>#N/A</v>
      </c>
    </row>
    <row r="468" spans="1:17" x14ac:dyDescent="0.25">
      <c r="A468" s="2" t="e">
        <f>VLOOKUP(data!A467,courses!A:F,3,FALSE)</f>
        <v>#N/A</v>
      </c>
      <c r="B468" s="2" t="str">
        <f>CONCATENATE(data!G467," ",data!H467)</f>
        <v xml:space="preserve"> </v>
      </c>
      <c r="C468" s="2" t="str">
        <f t="shared" si="39"/>
        <v/>
      </c>
      <c r="D468" s="2">
        <f>IF(LEFT(data!O467,1)="(",data!O467,data!P467)</f>
        <v>0</v>
      </c>
      <c r="E468" s="2" t="str">
        <f t="shared" si="40"/>
        <v/>
      </c>
      <c r="F468" s="2">
        <f>IF(LEFT(data!O467,1)="(",data!P467,data!Q467)</f>
        <v>0</v>
      </c>
      <c r="G468" s="2">
        <f>IF(LEFT(data!O467,1)="(",data!Q467,data!R467)</f>
        <v>0</v>
      </c>
      <c r="H468" s="2">
        <f>IF(LEFT(data!O467,1)="(",data!R467,data!S467)</f>
        <v>0</v>
      </c>
      <c r="I468" s="2" t="str">
        <f t="shared" si="41"/>
        <v/>
      </c>
      <c r="J468" s="2" t="s">
        <v>361</v>
      </c>
      <c r="K468" s="2" t="e">
        <f t="shared" si="42"/>
        <v>#N/A</v>
      </c>
      <c r="L468" s="2"/>
      <c r="M468" s="2">
        <f>data!D467</f>
        <v>0</v>
      </c>
      <c r="N468" s="2" t="str">
        <f t="shared" si="43"/>
        <v>lab</v>
      </c>
      <c r="O468" s="2" t="e">
        <f>VLOOKUP(data!M467,data!$Y$2:$AC$74,4,FALSE)</f>
        <v>#N/A</v>
      </c>
      <c r="P468" s="2"/>
      <c r="Q468" s="2" t="e">
        <f>CONCATENATE("INSERT INTO ",N468," (Sid, Eid) VALUES (",specialization!A496,", ",O468,");")</f>
        <v>#N/A</v>
      </c>
    </row>
    <row r="469" spans="1:17" x14ac:dyDescent="0.25">
      <c r="A469" s="2" t="e">
        <f>VLOOKUP(data!A468,courses!A:F,3,FALSE)</f>
        <v>#N/A</v>
      </c>
      <c r="B469" s="2" t="str">
        <f>CONCATENATE(data!G468," ",data!H468)</f>
        <v xml:space="preserve"> </v>
      </c>
      <c r="C469" s="2" t="str">
        <f t="shared" si="39"/>
        <v/>
      </c>
      <c r="D469" s="2">
        <f>IF(LEFT(data!O468,1)="(",data!O468,data!P468)</f>
        <v>0</v>
      </c>
      <c r="E469" s="2" t="str">
        <f t="shared" si="40"/>
        <v/>
      </c>
      <c r="F469" s="2">
        <f>IF(LEFT(data!O468,1)="(",data!P468,data!Q468)</f>
        <v>0</v>
      </c>
      <c r="G469" s="2">
        <f>IF(LEFT(data!O468,1)="(",data!Q468,data!R468)</f>
        <v>0</v>
      </c>
      <c r="H469" s="2">
        <f>IF(LEFT(data!O468,1)="(",data!R468,data!S468)</f>
        <v>0</v>
      </c>
      <c r="I469" s="2" t="str">
        <f t="shared" si="41"/>
        <v/>
      </c>
      <c r="J469" s="2" t="s">
        <v>361</v>
      </c>
      <c r="K469" s="2" t="e">
        <f t="shared" si="42"/>
        <v>#N/A</v>
      </c>
      <c r="L469" s="2"/>
      <c r="M469" s="2">
        <f>data!D468</f>
        <v>0</v>
      </c>
      <c r="N469" s="2" t="str">
        <f t="shared" si="43"/>
        <v>lab</v>
      </c>
      <c r="O469" s="2" t="e">
        <f>VLOOKUP(data!M468,data!$Y$2:$AC$74,4,FALSE)</f>
        <v>#N/A</v>
      </c>
      <c r="P469" s="2"/>
      <c r="Q469" s="2" t="e">
        <f>CONCATENATE("INSERT INTO ",N469," (Sid, Eid) VALUES (",specialization!A497,", ",O469,");")</f>
        <v>#N/A</v>
      </c>
    </row>
    <row r="470" spans="1:17" x14ac:dyDescent="0.25">
      <c r="A470" s="2" t="e">
        <f>VLOOKUP(data!A469,courses!A:F,3,FALSE)</f>
        <v>#N/A</v>
      </c>
      <c r="B470" s="2" t="str">
        <f>CONCATENATE(data!G469," ",data!H469)</f>
        <v xml:space="preserve"> </v>
      </c>
      <c r="C470" s="2" t="str">
        <f t="shared" si="39"/>
        <v/>
      </c>
      <c r="D470" s="2">
        <f>IF(LEFT(data!O469,1)="(",data!O469,data!P469)</f>
        <v>0</v>
      </c>
      <c r="E470" s="2" t="str">
        <f t="shared" si="40"/>
        <v/>
      </c>
      <c r="F470" s="2">
        <f>IF(LEFT(data!O469,1)="(",data!P469,data!Q469)</f>
        <v>0</v>
      </c>
      <c r="G470" s="2">
        <f>IF(LEFT(data!O469,1)="(",data!Q469,data!R469)</f>
        <v>0</v>
      </c>
      <c r="H470" s="2">
        <f>IF(LEFT(data!O469,1)="(",data!R469,data!S469)</f>
        <v>0</v>
      </c>
      <c r="I470" s="2" t="str">
        <f t="shared" si="41"/>
        <v/>
      </c>
      <c r="J470" s="2" t="s">
        <v>361</v>
      </c>
      <c r="K470" s="2" t="e">
        <f t="shared" si="42"/>
        <v>#N/A</v>
      </c>
      <c r="L470" s="2"/>
      <c r="M470" s="2">
        <f>data!D469</f>
        <v>0</v>
      </c>
      <c r="N470" s="2" t="str">
        <f t="shared" si="43"/>
        <v>lab</v>
      </c>
      <c r="O470" s="2" t="e">
        <f>VLOOKUP(data!M469,data!$Y$2:$AC$74,4,FALSE)</f>
        <v>#N/A</v>
      </c>
      <c r="P470" s="2"/>
      <c r="Q470" s="2" t="e">
        <f>CONCATENATE("INSERT INTO ",N470," (Sid, Eid) VALUES (",specialization!A498,", ",O470,");")</f>
        <v>#N/A</v>
      </c>
    </row>
    <row r="471" spans="1:17" x14ac:dyDescent="0.25">
      <c r="A471" s="2" t="e">
        <f>VLOOKUP(data!A470,courses!A:F,3,FALSE)</f>
        <v>#N/A</v>
      </c>
      <c r="B471" s="2" t="str">
        <f>CONCATENATE(data!G470," ",data!H470)</f>
        <v xml:space="preserve"> </v>
      </c>
      <c r="C471" s="2" t="str">
        <f t="shared" si="39"/>
        <v/>
      </c>
      <c r="D471" s="2">
        <f>IF(LEFT(data!O470,1)="(",data!O470,data!P470)</f>
        <v>0</v>
      </c>
      <c r="E471" s="2" t="str">
        <f t="shared" si="40"/>
        <v/>
      </c>
      <c r="F471" s="2">
        <f>IF(LEFT(data!O470,1)="(",data!P470,data!Q470)</f>
        <v>0</v>
      </c>
      <c r="G471" s="2">
        <f>IF(LEFT(data!O470,1)="(",data!Q470,data!R470)</f>
        <v>0</v>
      </c>
      <c r="H471" s="2">
        <f>IF(LEFT(data!O470,1)="(",data!R470,data!S470)</f>
        <v>0</v>
      </c>
      <c r="I471" s="2" t="str">
        <f t="shared" si="41"/>
        <v/>
      </c>
      <c r="J471" s="2" t="s">
        <v>361</v>
      </c>
      <c r="K471" s="2" t="e">
        <f t="shared" si="42"/>
        <v>#N/A</v>
      </c>
      <c r="L471" s="2"/>
      <c r="M471" s="2">
        <f>data!D470</f>
        <v>0</v>
      </c>
      <c r="N471" s="2" t="str">
        <f t="shared" si="43"/>
        <v>lab</v>
      </c>
      <c r="O471" s="2" t="e">
        <f>VLOOKUP(data!M470,data!$Y$2:$AC$74,4,FALSE)</f>
        <v>#N/A</v>
      </c>
      <c r="P471" s="2"/>
      <c r="Q471" s="2" t="e">
        <f>CONCATENATE("INSERT INTO ",N471," (Sid, Eid) VALUES (",specialization!A499,", ",O471,");")</f>
        <v>#N/A</v>
      </c>
    </row>
    <row r="472" spans="1:17" x14ac:dyDescent="0.25">
      <c r="A472" s="2" t="e">
        <f>VLOOKUP(data!A471,courses!A:F,3,FALSE)</f>
        <v>#N/A</v>
      </c>
      <c r="B472" s="2" t="str">
        <f>CONCATENATE(data!G471," ",data!H471)</f>
        <v xml:space="preserve"> </v>
      </c>
      <c r="C472" s="2" t="str">
        <f t="shared" si="39"/>
        <v/>
      </c>
      <c r="D472" s="2">
        <f>IF(LEFT(data!O471,1)="(",data!O471,data!P471)</f>
        <v>0</v>
      </c>
      <c r="E472" s="2" t="str">
        <f t="shared" si="40"/>
        <v/>
      </c>
      <c r="F472" s="2">
        <f>IF(LEFT(data!O471,1)="(",data!P471,data!Q471)</f>
        <v>0</v>
      </c>
      <c r="G472" s="2">
        <f>IF(LEFT(data!O471,1)="(",data!Q471,data!R471)</f>
        <v>0</v>
      </c>
      <c r="H472" s="2">
        <f>IF(LEFT(data!O471,1)="(",data!R471,data!S471)</f>
        <v>0</v>
      </c>
      <c r="I472" s="2" t="str">
        <f t="shared" si="41"/>
        <v/>
      </c>
      <c r="J472" s="2" t="s">
        <v>361</v>
      </c>
      <c r="K472" s="2" t="e">
        <f t="shared" si="42"/>
        <v>#N/A</v>
      </c>
      <c r="L472" s="2"/>
      <c r="M472" s="2">
        <f>data!D471</f>
        <v>0</v>
      </c>
      <c r="N472" s="2" t="str">
        <f t="shared" si="43"/>
        <v>lab</v>
      </c>
      <c r="O472" s="2" t="e">
        <f>VLOOKUP(data!M471,data!$Y$2:$AC$74,4,FALSE)</f>
        <v>#N/A</v>
      </c>
      <c r="P472" s="2"/>
      <c r="Q472" s="2" t="e">
        <f>CONCATENATE("INSERT INTO ",N472," (Sid, Eid) VALUES (",specialization!A500,", ",O472,");")</f>
        <v>#N/A</v>
      </c>
    </row>
    <row r="473" spans="1:17" x14ac:dyDescent="0.25">
      <c r="A473" s="2" t="e">
        <f>VLOOKUP(data!A472,courses!A:F,3,FALSE)</f>
        <v>#N/A</v>
      </c>
      <c r="B473" s="2" t="str">
        <f>CONCATENATE(data!G472," ",data!H472)</f>
        <v xml:space="preserve"> </v>
      </c>
      <c r="C473" s="2" t="str">
        <f t="shared" si="39"/>
        <v/>
      </c>
      <c r="D473" s="2">
        <f>IF(LEFT(data!O472,1)="(",data!O472,data!P472)</f>
        <v>0</v>
      </c>
      <c r="E473" s="2" t="str">
        <f t="shared" si="40"/>
        <v/>
      </c>
      <c r="F473" s="2">
        <f>IF(LEFT(data!O472,1)="(",data!P472,data!Q472)</f>
        <v>0</v>
      </c>
      <c r="G473" s="2">
        <f>IF(LEFT(data!O472,1)="(",data!Q472,data!R472)</f>
        <v>0</v>
      </c>
      <c r="H473" s="2">
        <f>IF(LEFT(data!O472,1)="(",data!R472,data!S472)</f>
        <v>0</v>
      </c>
      <c r="I473" s="2" t="str">
        <f t="shared" si="41"/>
        <v/>
      </c>
      <c r="J473" s="2" t="s">
        <v>361</v>
      </c>
      <c r="K473" s="2" t="e">
        <f t="shared" si="42"/>
        <v>#N/A</v>
      </c>
      <c r="L473" s="2"/>
      <c r="M473" s="2">
        <f>data!D472</f>
        <v>0</v>
      </c>
      <c r="N473" s="2" t="str">
        <f t="shared" si="43"/>
        <v>lab</v>
      </c>
      <c r="O473" s="2" t="e">
        <f>VLOOKUP(data!M472,data!$Y$2:$AC$74,4,FALSE)</f>
        <v>#N/A</v>
      </c>
      <c r="P473" s="2"/>
      <c r="Q473" s="2" t="e">
        <f>CONCATENATE("INSERT INTO ",N473," (Sid, Eid) VALUES (",specialization!A501,", ",O473,");")</f>
        <v>#N/A</v>
      </c>
    </row>
    <row r="474" spans="1:17" x14ac:dyDescent="0.25">
      <c r="A474" s="2" t="e">
        <f>VLOOKUP(data!A473,courses!A:F,3,FALSE)</f>
        <v>#N/A</v>
      </c>
      <c r="B474" s="2" t="str">
        <f>CONCATENATE(data!G473," ",data!H473)</f>
        <v xml:space="preserve"> </v>
      </c>
      <c r="C474" s="2" t="str">
        <f t="shared" si="39"/>
        <v/>
      </c>
      <c r="D474" s="2">
        <f>IF(LEFT(data!O473,1)="(",data!O473,data!P473)</f>
        <v>0</v>
      </c>
      <c r="E474" s="2" t="str">
        <f t="shared" si="40"/>
        <v/>
      </c>
      <c r="F474" s="2">
        <f>IF(LEFT(data!O473,1)="(",data!P473,data!Q473)</f>
        <v>0</v>
      </c>
      <c r="G474" s="2">
        <f>IF(LEFT(data!O473,1)="(",data!Q473,data!R473)</f>
        <v>0</v>
      </c>
      <c r="H474" s="2">
        <f>IF(LEFT(data!O473,1)="(",data!R473,data!S473)</f>
        <v>0</v>
      </c>
      <c r="I474" s="2" t="str">
        <f t="shared" si="41"/>
        <v/>
      </c>
      <c r="J474" s="2" t="s">
        <v>361</v>
      </c>
      <c r="K474" s="2" t="e">
        <f t="shared" si="42"/>
        <v>#N/A</v>
      </c>
      <c r="L474" s="2"/>
      <c r="M474" s="2">
        <f>data!D473</f>
        <v>0</v>
      </c>
      <c r="N474" s="2" t="str">
        <f t="shared" si="43"/>
        <v>lab</v>
      </c>
      <c r="O474" s="2" t="e">
        <f>VLOOKUP(data!M473,data!$Y$2:$AC$74,4,FALSE)</f>
        <v>#N/A</v>
      </c>
      <c r="P474" s="2"/>
      <c r="Q474" s="2" t="e">
        <f>CONCATENATE("INSERT INTO ",N474," (Sid, Eid) VALUES (",specialization!A502,", ",O474,");")</f>
        <v>#N/A</v>
      </c>
    </row>
    <row r="475" spans="1:17" x14ac:dyDescent="0.25">
      <c r="A475" s="2" t="e">
        <f>VLOOKUP(data!A474,courses!A:F,3,FALSE)</f>
        <v>#N/A</v>
      </c>
      <c r="B475" s="2" t="str">
        <f>CONCATENATE(data!G474," ",data!H474)</f>
        <v xml:space="preserve"> </v>
      </c>
      <c r="C475" s="2" t="str">
        <f t="shared" si="39"/>
        <v/>
      </c>
      <c r="D475" s="2">
        <f>IF(LEFT(data!O474,1)="(",data!O474,data!P474)</f>
        <v>0</v>
      </c>
      <c r="E475" s="2" t="str">
        <f t="shared" si="40"/>
        <v/>
      </c>
      <c r="F475" s="2">
        <f>IF(LEFT(data!O474,1)="(",data!P474,data!Q474)</f>
        <v>0</v>
      </c>
      <c r="G475" s="2">
        <f>IF(LEFT(data!O474,1)="(",data!Q474,data!R474)</f>
        <v>0</v>
      </c>
      <c r="H475" s="2">
        <f>IF(LEFT(data!O474,1)="(",data!R474,data!S474)</f>
        <v>0</v>
      </c>
      <c r="I475" s="2" t="str">
        <f t="shared" si="41"/>
        <v/>
      </c>
      <c r="J475" s="2" t="s">
        <v>361</v>
      </c>
      <c r="K475" s="2" t="e">
        <f t="shared" si="42"/>
        <v>#N/A</v>
      </c>
      <c r="L475" s="2"/>
      <c r="M475" s="2">
        <f>data!D474</f>
        <v>0</v>
      </c>
      <c r="N475" s="2" t="str">
        <f t="shared" si="43"/>
        <v>lab</v>
      </c>
      <c r="O475" s="2" t="e">
        <f>VLOOKUP(data!M474,data!$Y$2:$AC$74,4,FALSE)</f>
        <v>#N/A</v>
      </c>
      <c r="P475" s="2"/>
      <c r="Q475" s="2" t="e">
        <f>CONCATENATE("INSERT INTO ",N475," (Sid, Eid) VALUES (",specialization!A503,", ",O475,");")</f>
        <v>#N/A</v>
      </c>
    </row>
    <row r="476" spans="1:17" x14ac:dyDescent="0.25">
      <c r="A476" s="2" t="e">
        <f>VLOOKUP(data!A475,courses!A:F,3,FALSE)</f>
        <v>#N/A</v>
      </c>
      <c r="B476" s="2" t="str">
        <f>CONCATENATE(data!G475," ",data!H475)</f>
        <v xml:space="preserve"> </v>
      </c>
      <c r="C476" s="2" t="str">
        <f t="shared" si="39"/>
        <v/>
      </c>
      <c r="D476" s="2">
        <f>IF(LEFT(data!O475,1)="(",data!O475,data!P475)</f>
        <v>0</v>
      </c>
      <c r="E476" s="2" t="str">
        <f t="shared" si="40"/>
        <v/>
      </c>
      <c r="F476" s="2">
        <f>IF(LEFT(data!O475,1)="(",data!P475,data!Q475)</f>
        <v>0</v>
      </c>
      <c r="G476" s="2">
        <f>IF(LEFT(data!O475,1)="(",data!Q475,data!R475)</f>
        <v>0</v>
      </c>
      <c r="H476" s="2">
        <f>IF(LEFT(data!O475,1)="(",data!R475,data!S475)</f>
        <v>0</v>
      </c>
      <c r="I476" s="2" t="str">
        <f t="shared" si="41"/>
        <v/>
      </c>
      <c r="J476" s="2" t="s">
        <v>361</v>
      </c>
      <c r="K476" s="2" t="e">
        <f t="shared" si="42"/>
        <v>#N/A</v>
      </c>
      <c r="L476" s="2"/>
      <c r="M476" s="2">
        <f>data!D475</f>
        <v>0</v>
      </c>
      <c r="N476" s="2" t="str">
        <f t="shared" si="43"/>
        <v>lab</v>
      </c>
      <c r="O476" s="2" t="e">
        <f>VLOOKUP(data!M475,data!$Y$2:$AC$74,4,FALSE)</f>
        <v>#N/A</v>
      </c>
      <c r="P476" s="2"/>
      <c r="Q476" s="2" t="e">
        <f>CONCATENATE("INSERT INTO ",N476," (Sid, Eid) VALUES (",specialization!A504,", ",O476,");")</f>
        <v>#N/A</v>
      </c>
    </row>
    <row r="477" spans="1:17" x14ac:dyDescent="0.25">
      <c r="A477" s="2" t="e">
        <f>VLOOKUP(data!A476,courses!A:F,3,FALSE)</f>
        <v>#N/A</v>
      </c>
      <c r="B477" s="2" t="str">
        <f>CONCATENATE(data!G476," ",data!H476)</f>
        <v xml:space="preserve"> </v>
      </c>
      <c r="C477" s="2" t="str">
        <f t="shared" si="39"/>
        <v/>
      </c>
      <c r="D477" s="2">
        <f>IF(LEFT(data!O476,1)="(",data!O476,data!P476)</f>
        <v>0</v>
      </c>
      <c r="E477" s="2" t="str">
        <f t="shared" si="40"/>
        <v/>
      </c>
      <c r="F477" s="2">
        <f>IF(LEFT(data!O476,1)="(",data!P476,data!Q476)</f>
        <v>0</v>
      </c>
      <c r="G477" s="2">
        <f>IF(LEFT(data!O476,1)="(",data!Q476,data!R476)</f>
        <v>0</v>
      </c>
      <c r="H477" s="2">
        <f>IF(LEFT(data!O476,1)="(",data!R476,data!S476)</f>
        <v>0</v>
      </c>
      <c r="I477" s="2" t="str">
        <f t="shared" si="41"/>
        <v/>
      </c>
      <c r="J477" s="2" t="s">
        <v>361</v>
      </c>
      <c r="K477" s="2" t="e">
        <f t="shared" si="42"/>
        <v>#N/A</v>
      </c>
      <c r="L477" s="2"/>
      <c r="M477" s="2">
        <f>data!D476</f>
        <v>0</v>
      </c>
      <c r="N477" s="2" t="str">
        <f t="shared" si="43"/>
        <v>lab</v>
      </c>
      <c r="O477" s="2" t="e">
        <f>VLOOKUP(data!M476,data!$Y$2:$AC$74,4,FALSE)</f>
        <v>#N/A</v>
      </c>
      <c r="P477" s="2"/>
      <c r="Q477" s="2" t="e">
        <f>CONCATENATE("INSERT INTO ",N477," (Sid, Eid) VALUES (",specialization!A505,", ",O477,");")</f>
        <v>#N/A</v>
      </c>
    </row>
    <row r="478" spans="1:17" x14ac:dyDescent="0.25">
      <c r="A478" s="2" t="e">
        <f>VLOOKUP(data!A477,courses!A:F,3,FALSE)</f>
        <v>#N/A</v>
      </c>
      <c r="B478" s="2" t="str">
        <f>CONCATENATE(data!G477," ",data!H477)</f>
        <v xml:space="preserve"> </v>
      </c>
      <c r="C478" s="2" t="str">
        <f t="shared" si="39"/>
        <v/>
      </c>
      <c r="D478" s="2">
        <f>IF(LEFT(data!O477,1)="(",data!O477,data!P477)</f>
        <v>0</v>
      </c>
      <c r="E478" s="2" t="str">
        <f t="shared" si="40"/>
        <v/>
      </c>
      <c r="F478" s="2">
        <f>IF(LEFT(data!O477,1)="(",data!P477,data!Q477)</f>
        <v>0</v>
      </c>
      <c r="G478" s="2">
        <f>IF(LEFT(data!O477,1)="(",data!Q477,data!R477)</f>
        <v>0</v>
      </c>
      <c r="H478" s="2">
        <f>IF(LEFT(data!O477,1)="(",data!R477,data!S477)</f>
        <v>0</v>
      </c>
      <c r="I478" s="2" t="str">
        <f t="shared" si="41"/>
        <v/>
      </c>
      <c r="J478" s="2" t="s">
        <v>361</v>
      </c>
      <c r="K478" s="2" t="e">
        <f t="shared" si="42"/>
        <v>#N/A</v>
      </c>
      <c r="L478" s="2"/>
      <c r="M478" s="2">
        <f>data!D477</f>
        <v>0</v>
      </c>
      <c r="N478" s="2" t="str">
        <f t="shared" si="43"/>
        <v>lab</v>
      </c>
      <c r="O478" s="2" t="e">
        <f>VLOOKUP(data!M477,data!$Y$2:$AC$74,4,FALSE)</f>
        <v>#N/A</v>
      </c>
      <c r="P478" s="2"/>
      <c r="Q478" s="2" t="e">
        <f>CONCATENATE("INSERT INTO ",N478," (Sid, Eid) VALUES (",specialization!A506,", ",O478,");")</f>
        <v>#N/A</v>
      </c>
    </row>
    <row r="479" spans="1:17" x14ac:dyDescent="0.25">
      <c r="A479" s="2" t="e">
        <f>VLOOKUP(data!A478,courses!A:F,3,FALSE)</f>
        <v>#N/A</v>
      </c>
      <c r="B479" s="2" t="str">
        <f>CONCATENATE(data!G478," ",data!H478)</f>
        <v xml:space="preserve"> </v>
      </c>
      <c r="C479" s="2" t="str">
        <f t="shared" si="39"/>
        <v/>
      </c>
      <c r="D479" s="2">
        <f>IF(LEFT(data!O478,1)="(",data!O478,data!P478)</f>
        <v>0</v>
      </c>
      <c r="E479" s="2" t="str">
        <f t="shared" si="40"/>
        <v/>
      </c>
      <c r="F479" s="2">
        <f>IF(LEFT(data!O478,1)="(",data!P478,data!Q478)</f>
        <v>0</v>
      </c>
      <c r="G479" s="2">
        <f>IF(LEFT(data!O478,1)="(",data!Q478,data!R478)</f>
        <v>0</v>
      </c>
      <c r="H479" s="2">
        <f>IF(LEFT(data!O478,1)="(",data!R478,data!S478)</f>
        <v>0</v>
      </c>
      <c r="I479" s="2" t="str">
        <f t="shared" si="41"/>
        <v/>
      </c>
      <c r="J479" s="2" t="s">
        <v>361</v>
      </c>
      <c r="K479" s="2" t="e">
        <f t="shared" si="42"/>
        <v>#N/A</v>
      </c>
      <c r="L479" s="2"/>
      <c r="M479" s="2">
        <f>data!D478</f>
        <v>0</v>
      </c>
      <c r="N479" s="2" t="str">
        <f t="shared" si="43"/>
        <v>lab</v>
      </c>
      <c r="O479" s="2" t="e">
        <f>VLOOKUP(data!M478,data!$Y$2:$AC$74,4,FALSE)</f>
        <v>#N/A</v>
      </c>
      <c r="P479" s="2"/>
      <c r="Q479" s="2" t="e">
        <f>CONCATENATE("INSERT INTO ",N479," (Sid, Eid) VALUES (",specialization!A507,", ",O479,");")</f>
        <v>#N/A</v>
      </c>
    </row>
    <row r="480" spans="1:17" x14ac:dyDescent="0.25">
      <c r="A480" s="2" t="e">
        <f>VLOOKUP(data!A479,courses!A:F,3,FALSE)</f>
        <v>#N/A</v>
      </c>
      <c r="B480" s="2" t="str">
        <f>CONCATENATE(data!G479," ",data!H479)</f>
        <v xml:space="preserve"> </v>
      </c>
      <c r="C480" s="2" t="str">
        <f t="shared" si="39"/>
        <v/>
      </c>
      <c r="D480" s="2">
        <f>IF(LEFT(data!O479,1)="(",data!O479,data!P479)</f>
        <v>0</v>
      </c>
      <c r="E480" s="2" t="str">
        <f t="shared" si="40"/>
        <v/>
      </c>
      <c r="F480" s="2">
        <f>IF(LEFT(data!O479,1)="(",data!P479,data!Q479)</f>
        <v>0</v>
      </c>
      <c r="G480" s="2">
        <f>IF(LEFT(data!O479,1)="(",data!Q479,data!R479)</f>
        <v>0</v>
      </c>
      <c r="H480" s="2">
        <f>IF(LEFT(data!O479,1)="(",data!R479,data!S479)</f>
        <v>0</v>
      </c>
      <c r="I480" s="2" t="str">
        <f t="shared" si="41"/>
        <v/>
      </c>
      <c r="J480" s="2" t="s">
        <v>361</v>
      </c>
      <c r="K480" s="2" t="e">
        <f t="shared" si="42"/>
        <v>#N/A</v>
      </c>
      <c r="L480" s="2"/>
      <c r="M480" s="2">
        <f>data!D479</f>
        <v>0</v>
      </c>
      <c r="N480" s="2" t="str">
        <f t="shared" si="43"/>
        <v>lab</v>
      </c>
      <c r="O480" s="2" t="e">
        <f>VLOOKUP(data!M479,data!$Y$2:$AC$74,4,FALSE)</f>
        <v>#N/A</v>
      </c>
      <c r="P480" s="2"/>
      <c r="Q480" s="2" t="e">
        <f>CONCATENATE("INSERT INTO ",N480," (Sid, Eid) VALUES (",specialization!A508,", ",O480,");")</f>
        <v>#N/A</v>
      </c>
    </row>
    <row r="481" spans="1:17" x14ac:dyDescent="0.25">
      <c r="A481" s="2" t="e">
        <f>VLOOKUP(data!A480,courses!A:F,3,FALSE)</f>
        <v>#N/A</v>
      </c>
      <c r="B481" s="2" t="str">
        <f>CONCATENATE(data!G480," ",data!H480)</f>
        <v xml:space="preserve"> </v>
      </c>
      <c r="C481" s="2" t="str">
        <f t="shared" si="39"/>
        <v/>
      </c>
      <c r="D481" s="2">
        <f>IF(LEFT(data!O480,1)="(",data!O480,data!P480)</f>
        <v>0</v>
      </c>
      <c r="E481" s="2" t="str">
        <f t="shared" si="40"/>
        <v/>
      </c>
      <c r="F481" s="2">
        <f>IF(LEFT(data!O480,1)="(",data!P480,data!Q480)</f>
        <v>0</v>
      </c>
      <c r="G481" s="2">
        <f>IF(LEFT(data!O480,1)="(",data!Q480,data!R480)</f>
        <v>0</v>
      </c>
      <c r="H481" s="2">
        <f>IF(LEFT(data!O480,1)="(",data!R480,data!S480)</f>
        <v>0</v>
      </c>
      <c r="I481" s="2" t="str">
        <f t="shared" si="41"/>
        <v/>
      </c>
      <c r="J481" s="2" t="s">
        <v>361</v>
      </c>
      <c r="K481" s="2" t="e">
        <f t="shared" si="42"/>
        <v>#N/A</v>
      </c>
      <c r="L481" s="2"/>
      <c r="M481" s="2">
        <f>data!D480</f>
        <v>0</v>
      </c>
      <c r="N481" s="2" t="str">
        <f t="shared" si="43"/>
        <v>lab</v>
      </c>
      <c r="O481" s="2" t="e">
        <f>VLOOKUP(data!M480,data!$Y$2:$AC$74,4,FALSE)</f>
        <v>#N/A</v>
      </c>
      <c r="P481" s="2"/>
      <c r="Q481" s="2" t="e">
        <f>CONCATENATE("INSERT INTO ",N481," (Sid, Eid) VALUES (",specialization!A509,", ",O481,");")</f>
        <v>#N/A</v>
      </c>
    </row>
    <row r="482" spans="1:17" x14ac:dyDescent="0.25">
      <c r="A482" s="2" t="e">
        <f>VLOOKUP(data!A481,courses!A:F,3,FALSE)</f>
        <v>#N/A</v>
      </c>
      <c r="B482" s="2" t="str">
        <f>CONCATENATE(data!G481," ",data!H481)</f>
        <v xml:space="preserve"> </v>
      </c>
      <c r="C482" s="2" t="str">
        <f t="shared" si="39"/>
        <v/>
      </c>
      <c r="D482" s="2">
        <f>IF(LEFT(data!O481,1)="(",data!O481,data!P481)</f>
        <v>0</v>
      </c>
      <c r="E482" s="2" t="str">
        <f t="shared" si="40"/>
        <v/>
      </c>
      <c r="F482" s="2">
        <f>IF(LEFT(data!O481,1)="(",data!P481,data!Q481)</f>
        <v>0</v>
      </c>
      <c r="G482" s="2">
        <f>IF(LEFT(data!O481,1)="(",data!Q481,data!R481)</f>
        <v>0</v>
      </c>
      <c r="H482" s="2">
        <f>IF(LEFT(data!O481,1)="(",data!R481,data!S481)</f>
        <v>0</v>
      </c>
      <c r="I482" s="2" t="str">
        <f t="shared" si="41"/>
        <v/>
      </c>
      <c r="J482" s="2" t="s">
        <v>361</v>
      </c>
      <c r="K482" s="2" t="e">
        <f t="shared" si="42"/>
        <v>#N/A</v>
      </c>
      <c r="L482" s="2"/>
      <c r="M482" s="2">
        <f>data!D481</f>
        <v>0</v>
      </c>
      <c r="N482" s="2" t="str">
        <f t="shared" si="43"/>
        <v>lab</v>
      </c>
      <c r="O482" s="2" t="e">
        <f>VLOOKUP(data!M481,data!$Y$2:$AC$74,4,FALSE)</f>
        <v>#N/A</v>
      </c>
      <c r="P482" s="2"/>
      <c r="Q482" s="2" t="e">
        <f>CONCATENATE("INSERT INTO ",N482," (Sid, Eid) VALUES (",specialization!A510,", ",O482,");")</f>
        <v>#N/A</v>
      </c>
    </row>
    <row r="483" spans="1:17" x14ac:dyDescent="0.25">
      <c r="A483" s="2" t="e">
        <f>VLOOKUP(data!A482,courses!A:F,3,FALSE)</f>
        <v>#N/A</v>
      </c>
      <c r="B483" s="2" t="str">
        <f>CONCATENATE(data!G482," ",data!H482)</f>
        <v xml:space="preserve"> </v>
      </c>
      <c r="C483" s="2" t="str">
        <f t="shared" si="39"/>
        <v/>
      </c>
      <c r="D483" s="2">
        <f>IF(LEFT(data!O482,1)="(",data!O482,data!P482)</f>
        <v>0</v>
      </c>
      <c r="E483" s="2" t="str">
        <f t="shared" si="40"/>
        <v/>
      </c>
      <c r="F483" s="2">
        <f>IF(LEFT(data!O482,1)="(",data!P482,data!Q482)</f>
        <v>0</v>
      </c>
      <c r="G483" s="2">
        <f>IF(LEFT(data!O482,1)="(",data!Q482,data!R482)</f>
        <v>0</v>
      </c>
      <c r="H483" s="2">
        <f>IF(LEFT(data!O482,1)="(",data!R482,data!S482)</f>
        <v>0</v>
      </c>
      <c r="I483" s="2" t="str">
        <f t="shared" si="41"/>
        <v/>
      </c>
      <c r="J483" s="2" t="s">
        <v>361</v>
      </c>
      <c r="K483" s="2" t="e">
        <f t="shared" si="42"/>
        <v>#N/A</v>
      </c>
      <c r="L483" s="2"/>
      <c r="M483" s="2">
        <f>data!D482</f>
        <v>0</v>
      </c>
      <c r="N483" s="2" t="str">
        <f t="shared" si="43"/>
        <v>lab</v>
      </c>
      <c r="O483" s="2" t="e">
        <f>VLOOKUP(data!M482,data!$Y$2:$AC$74,4,FALSE)</f>
        <v>#N/A</v>
      </c>
      <c r="P483" s="2"/>
      <c r="Q483" s="2" t="e">
        <f>CONCATENATE("INSERT INTO ",N483," (Sid, Eid) VALUES (",specialization!A511,", ",O483,");")</f>
        <v>#N/A</v>
      </c>
    </row>
    <row r="484" spans="1:17" x14ac:dyDescent="0.25">
      <c r="A484" s="2" t="e">
        <f>VLOOKUP(data!A483,courses!A:F,3,FALSE)</f>
        <v>#N/A</v>
      </c>
      <c r="B484" s="2" t="str">
        <f>CONCATENATE(data!G483," ",data!H483)</f>
        <v xml:space="preserve"> </v>
      </c>
      <c r="C484" s="2" t="str">
        <f t="shared" si="39"/>
        <v/>
      </c>
      <c r="D484" s="2">
        <f>IF(LEFT(data!O483,1)="(",data!O483,data!P483)</f>
        <v>0</v>
      </c>
      <c r="E484" s="2" t="str">
        <f t="shared" si="40"/>
        <v/>
      </c>
      <c r="F484" s="2">
        <f>IF(LEFT(data!O483,1)="(",data!P483,data!Q483)</f>
        <v>0</v>
      </c>
      <c r="G484" s="2">
        <f>IF(LEFT(data!O483,1)="(",data!Q483,data!R483)</f>
        <v>0</v>
      </c>
      <c r="H484" s="2">
        <f>IF(LEFT(data!O483,1)="(",data!R483,data!S483)</f>
        <v>0</v>
      </c>
      <c r="I484" s="2" t="str">
        <f t="shared" si="41"/>
        <v/>
      </c>
      <c r="J484" s="2" t="s">
        <v>361</v>
      </c>
      <c r="K484" s="2" t="e">
        <f t="shared" si="42"/>
        <v>#N/A</v>
      </c>
      <c r="L484" s="2"/>
      <c r="M484" s="2">
        <f>data!D483</f>
        <v>0</v>
      </c>
      <c r="N484" s="2" t="str">
        <f t="shared" si="43"/>
        <v>lab</v>
      </c>
      <c r="O484" s="2" t="e">
        <f>VLOOKUP(data!M483,data!$Y$2:$AC$74,4,FALSE)</f>
        <v>#N/A</v>
      </c>
      <c r="P484" s="2"/>
      <c r="Q484" s="2" t="e">
        <f>CONCATENATE("INSERT INTO ",N484," (Sid, Eid) VALUES (",specialization!A512,", ",O484,");")</f>
        <v>#N/A</v>
      </c>
    </row>
    <row r="485" spans="1:17" x14ac:dyDescent="0.25">
      <c r="A485" s="2" t="e">
        <f>VLOOKUP(data!A484,courses!A:F,3,FALSE)</f>
        <v>#N/A</v>
      </c>
      <c r="B485" s="2" t="str">
        <f>CONCATENATE(data!G484," ",data!H484)</f>
        <v xml:space="preserve"> </v>
      </c>
      <c r="C485" s="2" t="str">
        <f t="shared" si="39"/>
        <v/>
      </c>
      <c r="D485" s="2">
        <f>IF(LEFT(data!O484,1)="(",data!O484,data!P484)</f>
        <v>0</v>
      </c>
      <c r="E485" s="2" t="str">
        <f t="shared" si="40"/>
        <v/>
      </c>
      <c r="F485" s="2">
        <f>IF(LEFT(data!O484,1)="(",data!P484,data!Q484)</f>
        <v>0</v>
      </c>
      <c r="G485" s="2">
        <f>IF(LEFT(data!O484,1)="(",data!Q484,data!R484)</f>
        <v>0</v>
      </c>
      <c r="H485" s="2">
        <f>IF(LEFT(data!O484,1)="(",data!R484,data!S484)</f>
        <v>0</v>
      </c>
      <c r="I485" s="2" t="str">
        <f t="shared" si="41"/>
        <v/>
      </c>
      <c r="J485" s="2" t="s">
        <v>361</v>
      </c>
      <c r="K485" s="2" t="e">
        <f t="shared" si="42"/>
        <v>#N/A</v>
      </c>
      <c r="L485" s="2"/>
      <c r="M485" s="2">
        <f>data!D484</f>
        <v>0</v>
      </c>
      <c r="N485" s="2" t="str">
        <f t="shared" si="43"/>
        <v>lab</v>
      </c>
      <c r="O485" s="2" t="e">
        <f>VLOOKUP(data!M484,data!$Y$2:$AC$74,4,FALSE)</f>
        <v>#N/A</v>
      </c>
      <c r="P485" s="2"/>
      <c r="Q485" s="2" t="e">
        <f>CONCATENATE("INSERT INTO ",N485," (Sid, Eid) VALUES (",specialization!A513,", ",O485,");")</f>
        <v>#N/A</v>
      </c>
    </row>
    <row r="486" spans="1:17" x14ac:dyDescent="0.25">
      <c r="A486" s="2" t="e">
        <f>VLOOKUP(data!A485,courses!A:F,3,FALSE)</f>
        <v>#N/A</v>
      </c>
      <c r="B486" s="2" t="str">
        <f>CONCATENATE(data!G485," ",data!H485)</f>
        <v xml:space="preserve"> </v>
      </c>
      <c r="C486" s="2" t="str">
        <f t="shared" si="39"/>
        <v/>
      </c>
      <c r="D486" s="2">
        <f>IF(LEFT(data!O485,1)="(",data!O485,data!P485)</f>
        <v>0</v>
      </c>
      <c r="E486" s="2" t="str">
        <f t="shared" si="40"/>
        <v/>
      </c>
      <c r="F486" s="2">
        <f>IF(LEFT(data!O485,1)="(",data!P485,data!Q485)</f>
        <v>0</v>
      </c>
      <c r="G486" s="2">
        <f>IF(LEFT(data!O485,1)="(",data!Q485,data!R485)</f>
        <v>0</v>
      </c>
      <c r="H486" s="2">
        <f>IF(LEFT(data!O485,1)="(",data!R485,data!S485)</f>
        <v>0</v>
      </c>
      <c r="I486" s="2" t="str">
        <f t="shared" si="41"/>
        <v/>
      </c>
      <c r="J486" s="2" t="s">
        <v>361</v>
      </c>
      <c r="K486" s="2" t="e">
        <f t="shared" si="42"/>
        <v>#N/A</v>
      </c>
      <c r="L486" s="2"/>
      <c r="M486" s="2">
        <f>data!D485</f>
        <v>0</v>
      </c>
      <c r="N486" s="2" t="str">
        <f t="shared" si="43"/>
        <v>lab</v>
      </c>
      <c r="O486" s="2" t="e">
        <f>VLOOKUP(data!M485,data!$Y$2:$AC$74,4,FALSE)</f>
        <v>#N/A</v>
      </c>
      <c r="P486" s="2"/>
      <c r="Q486" s="2" t="e">
        <f>CONCATENATE("INSERT INTO ",N486," (Sid, Eid) VALUES (",specialization!A514,", ",O486,");")</f>
        <v>#N/A</v>
      </c>
    </row>
    <row r="487" spans="1:17" x14ac:dyDescent="0.25">
      <c r="A487" s="2" t="e">
        <f>VLOOKUP(data!A486,courses!A:F,3,FALSE)</f>
        <v>#N/A</v>
      </c>
      <c r="B487" s="2" t="str">
        <f>CONCATENATE(data!G486," ",data!H486)</f>
        <v xml:space="preserve"> </v>
      </c>
      <c r="C487" s="2" t="str">
        <f t="shared" ref="C487:C550" si="44">LEFT(B487,LEN(B487)-1)</f>
        <v/>
      </c>
      <c r="D487" s="2">
        <f>IF(LEFT(data!O486,1)="(",data!O486,data!P486)</f>
        <v>0</v>
      </c>
      <c r="E487" s="2" t="str">
        <f t="shared" ref="E487:E550" si="45">MID(D487,2,999)</f>
        <v/>
      </c>
      <c r="F487" s="2">
        <f>IF(LEFT(data!O486,1)="(",data!P486,data!Q486)</f>
        <v>0</v>
      </c>
      <c r="G487" s="2">
        <f>IF(LEFT(data!O486,1)="(",data!Q486,data!R486)</f>
        <v>0</v>
      </c>
      <c r="H487" s="2">
        <f>IF(LEFT(data!O486,1)="(",data!R486,data!S486)</f>
        <v>0</v>
      </c>
      <c r="I487" s="2" t="str">
        <f t="shared" ref="I487:I550" si="46">LEFT(H487,LEN(H487)-1)</f>
        <v/>
      </c>
      <c r="J487" s="2" t="s">
        <v>361</v>
      </c>
      <c r="K487" s="2" t="e">
        <f t="shared" ref="K487:K550" si="47">CONCATENATE("INSERT INTO section (Cid, Room, Day, Time, Semester) VALUES (",A487,",'",C487,"','",E487,"','",F487,G487,I487,"','",J487,"');")</f>
        <v>#N/A</v>
      </c>
      <c r="L487" s="2"/>
      <c r="M487" s="2">
        <f>data!D486</f>
        <v>0</v>
      </c>
      <c r="N487" s="2" t="str">
        <f t="shared" ref="N487:N550" si="48">IF(LEFT(M487,1)="L", "lecture", IF(LEFT(M487,1)="T", "tutorial", "lab"))</f>
        <v>lab</v>
      </c>
      <c r="O487" s="2" t="e">
        <f>VLOOKUP(data!M486,data!$Y$2:$AC$74,4,FALSE)</f>
        <v>#N/A</v>
      </c>
      <c r="P487" s="2"/>
      <c r="Q487" s="2" t="e">
        <f>CONCATENATE("INSERT INTO ",N487," (Sid, Eid) VALUES (",specialization!A515,", ",O487,");")</f>
        <v>#N/A</v>
      </c>
    </row>
    <row r="488" spans="1:17" x14ac:dyDescent="0.25">
      <c r="A488" s="2" t="e">
        <f>VLOOKUP(data!A487,courses!A:F,3,FALSE)</f>
        <v>#N/A</v>
      </c>
      <c r="B488" s="2" t="str">
        <f>CONCATENATE(data!G487," ",data!H487)</f>
        <v xml:space="preserve"> </v>
      </c>
      <c r="C488" s="2" t="str">
        <f t="shared" si="44"/>
        <v/>
      </c>
      <c r="D488" s="2">
        <f>IF(LEFT(data!O487,1)="(",data!O487,data!P487)</f>
        <v>0</v>
      </c>
      <c r="E488" s="2" t="str">
        <f t="shared" si="45"/>
        <v/>
      </c>
      <c r="F488" s="2">
        <f>IF(LEFT(data!O487,1)="(",data!P487,data!Q487)</f>
        <v>0</v>
      </c>
      <c r="G488" s="2">
        <f>IF(LEFT(data!O487,1)="(",data!Q487,data!R487)</f>
        <v>0</v>
      </c>
      <c r="H488" s="2">
        <f>IF(LEFT(data!O487,1)="(",data!R487,data!S487)</f>
        <v>0</v>
      </c>
      <c r="I488" s="2" t="str">
        <f t="shared" si="46"/>
        <v/>
      </c>
      <c r="J488" s="2" t="s">
        <v>361</v>
      </c>
      <c r="K488" s="2" t="e">
        <f t="shared" si="47"/>
        <v>#N/A</v>
      </c>
      <c r="L488" s="2"/>
      <c r="M488" s="2">
        <f>data!D487</f>
        <v>0</v>
      </c>
      <c r="N488" s="2" t="str">
        <f t="shared" si="48"/>
        <v>lab</v>
      </c>
      <c r="O488" s="2" t="e">
        <f>VLOOKUP(data!M487,data!$Y$2:$AC$74,4,FALSE)</f>
        <v>#N/A</v>
      </c>
      <c r="P488" s="2"/>
      <c r="Q488" s="2" t="e">
        <f>CONCATENATE("INSERT INTO ",N488," (Sid, Eid) VALUES (",specialization!A516,", ",O488,");")</f>
        <v>#N/A</v>
      </c>
    </row>
    <row r="489" spans="1:17" x14ac:dyDescent="0.25">
      <c r="A489" s="2" t="e">
        <f>VLOOKUP(data!A488,courses!A:F,3,FALSE)</f>
        <v>#N/A</v>
      </c>
      <c r="B489" s="2" t="str">
        <f>CONCATENATE(data!G488," ",data!H488)</f>
        <v xml:space="preserve"> </v>
      </c>
      <c r="C489" s="2" t="str">
        <f t="shared" si="44"/>
        <v/>
      </c>
      <c r="D489" s="2">
        <f>IF(LEFT(data!O488,1)="(",data!O488,data!P488)</f>
        <v>0</v>
      </c>
      <c r="E489" s="2" t="str">
        <f t="shared" si="45"/>
        <v/>
      </c>
      <c r="F489" s="2">
        <f>IF(LEFT(data!O488,1)="(",data!P488,data!Q488)</f>
        <v>0</v>
      </c>
      <c r="G489" s="2">
        <f>IF(LEFT(data!O488,1)="(",data!Q488,data!R488)</f>
        <v>0</v>
      </c>
      <c r="H489" s="2">
        <f>IF(LEFT(data!O488,1)="(",data!R488,data!S488)</f>
        <v>0</v>
      </c>
      <c r="I489" s="2" t="str">
        <f t="shared" si="46"/>
        <v/>
      </c>
      <c r="J489" s="2" t="s">
        <v>361</v>
      </c>
      <c r="K489" s="2" t="e">
        <f t="shared" si="47"/>
        <v>#N/A</v>
      </c>
      <c r="L489" s="2"/>
      <c r="M489" s="2">
        <f>data!D488</f>
        <v>0</v>
      </c>
      <c r="N489" s="2" t="str">
        <f t="shared" si="48"/>
        <v>lab</v>
      </c>
      <c r="O489" s="2" t="e">
        <f>VLOOKUP(data!M488,data!$Y$2:$AC$74,4,FALSE)</f>
        <v>#N/A</v>
      </c>
      <c r="P489" s="2"/>
      <c r="Q489" s="2" t="e">
        <f>CONCATENATE("INSERT INTO ",N489," (Sid, Eid) VALUES (",specialization!A517,", ",O489,");")</f>
        <v>#N/A</v>
      </c>
    </row>
    <row r="490" spans="1:17" x14ac:dyDescent="0.25">
      <c r="A490" s="2" t="e">
        <f>VLOOKUP(data!A489,courses!A:F,3,FALSE)</f>
        <v>#N/A</v>
      </c>
      <c r="B490" s="2" t="str">
        <f>CONCATENATE(data!G489," ",data!H489)</f>
        <v xml:space="preserve"> </v>
      </c>
      <c r="C490" s="2" t="str">
        <f t="shared" si="44"/>
        <v/>
      </c>
      <c r="D490" s="2">
        <f>IF(LEFT(data!O489,1)="(",data!O489,data!P489)</f>
        <v>0</v>
      </c>
      <c r="E490" s="2" t="str">
        <f t="shared" si="45"/>
        <v/>
      </c>
      <c r="F490" s="2">
        <f>IF(LEFT(data!O489,1)="(",data!P489,data!Q489)</f>
        <v>0</v>
      </c>
      <c r="G490" s="2">
        <f>IF(LEFT(data!O489,1)="(",data!Q489,data!R489)</f>
        <v>0</v>
      </c>
      <c r="H490" s="2">
        <f>IF(LEFT(data!O489,1)="(",data!R489,data!S489)</f>
        <v>0</v>
      </c>
      <c r="I490" s="2" t="str">
        <f t="shared" si="46"/>
        <v/>
      </c>
      <c r="J490" s="2" t="s">
        <v>361</v>
      </c>
      <c r="K490" s="2" t="e">
        <f t="shared" si="47"/>
        <v>#N/A</v>
      </c>
      <c r="L490" s="2"/>
      <c r="M490" s="2">
        <f>data!D489</f>
        <v>0</v>
      </c>
      <c r="N490" s="2" t="str">
        <f t="shared" si="48"/>
        <v>lab</v>
      </c>
      <c r="O490" s="2" t="e">
        <f>VLOOKUP(data!M489,data!$Y$2:$AC$74,4,FALSE)</f>
        <v>#N/A</v>
      </c>
      <c r="P490" s="2"/>
      <c r="Q490" s="2" t="e">
        <f>CONCATENATE("INSERT INTO ",N490," (Sid, Eid) VALUES (",specialization!A518,", ",O490,");")</f>
        <v>#N/A</v>
      </c>
    </row>
    <row r="491" spans="1:17" x14ac:dyDescent="0.25">
      <c r="A491" s="2" t="e">
        <f>VLOOKUP(data!A490,courses!A:F,3,FALSE)</f>
        <v>#N/A</v>
      </c>
      <c r="B491" s="2" t="str">
        <f>CONCATENATE(data!G490," ",data!H490)</f>
        <v xml:space="preserve"> </v>
      </c>
      <c r="C491" s="2" t="str">
        <f t="shared" si="44"/>
        <v/>
      </c>
      <c r="D491" s="2">
        <f>IF(LEFT(data!O490,1)="(",data!O490,data!P490)</f>
        <v>0</v>
      </c>
      <c r="E491" s="2" t="str">
        <f t="shared" si="45"/>
        <v/>
      </c>
      <c r="F491" s="2">
        <f>IF(LEFT(data!O490,1)="(",data!P490,data!Q490)</f>
        <v>0</v>
      </c>
      <c r="G491" s="2">
        <f>IF(LEFT(data!O490,1)="(",data!Q490,data!R490)</f>
        <v>0</v>
      </c>
      <c r="H491" s="2">
        <f>IF(LEFT(data!O490,1)="(",data!R490,data!S490)</f>
        <v>0</v>
      </c>
      <c r="I491" s="2" t="str">
        <f t="shared" si="46"/>
        <v/>
      </c>
      <c r="J491" s="2" t="s">
        <v>361</v>
      </c>
      <c r="K491" s="2" t="e">
        <f t="shared" si="47"/>
        <v>#N/A</v>
      </c>
      <c r="L491" s="2"/>
      <c r="M491" s="2">
        <f>data!D490</f>
        <v>0</v>
      </c>
      <c r="N491" s="2" t="str">
        <f t="shared" si="48"/>
        <v>lab</v>
      </c>
      <c r="O491" s="2" t="e">
        <f>VLOOKUP(data!M490,data!$Y$2:$AC$74,4,FALSE)</f>
        <v>#N/A</v>
      </c>
      <c r="P491" s="2"/>
      <c r="Q491" s="2" t="e">
        <f>CONCATENATE("INSERT INTO ",N491," (Sid, Eid) VALUES (",specialization!A519,", ",O491,");")</f>
        <v>#N/A</v>
      </c>
    </row>
    <row r="492" spans="1:17" x14ac:dyDescent="0.25">
      <c r="A492" s="2" t="e">
        <f>VLOOKUP(data!A491,courses!A:F,3,FALSE)</f>
        <v>#N/A</v>
      </c>
      <c r="B492" s="2" t="str">
        <f>CONCATENATE(data!G491," ",data!H491)</f>
        <v xml:space="preserve"> </v>
      </c>
      <c r="C492" s="2" t="str">
        <f t="shared" si="44"/>
        <v/>
      </c>
      <c r="D492" s="2">
        <f>IF(LEFT(data!O491,1)="(",data!O491,data!P491)</f>
        <v>0</v>
      </c>
      <c r="E492" s="2" t="str">
        <f t="shared" si="45"/>
        <v/>
      </c>
      <c r="F492" s="2">
        <f>IF(LEFT(data!O491,1)="(",data!P491,data!Q491)</f>
        <v>0</v>
      </c>
      <c r="G492" s="2">
        <f>IF(LEFT(data!O491,1)="(",data!Q491,data!R491)</f>
        <v>0</v>
      </c>
      <c r="H492" s="2">
        <f>IF(LEFT(data!O491,1)="(",data!R491,data!S491)</f>
        <v>0</v>
      </c>
      <c r="I492" s="2" t="str">
        <f t="shared" si="46"/>
        <v/>
      </c>
      <c r="J492" s="2" t="s">
        <v>361</v>
      </c>
      <c r="K492" s="2" t="e">
        <f t="shared" si="47"/>
        <v>#N/A</v>
      </c>
      <c r="L492" s="2"/>
      <c r="M492" s="2">
        <f>data!D491</f>
        <v>0</v>
      </c>
      <c r="N492" s="2" t="str">
        <f t="shared" si="48"/>
        <v>lab</v>
      </c>
      <c r="O492" s="2" t="e">
        <f>VLOOKUP(data!M491,data!$Y$2:$AC$74,4,FALSE)</f>
        <v>#N/A</v>
      </c>
      <c r="P492" s="2"/>
      <c r="Q492" s="2" t="e">
        <f>CONCATENATE("INSERT INTO ",N492," (Sid, Eid) VALUES (",specialization!A520,", ",O492,");")</f>
        <v>#N/A</v>
      </c>
    </row>
    <row r="493" spans="1:17" x14ac:dyDescent="0.25">
      <c r="A493" s="2" t="e">
        <f>VLOOKUP(data!A492,courses!A:F,3,FALSE)</f>
        <v>#N/A</v>
      </c>
      <c r="B493" s="2" t="str">
        <f>CONCATENATE(data!G492," ",data!H492)</f>
        <v xml:space="preserve"> </v>
      </c>
      <c r="C493" s="2" t="str">
        <f t="shared" si="44"/>
        <v/>
      </c>
      <c r="D493" s="2">
        <f>IF(LEFT(data!O492,1)="(",data!O492,data!P492)</f>
        <v>0</v>
      </c>
      <c r="E493" s="2" t="str">
        <f t="shared" si="45"/>
        <v/>
      </c>
      <c r="F493" s="2">
        <f>IF(LEFT(data!O492,1)="(",data!P492,data!Q492)</f>
        <v>0</v>
      </c>
      <c r="G493" s="2">
        <f>IF(LEFT(data!O492,1)="(",data!Q492,data!R492)</f>
        <v>0</v>
      </c>
      <c r="H493" s="2">
        <f>IF(LEFT(data!O492,1)="(",data!R492,data!S492)</f>
        <v>0</v>
      </c>
      <c r="I493" s="2" t="str">
        <f t="shared" si="46"/>
        <v/>
      </c>
      <c r="J493" s="2" t="s">
        <v>361</v>
      </c>
      <c r="K493" s="2" t="e">
        <f t="shared" si="47"/>
        <v>#N/A</v>
      </c>
      <c r="L493" s="2"/>
      <c r="M493" s="2">
        <f>data!D492</f>
        <v>0</v>
      </c>
      <c r="N493" s="2" t="str">
        <f t="shared" si="48"/>
        <v>lab</v>
      </c>
      <c r="O493" s="2" t="e">
        <f>VLOOKUP(data!M492,data!$Y$2:$AC$74,4,FALSE)</f>
        <v>#N/A</v>
      </c>
      <c r="P493" s="2"/>
      <c r="Q493" s="2" t="e">
        <f>CONCATENATE("INSERT INTO ",N493," (Sid, Eid) VALUES (",specialization!A521,", ",O493,");")</f>
        <v>#N/A</v>
      </c>
    </row>
    <row r="494" spans="1:17" x14ac:dyDescent="0.25">
      <c r="A494" s="2" t="e">
        <f>VLOOKUP(data!A493,courses!A:F,3,FALSE)</f>
        <v>#N/A</v>
      </c>
      <c r="B494" s="2" t="str">
        <f>CONCATENATE(data!G493," ",data!H493)</f>
        <v xml:space="preserve"> </v>
      </c>
      <c r="C494" s="2" t="str">
        <f t="shared" si="44"/>
        <v/>
      </c>
      <c r="D494" s="2">
        <f>IF(LEFT(data!O493,1)="(",data!O493,data!P493)</f>
        <v>0</v>
      </c>
      <c r="E494" s="2" t="str">
        <f t="shared" si="45"/>
        <v/>
      </c>
      <c r="F494" s="2">
        <f>IF(LEFT(data!O493,1)="(",data!P493,data!Q493)</f>
        <v>0</v>
      </c>
      <c r="G494" s="2">
        <f>IF(LEFT(data!O493,1)="(",data!Q493,data!R493)</f>
        <v>0</v>
      </c>
      <c r="H494" s="2">
        <f>IF(LEFT(data!O493,1)="(",data!R493,data!S493)</f>
        <v>0</v>
      </c>
      <c r="I494" s="2" t="str">
        <f t="shared" si="46"/>
        <v/>
      </c>
      <c r="J494" s="2" t="s">
        <v>361</v>
      </c>
      <c r="K494" s="2" t="e">
        <f t="shared" si="47"/>
        <v>#N/A</v>
      </c>
      <c r="L494" s="2"/>
      <c r="M494" s="2">
        <f>data!D493</f>
        <v>0</v>
      </c>
      <c r="N494" s="2" t="str">
        <f t="shared" si="48"/>
        <v>lab</v>
      </c>
      <c r="O494" s="2" t="e">
        <f>VLOOKUP(data!M493,data!$Y$2:$AC$74,4,FALSE)</f>
        <v>#N/A</v>
      </c>
      <c r="P494" s="2"/>
      <c r="Q494" s="2" t="e">
        <f>CONCATENATE("INSERT INTO ",N494," (Sid, Eid) VALUES (",specialization!A522,", ",O494,");")</f>
        <v>#N/A</v>
      </c>
    </row>
    <row r="495" spans="1:17" x14ac:dyDescent="0.25">
      <c r="A495" s="2" t="e">
        <f>VLOOKUP(data!A494,courses!A:F,3,FALSE)</f>
        <v>#N/A</v>
      </c>
      <c r="B495" s="2" t="str">
        <f>CONCATENATE(data!G494," ",data!H494)</f>
        <v xml:space="preserve"> </v>
      </c>
      <c r="C495" s="2" t="str">
        <f t="shared" si="44"/>
        <v/>
      </c>
      <c r="D495" s="2">
        <f>IF(LEFT(data!O494,1)="(",data!O494,data!P494)</f>
        <v>0</v>
      </c>
      <c r="E495" s="2" t="str">
        <f t="shared" si="45"/>
        <v/>
      </c>
      <c r="F495" s="2">
        <f>IF(LEFT(data!O494,1)="(",data!P494,data!Q494)</f>
        <v>0</v>
      </c>
      <c r="G495" s="2">
        <f>IF(LEFT(data!O494,1)="(",data!Q494,data!R494)</f>
        <v>0</v>
      </c>
      <c r="H495" s="2">
        <f>IF(LEFT(data!O494,1)="(",data!R494,data!S494)</f>
        <v>0</v>
      </c>
      <c r="I495" s="2" t="str">
        <f t="shared" si="46"/>
        <v/>
      </c>
      <c r="J495" s="2" t="s">
        <v>361</v>
      </c>
      <c r="K495" s="2" t="e">
        <f t="shared" si="47"/>
        <v>#N/A</v>
      </c>
      <c r="L495" s="2"/>
      <c r="M495" s="2">
        <f>data!D494</f>
        <v>0</v>
      </c>
      <c r="N495" s="2" t="str">
        <f t="shared" si="48"/>
        <v>lab</v>
      </c>
      <c r="O495" s="2" t="e">
        <f>VLOOKUP(data!M494,data!$Y$2:$AC$74,4,FALSE)</f>
        <v>#N/A</v>
      </c>
      <c r="P495" s="2"/>
      <c r="Q495" s="2" t="e">
        <f>CONCATENATE("INSERT INTO ",N495," (Sid, Eid) VALUES (",specialization!A523,", ",O495,");")</f>
        <v>#N/A</v>
      </c>
    </row>
    <row r="496" spans="1:17" x14ac:dyDescent="0.25">
      <c r="A496" s="2" t="e">
        <f>VLOOKUP(data!A495,courses!A:F,3,FALSE)</f>
        <v>#N/A</v>
      </c>
      <c r="B496" s="2" t="str">
        <f>CONCATENATE(data!G495," ",data!H495)</f>
        <v xml:space="preserve"> </v>
      </c>
      <c r="C496" s="2" t="str">
        <f t="shared" si="44"/>
        <v/>
      </c>
      <c r="D496" s="2">
        <f>IF(LEFT(data!O495,1)="(",data!O495,data!P495)</f>
        <v>0</v>
      </c>
      <c r="E496" s="2" t="str">
        <f t="shared" si="45"/>
        <v/>
      </c>
      <c r="F496" s="2">
        <f>IF(LEFT(data!O495,1)="(",data!P495,data!Q495)</f>
        <v>0</v>
      </c>
      <c r="G496" s="2">
        <f>IF(LEFT(data!O495,1)="(",data!Q495,data!R495)</f>
        <v>0</v>
      </c>
      <c r="H496" s="2">
        <f>IF(LEFT(data!O495,1)="(",data!R495,data!S495)</f>
        <v>0</v>
      </c>
      <c r="I496" s="2" t="str">
        <f t="shared" si="46"/>
        <v/>
      </c>
      <c r="J496" s="2" t="s">
        <v>361</v>
      </c>
      <c r="K496" s="2" t="e">
        <f t="shared" si="47"/>
        <v>#N/A</v>
      </c>
      <c r="L496" s="2"/>
      <c r="M496" s="2">
        <f>data!D495</f>
        <v>0</v>
      </c>
      <c r="N496" s="2" t="str">
        <f t="shared" si="48"/>
        <v>lab</v>
      </c>
      <c r="O496" s="2" t="e">
        <f>VLOOKUP(data!M495,data!$Y$2:$AC$74,4,FALSE)</f>
        <v>#N/A</v>
      </c>
      <c r="P496" s="2"/>
      <c r="Q496" s="2" t="e">
        <f>CONCATENATE("INSERT INTO ",N496," (Sid, Eid) VALUES (",specialization!A524,", ",O496,");")</f>
        <v>#N/A</v>
      </c>
    </row>
    <row r="497" spans="1:17" x14ac:dyDescent="0.25">
      <c r="A497" s="2" t="e">
        <f>VLOOKUP(data!A496,courses!A:F,3,FALSE)</f>
        <v>#N/A</v>
      </c>
      <c r="B497" s="2" t="str">
        <f>CONCATENATE(data!G496," ",data!H496)</f>
        <v xml:space="preserve"> </v>
      </c>
      <c r="C497" s="2" t="str">
        <f t="shared" si="44"/>
        <v/>
      </c>
      <c r="D497" s="2">
        <f>IF(LEFT(data!O496,1)="(",data!O496,data!P496)</f>
        <v>0</v>
      </c>
      <c r="E497" s="2" t="str">
        <f t="shared" si="45"/>
        <v/>
      </c>
      <c r="F497" s="2">
        <f>IF(LEFT(data!O496,1)="(",data!P496,data!Q496)</f>
        <v>0</v>
      </c>
      <c r="G497" s="2">
        <f>IF(LEFT(data!O496,1)="(",data!Q496,data!R496)</f>
        <v>0</v>
      </c>
      <c r="H497" s="2">
        <f>IF(LEFT(data!O496,1)="(",data!R496,data!S496)</f>
        <v>0</v>
      </c>
      <c r="I497" s="2" t="str">
        <f t="shared" si="46"/>
        <v/>
      </c>
      <c r="J497" s="2" t="s">
        <v>361</v>
      </c>
      <c r="K497" s="2" t="e">
        <f t="shared" si="47"/>
        <v>#N/A</v>
      </c>
      <c r="L497" s="2"/>
      <c r="M497" s="2">
        <f>data!D496</f>
        <v>0</v>
      </c>
      <c r="N497" s="2" t="str">
        <f t="shared" si="48"/>
        <v>lab</v>
      </c>
      <c r="O497" s="2" t="e">
        <f>VLOOKUP(data!M496,data!$Y$2:$AC$74,4,FALSE)</f>
        <v>#N/A</v>
      </c>
      <c r="P497" s="2"/>
      <c r="Q497" s="2" t="e">
        <f>CONCATENATE("INSERT INTO ",N497," (Sid, Eid) VALUES (",specialization!A525,", ",O497,");")</f>
        <v>#N/A</v>
      </c>
    </row>
    <row r="498" spans="1:17" x14ac:dyDescent="0.25">
      <c r="A498" s="2" t="e">
        <f>VLOOKUP(data!A497,courses!A:F,3,FALSE)</f>
        <v>#N/A</v>
      </c>
      <c r="B498" s="2" t="str">
        <f>CONCATENATE(data!G497," ",data!H497)</f>
        <v xml:space="preserve"> </v>
      </c>
      <c r="C498" s="2" t="str">
        <f t="shared" si="44"/>
        <v/>
      </c>
      <c r="D498" s="2">
        <f>IF(LEFT(data!O497,1)="(",data!O497,data!P497)</f>
        <v>0</v>
      </c>
      <c r="E498" s="2" t="str">
        <f t="shared" si="45"/>
        <v/>
      </c>
      <c r="F498" s="2">
        <f>IF(LEFT(data!O497,1)="(",data!P497,data!Q497)</f>
        <v>0</v>
      </c>
      <c r="G498" s="2">
        <f>IF(LEFT(data!O497,1)="(",data!Q497,data!R497)</f>
        <v>0</v>
      </c>
      <c r="H498" s="2">
        <f>IF(LEFT(data!O497,1)="(",data!R497,data!S497)</f>
        <v>0</v>
      </c>
      <c r="I498" s="2" t="str">
        <f t="shared" si="46"/>
        <v/>
      </c>
      <c r="J498" s="2" t="s">
        <v>361</v>
      </c>
      <c r="K498" s="2" t="e">
        <f t="shared" si="47"/>
        <v>#N/A</v>
      </c>
      <c r="L498" s="2"/>
      <c r="M498" s="2">
        <f>data!D497</f>
        <v>0</v>
      </c>
      <c r="N498" s="2" t="str">
        <f t="shared" si="48"/>
        <v>lab</v>
      </c>
      <c r="O498" s="2" t="e">
        <f>VLOOKUP(data!M497,data!$Y$2:$AC$74,4,FALSE)</f>
        <v>#N/A</v>
      </c>
      <c r="P498" s="2"/>
      <c r="Q498" s="2" t="e">
        <f>CONCATENATE("INSERT INTO ",N498," (Sid, Eid) VALUES (",specialization!A526,", ",O498,");")</f>
        <v>#N/A</v>
      </c>
    </row>
    <row r="499" spans="1:17" x14ac:dyDescent="0.25">
      <c r="A499" s="2" t="e">
        <f>VLOOKUP(data!A498,courses!A:F,3,FALSE)</f>
        <v>#N/A</v>
      </c>
      <c r="B499" s="2" t="str">
        <f>CONCATENATE(data!G498," ",data!H498)</f>
        <v xml:space="preserve"> </v>
      </c>
      <c r="C499" s="2" t="str">
        <f t="shared" si="44"/>
        <v/>
      </c>
      <c r="D499" s="2">
        <f>IF(LEFT(data!O498,1)="(",data!O498,data!P498)</f>
        <v>0</v>
      </c>
      <c r="E499" s="2" t="str">
        <f t="shared" si="45"/>
        <v/>
      </c>
      <c r="F499" s="2">
        <f>IF(LEFT(data!O498,1)="(",data!P498,data!Q498)</f>
        <v>0</v>
      </c>
      <c r="G499" s="2">
        <f>IF(LEFT(data!O498,1)="(",data!Q498,data!R498)</f>
        <v>0</v>
      </c>
      <c r="H499" s="2">
        <f>IF(LEFT(data!O498,1)="(",data!R498,data!S498)</f>
        <v>0</v>
      </c>
      <c r="I499" s="2" t="str">
        <f t="shared" si="46"/>
        <v/>
      </c>
      <c r="J499" s="2" t="s">
        <v>361</v>
      </c>
      <c r="K499" s="2" t="e">
        <f t="shared" si="47"/>
        <v>#N/A</v>
      </c>
      <c r="L499" s="2"/>
      <c r="M499" s="2">
        <f>data!D498</f>
        <v>0</v>
      </c>
      <c r="N499" s="2" t="str">
        <f t="shared" si="48"/>
        <v>lab</v>
      </c>
      <c r="O499" s="2" t="e">
        <f>VLOOKUP(data!M498,data!$Y$2:$AC$74,4,FALSE)</f>
        <v>#N/A</v>
      </c>
      <c r="P499" s="2"/>
      <c r="Q499" s="2" t="e">
        <f>CONCATENATE("INSERT INTO ",N499," (Sid, Eid) VALUES (",specialization!A527,", ",O499,");")</f>
        <v>#N/A</v>
      </c>
    </row>
    <row r="500" spans="1:17" x14ac:dyDescent="0.25">
      <c r="A500" s="2" t="e">
        <f>VLOOKUP(data!A499,courses!A:F,3,FALSE)</f>
        <v>#N/A</v>
      </c>
      <c r="B500" s="2" t="str">
        <f>CONCATENATE(data!G499," ",data!H499)</f>
        <v xml:space="preserve"> </v>
      </c>
      <c r="C500" s="2" t="str">
        <f t="shared" si="44"/>
        <v/>
      </c>
      <c r="D500" s="2">
        <f>IF(LEFT(data!O499,1)="(",data!O499,data!P499)</f>
        <v>0</v>
      </c>
      <c r="E500" s="2" t="str">
        <f t="shared" si="45"/>
        <v/>
      </c>
      <c r="F500" s="2">
        <f>IF(LEFT(data!O499,1)="(",data!P499,data!Q499)</f>
        <v>0</v>
      </c>
      <c r="G500" s="2">
        <f>IF(LEFT(data!O499,1)="(",data!Q499,data!R499)</f>
        <v>0</v>
      </c>
      <c r="H500" s="2">
        <f>IF(LEFT(data!O499,1)="(",data!R499,data!S499)</f>
        <v>0</v>
      </c>
      <c r="I500" s="2" t="str">
        <f t="shared" si="46"/>
        <v/>
      </c>
      <c r="J500" s="2" t="s">
        <v>361</v>
      </c>
      <c r="K500" s="2" t="e">
        <f t="shared" si="47"/>
        <v>#N/A</v>
      </c>
      <c r="L500" s="2"/>
      <c r="M500" s="2">
        <f>data!D499</f>
        <v>0</v>
      </c>
      <c r="N500" s="2" t="str">
        <f t="shared" si="48"/>
        <v>lab</v>
      </c>
      <c r="O500" s="2" t="e">
        <f>VLOOKUP(data!M499,data!$Y$2:$AC$74,4,FALSE)</f>
        <v>#N/A</v>
      </c>
      <c r="P500" s="2"/>
      <c r="Q500" s="2" t="e">
        <f>CONCATENATE("INSERT INTO ",N500," (Sid, Eid) VALUES (",specialization!A528,", ",O500,");")</f>
        <v>#N/A</v>
      </c>
    </row>
    <row r="501" spans="1:17" x14ac:dyDescent="0.25">
      <c r="A501" s="2" t="e">
        <f>VLOOKUP(data!A500,courses!A:F,3,FALSE)</f>
        <v>#N/A</v>
      </c>
      <c r="B501" s="2" t="str">
        <f>CONCATENATE(data!G500," ",data!H500)</f>
        <v xml:space="preserve"> </v>
      </c>
      <c r="C501" s="2" t="str">
        <f t="shared" si="44"/>
        <v/>
      </c>
      <c r="D501" s="2">
        <f>IF(LEFT(data!O500,1)="(",data!O500,data!P500)</f>
        <v>0</v>
      </c>
      <c r="E501" s="2" t="str">
        <f t="shared" si="45"/>
        <v/>
      </c>
      <c r="F501" s="2">
        <f>IF(LEFT(data!O500,1)="(",data!P500,data!Q500)</f>
        <v>0</v>
      </c>
      <c r="G501" s="2">
        <f>IF(LEFT(data!O500,1)="(",data!Q500,data!R500)</f>
        <v>0</v>
      </c>
      <c r="H501" s="2">
        <f>IF(LEFT(data!O500,1)="(",data!R500,data!S500)</f>
        <v>0</v>
      </c>
      <c r="I501" s="2" t="str">
        <f t="shared" si="46"/>
        <v/>
      </c>
      <c r="J501" s="2" t="s">
        <v>361</v>
      </c>
      <c r="K501" s="2" t="e">
        <f t="shared" si="47"/>
        <v>#N/A</v>
      </c>
      <c r="L501" s="2"/>
      <c r="M501" s="2">
        <f>data!D500</f>
        <v>0</v>
      </c>
      <c r="N501" s="2" t="str">
        <f t="shared" si="48"/>
        <v>lab</v>
      </c>
      <c r="O501" s="2" t="e">
        <f>VLOOKUP(data!M500,data!$Y$2:$AC$74,4,FALSE)</f>
        <v>#N/A</v>
      </c>
      <c r="P501" s="2"/>
      <c r="Q501" s="2" t="e">
        <f>CONCATENATE("INSERT INTO ",N501," (Sid, Eid) VALUES (",specialization!A529,", ",O501,");")</f>
        <v>#N/A</v>
      </c>
    </row>
    <row r="502" spans="1:17" x14ac:dyDescent="0.25">
      <c r="A502" s="2" t="e">
        <f>VLOOKUP(data!A501,courses!A:F,3,FALSE)</f>
        <v>#N/A</v>
      </c>
      <c r="B502" s="2" t="str">
        <f>CONCATENATE(data!G501," ",data!H501)</f>
        <v xml:space="preserve"> </v>
      </c>
      <c r="C502" s="2" t="str">
        <f t="shared" si="44"/>
        <v/>
      </c>
      <c r="D502" s="2">
        <f>IF(LEFT(data!O501,1)="(",data!O501,data!P501)</f>
        <v>0</v>
      </c>
      <c r="E502" s="2" t="str">
        <f t="shared" si="45"/>
        <v/>
      </c>
      <c r="F502" s="2">
        <f>IF(LEFT(data!O501,1)="(",data!P501,data!Q501)</f>
        <v>0</v>
      </c>
      <c r="G502" s="2">
        <f>IF(LEFT(data!O501,1)="(",data!Q501,data!R501)</f>
        <v>0</v>
      </c>
      <c r="H502" s="2">
        <f>IF(LEFT(data!O501,1)="(",data!R501,data!S501)</f>
        <v>0</v>
      </c>
      <c r="I502" s="2" t="str">
        <f t="shared" si="46"/>
        <v/>
      </c>
      <c r="J502" s="2" t="s">
        <v>361</v>
      </c>
      <c r="K502" s="2" t="e">
        <f t="shared" si="47"/>
        <v>#N/A</v>
      </c>
      <c r="L502" s="2"/>
      <c r="M502" s="2">
        <f>data!D501</f>
        <v>0</v>
      </c>
      <c r="N502" s="2" t="str">
        <f t="shared" si="48"/>
        <v>lab</v>
      </c>
      <c r="O502" s="2" t="e">
        <f>VLOOKUP(data!M501,data!$Y$2:$AC$74,4,FALSE)</f>
        <v>#N/A</v>
      </c>
      <c r="P502" s="2"/>
      <c r="Q502" s="2" t="e">
        <f>CONCATENATE("INSERT INTO ",N502," (Sid, Eid) VALUES (",specialization!A530,", ",O502,");")</f>
        <v>#N/A</v>
      </c>
    </row>
    <row r="503" spans="1:17" x14ac:dyDescent="0.25">
      <c r="A503" s="2" t="e">
        <f>VLOOKUP(data!A502,courses!A:F,3,FALSE)</f>
        <v>#N/A</v>
      </c>
      <c r="B503" s="2" t="str">
        <f>CONCATENATE(data!G502," ",data!H502)</f>
        <v xml:space="preserve"> </v>
      </c>
      <c r="C503" s="2" t="str">
        <f t="shared" si="44"/>
        <v/>
      </c>
      <c r="D503" s="2">
        <f>IF(LEFT(data!O502,1)="(",data!O502,data!P502)</f>
        <v>0</v>
      </c>
      <c r="E503" s="2" t="str">
        <f t="shared" si="45"/>
        <v/>
      </c>
      <c r="F503" s="2">
        <f>IF(LEFT(data!O502,1)="(",data!P502,data!Q502)</f>
        <v>0</v>
      </c>
      <c r="G503" s="2">
        <f>IF(LEFT(data!O502,1)="(",data!Q502,data!R502)</f>
        <v>0</v>
      </c>
      <c r="H503" s="2">
        <f>IF(LEFT(data!O502,1)="(",data!R502,data!S502)</f>
        <v>0</v>
      </c>
      <c r="I503" s="2" t="str">
        <f t="shared" si="46"/>
        <v/>
      </c>
      <c r="J503" s="2" t="s">
        <v>361</v>
      </c>
      <c r="K503" s="2" t="e">
        <f t="shared" si="47"/>
        <v>#N/A</v>
      </c>
      <c r="L503" s="2"/>
      <c r="M503" s="2">
        <f>data!D502</f>
        <v>0</v>
      </c>
      <c r="N503" s="2" t="str">
        <f t="shared" si="48"/>
        <v>lab</v>
      </c>
      <c r="O503" s="2" t="e">
        <f>VLOOKUP(data!M502,data!$Y$2:$AC$74,4,FALSE)</f>
        <v>#N/A</v>
      </c>
      <c r="P503" s="2"/>
      <c r="Q503" s="2" t="e">
        <f>CONCATENATE("INSERT INTO ",N503," (Sid, Eid) VALUES (",specialization!A531,", ",O503,");")</f>
        <v>#N/A</v>
      </c>
    </row>
    <row r="504" spans="1:17" x14ac:dyDescent="0.25">
      <c r="A504" s="2" t="e">
        <f>VLOOKUP(data!A503,courses!A:F,3,FALSE)</f>
        <v>#N/A</v>
      </c>
      <c r="B504" s="2" t="str">
        <f>CONCATENATE(data!G503," ",data!H503)</f>
        <v xml:space="preserve"> </v>
      </c>
      <c r="C504" s="2" t="str">
        <f t="shared" si="44"/>
        <v/>
      </c>
      <c r="D504" s="2">
        <f>IF(LEFT(data!O503,1)="(",data!O503,data!P503)</f>
        <v>0</v>
      </c>
      <c r="E504" s="2" t="str">
        <f t="shared" si="45"/>
        <v/>
      </c>
      <c r="F504" s="2">
        <f>IF(LEFT(data!O503,1)="(",data!P503,data!Q503)</f>
        <v>0</v>
      </c>
      <c r="G504" s="2">
        <f>IF(LEFT(data!O503,1)="(",data!Q503,data!R503)</f>
        <v>0</v>
      </c>
      <c r="H504" s="2">
        <f>IF(LEFT(data!O503,1)="(",data!R503,data!S503)</f>
        <v>0</v>
      </c>
      <c r="I504" s="2" t="str">
        <f t="shared" si="46"/>
        <v/>
      </c>
      <c r="J504" s="2" t="s">
        <v>361</v>
      </c>
      <c r="K504" s="2" t="e">
        <f t="shared" si="47"/>
        <v>#N/A</v>
      </c>
      <c r="L504" s="2"/>
      <c r="M504" s="2">
        <f>data!D503</f>
        <v>0</v>
      </c>
      <c r="N504" s="2" t="str">
        <f t="shared" si="48"/>
        <v>lab</v>
      </c>
      <c r="O504" s="2" t="e">
        <f>VLOOKUP(data!M503,data!$Y$2:$AC$74,4,FALSE)</f>
        <v>#N/A</v>
      </c>
      <c r="P504" s="2"/>
      <c r="Q504" s="2" t="e">
        <f>CONCATENATE("INSERT INTO ",N504," (Sid, Eid) VALUES (",specialization!A532,", ",O504,");")</f>
        <v>#N/A</v>
      </c>
    </row>
    <row r="505" spans="1:17" x14ac:dyDescent="0.25">
      <c r="A505" s="2" t="e">
        <f>VLOOKUP(data!A504,courses!A:F,3,FALSE)</f>
        <v>#N/A</v>
      </c>
      <c r="B505" s="2" t="str">
        <f>CONCATENATE(data!G504," ",data!H504)</f>
        <v xml:space="preserve"> </v>
      </c>
      <c r="C505" s="2" t="str">
        <f t="shared" si="44"/>
        <v/>
      </c>
      <c r="D505" s="2">
        <f>IF(LEFT(data!O504,1)="(",data!O504,data!P504)</f>
        <v>0</v>
      </c>
      <c r="E505" s="2" t="str">
        <f t="shared" si="45"/>
        <v/>
      </c>
      <c r="F505" s="2">
        <f>IF(LEFT(data!O504,1)="(",data!P504,data!Q504)</f>
        <v>0</v>
      </c>
      <c r="G505" s="2">
        <f>IF(LEFT(data!O504,1)="(",data!Q504,data!R504)</f>
        <v>0</v>
      </c>
      <c r="H505" s="2">
        <f>IF(LEFT(data!O504,1)="(",data!R504,data!S504)</f>
        <v>0</v>
      </c>
      <c r="I505" s="2" t="str">
        <f t="shared" si="46"/>
        <v/>
      </c>
      <c r="J505" s="2" t="s">
        <v>361</v>
      </c>
      <c r="K505" s="2" t="e">
        <f t="shared" si="47"/>
        <v>#N/A</v>
      </c>
      <c r="L505" s="2"/>
      <c r="M505" s="2">
        <f>data!D504</f>
        <v>0</v>
      </c>
      <c r="N505" s="2" t="str">
        <f t="shared" si="48"/>
        <v>lab</v>
      </c>
      <c r="O505" s="2" t="e">
        <f>VLOOKUP(data!M504,data!$Y$2:$AC$74,4,FALSE)</f>
        <v>#N/A</v>
      </c>
      <c r="P505" s="2"/>
      <c r="Q505" s="2" t="e">
        <f>CONCATENATE("INSERT INTO ",N505," (Sid, Eid) VALUES (",specialization!A533,", ",O505,");")</f>
        <v>#N/A</v>
      </c>
    </row>
    <row r="506" spans="1:17" x14ac:dyDescent="0.25">
      <c r="A506" s="2" t="e">
        <f>VLOOKUP(data!A505,courses!A:F,3,FALSE)</f>
        <v>#N/A</v>
      </c>
      <c r="B506" s="2" t="str">
        <f>CONCATENATE(data!G505," ",data!H505)</f>
        <v xml:space="preserve"> </v>
      </c>
      <c r="C506" s="2" t="str">
        <f t="shared" si="44"/>
        <v/>
      </c>
      <c r="D506" s="2">
        <f>IF(LEFT(data!O505,1)="(",data!O505,data!P505)</f>
        <v>0</v>
      </c>
      <c r="E506" s="2" t="str">
        <f t="shared" si="45"/>
        <v/>
      </c>
      <c r="F506" s="2">
        <f>IF(LEFT(data!O505,1)="(",data!P505,data!Q505)</f>
        <v>0</v>
      </c>
      <c r="G506" s="2">
        <f>IF(LEFT(data!O505,1)="(",data!Q505,data!R505)</f>
        <v>0</v>
      </c>
      <c r="H506" s="2">
        <f>IF(LEFT(data!O505,1)="(",data!R505,data!S505)</f>
        <v>0</v>
      </c>
      <c r="I506" s="2" t="str">
        <f t="shared" si="46"/>
        <v/>
      </c>
      <c r="J506" s="2" t="s">
        <v>361</v>
      </c>
      <c r="K506" s="2" t="e">
        <f t="shared" si="47"/>
        <v>#N/A</v>
      </c>
      <c r="L506" s="2"/>
      <c r="M506" s="2">
        <f>data!D505</f>
        <v>0</v>
      </c>
      <c r="N506" s="2" t="str">
        <f t="shared" si="48"/>
        <v>lab</v>
      </c>
      <c r="O506" s="2" t="e">
        <f>VLOOKUP(data!M505,data!$Y$2:$AC$74,4,FALSE)</f>
        <v>#N/A</v>
      </c>
      <c r="P506" s="2"/>
      <c r="Q506" s="2" t="e">
        <f>CONCATENATE("INSERT INTO ",N506," (Sid, Eid) VALUES (",specialization!A534,", ",O506,");")</f>
        <v>#N/A</v>
      </c>
    </row>
    <row r="507" spans="1:17" x14ac:dyDescent="0.25">
      <c r="A507" s="2" t="e">
        <f>VLOOKUP(data!A506,courses!A:F,3,FALSE)</f>
        <v>#N/A</v>
      </c>
      <c r="B507" s="2" t="str">
        <f>CONCATENATE(data!G506," ",data!H506)</f>
        <v xml:space="preserve"> </v>
      </c>
      <c r="C507" s="2" t="str">
        <f t="shared" si="44"/>
        <v/>
      </c>
      <c r="D507" s="2">
        <f>IF(LEFT(data!O506,1)="(",data!O506,data!P506)</f>
        <v>0</v>
      </c>
      <c r="E507" s="2" t="str">
        <f t="shared" si="45"/>
        <v/>
      </c>
      <c r="F507" s="2">
        <f>IF(LEFT(data!O506,1)="(",data!P506,data!Q506)</f>
        <v>0</v>
      </c>
      <c r="G507" s="2">
        <f>IF(LEFT(data!O506,1)="(",data!Q506,data!R506)</f>
        <v>0</v>
      </c>
      <c r="H507" s="2">
        <f>IF(LEFT(data!O506,1)="(",data!R506,data!S506)</f>
        <v>0</v>
      </c>
      <c r="I507" s="2" t="str">
        <f t="shared" si="46"/>
        <v/>
      </c>
      <c r="J507" s="2" t="s">
        <v>361</v>
      </c>
      <c r="K507" s="2" t="e">
        <f t="shared" si="47"/>
        <v>#N/A</v>
      </c>
      <c r="L507" s="2"/>
      <c r="M507" s="2">
        <f>data!D506</f>
        <v>0</v>
      </c>
      <c r="N507" s="2" t="str">
        <f t="shared" si="48"/>
        <v>lab</v>
      </c>
      <c r="O507" s="2" t="e">
        <f>VLOOKUP(data!M506,data!$Y$2:$AC$74,4,FALSE)</f>
        <v>#N/A</v>
      </c>
      <c r="P507" s="2"/>
      <c r="Q507" s="2" t="e">
        <f>CONCATENATE("INSERT INTO ",N507," (Sid, Eid) VALUES (",specialization!A535,", ",O507,");")</f>
        <v>#N/A</v>
      </c>
    </row>
    <row r="508" spans="1:17" x14ac:dyDescent="0.25">
      <c r="A508" s="2" t="e">
        <f>VLOOKUP(data!A507,courses!A:F,3,FALSE)</f>
        <v>#N/A</v>
      </c>
      <c r="B508" s="2" t="str">
        <f>CONCATENATE(data!G507," ",data!H507)</f>
        <v xml:space="preserve"> </v>
      </c>
      <c r="C508" s="2" t="str">
        <f t="shared" si="44"/>
        <v/>
      </c>
      <c r="D508" s="2">
        <f>IF(LEFT(data!O507,1)="(",data!O507,data!P507)</f>
        <v>0</v>
      </c>
      <c r="E508" s="2" t="str">
        <f t="shared" si="45"/>
        <v/>
      </c>
      <c r="F508" s="2">
        <f>IF(LEFT(data!O507,1)="(",data!P507,data!Q507)</f>
        <v>0</v>
      </c>
      <c r="G508" s="2">
        <f>IF(LEFT(data!O507,1)="(",data!Q507,data!R507)</f>
        <v>0</v>
      </c>
      <c r="H508" s="2">
        <f>IF(LEFT(data!O507,1)="(",data!R507,data!S507)</f>
        <v>0</v>
      </c>
      <c r="I508" s="2" t="str">
        <f t="shared" si="46"/>
        <v/>
      </c>
      <c r="J508" s="2" t="s">
        <v>361</v>
      </c>
      <c r="K508" s="2" t="e">
        <f t="shared" si="47"/>
        <v>#N/A</v>
      </c>
      <c r="L508" s="2"/>
      <c r="M508" s="2">
        <f>data!D507</f>
        <v>0</v>
      </c>
      <c r="N508" s="2" t="str">
        <f t="shared" si="48"/>
        <v>lab</v>
      </c>
      <c r="O508" s="2" t="e">
        <f>VLOOKUP(data!M507,data!$Y$2:$AC$74,4,FALSE)</f>
        <v>#N/A</v>
      </c>
      <c r="P508" s="2"/>
      <c r="Q508" s="2" t="e">
        <f>CONCATENATE("INSERT INTO ",N508," (Sid, Eid) VALUES (",specialization!A536,", ",O508,");")</f>
        <v>#N/A</v>
      </c>
    </row>
    <row r="509" spans="1:17" x14ac:dyDescent="0.25">
      <c r="A509" s="2" t="e">
        <f>VLOOKUP(data!A508,courses!A:F,3,FALSE)</f>
        <v>#N/A</v>
      </c>
      <c r="B509" s="2" t="str">
        <f>CONCATENATE(data!G508," ",data!H508)</f>
        <v xml:space="preserve"> </v>
      </c>
      <c r="C509" s="2" t="str">
        <f t="shared" si="44"/>
        <v/>
      </c>
      <c r="D509" s="2">
        <f>IF(LEFT(data!O508,1)="(",data!O508,data!P508)</f>
        <v>0</v>
      </c>
      <c r="E509" s="2" t="str">
        <f t="shared" si="45"/>
        <v/>
      </c>
      <c r="F509" s="2">
        <f>IF(LEFT(data!O508,1)="(",data!P508,data!Q508)</f>
        <v>0</v>
      </c>
      <c r="G509" s="2">
        <f>IF(LEFT(data!O508,1)="(",data!Q508,data!R508)</f>
        <v>0</v>
      </c>
      <c r="H509" s="2">
        <f>IF(LEFT(data!O508,1)="(",data!R508,data!S508)</f>
        <v>0</v>
      </c>
      <c r="I509" s="2" t="str">
        <f t="shared" si="46"/>
        <v/>
      </c>
      <c r="J509" s="2" t="s">
        <v>361</v>
      </c>
      <c r="K509" s="2" t="e">
        <f t="shared" si="47"/>
        <v>#N/A</v>
      </c>
      <c r="L509" s="2"/>
      <c r="M509" s="2">
        <f>data!D508</f>
        <v>0</v>
      </c>
      <c r="N509" s="2" t="str">
        <f t="shared" si="48"/>
        <v>lab</v>
      </c>
      <c r="O509" s="2" t="e">
        <f>VLOOKUP(data!M508,data!$Y$2:$AC$74,4,FALSE)</f>
        <v>#N/A</v>
      </c>
      <c r="P509" s="2"/>
      <c r="Q509" s="2" t="e">
        <f>CONCATENATE("INSERT INTO ",N509," (Sid, Eid) VALUES (",specialization!A537,", ",O509,");")</f>
        <v>#N/A</v>
      </c>
    </row>
    <row r="510" spans="1:17" x14ac:dyDescent="0.25">
      <c r="A510" s="2" t="e">
        <f>VLOOKUP(data!A509,courses!A:F,3,FALSE)</f>
        <v>#N/A</v>
      </c>
      <c r="B510" s="2" t="str">
        <f>CONCATENATE(data!G509," ",data!H509)</f>
        <v xml:space="preserve"> </v>
      </c>
      <c r="C510" s="2" t="str">
        <f t="shared" si="44"/>
        <v/>
      </c>
      <c r="D510" s="2">
        <f>IF(LEFT(data!O509,1)="(",data!O509,data!P509)</f>
        <v>0</v>
      </c>
      <c r="E510" s="2" t="str">
        <f t="shared" si="45"/>
        <v/>
      </c>
      <c r="F510" s="2">
        <f>IF(LEFT(data!O509,1)="(",data!P509,data!Q509)</f>
        <v>0</v>
      </c>
      <c r="G510" s="2">
        <f>IF(LEFT(data!O509,1)="(",data!Q509,data!R509)</f>
        <v>0</v>
      </c>
      <c r="H510" s="2">
        <f>IF(LEFT(data!O509,1)="(",data!R509,data!S509)</f>
        <v>0</v>
      </c>
      <c r="I510" s="2" t="str">
        <f t="shared" si="46"/>
        <v/>
      </c>
      <c r="J510" s="2" t="s">
        <v>361</v>
      </c>
      <c r="K510" s="2" t="e">
        <f t="shared" si="47"/>
        <v>#N/A</v>
      </c>
      <c r="L510" s="2"/>
      <c r="M510" s="2">
        <f>data!D509</f>
        <v>0</v>
      </c>
      <c r="N510" s="2" t="str">
        <f t="shared" si="48"/>
        <v>lab</v>
      </c>
      <c r="O510" s="2" t="e">
        <f>VLOOKUP(data!M509,data!$Y$2:$AC$74,4,FALSE)</f>
        <v>#N/A</v>
      </c>
      <c r="P510" s="2"/>
      <c r="Q510" s="2" t="e">
        <f>CONCATENATE("INSERT INTO ",N510," (Sid, Eid) VALUES (",specialization!A538,", ",O510,");")</f>
        <v>#N/A</v>
      </c>
    </row>
    <row r="511" spans="1:17" x14ac:dyDescent="0.25">
      <c r="A511" s="2" t="e">
        <f>VLOOKUP(data!A510,courses!A:F,3,FALSE)</f>
        <v>#N/A</v>
      </c>
      <c r="B511" s="2" t="str">
        <f>CONCATENATE(data!G510," ",data!H510)</f>
        <v xml:space="preserve"> </v>
      </c>
      <c r="C511" s="2" t="str">
        <f t="shared" si="44"/>
        <v/>
      </c>
      <c r="D511" s="2">
        <f>IF(LEFT(data!O510,1)="(",data!O510,data!P510)</f>
        <v>0</v>
      </c>
      <c r="E511" s="2" t="str">
        <f t="shared" si="45"/>
        <v/>
      </c>
      <c r="F511" s="2">
        <f>IF(LEFT(data!O510,1)="(",data!P510,data!Q510)</f>
        <v>0</v>
      </c>
      <c r="G511" s="2">
        <f>IF(LEFT(data!O510,1)="(",data!Q510,data!R510)</f>
        <v>0</v>
      </c>
      <c r="H511" s="2">
        <f>IF(LEFT(data!O510,1)="(",data!R510,data!S510)</f>
        <v>0</v>
      </c>
      <c r="I511" s="2" t="str">
        <f t="shared" si="46"/>
        <v/>
      </c>
      <c r="J511" s="2" t="s">
        <v>361</v>
      </c>
      <c r="K511" s="2" t="e">
        <f t="shared" si="47"/>
        <v>#N/A</v>
      </c>
      <c r="L511" s="2"/>
      <c r="M511" s="2">
        <f>data!D510</f>
        <v>0</v>
      </c>
      <c r="N511" s="2" t="str">
        <f t="shared" si="48"/>
        <v>lab</v>
      </c>
      <c r="O511" s="2" t="e">
        <f>VLOOKUP(data!M510,data!$Y$2:$AC$74,4,FALSE)</f>
        <v>#N/A</v>
      </c>
      <c r="P511" s="2"/>
      <c r="Q511" s="2" t="e">
        <f>CONCATENATE("INSERT INTO ",N511," (Sid, Eid) VALUES (",specialization!A539,", ",O511,");")</f>
        <v>#N/A</v>
      </c>
    </row>
    <row r="512" spans="1:17" x14ac:dyDescent="0.25">
      <c r="A512" s="2" t="e">
        <f>VLOOKUP(data!A511,courses!A:F,3,FALSE)</f>
        <v>#N/A</v>
      </c>
      <c r="B512" s="2" t="str">
        <f>CONCATENATE(data!G511," ",data!H511)</f>
        <v xml:space="preserve"> </v>
      </c>
      <c r="C512" s="2" t="str">
        <f t="shared" si="44"/>
        <v/>
      </c>
      <c r="D512" s="2">
        <f>IF(LEFT(data!O511,1)="(",data!O511,data!P511)</f>
        <v>0</v>
      </c>
      <c r="E512" s="2" t="str">
        <f t="shared" si="45"/>
        <v/>
      </c>
      <c r="F512" s="2">
        <f>IF(LEFT(data!O511,1)="(",data!P511,data!Q511)</f>
        <v>0</v>
      </c>
      <c r="G512" s="2">
        <f>IF(LEFT(data!O511,1)="(",data!Q511,data!R511)</f>
        <v>0</v>
      </c>
      <c r="H512" s="2">
        <f>IF(LEFT(data!O511,1)="(",data!R511,data!S511)</f>
        <v>0</v>
      </c>
      <c r="I512" s="2" t="str">
        <f t="shared" si="46"/>
        <v/>
      </c>
      <c r="J512" s="2" t="s">
        <v>361</v>
      </c>
      <c r="K512" s="2" t="e">
        <f t="shared" si="47"/>
        <v>#N/A</v>
      </c>
      <c r="L512" s="2"/>
      <c r="M512" s="2">
        <f>data!D511</f>
        <v>0</v>
      </c>
      <c r="N512" s="2" t="str">
        <f t="shared" si="48"/>
        <v>lab</v>
      </c>
      <c r="O512" s="2" t="e">
        <f>VLOOKUP(data!M511,data!$Y$2:$AC$74,4,FALSE)</f>
        <v>#N/A</v>
      </c>
      <c r="P512" s="2"/>
      <c r="Q512" s="2" t="e">
        <f>CONCATENATE("INSERT INTO ",N512," (Sid, Eid) VALUES (",specialization!A540,", ",O512,");")</f>
        <v>#N/A</v>
      </c>
    </row>
    <row r="513" spans="1:17" x14ac:dyDescent="0.25">
      <c r="A513" s="2" t="e">
        <f>VLOOKUP(data!A512,courses!A:F,3,FALSE)</f>
        <v>#N/A</v>
      </c>
      <c r="B513" s="2" t="str">
        <f>CONCATENATE(data!G512," ",data!H512)</f>
        <v xml:space="preserve"> </v>
      </c>
      <c r="C513" s="2" t="str">
        <f t="shared" si="44"/>
        <v/>
      </c>
      <c r="D513" s="2">
        <f>IF(LEFT(data!O512,1)="(",data!O512,data!P512)</f>
        <v>0</v>
      </c>
      <c r="E513" s="2" t="str">
        <f t="shared" si="45"/>
        <v/>
      </c>
      <c r="F513" s="2">
        <f>IF(LEFT(data!O512,1)="(",data!P512,data!Q512)</f>
        <v>0</v>
      </c>
      <c r="G513" s="2">
        <f>IF(LEFT(data!O512,1)="(",data!Q512,data!R512)</f>
        <v>0</v>
      </c>
      <c r="H513" s="2">
        <f>IF(LEFT(data!O512,1)="(",data!R512,data!S512)</f>
        <v>0</v>
      </c>
      <c r="I513" s="2" t="str">
        <f t="shared" si="46"/>
        <v/>
      </c>
      <c r="J513" s="2" t="s">
        <v>361</v>
      </c>
      <c r="K513" s="2" t="e">
        <f t="shared" si="47"/>
        <v>#N/A</v>
      </c>
      <c r="L513" s="2"/>
      <c r="M513" s="2">
        <f>data!D512</f>
        <v>0</v>
      </c>
      <c r="N513" s="2" t="str">
        <f t="shared" si="48"/>
        <v>lab</v>
      </c>
      <c r="O513" s="2" t="e">
        <f>VLOOKUP(data!M512,data!$Y$2:$AC$74,4,FALSE)</f>
        <v>#N/A</v>
      </c>
      <c r="P513" s="2"/>
      <c r="Q513" s="2" t="e">
        <f>CONCATENATE("INSERT INTO ",N513," (Sid, Eid) VALUES (",specialization!A541,", ",O513,");")</f>
        <v>#N/A</v>
      </c>
    </row>
    <row r="514" spans="1:17" x14ac:dyDescent="0.25">
      <c r="A514" s="2" t="e">
        <f>VLOOKUP(data!A513,courses!A:F,3,FALSE)</f>
        <v>#N/A</v>
      </c>
      <c r="B514" s="2" t="str">
        <f>CONCATENATE(data!G513," ",data!H513)</f>
        <v xml:space="preserve"> </v>
      </c>
      <c r="C514" s="2" t="str">
        <f t="shared" si="44"/>
        <v/>
      </c>
      <c r="D514" s="2">
        <f>IF(LEFT(data!O513,1)="(",data!O513,data!P513)</f>
        <v>0</v>
      </c>
      <c r="E514" s="2" t="str">
        <f t="shared" si="45"/>
        <v/>
      </c>
      <c r="F514" s="2">
        <f>IF(LEFT(data!O513,1)="(",data!P513,data!Q513)</f>
        <v>0</v>
      </c>
      <c r="G514" s="2">
        <f>IF(LEFT(data!O513,1)="(",data!Q513,data!R513)</f>
        <v>0</v>
      </c>
      <c r="H514" s="2">
        <f>IF(LEFT(data!O513,1)="(",data!R513,data!S513)</f>
        <v>0</v>
      </c>
      <c r="I514" s="2" t="str">
        <f t="shared" si="46"/>
        <v/>
      </c>
      <c r="J514" s="2" t="s">
        <v>361</v>
      </c>
      <c r="K514" s="2" t="e">
        <f t="shared" si="47"/>
        <v>#N/A</v>
      </c>
      <c r="L514" s="2"/>
      <c r="M514" s="2">
        <f>data!D513</f>
        <v>0</v>
      </c>
      <c r="N514" s="2" t="str">
        <f t="shared" si="48"/>
        <v>lab</v>
      </c>
      <c r="O514" s="2" t="e">
        <f>VLOOKUP(data!M513,data!$Y$2:$AC$74,4,FALSE)</f>
        <v>#N/A</v>
      </c>
      <c r="P514" s="2"/>
      <c r="Q514" s="2" t="e">
        <f>CONCATENATE("INSERT INTO ",N514," (Sid, Eid) VALUES (",specialization!A542,", ",O514,");")</f>
        <v>#N/A</v>
      </c>
    </row>
    <row r="515" spans="1:17" x14ac:dyDescent="0.25">
      <c r="A515" s="2" t="e">
        <f>VLOOKUP(data!A514,courses!A:F,3,FALSE)</f>
        <v>#N/A</v>
      </c>
      <c r="B515" s="2" t="str">
        <f>CONCATENATE(data!G514," ",data!H514)</f>
        <v xml:space="preserve"> </v>
      </c>
      <c r="C515" s="2" t="str">
        <f t="shared" si="44"/>
        <v/>
      </c>
      <c r="D515" s="2">
        <f>IF(LEFT(data!O514,1)="(",data!O514,data!P514)</f>
        <v>0</v>
      </c>
      <c r="E515" s="2" t="str">
        <f t="shared" si="45"/>
        <v/>
      </c>
      <c r="F515" s="2">
        <f>IF(LEFT(data!O514,1)="(",data!P514,data!Q514)</f>
        <v>0</v>
      </c>
      <c r="G515" s="2">
        <f>IF(LEFT(data!O514,1)="(",data!Q514,data!R514)</f>
        <v>0</v>
      </c>
      <c r="H515" s="2">
        <f>IF(LEFT(data!O514,1)="(",data!R514,data!S514)</f>
        <v>0</v>
      </c>
      <c r="I515" s="2" t="str">
        <f t="shared" si="46"/>
        <v/>
      </c>
      <c r="J515" s="2" t="s">
        <v>361</v>
      </c>
      <c r="K515" s="2" t="e">
        <f t="shared" si="47"/>
        <v>#N/A</v>
      </c>
      <c r="L515" s="2"/>
      <c r="M515" s="2">
        <f>data!D514</f>
        <v>0</v>
      </c>
      <c r="N515" s="2" t="str">
        <f t="shared" si="48"/>
        <v>lab</v>
      </c>
      <c r="O515" s="2" t="e">
        <f>VLOOKUP(data!M514,data!$Y$2:$AC$74,4,FALSE)</f>
        <v>#N/A</v>
      </c>
      <c r="P515" s="2"/>
      <c r="Q515" s="2" t="e">
        <f>CONCATENATE("INSERT INTO ",N515," (Sid, Eid) VALUES (",specialization!A543,", ",O515,");")</f>
        <v>#N/A</v>
      </c>
    </row>
    <row r="516" spans="1:17" x14ac:dyDescent="0.25">
      <c r="A516" s="2" t="e">
        <f>VLOOKUP(data!A515,courses!A:F,3,FALSE)</f>
        <v>#N/A</v>
      </c>
      <c r="B516" s="2" t="str">
        <f>CONCATENATE(data!G515," ",data!H515)</f>
        <v xml:space="preserve"> </v>
      </c>
      <c r="C516" s="2" t="str">
        <f t="shared" si="44"/>
        <v/>
      </c>
      <c r="D516" s="2">
        <f>IF(LEFT(data!O515,1)="(",data!O515,data!P515)</f>
        <v>0</v>
      </c>
      <c r="E516" s="2" t="str">
        <f t="shared" si="45"/>
        <v/>
      </c>
      <c r="F516" s="2">
        <f>IF(LEFT(data!O515,1)="(",data!P515,data!Q515)</f>
        <v>0</v>
      </c>
      <c r="G516" s="2">
        <f>IF(LEFT(data!O515,1)="(",data!Q515,data!R515)</f>
        <v>0</v>
      </c>
      <c r="H516" s="2">
        <f>IF(LEFT(data!O515,1)="(",data!R515,data!S515)</f>
        <v>0</v>
      </c>
      <c r="I516" s="2" t="str">
        <f t="shared" si="46"/>
        <v/>
      </c>
      <c r="J516" s="2" t="s">
        <v>361</v>
      </c>
      <c r="K516" s="2" t="e">
        <f t="shared" si="47"/>
        <v>#N/A</v>
      </c>
      <c r="L516" s="2"/>
      <c r="M516" s="2">
        <f>data!D515</f>
        <v>0</v>
      </c>
      <c r="N516" s="2" t="str">
        <f t="shared" si="48"/>
        <v>lab</v>
      </c>
      <c r="O516" s="2" t="e">
        <f>VLOOKUP(data!M515,data!$Y$2:$AC$74,4,FALSE)</f>
        <v>#N/A</v>
      </c>
      <c r="P516" s="2"/>
      <c r="Q516" s="2" t="e">
        <f>CONCATENATE("INSERT INTO ",N516," (Sid, Eid) VALUES (",specialization!A544,", ",O516,");")</f>
        <v>#N/A</v>
      </c>
    </row>
    <row r="517" spans="1:17" x14ac:dyDescent="0.25">
      <c r="A517" s="2" t="e">
        <f>VLOOKUP(data!A516,courses!A:F,3,FALSE)</f>
        <v>#N/A</v>
      </c>
      <c r="B517" s="2" t="str">
        <f>CONCATENATE(data!G516," ",data!H516)</f>
        <v xml:space="preserve"> </v>
      </c>
      <c r="C517" s="2" t="str">
        <f t="shared" si="44"/>
        <v/>
      </c>
      <c r="D517" s="2">
        <f>IF(LEFT(data!O516,1)="(",data!O516,data!P516)</f>
        <v>0</v>
      </c>
      <c r="E517" s="2" t="str">
        <f t="shared" si="45"/>
        <v/>
      </c>
      <c r="F517" s="2">
        <f>IF(LEFT(data!O516,1)="(",data!P516,data!Q516)</f>
        <v>0</v>
      </c>
      <c r="G517" s="2">
        <f>IF(LEFT(data!O516,1)="(",data!Q516,data!R516)</f>
        <v>0</v>
      </c>
      <c r="H517" s="2">
        <f>IF(LEFT(data!O516,1)="(",data!R516,data!S516)</f>
        <v>0</v>
      </c>
      <c r="I517" s="2" t="str">
        <f t="shared" si="46"/>
        <v/>
      </c>
      <c r="J517" s="2" t="s">
        <v>361</v>
      </c>
      <c r="K517" s="2" t="e">
        <f t="shared" si="47"/>
        <v>#N/A</v>
      </c>
      <c r="L517" s="2"/>
      <c r="M517" s="2">
        <f>data!D516</f>
        <v>0</v>
      </c>
      <c r="N517" s="2" t="str">
        <f t="shared" si="48"/>
        <v>lab</v>
      </c>
      <c r="O517" s="2" t="e">
        <f>VLOOKUP(data!M516,data!$Y$2:$AC$74,4,FALSE)</f>
        <v>#N/A</v>
      </c>
      <c r="P517" s="2"/>
      <c r="Q517" s="2" t="e">
        <f>CONCATENATE("INSERT INTO ",N517," (Sid, Eid) VALUES (",specialization!A545,", ",O517,");")</f>
        <v>#N/A</v>
      </c>
    </row>
    <row r="518" spans="1:17" x14ac:dyDescent="0.25">
      <c r="A518" s="2" t="e">
        <f>VLOOKUP(data!A517,courses!A:F,3,FALSE)</f>
        <v>#N/A</v>
      </c>
      <c r="B518" s="2" t="str">
        <f>CONCATENATE(data!G517," ",data!H517)</f>
        <v xml:space="preserve"> </v>
      </c>
      <c r="C518" s="2" t="str">
        <f t="shared" si="44"/>
        <v/>
      </c>
      <c r="D518" s="2">
        <f>IF(LEFT(data!O517,1)="(",data!O517,data!P517)</f>
        <v>0</v>
      </c>
      <c r="E518" s="2" t="str">
        <f t="shared" si="45"/>
        <v/>
      </c>
      <c r="F518" s="2">
        <f>IF(LEFT(data!O517,1)="(",data!P517,data!Q517)</f>
        <v>0</v>
      </c>
      <c r="G518" s="2">
        <f>IF(LEFT(data!O517,1)="(",data!Q517,data!R517)</f>
        <v>0</v>
      </c>
      <c r="H518" s="2">
        <f>IF(LEFT(data!O517,1)="(",data!R517,data!S517)</f>
        <v>0</v>
      </c>
      <c r="I518" s="2" t="str">
        <f t="shared" si="46"/>
        <v/>
      </c>
      <c r="J518" s="2" t="s">
        <v>361</v>
      </c>
      <c r="K518" s="2" t="e">
        <f t="shared" si="47"/>
        <v>#N/A</v>
      </c>
      <c r="L518" s="2"/>
      <c r="M518" s="2">
        <f>data!D517</f>
        <v>0</v>
      </c>
      <c r="N518" s="2" t="str">
        <f t="shared" si="48"/>
        <v>lab</v>
      </c>
      <c r="O518" s="2" t="e">
        <f>VLOOKUP(data!M517,data!$Y$2:$AC$74,4,FALSE)</f>
        <v>#N/A</v>
      </c>
      <c r="P518" s="2"/>
      <c r="Q518" s="2" t="e">
        <f>CONCATENATE("INSERT INTO ",N518," (Sid, Eid) VALUES (",specialization!A546,", ",O518,");")</f>
        <v>#N/A</v>
      </c>
    </row>
    <row r="519" spans="1:17" x14ac:dyDescent="0.25">
      <c r="A519" s="2" t="e">
        <f>VLOOKUP(data!A518,courses!A:F,3,FALSE)</f>
        <v>#N/A</v>
      </c>
      <c r="B519" s="2" t="str">
        <f>CONCATENATE(data!G518," ",data!H518)</f>
        <v xml:space="preserve"> </v>
      </c>
      <c r="C519" s="2" t="str">
        <f t="shared" si="44"/>
        <v/>
      </c>
      <c r="D519" s="2">
        <f>IF(LEFT(data!O518,1)="(",data!O518,data!P518)</f>
        <v>0</v>
      </c>
      <c r="E519" s="2" t="str">
        <f t="shared" si="45"/>
        <v/>
      </c>
      <c r="F519" s="2">
        <f>IF(LEFT(data!O518,1)="(",data!P518,data!Q518)</f>
        <v>0</v>
      </c>
      <c r="G519" s="2">
        <f>IF(LEFT(data!O518,1)="(",data!Q518,data!R518)</f>
        <v>0</v>
      </c>
      <c r="H519" s="2">
        <f>IF(LEFT(data!O518,1)="(",data!R518,data!S518)</f>
        <v>0</v>
      </c>
      <c r="I519" s="2" t="str">
        <f t="shared" si="46"/>
        <v/>
      </c>
      <c r="J519" s="2" t="s">
        <v>361</v>
      </c>
      <c r="K519" s="2" t="e">
        <f t="shared" si="47"/>
        <v>#N/A</v>
      </c>
      <c r="L519" s="2"/>
      <c r="M519" s="2">
        <f>data!D518</f>
        <v>0</v>
      </c>
      <c r="N519" s="2" t="str">
        <f t="shared" si="48"/>
        <v>lab</v>
      </c>
      <c r="O519" s="2" t="e">
        <f>VLOOKUP(data!M518,data!$Y$2:$AC$74,4,FALSE)</f>
        <v>#N/A</v>
      </c>
      <c r="P519" s="2"/>
      <c r="Q519" s="2" t="e">
        <f>CONCATENATE("INSERT INTO ",N519," (Sid, Eid) VALUES (",specialization!A547,", ",O519,");")</f>
        <v>#N/A</v>
      </c>
    </row>
    <row r="520" spans="1:17" x14ac:dyDescent="0.25">
      <c r="A520" s="2" t="e">
        <f>VLOOKUP(data!A519,courses!A:F,3,FALSE)</f>
        <v>#N/A</v>
      </c>
      <c r="B520" s="2" t="str">
        <f>CONCATENATE(data!G519," ",data!H519)</f>
        <v xml:space="preserve"> </v>
      </c>
      <c r="C520" s="2" t="str">
        <f t="shared" si="44"/>
        <v/>
      </c>
      <c r="D520" s="2">
        <f>IF(LEFT(data!O519,1)="(",data!O519,data!P519)</f>
        <v>0</v>
      </c>
      <c r="E520" s="2" t="str">
        <f t="shared" si="45"/>
        <v/>
      </c>
      <c r="F520" s="2">
        <f>IF(LEFT(data!O519,1)="(",data!P519,data!Q519)</f>
        <v>0</v>
      </c>
      <c r="G520" s="2">
        <f>IF(LEFT(data!O519,1)="(",data!Q519,data!R519)</f>
        <v>0</v>
      </c>
      <c r="H520" s="2">
        <f>IF(LEFT(data!O519,1)="(",data!R519,data!S519)</f>
        <v>0</v>
      </c>
      <c r="I520" s="2" t="str">
        <f t="shared" si="46"/>
        <v/>
      </c>
      <c r="J520" s="2" t="s">
        <v>361</v>
      </c>
      <c r="K520" s="2" t="e">
        <f t="shared" si="47"/>
        <v>#N/A</v>
      </c>
      <c r="L520" s="2"/>
      <c r="M520" s="2">
        <f>data!D519</f>
        <v>0</v>
      </c>
      <c r="N520" s="2" t="str">
        <f t="shared" si="48"/>
        <v>lab</v>
      </c>
      <c r="O520" s="2" t="e">
        <f>VLOOKUP(data!M519,data!$Y$2:$AC$74,4,FALSE)</f>
        <v>#N/A</v>
      </c>
      <c r="P520" s="2"/>
      <c r="Q520" s="2" t="e">
        <f>CONCATENATE("INSERT INTO ",N520," (Sid, Eid) VALUES (",specialization!A548,", ",O520,");")</f>
        <v>#N/A</v>
      </c>
    </row>
    <row r="521" spans="1:17" x14ac:dyDescent="0.25">
      <c r="A521" s="2" t="e">
        <f>VLOOKUP(data!A520,courses!A:F,3,FALSE)</f>
        <v>#N/A</v>
      </c>
      <c r="B521" s="2" t="str">
        <f>CONCATENATE(data!G520," ",data!H520)</f>
        <v xml:space="preserve"> </v>
      </c>
      <c r="C521" s="2" t="str">
        <f t="shared" si="44"/>
        <v/>
      </c>
      <c r="D521" s="2">
        <f>IF(LEFT(data!O520,1)="(",data!O520,data!P520)</f>
        <v>0</v>
      </c>
      <c r="E521" s="2" t="str">
        <f t="shared" si="45"/>
        <v/>
      </c>
      <c r="F521" s="2">
        <f>IF(LEFT(data!O520,1)="(",data!P520,data!Q520)</f>
        <v>0</v>
      </c>
      <c r="G521" s="2">
        <f>IF(LEFT(data!O520,1)="(",data!Q520,data!R520)</f>
        <v>0</v>
      </c>
      <c r="H521" s="2">
        <f>IF(LEFT(data!O520,1)="(",data!R520,data!S520)</f>
        <v>0</v>
      </c>
      <c r="I521" s="2" t="str">
        <f t="shared" si="46"/>
        <v/>
      </c>
      <c r="J521" s="2" t="s">
        <v>361</v>
      </c>
      <c r="K521" s="2" t="e">
        <f t="shared" si="47"/>
        <v>#N/A</v>
      </c>
      <c r="L521" s="2"/>
      <c r="M521" s="2">
        <f>data!D520</f>
        <v>0</v>
      </c>
      <c r="N521" s="2" t="str">
        <f t="shared" si="48"/>
        <v>lab</v>
      </c>
      <c r="O521" s="2" t="e">
        <f>VLOOKUP(data!M520,data!$Y$2:$AC$74,4,FALSE)</f>
        <v>#N/A</v>
      </c>
      <c r="P521" s="2"/>
      <c r="Q521" s="2" t="e">
        <f>CONCATENATE("INSERT INTO ",N521," (Sid, Eid) VALUES (",specialization!A549,", ",O521,");")</f>
        <v>#N/A</v>
      </c>
    </row>
    <row r="522" spans="1:17" x14ac:dyDescent="0.25">
      <c r="A522" s="2" t="e">
        <f>VLOOKUP(data!A521,courses!A:F,3,FALSE)</f>
        <v>#N/A</v>
      </c>
      <c r="B522" s="2" t="str">
        <f>CONCATENATE(data!G521," ",data!H521)</f>
        <v xml:space="preserve"> </v>
      </c>
      <c r="C522" s="2" t="str">
        <f t="shared" si="44"/>
        <v/>
      </c>
      <c r="D522" s="2">
        <f>IF(LEFT(data!O521,1)="(",data!O521,data!P521)</f>
        <v>0</v>
      </c>
      <c r="E522" s="2" t="str">
        <f t="shared" si="45"/>
        <v/>
      </c>
      <c r="F522" s="2">
        <f>IF(LEFT(data!O521,1)="(",data!P521,data!Q521)</f>
        <v>0</v>
      </c>
      <c r="G522" s="2">
        <f>IF(LEFT(data!O521,1)="(",data!Q521,data!R521)</f>
        <v>0</v>
      </c>
      <c r="H522" s="2">
        <f>IF(LEFT(data!O521,1)="(",data!R521,data!S521)</f>
        <v>0</v>
      </c>
      <c r="I522" s="2" t="str">
        <f t="shared" si="46"/>
        <v/>
      </c>
      <c r="J522" s="2" t="s">
        <v>361</v>
      </c>
      <c r="K522" s="2" t="e">
        <f t="shared" si="47"/>
        <v>#N/A</v>
      </c>
      <c r="L522" s="2"/>
      <c r="M522" s="2">
        <f>data!D521</f>
        <v>0</v>
      </c>
      <c r="N522" s="2" t="str">
        <f t="shared" si="48"/>
        <v>lab</v>
      </c>
      <c r="O522" s="2" t="e">
        <f>VLOOKUP(data!M521,data!$Y$2:$AC$74,4,FALSE)</f>
        <v>#N/A</v>
      </c>
      <c r="P522" s="2"/>
      <c r="Q522" s="2" t="e">
        <f>CONCATENATE("INSERT INTO ",N522," (Sid, Eid) VALUES (",specialization!A550,", ",O522,");")</f>
        <v>#N/A</v>
      </c>
    </row>
    <row r="523" spans="1:17" x14ac:dyDescent="0.25">
      <c r="A523" s="2" t="e">
        <f>VLOOKUP(data!A522,courses!A:F,3,FALSE)</f>
        <v>#N/A</v>
      </c>
      <c r="B523" s="2" t="str">
        <f>CONCATENATE(data!G522," ",data!H522)</f>
        <v xml:space="preserve"> </v>
      </c>
      <c r="C523" s="2" t="str">
        <f t="shared" si="44"/>
        <v/>
      </c>
      <c r="D523" s="2">
        <f>IF(LEFT(data!O522,1)="(",data!O522,data!P522)</f>
        <v>0</v>
      </c>
      <c r="E523" s="2" t="str">
        <f t="shared" si="45"/>
        <v/>
      </c>
      <c r="F523" s="2">
        <f>IF(LEFT(data!O522,1)="(",data!P522,data!Q522)</f>
        <v>0</v>
      </c>
      <c r="G523" s="2">
        <f>IF(LEFT(data!O522,1)="(",data!Q522,data!R522)</f>
        <v>0</v>
      </c>
      <c r="H523" s="2">
        <f>IF(LEFT(data!O522,1)="(",data!R522,data!S522)</f>
        <v>0</v>
      </c>
      <c r="I523" s="2" t="str">
        <f t="shared" si="46"/>
        <v/>
      </c>
      <c r="J523" s="2" t="s">
        <v>361</v>
      </c>
      <c r="K523" s="2" t="e">
        <f t="shared" si="47"/>
        <v>#N/A</v>
      </c>
      <c r="L523" s="2"/>
      <c r="M523" s="2">
        <f>data!D522</f>
        <v>0</v>
      </c>
      <c r="N523" s="2" t="str">
        <f t="shared" si="48"/>
        <v>lab</v>
      </c>
      <c r="O523" s="2" t="e">
        <f>VLOOKUP(data!M522,data!$Y$2:$AC$74,4,FALSE)</f>
        <v>#N/A</v>
      </c>
      <c r="P523" s="2"/>
      <c r="Q523" s="2" t="e">
        <f>CONCATENATE("INSERT INTO ",N523," (Sid, Eid) VALUES (",specialization!A551,", ",O523,");")</f>
        <v>#N/A</v>
      </c>
    </row>
    <row r="524" spans="1:17" x14ac:dyDescent="0.25">
      <c r="A524" s="2" t="e">
        <f>VLOOKUP(data!A523,courses!A:F,3,FALSE)</f>
        <v>#N/A</v>
      </c>
      <c r="B524" s="2" t="str">
        <f>CONCATENATE(data!G523," ",data!H523)</f>
        <v xml:space="preserve"> </v>
      </c>
      <c r="C524" s="2" t="str">
        <f t="shared" si="44"/>
        <v/>
      </c>
      <c r="D524" s="2">
        <f>IF(LEFT(data!O523,1)="(",data!O523,data!P523)</f>
        <v>0</v>
      </c>
      <c r="E524" s="2" t="str">
        <f t="shared" si="45"/>
        <v/>
      </c>
      <c r="F524" s="2">
        <f>IF(LEFT(data!O523,1)="(",data!P523,data!Q523)</f>
        <v>0</v>
      </c>
      <c r="G524" s="2">
        <f>IF(LEFT(data!O523,1)="(",data!Q523,data!R523)</f>
        <v>0</v>
      </c>
      <c r="H524" s="2">
        <f>IF(LEFT(data!O523,1)="(",data!R523,data!S523)</f>
        <v>0</v>
      </c>
      <c r="I524" s="2" t="str">
        <f t="shared" si="46"/>
        <v/>
      </c>
      <c r="J524" s="2" t="s">
        <v>361</v>
      </c>
      <c r="K524" s="2" t="e">
        <f t="shared" si="47"/>
        <v>#N/A</v>
      </c>
      <c r="L524" s="2"/>
      <c r="M524" s="2">
        <f>data!D523</f>
        <v>0</v>
      </c>
      <c r="N524" s="2" t="str">
        <f t="shared" si="48"/>
        <v>lab</v>
      </c>
      <c r="O524" s="2" t="e">
        <f>VLOOKUP(data!M523,data!$Y$2:$AC$74,4,FALSE)</f>
        <v>#N/A</v>
      </c>
      <c r="P524" s="2"/>
      <c r="Q524" s="2" t="e">
        <f>CONCATENATE("INSERT INTO ",N524," (Sid, Eid) VALUES (",specialization!A552,", ",O524,");")</f>
        <v>#N/A</v>
      </c>
    </row>
    <row r="525" spans="1:17" x14ac:dyDescent="0.25">
      <c r="A525" s="2" t="e">
        <f>VLOOKUP(data!A524,courses!A:F,3,FALSE)</f>
        <v>#N/A</v>
      </c>
      <c r="B525" s="2" t="str">
        <f>CONCATENATE(data!G524," ",data!H524)</f>
        <v xml:space="preserve"> </v>
      </c>
      <c r="C525" s="2" t="str">
        <f t="shared" si="44"/>
        <v/>
      </c>
      <c r="D525" s="2">
        <f>IF(LEFT(data!O524,1)="(",data!O524,data!P524)</f>
        <v>0</v>
      </c>
      <c r="E525" s="2" t="str">
        <f t="shared" si="45"/>
        <v/>
      </c>
      <c r="F525" s="2">
        <f>IF(LEFT(data!O524,1)="(",data!P524,data!Q524)</f>
        <v>0</v>
      </c>
      <c r="G525" s="2">
        <f>IF(LEFT(data!O524,1)="(",data!Q524,data!R524)</f>
        <v>0</v>
      </c>
      <c r="H525" s="2">
        <f>IF(LEFT(data!O524,1)="(",data!R524,data!S524)</f>
        <v>0</v>
      </c>
      <c r="I525" s="2" t="str">
        <f t="shared" si="46"/>
        <v/>
      </c>
      <c r="J525" s="2" t="s">
        <v>361</v>
      </c>
      <c r="K525" s="2" t="e">
        <f t="shared" si="47"/>
        <v>#N/A</v>
      </c>
      <c r="L525" s="2"/>
      <c r="M525" s="2">
        <f>data!D524</f>
        <v>0</v>
      </c>
      <c r="N525" s="2" t="str">
        <f t="shared" si="48"/>
        <v>lab</v>
      </c>
      <c r="O525" s="2" t="e">
        <f>VLOOKUP(data!M524,data!$Y$2:$AC$74,4,FALSE)</f>
        <v>#N/A</v>
      </c>
      <c r="P525" s="2"/>
      <c r="Q525" s="2" t="e">
        <f>CONCATENATE("INSERT INTO ",N525," (Sid, Eid) VALUES (",specialization!A553,", ",O525,");")</f>
        <v>#N/A</v>
      </c>
    </row>
    <row r="526" spans="1:17" x14ac:dyDescent="0.25">
      <c r="A526" s="2" t="e">
        <f>VLOOKUP(data!A525,courses!A:F,3,FALSE)</f>
        <v>#N/A</v>
      </c>
      <c r="B526" s="2" t="str">
        <f>CONCATENATE(data!G525," ",data!H525)</f>
        <v xml:space="preserve"> </v>
      </c>
      <c r="C526" s="2" t="str">
        <f t="shared" si="44"/>
        <v/>
      </c>
      <c r="D526" s="2">
        <f>IF(LEFT(data!O525,1)="(",data!O525,data!P525)</f>
        <v>0</v>
      </c>
      <c r="E526" s="2" t="str">
        <f t="shared" si="45"/>
        <v/>
      </c>
      <c r="F526" s="2">
        <f>IF(LEFT(data!O525,1)="(",data!P525,data!Q525)</f>
        <v>0</v>
      </c>
      <c r="G526" s="2">
        <f>IF(LEFT(data!O525,1)="(",data!Q525,data!R525)</f>
        <v>0</v>
      </c>
      <c r="H526" s="2">
        <f>IF(LEFT(data!O525,1)="(",data!R525,data!S525)</f>
        <v>0</v>
      </c>
      <c r="I526" s="2" t="str">
        <f t="shared" si="46"/>
        <v/>
      </c>
      <c r="J526" s="2" t="s">
        <v>361</v>
      </c>
      <c r="K526" s="2" t="e">
        <f t="shared" si="47"/>
        <v>#N/A</v>
      </c>
      <c r="L526" s="2"/>
      <c r="M526" s="2">
        <f>data!D525</f>
        <v>0</v>
      </c>
      <c r="N526" s="2" t="str">
        <f t="shared" si="48"/>
        <v>lab</v>
      </c>
      <c r="O526" s="2" t="e">
        <f>VLOOKUP(data!M525,data!$Y$2:$AC$74,4,FALSE)</f>
        <v>#N/A</v>
      </c>
      <c r="P526" s="2"/>
      <c r="Q526" s="2" t="e">
        <f>CONCATENATE("INSERT INTO ",N526," (Sid, Eid) VALUES (",specialization!A554,", ",O526,");")</f>
        <v>#N/A</v>
      </c>
    </row>
    <row r="527" spans="1:17" x14ac:dyDescent="0.25">
      <c r="A527" s="2" t="e">
        <f>VLOOKUP(data!A526,courses!A:F,3,FALSE)</f>
        <v>#N/A</v>
      </c>
      <c r="B527" s="2" t="str">
        <f>CONCATENATE(data!G526," ",data!H526)</f>
        <v xml:space="preserve"> </v>
      </c>
      <c r="C527" s="2" t="str">
        <f t="shared" si="44"/>
        <v/>
      </c>
      <c r="D527" s="2">
        <f>IF(LEFT(data!O526,1)="(",data!O526,data!P526)</f>
        <v>0</v>
      </c>
      <c r="E527" s="2" t="str">
        <f t="shared" si="45"/>
        <v/>
      </c>
      <c r="F527" s="2">
        <f>IF(LEFT(data!O526,1)="(",data!P526,data!Q526)</f>
        <v>0</v>
      </c>
      <c r="G527" s="2">
        <f>IF(LEFT(data!O526,1)="(",data!Q526,data!R526)</f>
        <v>0</v>
      </c>
      <c r="H527" s="2">
        <f>IF(LEFT(data!O526,1)="(",data!R526,data!S526)</f>
        <v>0</v>
      </c>
      <c r="I527" s="2" t="str">
        <f t="shared" si="46"/>
        <v/>
      </c>
      <c r="J527" s="2" t="s">
        <v>361</v>
      </c>
      <c r="K527" s="2" t="e">
        <f t="shared" si="47"/>
        <v>#N/A</v>
      </c>
      <c r="L527" s="2"/>
      <c r="M527" s="2">
        <f>data!D526</f>
        <v>0</v>
      </c>
      <c r="N527" s="2" t="str">
        <f t="shared" si="48"/>
        <v>lab</v>
      </c>
      <c r="O527" s="2" t="e">
        <f>VLOOKUP(data!M526,data!$Y$2:$AC$74,4,FALSE)</f>
        <v>#N/A</v>
      </c>
      <c r="P527" s="2"/>
      <c r="Q527" s="2" t="e">
        <f>CONCATENATE("INSERT INTO ",N527," (Sid, Eid) VALUES (",specialization!A555,", ",O527,");")</f>
        <v>#N/A</v>
      </c>
    </row>
    <row r="528" spans="1:17" x14ac:dyDescent="0.25">
      <c r="A528" s="2" t="e">
        <f>VLOOKUP(data!A527,courses!A:F,3,FALSE)</f>
        <v>#N/A</v>
      </c>
      <c r="B528" s="2" t="str">
        <f>CONCATENATE(data!G527," ",data!H527)</f>
        <v xml:space="preserve"> </v>
      </c>
      <c r="C528" s="2" t="str">
        <f t="shared" si="44"/>
        <v/>
      </c>
      <c r="D528" s="2">
        <f>IF(LEFT(data!O527,1)="(",data!O527,data!P527)</f>
        <v>0</v>
      </c>
      <c r="E528" s="2" t="str">
        <f t="shared" si="45"/>
        <v/>
      </c>
      <c r="F528" s="2">
        <f>IF(LEFT(data!O527,1)="(",data!P527,data!Q527)</f>
        <v>0</v>
      </c>
      <c r="G528" s="2">
        <f>IF(LEFT(data!O527,1)="(",data!Q527,data!R527)</f>
        <v>0</v>
      </c>
      <c r="H528" s="2">
        <f>IF(LEFT(data!O527,1)="(",data!R527,data!S527)</f>
        <v>0</v>
      </c>
      <c r="I528" s="2" t="str">
        <f t="shared" si="46"/>
        <v/>
      </c>
      <c r="J528" s="2" t="s">
        <v>361</v>
      </c>
      <c r="K528" s="2" t="e">
        <f t="shared" si="47"/>
        <v>#N/A</v>
      </c>
      <c r="L528" s="2"/>
      <c r="M528" s="2">
        <f>data!D527</f>
        <v>0</v>
      </c>
      <c r="N528" s="2" t="str">
        <f t="shared" si="48"/>
        <v>lab</v>
      </c>
      <c r="O528" s="2" t="e">
        <f>VLOOKUP(data!M527,data!$Y$2:$AC$74,4,FALSE)</f>
        <v>#N/A</v>
      </c>
      <c r="P528" s="2"/>
      <c r="Q528" s="2" t="e">
        <f>CONCATENATE("INSERT INTO ",N528," (Sid, Eid) VALUES (",specialization!A556,", ",O528,");")</f>
        <v>#N/A</v>
      </c>
    </row>
    <row r="529" spans="1:17" x14ac:dyDescent="0.25">
      <c r="A529" s="2" t="e">
        <f>VLOOKUP(data!A528,courses!A:F,3,FALSE)</f>
        <v>#N/A</v>
      </c>
      <c r="B529" s="2" t="str">
        <f>CONCATENATE(data!G528," ",data!H528)</f>
        <v xml:space="preserve"> </v>
      </c>
      <c r="C529" s="2" t="str">
        <f t="shared" si="44"/>
        <v/>
      </c>
      <c r="D529" s="2">
        <f>IF(LEFT(data!O528,1)="(",data!O528,data!P528)</f>
        <v>0</v>
      </c>
      <c r="E529" s="2" t="str">
        <f t="shared" si="45"/>
        <v/>
      </c>
      <c r="F529" s="2">
        <f>IF(LEFT(data!O528,1)="(",data!P528,data!Q528)</f>
        <v>0</v>
      </c>
      <c r="G529" s="2">
        <f>IF(LEFT(data!O528,1)="(",data!Q528,data!R528)</f>
        <v>0</v>
      </c>
      <c r="H529" s="2">
        <f>IF(LEFT(data!O528,1)="(",data!R528,data!S528)</f>
        <v>0</v>
      </c>
      <c r="I529" s="2" t="str">
        <f t="shared" si="46"/>
        <v/>
      </c>
      <c r="J529" s="2" t="s">
        <v>361</v>
      </c>
      <c r="K529" s="2" t="e">
        <f t="shared" si="47"/>
        <v>#N/A</v>
      </c>
      <c r="L529" s="2"/>
      <c r="M529" s="2">
        <f>data!D528</f>
        <v>0</v>
      </c>
      <c r="N529" s="2" t="str">
        <f t="shared" si="48"/>
        <v>lab</v>
      </c>
      <c r="O529" s="2" t="e">
        <f>VLOOKUP(data!M528,data!$Y$2:$AC$74,4,FALSE)</f>
        <v>#N/A</v>
      </c>
      <c r="P529" s="2"/>
      <c r="Q529" s="2" t="e">
        <f>CONCATENATE("INSERT INTO ",N529," (Sid, Eid) VALUES (",specialization!A557,", ",O529,");")</f>
        <v>#N/A</v>
      </c>
    </row>
    <row r="530" spans="1:17" x14ac:dyDescent="0.25">
      <c r="A530" s="2" t="e">
        <f>VLOOKUP(data!A529,courses!A:F,3,FALSE)</f>
        <v>#N/A</v>
      </c>
      <c r="B530" s="2" t="str">
        <f>CONCATENATE(data!G529," ",data!H529)</f>
        <v xml:space="preserve"> </v>
      </c>
      <c r="C530" s="2" t="str">
        <f t="shared" si="44"/>
        <v/>
      </c>
      <c r="D530" s="2">
        <f>IF(LEFT(data!O529,1)="(",data!O529,data!P529)</f>
        <v>0</v>
      </c>
      <c r="E530" s="2" t="str">
        <f t="shared" si="45"/>
        <v/>
      </c>
      <c r="F530" s="2">
        <f>IF(LEFT(data!O529,1)="(",data!P529,data!Q529)</f>
        <v>0</v>
      </c>
      <c r="G530" s="2">
        <f>IF(LEFT(data!O529,1)="(",data!Q529,data!R529)</f>
        <v>0</v>
      </c>
      <c r="H530" s="2">
        <f>IF(LEFT(data!O529,1)="(",data!R529,data!S529)</f>
        <v>0</v>
      </c>
      <c r="I530" s="2" t="str">
        <f t="shared" si="46"/>
        <v/>
      </c>
      <c r="J530" s="2" t="s">
        <v>361</v>
      </c>
      <c r="K530" s="2" t="e">
        <f t="shared" si="47"/>
        <v>#N/A</v>
      </c>
      <c r="L530" s="2"/>
      <c r="M530" s="2">
        <f>data!D529</f>
        <v>0</v>
      </c>
      <c r="N530" s="2" t="str">
        <f t="shared" si="48"/>
        <v>lab</v>
      </c>
      <c r="O530" s="2" t="e">
        <f>VLOOKUP(data!M529,data!$Y$2:$AC$74,4,FALSE)</f>
        <v>#N/A</v>
      </c>
      <c r="P530" s="2"/>
      <c r="Q530" s="2" t="e">
        <f>CONCATENATE("INSERT INTO ",N530," (Sid, Eid) VALUES (",specialization!A558,", ",O530,");")</f>
        <v>#N/A</v>
      </c>
    </row>
    <row r="531" spans="1:17" x14ac:dyDescent="0.25">
      <c r="A531" s="2" t="e">
        <f>VLOOKUP(data!A530,courses!A:F,3,FALSE)</f>
        <v>#N/A</v>
      </c>
      <c r="B531" s="2" t="str">
        <f>CONCATENATE(data!G530," ",data!H530)</f>
        <v xml:space="preserve"> </v>
      </c>
      <c r="C531" s="2" t="str">
        <f t="shared" si="44"/>
        <v/>
      </c>
      <c r="D531" s="2">
        <f>IF(LEFT(data!O530,1)="(",data!O530,data!P530)</f>
        <v>0</v>
      </c>
      <c r="E531" s="2" t="str">
        <f t="shared" si="45"/>
        <v/>
      </c>
      <c r="F531" s="2">
        <f>IF(LEFT(data!O530,1)="(",data!P530,data!Q530)</f>
        <v>0</v>
      </c>
      <c r="G531" s="2">
        <f>IF(LEFT(data!O530,1)="(",data!Q530,data!R530)</f>
        <v>0</v>
      </c>
      <c r="H531" s="2">
        <f>IF(LEFT(data!O530,1)="(",data!R530,data!S530)</f>
        <v>0</v>
      </c>
      <c r="I531" s="2" t="str">
        <f t="shared" si="46"/>
        <v/>
      </c>
      <c r="J531" s="2" t="s">
        <v>361</v>
      </c>
      <c r="K531" s="2" t="e">
        <f t="shared" si="47"/>
        <v>#N/A</v>
      </c>
      <c r="L531" s="2"/>
      <c r="M531" s="2">
        <f>data!D530</f>
        <v>0</v>
      </c>
      <c r="N531" s="2" t="str">
        <f t="shared" si="48"/>
        <v>lab</v>
      </c>
      <c r="O531" s="2" t="e">
        <f>VLOOKUP(data!M530,data!$Y$2:$AC$74,4,FALSE)</f>
        <v>#N/A</v>
      </c>
      <c r="P531" s="2"/>
      <c r="Q531" s="2" t="e">
        <f>CONCATENATE("INSERT INTO ",N531," (Sid, Eid) VALUES (",specialization!A559,", ",O531,");")</f>
        <v>#N/A</v>
      </c>
    </row>
    <row r="532" spans="1:17" x14ac:dyDescent="0.25">
      <c r="A532" s="2" t="e">
        <f>VLOOKUP(data!A531,courses!A:F,3,FALSE)</f>
        <v>#N/A</v>
      </c>
      <c r="B532" s="2" t="str">
        <f>CONCATENATE(data!G531," ",data!H531)</f>
        <v xml:space="preserve"> </v>
      </c>
      <c r="C532" s="2" t="str">
        <f t="shared" si="44"/>
        <v/>
      </c>
      <c r="D532" s="2">
        <f>IF(LEFT(data!O531,1)="(",data!O531,data!P531)</f>
        <v>0</v>
      </c>
      <c r="E532" s="2" t="str">
        <f t="shared" si="45"/>
        <v/>
      </c>
      <c r="F532" s="2">
        <f>IF(LEFT(data!O531,1)="(",data!P531,data!Q531)</f>
        <v>0</v>
      </c>
      <c r="G532" s="2">
        <f>IF(LEFT(data!O531,1)="(",data!Q531,data!R531)</f>
        <v>0</v>
      </c>
      <c r="H532" s="2">
        <f>IF(LEFT(data!O531,1)="(",data!R531,data!S531)</f>
        <v>0</v>
      </c>
      <c r="I532" s="2" t="str">
        <f t="shared" si="46"/>
        <v/>
      </c>
      <c r="J532" s="2" t="s">
        <v>361</v>
      </c>
      <c r="K532" s="2" t="e">
        <f t="shared" si="47"/>
        <v>#N/A</v>
      </c>
      <c r="L532" s="2"/>
      <c r="M532" s="2">
        <f>data!D531</f>
        <v>0</v>
      </c>
      <c r="N532" s="2" t="str">
        <f t="shared" si="48"/>
        <v>lab</v>
      </c>
      <c r="O532" s="2" t="e">
        <f>VLOOKUP(data!M531,data!$Y$2:$AC$74,4,FALSE)</f>
        <v>#N/A</v>
      </c>
      <c r="P532" s="2"/>
      <c r="Q532" s="2" t="e">
        <f>CONCATENATE("INSERT INTO ",N532," (Sid, Eid) VALUES (",specialization!A560,", ",O532,");")</f>
        <v>#N/A</v>
      </c>
    </row>
    <row r="533" spans="1:17" x14ac:dyDescent="0.25">
      <c r="A533" s="2" t="e">
        <f>VLOOKUP(data!A532,courses!A:F,3,FALSE)</f>
        <v>#N/A</v>
      </c>
      <c r="B533" s="2" t="str">
        <f>CONCATENATE(data!G532," ",data!H532)</f>
        <v xml:space="preserve"> </v>
      </c>
      <c r="C533" s="2" t="str">
        <f t="shared" si="44"/>
        <v/>
      </c>
      <c r="D533" s="2">
        <f>IF(LEFT(data!O532,1)="(",data!O532,data!P532)</f>
        <v>0</v>
      </c>
      <c r="E533" s="2" t="str">
        <f t="shared" si="45"/>
        <v/>
      </c>
      <c r="F533" s="2">
        <f>IF(LEFT(data!O532,1)="(",data!P532,data!Q532)</f>
        <v>0</v>
      </c>
      <c r="G533" s="2">
        <f>IF(LEFT(data!O532,1)="(",data!Q532,data!R532)</f>
        <v>0</v>
      </c>
      <c r="H533" s="2">
        <f>IF(LEFT(data!O532,1)="(",data!R532,data!S532)</f>
        <v>0</v>
      </c>
      <c r="I533" s="2" t="str">
        <f t="shared" si="46"/>
        <v/>
      </c>
      <c r="J533" s="2" t="s">
        <v>361</v>
      </c>
      <c r="K533" s="2" t="e">
        <f t="shared" si="47"/>
        <v>#N/A</v>
      </c>
      <c r="L533" s="2"/>
      <c r="M533" s="2">
        <f>data!D532</f>
        <v>0</v>
      </c>
      <c r="N533" s="2" t="str">
        <f t="shared" si="48"/>
        <v>lab</v>
      </c>
      <c r="O533" s="2" t="e">
        <f>VLOOKUP(data!M532,data!$Y$2:$AC$74,4,FALSE)</f>
        <v>#N/A</v>
      </c>
      <c r="P533" s="2"/>
      <c r="Q533" s="2" t="e">
        <f>CONCATENATE("INSERT INTO ",N533," (Sid, Eid) VALUES (",specialization!A561,", ",O533,");")</f>
        <v>#N/A</v>
      </c>
    </row>
    <row r="534" spans="1:17" x14ac:dyDescent="0.25">
      <c r="A534" s="2" t="e">
        <f>VLOOKUP(data!A533,courses!A:F,3,FALSE)</f>
        <v>#N/A</v>
      </c>
      <c r="B534" s="2" t="str">
        <f>CONCATENATE(data!G533," ",data!H533)</f>
        <v xml:space="preserve"> </v>
      </c>
      <c r="C534" s="2" t="str">
        <f t="shared" si="44"/>
        <v/>
      </c>
      <c r="D534" s="2">
        <f>IF(LEFT(data!O533,1)="(",data!O533,data!P533)</f>
        <v>0</v>
      </c>
      <c r="E534" s="2" t="str">
        <f t="shared" si="45"/>
        <v/>
      </c>
      <c r="F534" s="2">
        <f>IF(LEFT(data!O533,1)="(",data!P533,data!Q533)</f>
        <v>0</v>
      </c>
      <c r="G534" s="2">
        <f>IF(LEFT(data!O533,1)="(",data!Q533,data!R533)</f>
        <v>0</v>
      </c>
      <c r="H534" s="2">
        <f>IF(LEFT(data!O533,1)="(",data!R533,data!S533)</f>
        <v>0</v>
      </c>
      <c r="I534" s="2" t="str">
        <f t="shared" si="46"/>
        <v/>
      </c>
      <c r="J534" s="2" t="s">
        <v>361</v>
      </c>
      <c r="K534" s="2" t="e">
        <f t="shared" si="47"/>
        <v>#N/A</v>
      </c>
      <c r="L534" s="2"/>
      <c r="M534" s="2">
        <f>data!D533</f>
        <v>0</v>
      </c>
      <c r="N534" s="2" t="str">
        <f t="shared" si="48"/>
        <v>lab</v>
      </c>
      <c r="O534" s="2" t="e">
        <f>VLOOKUP(data!M533,data!$Y$2:$AC$74,4,FALSE)</f>
        <v>#N/A</v>
      </c>
      <c r="P534" s="2"/>
      <c r="Q534" s="2" t="e">
        <f>CONCATENATE("INSERT INTO ",N534," (Sid, Eid) VALUES (",specialization!A562,", ",O534,");")</f>
        <v>#N/A</v>
      </c>
    </row>
    <row r="535" spans="1:17" x14ac:dyDescent="0.25">
      <c r="A535" s="2" t="e">
        <f>VLOOKUP(data!A534,courses!A:F,3,FALSE)</f>
        <v>#N/A</v>
      </c>
      <c r="B535" s="2" t="str">
        <f>CONCATENATE(data!G534," ",data!H534)</f>
        <v xml:space="preserve"> </v>
      </c>
      <c r="C535" s="2" t="str">
        <f t="shared" si="44"/>
        <v/>
      </c>
      <c r="D535" s="2">
        <f>IF(LEFT(data!O534,1)="(",data!O534,data!P534)</f>
        <v>0</v>
      </c>
      <c r="E535" s="2" t="str">
        <f t="shared" si="45"/>
        <v/>
      </c>
      <c r="F535" s="2">
        <f>IF(LEFT(data!O534,1)="(",data!P534,data!Q534)</f>
        <v>0</v>
      </c>
      <c r="G535" s="2">
        <f>IF(LEFT(data!O534,1)="(",data!Q534,data!R534)</f>
        <v>0</v>
      </c>
      <c r="H535" s="2">
        <f>IF(LEFT(data!O534,1)="(",data!R534,data!S534)</f>
        <v>0</v>
      </c>
      <c r="I535" s="2" t="str">
        <f t="shared" si="46"/>
        <v/>
      </c>
      <c r="J535" s="2" t="s">
        <v>361</v>
      </c>
      <c r="K535" s="2" t="e">
        <f t="shared" si="47"/>
        <v>#N/A</v>
      </c>
      <c r="L535" s="2"/>
      <c r="M535" s="2">
        <f>data!D534</f>
        <v>0</v>
      </c>
      <c r="N535" s="2" t="str">
        <f t="shared" si="48"/>
        <v>lab</v>
      </c>
      <c r="O535" s="2" t="e">
        <f>VLOOKUP(data!M534,data!$Y$2:$AC$74,4,FALSE)</f>
        <v>#N/A</v>
      </c>
      <c r="P535" s="2"/>
      <c r="Q535" s="2" t="e">
        <f>CONCATENATE("INSERT INTO ",N535," (Sid, Eid) VALUES (",specialization!A563,", ",O535,");")</f>
        <v>#N/A</v>
      </c>
    </row>
    <row r="536" spans="1:17" x14ac:dyDescent="0.25">
      <c r="A536" s="2" t="e">
        <f>VLOOKUP(data!A535,courses!A:F,3,FALSE)</f>
        <v>#N/A</v>
      </c>
      <c r="B536" s="2" t="str">
        <f>CONCATENATE(data!G535," ",data!H535)</f>
        <v xml:space="preserve"> </v>
      </c>
      <c r="C536" s="2" t="str">
        <f t="shared" si="44"/>
        <v/>
      </c>
      <c r="D536" s="2">
        <f>IF(LEFT(data!O535,1)="(",data!O535,data!P535)</f>
        <v>0</v>
      </c>
      <c r="E536" s="2" t="str">
        <f t="shared" si="45"/>
        <v/>
      </c>
      <c r="F536" s="2">
        <f>IF(LEFT(data!O535,1)="(",data!P535,data!Q535)</f>
        <v>0</v>
      </c>
      <c r="G536" s="2">
        <f>IF(LEFT(data!O535,1)="(",data!Q535,data!R535)</f>
        <v>0</v>
      </c>
      <c r="H536" s="2">
        <f>IF(LEFT(data!O535,1)="(",data!R535,data!S535)</f>
        <v>0</v>
      </c>
      <c r="I536" s="2" t="str">
        <f t="shared" si="46"/>
        <v/>
      </c>
      <c r="J536" s="2" t="s">
        <v>361</v>
      </c>
      <c r="K536" s="2" t="e">
        <f t="shared" si="47"/>
        <v>#N/A</v>
      </c>
      <c r="L536" s="2"/>
      <c r="M536" s="2">
        <f>data!D535</f>
        <v>0</v>
      </c>
      <c r="N536" s="2" t="str">
        <f t="shared" si="48"/>
        <v>lab</v>
      </c>
      <c r="O536" s="2" t="e">
        <f>VLOOKUP(data!M535,data!$Y$2:$AC$74,4,FALSE)</f>
        <v>#N/A</v>
      </c>
      <c r="P536" s="2"/>
      <c r="Q536" s="2" t="e">
        <f>CONCATENATE("INSERT INTO ",N536," (Sid, Eid) VALUES (",specialization!A564,", ",O536,");")</f>
        <v>#N/A</v>
      </c>
    </row>
    <row r="537" spans="1:17" x14ac:dyDescent="0.25">
      <c r="A537" s="2" t="e">
        <f>VLOOKUP(data!A536,courses!A:F,3,FALSE)</f>
        <v>#N/A</v>
      </c>
      <c r="B537" s="2" t="str">
        <f>CONCATENATE(data!G536," ",data!H536)</f>
        <v xml:space="preserve"> </v>
      </c>
      <c r="C537" s="2" t="str">
        <f t="shared" si="44"/>
        <v/>
      </c>
      <c r="D537" s="2">
        <f>IF(LEFT(data!O536,1)="(",data!O536,data!P536)</f>
        <v>0</v>
      </c>
      <c r="E537" s="2" t="str">
        <f t="shared" si="45"/>
        <v/>
      </c>
      <c r="F537" s="2">
        <f>IF(LEFT(data!O536,1)="(",data!P536,data!Q536)</f>
        <v>0</v>
      </c>
      <c r="G537" s="2">
        <f>IF(LEFT(data!O536,1)="(",data!Q536,data!R536)</f>
        <v>0</v>
      </c>
      <c r="H537" s="2">
        <f>IF(LEFT(data!O536,1)="(",data!R536,data!S536)</f>
        <v>0</v>
      </c>
      <c r="I537" s="2" t="str">
        <f t="shared" si="46"/>
        <v/>
      </c>
      <c r="J537" s="2" t="s">
        <v>361</v>
      </c>
      <c r="K537" s="2" t="e">
        <f t="shared" si="47"/>
        <v>#N/A</v>
      </c>
      <c r="L537" s="2"/>
      <c r="M537" s="2">
        <f>data!D536</f>
        <v>0</v>
      </c>
      <c r="N537" s="2" t="str">
        <f t="shared" si="48"/>
        <v>lab</v>
      </c>
      <c r="O537" s="2" t="e">
        <f>VLOOKUP(data!M536,data!$Y$2:$AC$74,4,FALSE)</f>
        <v>#N/A</v>
      </c>
      <c r="P537" s="2"/>
      <c r="Q537" s="2" t="e">
        <f>CONCATENATE("INSERT INTO ",N537," (Sid, Eid) VALUES (",specialization!A565,", ",O537,");")</f>
        <v>#N/A</v>
      </c>
    </row>
    <row r="538" spans="1:17" x14ac:dyDescent="0.25">
      <c r="A538" s="2" t="e">
        <f>VLOOKUP(data!A537,courses!A:F,3,FALSE)</f>
        <v>#N/A</v>
      </c>
      <c r="B538" s="2" t="str">
        <f>CONCATENATE(data!G537," ",data!H537)</f>
        <v xml:space="preserve"> </v>
      </c>
      <c r="C538" s="2" t="str">
        <f t="shared" si="44"/>
        <v/>
      </c>
      <c r="D538" s="2">
        <f>IF(LEFT(data!O537,1)="(",data!O537,data!P537)</f>
        <v>0</v>
      </c>
      <c r="E538" s="2" t="str">
        <f t="shared" si="45"/>
        <v/>
      </c>
      <c r="F538" s="2">
        <f>IF(LEFT(data!O537,1)="(",data!P537,data!Q537)</f>
        <v>0</v>
      </c>
      <c r="G538" s="2">
        <f>IF(LEFT(data!O537,1)="(",data!Q537,data!R537)</f>
        <v>0</v>
      </c>
      <c r="H538" s="2">
        <f>IF(LEFT(data!O537,1)="(",data!R537,data!S537)</f>
        <v>0</v>
      </c>
      <c r="I538" s="2" t="str">
        <f t="shared" si="46"/>
        <v/>
      </c>
      <c r="J538" s="2" t="s">
        <v>361</v>
      </c>
      <c r="K538" s="2" t="e">
        <f t="shared" si="47"/>
        <v>#N/A</v>
      </c>
      <c r="L538" s="2"/>
      <c r="M538" s="2">
        <f>data!D537</f>
        <v>0</v>
      </c>
      <c r="N538" s="2" t="str">
        <f t="shared" si="48"/>
        <v>lab</v>
      </c>
      <c r="O538" s="2" t="e">
        <f>VLOOKUP(data!M537,data!$Y$2:$AC$74,4,FALSE)</f>
        <v>#N/A</v>
      </c>
      <c r="P538" s="2"/>
      <c r="Q538" s="2" t="e">
        <f>CONCATENATE("INSERT INTO ",N538," (Sid, Eid) VALUES (",specialization!A566,", ",O538,");")</f>
        <v>#N/A</v>
      </c>
    </row>
    <row r="539" spans="1:17" x14ac:dyDescent="0.25">
      <c r="A539" s="2" t="e">
        <f>VLOOKUP(data!A538,courses!A:F,3,FALSE)</f>
        <v>#N/A</v>
      </c>
      <c r="B539" s="2" t="str">
        <f>CONCATENATE(data!G538," ",data!H538)</f>
        <v xml:space="preserve"> </v>
      </c>
      <c r="C539" s="2" t="str">
        <f t="shared" si="44"/>
        <v/>
      </c>
      <c r="D539" s="2">
        <f>IF(LEFT(data!O538,1)="(",data!O538,data!P538)</f>
        <v>0</v>
      </c>
      <c r="E539" s="2" t="str">
        <f t="shared" si="45"/>
        <v/>
      </c>
      <c r="F539" s="2">
        <f>IF(LEFT(data!O538,1)="(",data!P538,data!Q538)</f>
        <v>0</v>
      </c>
      <c r="G539" s="2">
        <f>IF(LEFT(data!O538,1)="(",data!Q538,data!R538)</f>
        <v>0</v>
      </c>
      <c r="H539" s="2">
        <f>IF(LEFT(data!O538,1)="(",data!R538,data!S538)</f>
        <v>0</v>
      </c>
      <c r="I539" s="2" t="str">
        <f t="shared" si="46"/>
        <v/>
      </c>
      <c r="J539" s="2" t="s">
        <v>361</v>
      </c>
      <c r="K539" s="2" t="e">
        <f t="shared" si="47"/>
        <v>#N/A</v>
      </c>
      <c r="L539" s="2"/>
      <c r="M539" s="2">
        <f>data!D538</f>
        <v>0</v>
      </c>
      <c r="N539" s="2" t="str">
        <f t="shared" si="48"/>
        <v>lab</v>
      </c>
      <c r="O539" s="2" t="e">
        <f>VLOOKUP(data!M538,data!$Y$2:$AC$74,4,FALSE)</f>
        <v>#N/A</v>
      </c>
      <c r="P539" s="2"/>
      <c r="Q539" s="2" t="e">
        <f>CONCATENATE("INSERT INTO ",N539," (Sid, Eid) VALUES (",specialization!A567,", ",O539,");")</f>
        <v>#N/A</v>
      </c>
    </row>
    <row r="540" spans="1:17" x14ac:dyDescent="0.25">
      <c r="A540" s="2" t="e">
        <f>VLOOKUP(data!A539,courses!A:F,3,FALSE)</f>
        <v>#N/A</v>
      </c>
      <c r="B540" s="2" t="str">
        <f>CONCATENATE(data!G539," ",data!H539)</f>
        <v xml:space="preserve"> </v>
      </c>
      <c r="C540" s="2" t="str">
        <f t="shared" si="44"/>
        <v/>
      </c>
      <c r="D540" s="2">
        <f>IF(LEFT(data!O539,1)="(",data!O539,data!P539)</f>
        <v>0</v>
      </c>
      <c r="E540" s="2" t="str">
        <f t="shared" si="45"/>
        <v/>
      </c>
      <c r="F540" s="2">
        <f>IF(LEFT(data!O539,1)="(",data!P539,data!Q539)</f>
        <v>0</v>
      </c>
      <c r="G540" s="2">
        <f>IF(LEFT(data!O539,1)="(",data!Q539,data!R539)</f>
        <v>0</v>
      </c>
      <c r="H540" s="2">
        <f>IF(LEFT(data!O539,1)="(",data!R539,data!S539)</f>
        <v>0</v>
      </c>
      <c r="I540" s="2" t="str">
        <f t="shared" si="46"/>
        <v/>
      </c>
      <c r="J540" s="2" t="s">
        <v>361</v>
      </c>
      <c r="K540" s="2" t="e">
        <f t="shared" si="47"/>
        <v>#N/A</v>
      </c>
      <c r="L540" s="2"/>
      <c r="M540" s="2">
        <f>data!D539</f>
        <v>0</v>
      </c>
      <c r="N540" s="2" t="str">
        <f t="shared" si="48"/>
        <v>lab</v>
      </c>
      <c r="O540" s="2" t="e">
        <f>VLOOKUP(data!M539,data!$Y$2:$AC$74,4,FALSE)</f>
        <v>#N/A</v>
      </c>
      <c r="P540" s="2"/>
      <c r="Q540" s="2" t="e">
        <f>CONCATENATE("INSERT INTO ",N540," (Sid, Eid) VALUES (",specialization!A568,", ",O540,");")</f>
        <v>#N/A</v>
      </c>
    </row>
    <row r="541" spans="1:17" x14ac:dyDescent="0.25">
      <c r="A541" s="2" t="e">
        <f>VLOOKUP(data!A540,courses!A:F,3,FALSE)</f>
        <v>#N/A</v>
      </c>
      <c r="B541" s="2" t="str">
        <f>CONCATENATE(data!G540," ",data!H540)</f>
        <v xml:space="preserve"> </v>
      </c>
      <c r="C541" s="2" t="str">
        <f t="shared" si="44"/>
        <v/>
      </c>
      <c r="D541" s="2">
        <f>IF(LEFT(data!O540,1)="(",data!O540,data!P540)</f>
        <v>0</v>
      </c>
      <c r="E541" s="2" t="str">
        <f t="shared" si="45"/>
        <v/>
      </c>
      <c r="F541" s="2">
        <f>IF(LEFT(data!O540,1)="(",data!P540,data!Q540)</f>
        <v>0</v>
      </c>
      <c r="G541" s="2">
        <f>IF(LEFT(data!O540,1)="(",data!Q540,data!R540)</f>
        <v>0</v>
      </c>
      <c r="H541" s="2">
        <f>IF(LEFT(data!O540,1)="(",data!R540,data!S540)</f>
        <v>0</v>
      </c>
      <c r="I541" s="2" t="str">
        <f t="shared" si="46"/>
        <v/>
      </c>
      <c r="J541" s="2" t="s">
        <v>361</v>
      </c>
      <c r="K541" s="2" t="e">
        <f t="shared" si="47"/>
        <v>#N/A</v>
      </c>
      <c r="L541" s="2"/>
      <c r="M541" s="2">
        <f>data!D540</f>
        <v>0</v>
      </c>
      <c r="N541" s="2" t="str">
        <f t="shared" si="48"/>
        <v>lab</v>
      </c>
      <c r="O541" s="2" t="e">
        <f>VLOOKUP(data!M540,data!$Y$2:$AC$74,4,FALSE)</f>
        <v>#N/A</v>
      </c>
      <c r="P541" s="2"/>
      <c r="Q541" s="2" t="e">
        <f>CONCATENATE("INSERT INTO ",N541," (Sid, Eid) VALUES (",specialization!A569,", ",O541,");")</f>
        <v>#N/A</v>
      </c>
    </row>
    <row r="542" spans="1:17" x14ac:dyDescent="0.25">
      <c r="A542" s="2" t="e">
        <f>VLOOKUP(data!A541,courses!A:F,3,FALSE)</f>
        <v>#N/A</v>
      </c>
      <c r="B542" s="2" t="str">
        <f>CONCATENATE(data!G541," ",data!H541)</f>
        <v xml:space="preserve"> </v>
      </c>
      <c r="C542" s="2" t="str">
        <f t="shared" si="44"/>
        <v/>
      </c>
      <c r="D542" s="2">
        <f>IF(LEFT(data!O541,1)="(",data!O541,data!P541)</f>
        <v>0</v>
      </c>
      <c r="E542" s="2" t="str">
        <f t="shared" si="45"/>
        <v/>
      </c>
      <c r="F542" s="2">
        <f>IF(LEFT(data!O541,1)="(",data!P541,data!Q541)</f>
        <v>0</v>
      </c>
      <c r="G542" s="2">
        <f>IF(LEFT(data!O541,1)="(",data!Q541,data!R541)</f>
        <v>0</v>
      </c>
      <c r="H542" s="2">
        <f>IF(LEFT(data!O541,1)="(",data!R541,data!S541)</f>
        <v>0</v>
      </c>
      <c r="I542" s="2" t="str">
        <f t="shared" si="46"/>
        <v/>
      </c>
      <c r="J542" s="2" t="s">
        <v>361</v>
      </c>
      <c r="K542" s="2" t="e">
        <f t="shared" si="47"/>
        <v>#N/A</v>
      </c>
      <c r="L542" s="2"/>
      <c r="M542" s="2">
        <f>data!D541</f>
        <v>0</v>
      </c>
      <c r="N542" s="2" t="str">
        <f t="shared" si="48"/>
        <v>lab</v>
      </c>
      <c r="O542" s="2" t="e">
        <f>VLOOKUP(data!M541,data!$Y$2:$AC$74,4,FALSE)</f>
        <v>#N/A</v>
      </c>
      <c r="P542" s="2"/>
      <c r="Q542" s="2" t="e">
        <f>CONCATENATE("INSERT INTO ",N542," (Sid, Eid) VALUES (",specialization!A570,", ",O542,");")</f>
        <v>#N/A</v>
      </c>
    </row>
    <row r="543" spans="1:17" x14ac:dyDescent="0.25">
      <c r="A543" s="2" t="e">
        <f>VLOOKUP(data!A542,courses!A:F,3,FALSE)</f>
        <v>#N/A</v>
      </c>
      <c r="B543" s="2" t="str">
        <f>CONCATENATE(data!G542," ",data!H542)</f>
        <v xml:space="preserve"> </v>
      </c>
      <c r="C543" s="2" t="str">
        <f t="shared" si="44"/>
        <v/>
      </c>
      <c r="D543" s="2">
        <f>IF(LEFT(data!O542,1)="(",data!O542,data!P542)</f>
        <v>0</v>
      </c>
      <c r="E543" s="2" t="str">
        <f t="shared" si="45"/>
        <v/>
      </c>
      <c r="F543" s="2">
        <f>IF(LEFT(data!O542,1)="(",data!P542,data!Q542)</f>
        <v>0</v>
      </c>
      <c r="G543" s="2">
        <f>IF(LEFT(data!O542,1)="(",data!Q542,data!R542)</f>
        <v>0</v>
      </c>
      <c r="H543" s="2">
        <f>IF(LEFT(data!O542,1)="(",data!R542,data!S542)</f>
        <v>0</v>
      </c>
      <c r="I543" s="2" t="str">
        <f t="shared" si="46"/>
        <v/>
      </c>
      <c r="J543" s="2" t="s">
        <v>361</v>
      </c>
      <c r="K543" s="2" t="e">
        <f t="shared" si="47"/>
        <v>#N/A</v>
      </c>
      <c r="L543" s="2"/>
      <c r="M543" s="2">
        <f>data!D542</f>
        <v>0</v>
      </c>
      <c r="N543" s="2" t="str">
        <f t="shared" si="48"/>
        <v>lab</v>
      </c>
      <c r="O543" s="2" t="e">
        <f>VLOOKUP(data!M542,data!$Y$2:$AC$74,4,FALSE)</f>
        <v>#N/A</v>
      </c>
      <c r="P543" s="2"/>
      <c r="Q543" s="2" t="e">
        <f>CONCATENATE("INSERT INTO ",N543," (Sid, Eid) VALUES (",specialization!A571,", ",O543,");")</f>
        <v>#N/A</v>
      </c>
    </row>
    <row r="544" spans="1:17" x14ac:dyDescent="0.25">
      <c r="A544" s="2" t="e">
        <f>VLOOKUP(data!A543,courses!A:F,3,FALSE)</f>
        <v>#N/A</v>
      </c>
      <c r="B544" s="2" t="str">
        <f>CONCATENATE(data!G543," ",data!H543)</f>
        <v xml:space="preserve"> </v>
      </c>
      <c r="C544" s="2" t="str">
        <f t="shared" si="44"/>
        <v/>
      </c>
      <c r="D544" s="2">
        <f>IF(LEFT(data!O543,1)="(",data!O543,data!P543)</f>
        <v>0</v>
      </c>
      <c r="E544" s="2" t="str">
        <f t="shared" si="45"/>
        <v/>
      </c>
      <c r="F544" s="2">
        <f>IF(LEFT(data!O543,1)="(",data!P543,data!Q543)</f>
        <v>0</v>
      </c>
      <c r="G544" s="2">
        <f>IF(LEFT(data!O543,1)="(",data!Q543,data!R543)</f>
        <v>0</v>
      </c>
      <c r="H544" s="2">
        <f>IF(LEFT(data!O543,1)="(",data!R543,data!S543)</f>
        <v>0</v>
      </c>
      <c r="I544" s="2" t="str">
        <f t="shared" si="46"/>
        <v/>
      </c>
      <c r="J544" s="2" t="s">
        <v>361</v>
      </c>
      <c r="K544" s="2" t="e">
        <f t="shared" si="47"/>
        <v>#N/A</v>
      </c>
      <c r="L544" s="2"/>
      <c r="M544" s="2">
        <f>data!D543</f>
        <v>0</v>
      </c>
      <c r="N544" s="2" t="str">
        <f t="shared" si="48"/>
        <v>lab</v>
      </c>
      <c r="O544" s="2" t="e">
        <f>VLOOKUP(data!M543,data!$Y$2:$AC$74,4,FALSE)</f>
        <v>#N/A</v>
      </c>
      <c r="P544" s="2"/>
      <c r="Q544" s="2" t="e">
        <f>CONCATENATE("INSERT INTO ",N544," (Sid, Eid) VALUES (",specialization!A572,", ",O544,");")</f>
        <v>#N/A</v>
      </c>
    </row>
    <row r="545" spans="1:17" x14ac:dyDescent="0.25">
      <c r="A545" s="2" t="e">
        <f>VLOOKUP(data!A544,courses!A:F,3,FALSE)</f>
        <v>#N/A</v>
      </c>
      <c r="B545" s="2" t="str">
        <f>CONCATENATE(data!G544," ",data!H544)</f>
        <v xml:space="preserve"> </v>
      </c>
      <c r="C545" s="2" t="str">
        <f t="shared" si="44"/>
        <v/>
      </c>
      <c r="D545" s="2">
        <f>IF(LEFT(data!O544,1)="(",data!O544,data!P544)</f>
        <v>0</v>
      </c>
      <c r="E545" s="2" t="str">
        <f t="shared" si="45"/>
        <v/>
      </c>
      <c r="F545" s="2">
        <f>IF(LEFT(data!O544,1)="(",data!P544,data!Q544)</f>
        <v>0</v>
      </c>
      <c r="G545" s="2">
        <f>IF(LEFT(data!O544,1)="(",data!Q544,data!R544)</f>
        <v>0</v>
      </c>
      <c r="H545" s="2">
        <f>IF(LEFT(data!O544,1)="(",data!R544,data!S544)</f>
        <v>0</v>
      </c>
      <c r="I545" s="2" t="str">
        <f t="shared" si="46"/>
        <v/>
      </c>
      <c r="J545" s="2" t="s">
        <v>361</v>
      </c>
      <c r="K545" s="2" t="e">
        <f t="shared" si="47"/>
        <v>#N/A</v>
      </c>
      <c r="L545" s="2"/>
      <c r="M545" s="2">
        <f>data!D544</f>
        <v>0</v>
      </c>
      <c r="N545" s="2" t="str">
        <f t="shared" si="48"/>
        <v>lab</v>
      </c>
      <c r="O545" s="2" t="e">
        <f>VLOOKUP(data!M544,data!$Y$2:$AC$74,4,FALSE)</f>
        <v>#N/A</v>
      </c>
      <c r="P545" s="2"/>
      <c r="Q545" s="2" t="e">
        <f>CONCATENATE("INSERT INTO ",N545," (Sid, Eid) VALUES (",specialization!A573,", ",O545,");")</f>
        <v>#N/A</v>
      </c>
    </row>
    <row r="546" spans="1:17" x14ac:dyDescent="0.25">
      <c r="A546" s="2" t="e">
        <f>VLOOKUP(data!A545,courses!A:F,3,FALSE)</f>
        <v>#N/A</v>
      </c>
      <c r="B546" s="2" t="str">
        <f>CONCATENATE(data!G545," ",data!H545)</f>
        <v xml:space="preserve"> </v>
      </c>
      <c r="C546" s="2" t="str">
        <f t="shared" si="44"/>
        <v/>
      </c>
      <c r="D546" s="2">
        <f>IF(LEFT(data!O545,1)="(",data!O545,data!P545)</f>
        <v>0</v>
      </c>
      <c r="E546" s="2" t="str">
        <f t="shared" si="45"/>
        <v/>
      </c>
      <c r="F546" s="2">
        <f>IF(LEFT(data!O545,1)="(",data!P545,data!Q545)</f>
        <v>0</v>
      </c>
      <c r="G546" s="2">
        <f>IF(LEFT(data!O545,1)="(",data!Q545,data!R545)</f>
        <v>0</v>
      </c>
      <c r="H546" s="2">
        <f>IF(LEFT(data!O545,1)="(",data!R545,data!S545)</f>
        <v>0</v>
      </c>
      <c r="I546" s="2" t="str">
        <f t="shared" si="46"/>
        <v/>
      </c>
      <c r="J546" s="2" t="s">
        <v>361</v>
      </c>
      <c r="K546" s="2" t="e">
        <f t="shared" si="47"/>
        <v>#N/A</v>
      </c>
      <c r="L546" s="2"/>
      <c r="M546" s="2">
        <f>data!D545</f>
        <v>0</v>
      </c>
      <c r="N546" s="2" t="str">
        <f t="shared" si="48"/>
        <v>lab</v>
      </c>
      <c r="O546" s="2" t="e">
        <f>VLOOKUP(data!M545,data!$Y$2:$AC$74,4,FALSE)</f>
        <v>#N/A</v>
      </c>
      <c r="P546" s="2"/>
      <c r="Q546" s="2" t="e">
        <f>CONCATENATE("INSERT INTO ",N546," (Sid, Eid) VALUES (",specialization!A574,", ",O546,");")</f>
        <v>#N/A</v>
      </c>
    </row>
    <row r="547" spans="1:17" x14ac:dyDescent="0.25">
      <c r="A547" s="2" t="e">
        <f>VLOOKUP(data!A546,courses!A:F,3,FALSE)</f>
        <v>#N/A</v>
      </c>
      <c r="B547" s="2" t="str">
        <f>CONCATENATE(data!G546," ",data!H546)</f>
        <v xml:space="preserve"> </v>
      </c>
      <c r="C547" s="2" t="str">
        <f t="shared" si="44"/>
        <v/>
      </c>
      <c r="D547" s="2">
        <f>IF(LEFT(data!O546,1)="(",data!O546,data!P546)</f>
        <v>0</v>
      </c>
      <c r="E547" s="2" t="str">
        <f t="shared" si="45"/>
        <v/>
      </c>
      <c r="F547" s="2">
        <f>IF(LEFT(data!O546,1)="(",data!P546,data!Q546)</f>
        <v>0</v>
      </c>
      <c r="G547" s="2">
        <f>IF(LEFT(data!O546,1)="(",data!Q546,data!R546)</f>
        <v>0</v>
      </c>
      <c r="H547" s="2">
        <f>IF(LEFT(data!O546,1)="(",data!R546,data!S546)</f>
        <v>0</v>
      </c>
      <c r="I547" s="2" t="str">
        <f t="shared" si="46"/>
        <v/>
      </c>
      <c r="J547" s="2" t="s">
        <v>361</v>
      </c>
      <c r="K547" s="2" t="e">
        <f t="shared" si="47"/>
        <v>#N/A</v>
      </c>
      <c r="L547" s="2"/>
      <c r="M547" s="2">
        <f>data!D546</f>
        <v>0</v>
      </c>
      <c r="N547" s="2" t="str">
        <f t="shared" si="48"/>
        <v>lab</v>
      </c>
      <c r="O547" s="2" t="e">
        <f>VLOOKUP(data!M546,data!$Y$2:$AC$74,4,FALSE)</f>
        <v>#N/A</v>
      </c>
      <c r="P547" s="2"/>
      <c r="Q547" s="2" t="e">
        <f>CONCATENATE("INSERT INTO ",N547," (Sid, Eid) VALUES (",specialization!A575,", ",O547,");")</f>
        <v>#N/A</v>
      </c>
    </row>
    <row r="548" spans="1:17" x14ac:dyDescent="0.25">
      <c r="A548" s="2" t="e">
        <f>VLOOKUP(data!A547,courses!A:F,3,FALSE)</f>
        <v>#N/A</v>
      </c>
      <c r="B548" s="2" t="str">
        <f>CONCATENATE(data!G547," ",data!H547)</f>
        <v xml:space="preserve"> </v>
      </c>
      <c r="C548" s="2" t="str">
        <f t="shared" si="44"/>
        <v/>
      </c>
      <c r="D548" s="2">
        <f>IF(LEFT(data!O547,1)="(",data!O547,data!P547)</f>
        <v>0</v>
      </c>
      <c r="E548" s="2" t="str">
        <f t="shared" si="45"/>
        <v/>
      </c>
      <c r="F548" s="2">
        <f>IF(LEFT(data!O547,1)="(",data!P547,data!Q547)</f>
        <v>0</v>
      </c>
      <c r="G548" s="2">
        <f>IF(LEFT(data!O547,1)="(",data!Q547,data!R547)</f>
        <v>0</v>
      </c>
      <c r="H548" s="2">
        <f>IF(LEFT(data!O547,1)="(",data!R547,data!S547)</f>
        <v>0</v>
      </c>
      <c r="I548" s="2" t="str">
        <f t="shared" si="46"/>
        <v/>
      </c>
      <c r="J548" s="2" t="s">
        <v>361</v>
      </c>
      <c r="K548" s="2" t="e">
        <f t="shared" si="47"/>
        <v>#N/A</v>
      </c>
      <c r="L548" s="2"/>
      <c r="M548" s="2">
        <f>data!D547</f>
        <v>0</v>
      </c>
      <c r="N548" s="2" t="str">
        <f t="shared" si="48"/>
        <v>lab</v>
      </c>
      <c r="O548" s="2" t="e">
        <f>VLOOKUP(data!M547,data!$Y$2:$AC$74,4,FALSE)</f>
        <v>#N/A</v>
      </c>
      <c r="P548" s="2"/>
      <c r="Q548" s="2" t="e">
        <f>CONCATENATE("INSERT INTO ",N548," (Sid, Eid) VALUES (",specialization!A576,", ",O548,");")</f>
        <v>#N/A</v>
      </c>
    </row>
    <row r="549" spans="1:17" x14ac:dyDescent="0.25">
      <c r="A549" s="2" t="e">
        <f>VLOOKUP(data!A548,courses!A:F,3,FALSE)</f>
        <v>#N/A</v>
      </c>
      <c r="B549" s="2" t="str">
        <f>CONCATENATE(data!G548," ",data!H548)</f>
        <v xml:space="preserve"> </v>
      </c>
      <c r="C549" s="2" t="str">
        <f t="shared" si="44"/>
        <v/>
      </c>
      <c r="D549" s="2">
        <f>IF(LEFT(data!O548,1)="(",data!O548,data!P548)</f>
        <v>0</v>
      </c>
      <c r="E549" s="2" t="str">
        <f t="shared" si="45"/>
        <v/>
      </c>
      <c r="F549" s="2">
        <f>IF(LEFT(data!O548,1)="(",data!P548,data!Q548)</f>
        <v>0</v>
      </c>
      <c r="G549" s="2">
        <f>IF(LEFT(data!O548,1)="(",data!Q548,data!R548)</f>
        <v>0</v>
      </c>
      <c r="H549" s="2">
        <f>IF(LEFT(data!O548,1)="(",data!R548,data!S548)</f>
        <v>0</v>
      </c>
      <c r="I549" s="2" t="str">
        <f t="shared" si="46"/>
        <v/>
      </c>
      <c r="J549" s="2" t="s">
        <v>361</v>
      </c>
      <c r="K549" s="2" t="e">
        <f t="shared" si="47"/>
        <v>#N/A</v>
      </c>
      <c r="L549" s="2"/>
      <c r="M549" s="2">
        <f>data!D548</f>
        <v>0</v>
      </c>
      <c r="N549" s="2" t="str">
        <f t="shared" si="48"/>
        <v>lab</v>
      </c>
      <c r="O549" s="2" t="e">
        <f>VLOOKUP(data!M548,data!$Y$2:$AC$74,4,FALSE)</f>
        <v>#N/A</v>
      </c>
      <c r="P549" s="2"/>
      <c r="Q549" s="2" t="e">
        <f>CONCATENATE("INSERT INTO ",N549," (Sid, Eid) VALUES (",specialization!A577,", ",O549,");")</f>
        <v>#N/A</v>
      </c>
    </row>
    <row r="550" spans="1:17" x14ac:dyDescent="0.25">
      <c r="A550" s="2" t="e">
        <f>VLOOKUP(data!A549,courses!A:F,3,FALSE)</f>
        <v>#N/A</v>
      </c>
      <c r="B550" s="2" t="str">
        <f>CONCATENATE(data!G549," ",data!H549)</f>
        <v xml:space="preserve"> </v>
      </c>
      <c r="C550" s="2" t="str">
        <f t="shared" si="44"/>
        <v/>
      </c>
      <c r="D550" s="2">
        <f>IF(LEFT(data!O549,1)="(",data!O549,data!P549)</f>
        <v>0</v>
      </c>
      <c r="E550" s="2" t="str">
        <f t="shared" si="45"/>
        <v/>
      </c>
      <c r="F550" s="2">
        <f>IF(LEFT(data!O549,1)="(",data!P549,data!Q549)</f>
        <v>0</v>
      </c>
      <c r="G550" s="2">
        <f>IF(LEFT(data!O549,1)="(",data!Q549,data!R549)</f>
        <v>0</v>
      </c>
      <c r="H550" s="2">
        <f>IF(LEFT(data!O549,1)="(",data!R549,data!S549)</f>
        <v>0</v>
      </c>
      <c r="I550" s="2" t="str">
        <f t="shared" si="46"/>
        <v/>
      </c>
      <c r="J550" s="2" t="s">
        <v>361</v>
      </c>
      <c r="K550" s="2" t="e">
        <f t="shared" si="47"/>
        <v>#N/A</v>
      </c>
      <c r="L550" s="2"/>
      <c r="M550" s="2">
        <f>data!D549</f>
        <v>0</v>
      </c>
      <c r="N550" s="2" t="str">
        <f t="shared" si="48"/>
        <v>lab</v>
      </c>
      <c r="O550" s="2" t="e">
        <f>VLOOKUP(data!M549,data!$Y$2:$AC$74,4,FALSE)</f>
        <v>#N/A</v>
      </c>
      <c r="P550" s="2"/>
      <c r="Q550" s="2" t="e">
        <f>CONCATENATE("INSERT INTO ",N550," (Sid, Eid) VALUES (",specialization!A578,", ",O550,");")</f>
        <v>#N/A</v>
      </c>
    </row>
    <row r="551" spans="1:17" x14ac:dyDescent="0.25">
      <c r="A551" s="2" t="e">
        <f>VLOOKUP(data!A550,courses!A:F,3,FALSE)</f>
        <v>#N/A</v>
      </c>
      <c r="B551" s="2" t="str">
        <f>CONCATENATE(data!G550," ",data!H550)</f>
        <v xml:space="preserve"> </v>
      </c>
      <c r="C551" s="2" t="str">
        <f t="shared" ref="C551:C614" si="49">LEFT(B551,LEN(B551)-1)</f>
        <v/>
      </c>
      <c r="D551" s="2">
        <f>IF(LEFT(data!O550,1)="(",data!O550,data!P550)</f>
        <v>0</v>
      </c>
      <c r="E551" s="2" t="str">
        <f t="shared" ref="E551:E614" si="50">MID(D551,2,999)</f>
        <v/>
      </c>
      <c r="F551" s="2">
        <f>IF(LEFT(data!O550,1)="(",data!P550,data!Q550)</f>
        <v>0</v>
      </c>
      <c r="G551" s="2">
        <f>IF(LEFT(data!O550,1)="(",data!Q550,data!R550)</f>
        <v>0</v>
      </c>
      <c r="H551" s="2">
        <f>IF(LEFT(data!O550,1)="(",data!R550,data!S550)</f>
        <v>0</v>
      </c>
      <c r="I551" s="2" t="str">
        <f t="shared" ref="I551:I614" si="51">LEFT(H551,LEN(H551)-1)</f>
        <v/>
      </c>
      <c r="J551" s="2" t="s">
        <v>361</v>
      </c>
      <c r="K551" s="2" t="e">
        <f t="shared" ref="K551:K614" si="52">CONCATENATE("INSERT INTO section (Cid, Room, Day, Time, Semester) VALUES (",A551,",'",C551,"','",E551,"','",F551,G551,I551,"','",J551,"');")</f>
        <v>#N/A</v>
      </c>
      <c r="L551" s="2"/>
      <c r="M551" s="2">
        <f>data!D550</f>
        <v>0</v>
      </c>
      <c r="N551" s="2" t="str">
        <f t="shared" ref="N551:N614" si="53">IF(LEFT(M551,1)="L", "lecture", IF(LEFT(M551,1)="T", "tutorial", "lab"))</f>
        <v>lab</v>
      </c>
      <c r="O551" s="2" t="e">
        <f>VLOOKUP(data!M550,data!$Y$2:$AC$74,4,FALSE)</f>
        <v>#N/A</v>
      </c>
      <c r="P551" s="2"/>
      <c r="Q551" s="2" t="e">
        <f>CONCATENATE("INSERT INTO ",N551," (Sid, Eid) VALUES (",specialization!A579,", ",O551,");")</f>
        <v>#N/A</v>
      </c>
    </row>
    <row r="552" spans="1:17" x14ac:dyDescent="0.25">
      <c r="A552" s="2" t="e">
        <f>VLOOKUP(data!A551,courses!A:F,3,FALSE)</f>
        <v>#N/A</v>
      </c>
      <c r="B552" s="2" t="str">
        <f>CONCATENATE(data!G551," ",data!H551)</f>
        <v xml:space="preserve"> </v>
      </c>
      <c r="C552" s="2" t="str">
        <f t="shared" si="49"/>
        <v/>
      </c>
      <c r="D552" s="2">
        <f>IF(LEFT(data!O551,1)="(",data!O551,data!P551)</f>
        <v>0</v>
      </c>
      <c r="E552" s="2" t="str">
        <f t="shared" si="50"/>
        <v/>
      </c>
      <c r="F552" s="2">
        <f>IF(LEFT(data!O551,1)="(",data!P551,data!Q551)</f>
        <v>0</v>
      </c>
      <c r="G552" s="2">
        <f>IF(LEFT(data!O551,1)="(",data!Q551,data!R551)</f>
        <v>0</v>
      </c>
      <c r="H552" s="2">
        <f>IF(LEFT(data!O551,1)="(",data!R551,data!S551)</f>
        <v>0</v>
      </c>
      <c r="I552" s="2" t="str">
        <f t="shared" si="51"/>
        <v/>
      </c>
      <c r="J552" s="2" t="s">
        <v>361</v>
      </c>
      <c r="K552" s="2" t="e">
        <f t="shared" si="52"/>
        <v>#N/A</v>
      </c>
      <c r="L552" s="2"/>
      <c r="M552" s="2">
        <f>data!D551</f>
        <v>0</v>
      </c>
      <c r="N552" s="2" t="str">
        <f t="shared" si="53"/>
        <v>lab</v>
      </c>
      <c r="O552" s="2" t="e">
        <f>VLOOKUP(data!M551,data!$Y$2:$AC$74,4,FALSE)</f>
        <v>#N/A</v>
      </c>
      <c r="P552" s="2"/>
      <c r="Q552" s="2" t="e">
        <f>CONCATENATE("INSERT INTO ",N552," (Sid, Eid) VALUES (",specialization!A580,", ",O552,");")</f>
        <v>#N/A</v>
      </c>
    </row>
    <row r="553" spans="1:17" x14ac:dyDescent="0.25">
      <c r="A553" s="2" t="e">
        <f>VLOOKUP(data!A552,courses!A:F,3,FALSE)</f>
        <v>#N/A</v>
      </c>
      <c r="B553" s="2" t="str">
        <f>CONCATENATE(data!G552," ",data!H552)</f>
        <v xml:space="preserve"> </v>
      </c>
      <c r="C553" s="2" t="str">
        <f t="shared" si="49"/>
        <v/>
      </c>
      <c r="D553" s="2">
        <f>IF(LEFT(data!O552,1)="(",data!O552,data!P552)</f>
        <v>0</v>
      </c>
      <c r="E553" s="2" t="str">
        <f t="shared" si="50"/>
        <v/>
      </c>
      <c r="F553" s="2">
        <f>IF(LEFT(data!O552,1)="(",data!P552,data!Q552)</f>
        <v>0</v>
      </c>
      <c r="G553" s="2">
        <f>IF(LEFT(data!O552,1)="(",data!Q552,data!R552)</f>
        <v>0</v>
      </c>
      <c r="H553" s="2">
        <f>IF(LEFT(data!O552,1)="(",data!R552,data!S552)</f>
        <v>0</v>
      </c>
      <c r="I553" s="2" t="str">
        <f t="shared" si="51"/>
        <v/>
      </c>
      <c r="J553" s="2" t="s">
        <v>361</v>
      </c>
      <c r="K553" s="2" t="e">
        <f t="shared" si="52"/>
        <v>#N/A</v>
      </c>
      <c r="L553" s="2"/>
      <c r="M553" s="2">
        <f>data!D552</f>
        <v>0</v>
      </c>
      <c r="N553" s="2" t="str">
        <f t="shared" si="53"/>
        <v>lab</v>
      </c>
      <c r="O553" s="2" t="e">
        <f>VLOOKUP(data!M552,data!$Y$2:$AC$74,4,FALSE)</f>
        <v>#N/A</v>
      </c>
      <c r="P553" s="2"/>
      <c r="Q553" s="2" t="e">
        <f>CONCATENATE("INSERT INTO ",N553," (Sid, Eid) VALUES (",specialization!A581,", ",O553,");")</f>
        <v>#N/A</v>
      </c>
    </row>
    <row r="554" spans="1:17" x14ac:dyDescent="0.25">
      <c r="A554" s="2" t="e">
        <f>VLOOKUP(data!A553,courses!A:F,3,FALSE)</f>
        <v>#N/A</v>
      </c>
      <c r="B554" s="2" t="str">
        <f>CONCATENATE(data!G553," ",data!H553)</f>
        <v xml:space="preserve"> </v>
      </c>
      <c r="C554" s="2" t="str">
        <f t="shared" si="49"/>
        <v/>
      </c>
      <c r="D554" s="2">
        <f>IF(LEFT(data!O553,1)="(",data!O553,data!P553)</f>
        <v>0</v>
      </c>
      <c r="E554" s="2" t="str">
        <f t="shared" si="50"/>
        <v/>
      </c>
      <c r="F554" s="2">
        <f>IF(LEFT(data!O553,1)="(",data!P553,data!Q553)</f>
        <v>0</v>
      </c>
      <c r="G554" s="2">
        <f>IF(LEFT(data!O553,1)="(",data!Q553,data!R553)</f>
        <v>0</v>
      </c>
      <c r="H554" s="2">
        <f>IF(LEFT(data!O553,1)="(",data!R553,data!S553)</f>
        <v>0</v>
      </c>
      <c r="I554" s="2" t="str">
        <f t="shared" si="51"/>
        <v/>
      </c>
      <c r="J554" s="2" t="s">
        <v>361</v>
      </c>
      <c r="K554" s="2" t="e">
        <f t="shared" si="52"/>
        <v>#N/A</v>
      </c>
      <c r="L554" s="2"/>
      <c r="M554" s="2">
        <f>data!D553</f>
        <v>0</v>
      </c>
      <c r="N554" s="2" t="str">
        <f t="shared" si="53"/>
        <v>lab</v>
      </c>
      <c r="O554" s="2" t="e">
        <f>VLOOKUP(data!M553,data!$Y$2:$AC$74,4,FALSE)</f>
        <v>#N/A</v>
      </c>
      <c r="P554" s="2"/>
      <c r="Q554" s="2" t="e">
        <f>CONCATENATE("INSERT INTO ",N554," (Sid, Eid) VALUES (",specialization!A582,", ",O554,");")</f>
        <v>#N/A</v>
      </c>
    </row>
    <row r="555" spans="1:17" x14ac:dyDescent="0.25">
      <c r="A555" s="2" t="e">
        <f>VLOOKUP(data!A554,courses!A:F,3,FALSE)</f>
        <v>#N/A</v>
      </c>
      <c r="B555" s="2" t="str">
        <f>CONCATENATE(data!G554," ",data!H554)</f>
        <v xml:space="preserve"> </v>
      </c>
      <c r="C555" s="2" t="str">
        <f t="shared" si="49"/>
        <v/>
      </c>
      <c r="D555" s="2">
        <f>IF(LEFT(data!O554,1)="(",data!O554,data!P554)</f>
        <v>0</v>
      </c>
      <c r="E555" s="2" t="str">
        <f t="shared" si="50"/>
        <v/>
      </c>
      <c r="F555" s="2">
        <f>IF(LEFT(data!O554,1)="(",data!P554,data!Q554)</f>
        <v>0</v>
      </c>
      <c r="G555" s="2">
        <f>IF(LEFT(data!O554,1)="(",data!Q554,data!R554)</f>
        <v>0</v>
      </c>
      <c r="H555" s="2">
        <f>IF(LEFT(data!O554,1)="(",data!R554,data!S554)</f>
        <v>0</v>
      </c>
      <c r="I555" s="2" t="str">
        <f t="shared" si="51"/>
        <v/>
      </c>
      <c r="J555" s="2" t="s">
        <v>361</v>
      </c>
      <c r="K555" s="2" t="e">
        <f t="shared" si="52"/>
        <v>#N/A</v>
      </c>
      <c r="L555" s="2"/>
      <c r="M555" s="2">
        <f>data!D554</f>
        <v>0</v>
      </c>
      <c r="N555" s="2" t="str">
        <f t="shared" si="53"/>
        <v>lab</v>
      </c>
      <c r="O555" s="2" t="e">
        <f>VLOOKUP(data!M554,data!$Y$2:$AC$74,4,FALSE)</f>
        <v>#N/A</v>
      </c>
      <c r="P555" s="2"/>
      <c r="Q555" s="2" t="e">
        <f>CONCATENATE("INSERT INTO ",N555," (Sid, Eid) VALUES (",specialization!A583,", ",O555,");")</f>
        <v>#N/A</v>
      </c>
    </row>
    <row r="556" spans="1:17" x14ac:dyDescent="0.25">
      <c r="A556" s="2" t="e">
        <f>VLOOKUP(data!A555,courses!A:F,3,FALSE)</f>
        <v>#N/A</v>
      </c>
      <c r="B556" s="2" t="str">
        <f>CONCATENATE(data!G555," ",data!H555)</f>
        <v xml:space="preserve"> </v>
      </c>
      <c r="C556" s="2" t="str">
        <f t="shared" si="49"/>
        <v/>
      </c>
      <c r="D556" s="2">
        <f>IF(LEFT(data!O555,1)="(",data!O555,data!P555)</f>
        <v>0</v>
      </c>
      <c r="E556" s="2" t="str">
        <f t="shared" si="50"/>
        <v/>
      </c>
      <c r="F556" s="2">
        <f>IF(LEFT(data!O555,1)="(",data!P555,data!Q555)</f>
        <v>0</v>
      </c>
      <c r="G556" s="2">
        <f>IF(LEFT(data!O555,1)="(",data!Q555,data!R555)</f>
        <v>0</v>
      </c>
      <c r="H556" s="2">
        <f>IF(LEFT(data!O555,1)="(",data!R555,data!S555)</f>
        <v>0</v>
      </c>
      <c r="I556" s="2" t="str">
        <f t="shared" si="51"/>
        <v/>
      </c>
      <c r="J556" s="2" t="s">
        <v>361</v>
      </c>
      <c r="K556" s="2" t="e">
        <f t="shared" si="52"/>
        <v>#N/A</v>
      </c>
      <c r="L556" s="2"/>
      <c r="M556" s="2">
        <f>data!D555</f>
        <v>0</v>
      </c>
      <c r="N556" s="2" t="str">
        <f t="shared" si="53"/>
        <v>lab</v>
      </c>
      <c r="O556" s="2" t="e">
        <f>VLOOKUP(data!M555,data!$Y$2:$AC$74,4,FALSE)</f>
        <v>#N/A</v>
      </c>
      <c r="P556" s="2"/>
      <c r="Q556" s="2" t="e">
        <f>CONCATENATE("INSERT INTO ",N556," (Sid, Eid) VALUES (",specialization!A584,", ",O556,");")</f>
        <v>#N/A</v>
      </c>
    </row>
    <row r="557" spans="1:17" x14ac:dyDescent="0.25">
      <c r="A557" s="2" t="e">
        <f>VLOOKUP(data!A556,courses!A:F,3,FALSE)</f>
        <v>#N/A</v>
      </c>
      <c r="B557" s="2" t="str">
        <f>CONCATENATE(data!G556," ",data!H556)</f>
        <v xml:space="preserve"> </v>
      </c>
      <c r="C557" s="2" t="str">
        <f t="shared" si="49"/>
        <v/>
      </c>
      <c r="D557" s="2">
        <f>IF(LEFT(data!O556,1)="(",data!O556,data!P556)</f>
        <v>0</v>
      </c>
      <c r="E557" s="2" t="str">
        <f t="shared" si="50"/>
        <v/>
      </c>
      <c r="F557" s="2">
        <f>IF(LEFT(data!O556,1)="(",data!P556,data!Q556)</f>
        <v>0</v>
      </c>
      <c r="G557" s="2">
        <f>IF(LEFT(data!O556,1)="(",data!Q556,data!R556)</f>
        <v>0</v>
      </c>
      <c r="H557" s="2">
        <f>IF(LEFT(data!O556,1)="(",data!R556,data!S556)</f>
        <v>0</v>
      </c>
      <c r="I557" s="2" t="str">
        <f t="shared" si="51"/>
        <v/>
      </c>
      <c r="J557" s="2" t="s">
        <v>361</v>
      </c>
      <c r="K557" s="2" t="e">
        <f t="shared" si="52"/>
        <v>#N/A</v>
      </c>
      <c r="L557" s="2"/>
      <c r="M557" s="2">
        <f>data!D556</f>
        <v>0</v>
      </c>
      <c r="N557" s="2" t="str">
        <f t="shared" si="53"/>
        <v>lab</v>
      </c>
      <c r="O557" s="2" t="e">
        <f>VLOOKUP(data!M556,data!$Y$2:$AC$74,4,FALSE)</f>
        <v>#N/A</v>
      </c>
      <c r="P557" s="2"/>
      <c r="Q557" s="2" t="e">
        <f>CONCATENATE("INSERT INTO ",N557," (Sid, Eid) VALUES (",specialization!A585,", ",O557,");")</f>
        <v>#N/A</v>
      </c>
    </row>
    <row r="558" spans="1:17" x14ac:dyDescent="0.25">
      <c r="A558" s="2" t="e">
        <f>VLOOKUP(data!A557,courses!A:F,3,FALSE)</f>
        <v>#N/A</v>
      </c>
      <c r="B558" s="2" t="str">
        <f>CONCATENATE(data!G557," ",data!H557)</f>
        <v xml:space="preserve"> </v>
      </c>
      <c r="C558" s="2" t="str">
        <f t="shared" si="49"/>
        <v/>
      </c>
      <c r="D558" s="2">
        <f>IF(LEFT(data!O557,1)="(",data!O557,data!P557)</f>
        <v>0</v>
      </c>
      <c r="E558" s="2" t="str">
        <f t="shared" si="50"/>
        <v/>
      </c>
      <c r="F558" s="2">
        <f>IF(LEFT(data!O557,1)="(",data!P557,data!Q557)</f>
        <v>0</v>
      </c>
      <c r="G558" s="2">
        <f>IF(LEFT(data!O557,1)="(",data!Q557,data!R557)</f>
        <v>0</v>
      </c>
      <c r="H558" s="2">
        <f>IF(LEFT(data!O557,1)="(",data!R557,data!S557)</f>
        <v>0</v>
      </c>
      <c r="I558" s="2" t="str">
        <f t="shared" si="51"/>
        <v/>
      </c>
      <c r="J558" s="2" t="s">
        <v>361</v>
      </c>
      <c r="K558" s="2" t="e">
        <f t="shared" si="52"/>
        <v>#N/A</v>
      </c>
      <c r="L558" s="2"/>
      <c r="M558" s="2">
        <f>data!D557</f>
        <v>0</v>
      </c>
      <c r="N558" s="2" t="str">
        <f t="shared" si="53"/>
        <v>lab</v>
      </c>
      <c r="O558" s="2" t="e">
        <f>VLOOKUP(data!M557,data!$Y$2:$AC$74,4,FALSE)</f>
        <v>#N/A</v>
      </c>
      <c r="P558" s="2"/>
      <c r="Q558" s="2" t="e">
        <f>CONCATENATE("INSERT INTO ",N558," (Sid, Eid) VALUES (",specialization!A586,", ",O558,");")</f>
        <v>#N/A</v>
      </c>
    </row>
    <row r="559" spans="1:17" x14ac:dyDescent="0.25">
      <c r="A559" s="2" t="e">
        <f>VLOOKUP(data!A558,courses!A:F,3,FALSE)</f>
        <v>#N/A</v>
      </c>
      <c r="B559" s="2" t="str">
        <f>CONCATENATE(data!G558," ",data!H558)</f>
        <v xml:space="preserve"> </v>
      </c>
      <c r="C559" s="2" t="str">
        <f t="shared" si="49"/>
        <v/>
      </c>
      <c r="D559" s="2">
        <f>IF(LEFT(data!O558,1)="(",data!O558,data!P558)</f>
        <v>0</v>
      </c>
      <c r="E559" s="2" t="str">
        <f t="shared" si="50"/>
        <v/>
      </c>
      <c r="F559" s="2">
        <f>IF(LEFT(data!O558,1)="(",data!P558,data!Q558)</f>
        <v>0</v>
      </c>
      <c r="G559" s="2">
        <f>IF(LEFT(data!O558,1)="(",data!Q558,data!R558)</f>
        <v>0</v>
      </c>
      <c r="H559" s="2">
        <f>IF(LEFT(data!O558,1)="(",data!R558,data!S558)</f>
        <v>0</v>
      </c>
      <c r="I559" s="2" t="str">
        <f t="shared" si="51"/>
        <v/>
      </c>
      <c r="J559" s="2" t="s">
        <v>361</v>
      </c>
      <c r="K559" s="2" t="e">
        <f t="shared" si="52"/>
        <v>#N/A</v>
      </c>
      <c r="L559" s="2"/>
      <c r="M559" s="2">
        <f>data!D558</f>
        <v>0</v>
      </c>
      <c r="N559" s="2" t="str">
        <f t="shared" si="53"/>
        <v>lab</v>
      </c>
      <c r="O559" s="2" t="e">
        <f>VLOOKUP(data!M558,data!$Y$2:$AC$74,4,FALSE)</f>
        <v>#N/A</v>
      </c>
      <c r="P559" s="2"/>
      <c r="Q559" s="2" t="e">
        <f>CONCATENATE("INSERT INTO ",N559," (Sid, Eid) VALUES (",specialization!A587,", ",O559,");")</f>
        <v>#N/A</v>
      </c>
    </row>
    <row r="560" spans="1:17" x14ac:dyDescent="0.25">
      <c r="A560" s="2" t="e">
        <f>VLOOKUP(data!A559,courses!A:F,3,FALSE)</f>
        <v>#N/A</v>
      </c>
      <c r="B560" s="2" t="str">
        <f>CONCATENATE(data!G559," ",data!H559)</f>
        <v xml:space="preserve"> </v>
      </c>
      <c r="C560" s="2" t="str">
        <f t="shared" si="49"/>
        <v/>
      </c>
      <c r="D560" s="2">
        <f>IF(LEFT(data!O559,1)="(",data!O559,data!P559)</f>
        <v>0</v>
      </c>
      <c r="E560" s="2" t="str">
        <f t="shared" si="50"/>
        <v/>
      </c>
      <c r="F560" s="2">
        <f>IF(LEFT(data!O559,1)="(",data!P559,data!Q559)</f>
        <v>0</v>
      </c>
      <c r="G560" s="2">
        <f>IF(LEFT(data!O559,1)="(",data!Q559,data!R559)</f>
        <v>0</v>
      </c>
      <c r="H560" s="2">
        <f>IF(LEFT(data!O559,1)="(",data!R559,data!S559)</f>
        <v>0</v>
      </c>
      <c r="I560" s="2" t="str">
        <f t="shared" si="51"/>
        <v/>
      </c>
      <c r="J560" s="2" t="s">
        <v>361</v>
      </c>
      <c r="K560" s="2" t="e">
        <f t="shared" si="52"/>
        <v>#N/A</v>
      </c>
      <c r="L560" s="2"/>
      <c r="M560" s="2">
        <f>data!D559</f>
        <v>0</v>
      </c>
      <c r="N560" s="2" t="str">
        <f t="shared" si="53"/>
        <v>lab</v>
      </c>
      <c r="O560" s="2" t="e">
        <f>VLOOKUP(data!M559,data!$Y$2:$AC$74,4,FALSE)</f>
        <v>#N/A</v>
      </c>
      <c r="P560" s="2"/>
      <c r="Q560" s="2" t="e">
        <f>CONCATENATE("INSERT INTO ",N560," (Sid, Eid) VALUES (",specialization!A588,", ",O560,");")</f>
        <v>#N/A</v>
      </c>
    </row>
    <row r="561" spans="1:17" x14ac:dyDescent="0.25">
      <c r="A561" s="2" t="e">
        <f>VLOOKUP(data!A560,courses!A:F,3,FALSE)</f>
        <v>#N/A</v>
      </c>
      <c r="B561" s="2" t="str">
        <f>CONCATENATE(data!G560," ",data!H560)</f>
        <v xml:space="preserve"> </v>
      </c>
      <c r="C561" s="2" t="str">
        <f t="shared" si="49"/>
        <v/>
      </c>
      <c r="D561" s="2">
        <f>IF(LEFT(data!O560,1)="(",data!O560,data!P560)</f>
        <v>0</v>
      </c>
      <c r="E561" s="2" t="str">
        <f t="shared" si="50"/>
        <v/>
      </c>
      <c r="F561" s="2">
        <f>IF(LEFT(data!O560,1)="(",data!P560,data!Q560)</f>
        <v>0</v>
      </c>
      <c r="G561" s="2">
        <f>IF(LEFT(data!O560,1)="(",data!Q560,data!R560)</f>
        <v>0</v>
      </c>
      <c r="H561" s="2">
        <f>IF(LEFT(data!O560,1)="(",data!R560,data!S560)</f>
        <v>0</v>
      </c>
      <c r="I561" s="2" t="str">
        <f t="shared" si="51"/>
        <v/>
      </c>
      <c r="J561" s="2" t="s">
        <v>361</v>
      </c>
      <c r="K561" s="2" t="e">
        <f t="shared" si="52"/>
        <v>#N/A</v>
      </c>
      <c r="L561" s="2"/>
      <c r="M561" s="2">
        <f>data!D560</f>
        <v>0</v>
      </c>
      <c r="N561" s="2" t="str">
        <f t="shared" si="53"/>
        <v>lab</v>
      </c>
      <c r="O561" s="2" t="e">
        <f>VLOOKUP(data!M560,data!$Y$2:$AC$74,4,FALSE)</f>
        <v>#N/A</v>
      </c>
      <c r="P561" s="2"/>
      <c r="Q561" s="2" t="e">
        <f>CONCATENATE("INSERT INTO ",N561," (Sid, Eid) VALUES (",specialization!A589,", ",O561,");")</f>
        <v>#N/A</v>
      </c>
    </row>
    <row r="562" spans="1:17" x14ac:dyDescent="0.25">
      <c r="A562" s="2" t="e">
        <f>VLOOKUP(data!A561,courses!A:F,3,FALSE)</f>
        <v>#N/A</v>
      </c>
      <c r="B562" s="2" t="str">
        <f>CONCATENATE(data!G561," ",data!H561)</f>
        <v xml:space="preserve"> </v>
      </c>
      <c r="C562" s="2" t="str">
        <f t="shared" si="49"/>
        <v/>
      </c>
      <c r="D562" s="2">
        <f>IF(LEFT(data!O561,1)="(",data!O561,data!P561)</f>
        <v>0</v>
      </c>
      <c r="E562" s="2" t="str">
        <f t="shared" si="50"/>
        <v/>
      </c>
      <c r="F562" s="2">
        <f>IF(LEFT(data!O561,1)="(",data!P561,data!Q561)</f>
        <v>0</v>
      </c>
      <c r="G562" s="2">
        <f>IF(LEFT(data!O561,1)="(",data!Q561,data!R561)</f>
        <v>0</v>
      </c>
      <c r="H562" s="2">
        <f>IF(LEFT(data!O561,1)="(",data!R561,data!S561)</f>
        <v>0</v>
      </c>
      <c r="I562" s="2" t="str">
        <f t="shared" si="51"/>
        <v/>
      </c>
      <c r="J562" s="2" t="s">
        <v>361</v>
      </c>
      <c r="K562" s="2" t="e">
        <f t="shared" si="52"/>
        <v>#N/A</v>
      </c>
      <c r="L562" s="2"/>
      <c r="M562" s="2">
        <f>data!D561</f>
        <v>0</v>
      </c>
      <c r="N562" s="2" t="str">
        <f t="shared" si="53"/>
        <v>lab</v>
      </c>
      <c r="O562" s="2" t="e">
        <f>VLOOKUP(data!M561,data!$Y$2:$AC$74,4,FALSE)</f>
        <v>#N/A</v>
      </c>
      <c r="P562" s="2"/>
      <c r="Q562" s="2" t="e">
        <f>CONCATENATE("INSERT INTO ",N562," (Sid, Eid) VALUES (",specialization!A590,", ",O562,");")</f>
        <v>#N/A</v>
      </c>
    </row>
    <row r="563" spans="1:17" x14ac:dyDescent="0.25">
      <c r="A563" s="2" t="e">
        <f>VLOOKUP(data!A562,courses!A:F,3,FALSE)</f>
        <v>#N/A</v>
      </c>
      <c r="B563" s="2" t="str">
        <f>CONCATENATE(data!G562," ",data!H562)</f>
        <v xml:space="preserve"> </v>
      </c>
      <c r="C563" s="2" t="str">
        <f t="shared" si="49"/>
        <v/>
      </c>
      <c r="D563" s="2">
        <f>IF(LEFT(data!O562,1)="(",data!O562,data!P562)</f>
        <v>0</v>
      </c>
      <c r="E563" s="2" t="str">
        <f t="shared" si="50"/>
        <v/>
      </c>
      <c r="F563" s="2">
        <f>IF(LEFT(data!O562,1)="(",data!P562,data!Q562)</f>
        <v>0</v>
      </c>
      <c r="G563" s="2">
        <f>IF(LEFT(data!O562,1)="(",data!Q562,data!R562)</f>
        <v>0</v>
      </c>
      <c r="H563" s="2">
        <f>IF(LEFT(data!O562,1)="(",data!R562,data!S562)</f>
        <v>0</v>
      </c>
      <c r="I563" s="2" t="str">
        <f t="shared" si="51"/>
        <v/>
      </c>
      <c r="J563" s="2" t="s">
        <v>361</v>
      </c>
      <c r="K563" s="2" t="e">
        <f t="shared" si="52"/>
        <v>#N/A</v>
      </c>
      <c r="L563" s="2"/>
      <c r="M563" s="2">
        <f>data!D562</f>
        <v>0</v>
      </c>
      <c r="N563" s="2" t="str">
        <f t="shared" si="53"/>
        <v>lab</v>
      </c>
      <c r="O563" s="2" t="e">
        <f>VLOOKUP(data!M562,data!$Y$2:$AC$74,4,FALSE)</f>
        <v>#N/A</v>
      </c>
      <c r="P563" s="2"/>
      <c r="Q563" s="2" t="e">
        <f>CONCATENATE("INSERT INTO ",N563," (Sid, Eid) VALUES (",specialization!A591,", ",O563,");")</f>
        <v>#N/A</v>
      </c>
    </row>
    <row r="564" spans="1:17" x14ac:dyDescent="0.25">
      <c r="A564" s="2" t="e">
        <f>VLOOKUP(data!A563,courses!A:F,3,FALSE)</f>
        <v>#N/A</v>
      </c>
      <c r="B564" s="2" t="str">
        <f>CONCATENATE(data!G563," ",data!H563)</f>
        <v xml:space="preserve"> </v>
      </c>
      <c r="C564" s="2" t="str">
        <f t="shared" si="49"/>
        <v/>
      </c>
      <c r="D564" s="2">
        <f>IF(LEFT(data!O563,1)="(",data!O563,data!P563)</f>
        <v>0</v>
      </c>
      <c r="E564" s="2" t="str">
        <f t="shared" si="50"/>
        <v/>
      </c>
      <c r="F564" s="2">
        <f>IF(LEFT(data!O563,1)="(",data!P563,data!Q563)</f>
        <v>0</v>
      </c>
      <c r="G564" s="2">
        <f>IF(LEFT(data!O563,1)="(",data!Q563,data!R563)</f>
        <v>0</v>
      </c>
      <c r="H564" s="2">
        <f>IF(LEFT(data!O563,1)="(",data!R563,data!S563)</f>
        <v>0</v>
      </c>
      <c r="I564" s="2" t="str">
        <f t="shared" si="51"/>
        <v/>
      </c>
      <c r="J564" s="2" t="s">
        <v>361</v>
      </c>
      <c r="K564" s="2" t="e">
        <f t="shared" si="52"/>
        <v>#N/A</v>
      </c>
      <c r="L564" s="2"/>
      <c r="M564" s="2">
        <f>data!D563</f>
        <v>0</v>
      </c>
      <c r="N564" s="2" t="str">
        <f t="shared" si="53"/>
        <v>lab</v>
      </c>
      <c r="O564" s="2" t="e">
        <f>VLOOKUP(data!M563,data!$Y$2:$AC$74,4,FALSE)</f>
        <v>#N/A</v>
      </c>
      <c r="P564" s="2"/>
      <c r="Q564" s="2" t="e">
        <f>CONCATENATE("INSERT INTO ",N564," (Sid, Eid) VALUES (",specialization!A592,", ",O564,");")</f>
        <v>#N/A</v>
      </c>
    </row>
    <row r="565" spans="1:17" x14ac:dyDescent="0.25">
      <c r="A565" s="2" t="e">
        <f>VLOOKUP(data!A564,courses!A:F,3,FALSE)</f>
        <v>#N/A</v>
      </c>
      <c r="B565" s="2" t="str">
        <f>CONCATENATE(data!G564," ",data!H564)</f>
        <v xml:space="preserve"> </v>
      </c>
      <c r="C565" s="2" t="str">
        <f t="shared" si="49"/>
        <v/>
      </c>
      <c r="D565" s="2">
        <f>IF(LEFT(data!O564,1)="(",data!O564,data!P564)</f>
        <v>0</v>
      </c>
      <c r="E565" s="2" t="str">
        <f t="shared" si="50"/>
        <v/>
      </c>
      <c r="F565" s="2">
        <f>IF(LEFT(data!O564,1)="(",data!P564,data!Q564)</f>
        <v>0</v>
      </c>
      <c r="G565" s="2">
        <f>IF(LEFT(data!O564,1)="(",data!Q564,data!R564)</f>
        <v>0</v>
      </c>
      <c r="H565" s="2">
        <f>IF(LEFT(data!O564,1)="(",data!R564,data!S564)</f>
        <v>0</v>
      </c>
      <c r="I565" s="2" t="str">
        <f t="shared" si="51"/>
        <v/>
      </c>
      <c r="J565" s="2" t="s">
        <v>361</v>
      </c>
      <c r="K565" s="2" t="e">
        <f t="shared" si="52"/>
        <v>#N/A</v>
      </c>
      <c r="L565" s="2"/>
      <c r="M565" s="2">
        <f>data!D564</f>
        <v>0</v>
      </c>
      <c r="N565" s="2" t="str">
        <f t="shared" si="53"/>
        <v>lab</v>
      </c>
      <c r="O565" s="2" t="e">
        <f>VLOOKUP(data!M564,data!$Y$2:$AC$74,4,FALSE)</f>
        <v>#N/A</v>
      </c>
      <c r="P565" s="2"/>
      <c r="Q565" s="2" t="e">
        <f>CONCATENATE("INSERT INTO ",N565," (Sid, Eid) VALUES (",specialization!A593,", ",O565,");")</f>
        <v>#N/A</v>
      </c>
    </row>
    <row r="566" spans="1:17" x14ac:dyDescent="0.25">
      <c r="A566" s="2" t="e">
        <f>VLOOKUP(data!A565,courses!A:F,3,FALSE)</f>
        <v>#N/A</v>
      </c>
      <c r="B566" s="2" t="str">
        <f>CONCATENATE(data!G565," ",data!H565)</f>
        <v xml:space="preserve"> </v>
      </c>
      <c r="C566" s="2" t="str">
        <f t="shared" si="49"/>
        <v/>
      </c>
      <c r="D566" s="2">
        <f>IF(LEFT(data!O565,1)="(",data!O565,data!P565)</f>
        <v>0</v>
      </c>
      <c r="E566" s="2" t="str">
        <f t="shared" si="50"/>
        <v/>
      </c>
      <c r="F566" s="2">
        <f>IF(LEFT(data!O565,1)="(",data!P565,data!Q565)</f>
        <v>0</v>
      </c>
      <c r="G566" s="2">
        <f>IF(LEFT(data!O565,1)="(",data!Q565,data!R565)</f>
        <v>0</v>
      </c>
      <c r="H566" s="2">
        <f>IF(LEFT(data!O565,1)="(",data!R565,data!S565)</f>
        <v>0</v>
      </c>
      <c r="I566" s="2" t="str">
        <f t="shared" si="51"/>
        <v/>
      </c>
      <c r="J566" s="2" t="s">
        <v>361</v>
      </c>
      <c r="K566" s="2" t="e">
        <f t="shared" si="52"/>
        <v>#N/A</v>
      </c>
      <c r="L566" s="2"/>
      <c r="M566" s="2">
        <f>data!D565</f>
        <v>0</v>
      </c>
      <c r="N566" s="2" t="str">
        <f t="shared" si="53"/>
        <v>lab</v>
      </c>
      <c r="O566" s="2" t="e">
        <f>VLOOKUP(data!M565,data!$Y$2:$AC$74,4,FALSE)</f>
        <v>#N/A</v>
      </c>
      <c r="P566" s="2"/>
      <c r="Q566" s="2" t="e">
        <f>CONCATENATE("INSERT INTO ",N566," (Sid, Eid) VALUES (",specialization!A594,", ",O566,");")</f>
        <v>#N/A</v>
      </c>
    </row>
    <row r="567" spans="1:17" x14ac:dyDescent="0.25">
      <c r="A567" s="2" t="e">
        <f>VLOOKUP(data!A566,courses!A:F,3,FALSE)</f>
        <v>#N/A</v>
      </c>
      <c r="B567" s="2" t="str">
        <f>CONCATENATE(data!G566," ",data!H566)</f>
        <v xml:space="preserve"> </v>
      </c>
      <c r="C567" s="2" t="str">
        <f t="shared" si="49"/>
        <v/>
      </c>
      <c r="D567" s="2">
        <f>IF(LEFT(data!O566,1)="(",data!O566,data!P566)</f>
        <v>0</v>
      </c>
      <c r="E567" s="2" t="str">
        <f t="shared" si="50"/>
        <v/>
      </c>
      <c r="F567" s="2">
        <f>IF(LEFT(data!O566,1)="(",data!P566,data!Q566)</f>
        <v>0</v>
      </c>
      <c r="G567" s="2">
        <f>IF(LEFT(data!O566,1)="(",data!Q566,data!R566)</f>
        <v>0</v>
      </c>
      <c r="H567" s="2">
        <f>IF(LEFT(data!O566,1)="(",data!R566,data!S566)</f>
        <v>0</v>
      </c>
      <c r="I567" s="2" t="str">
        <f t="shared" si="51"/>
        <v/>
      </c>
      <c r="J567" s="2" t="s">
        <v>361</v>
      </c>
      <c r="K567" s="2" t="e">
        <f t="shared" si="52"/>
        <v>#N/A</v>
      </c>
      <c r="L567" s="2"/>
      <c r="M567" s="2">
        <f>data!D566</f>
        <v>0</v>
      </c>
      <c r="N567" s="2" t="str">
        <f t="shared" si="53"/>
        <v>lab</v>
      </c>
      <c r="O567" s="2" t="e">
        <f>VLOOKUP(data!M566,data!$Y$2:$AC$74,4,FALSE)</f>
        <v>#N/A</v>
      </c>
      <c r="P567" s="2"/>
      <c r="Q567" s="2" t="e">
        <f>CONCATENATE("INSERT INTO ",N567," (Sid, Eid) VALUES (",specialization!A595,", ",O567,");")</f>
        <v>#N/A</v>
      </c>
    </row>
    <row r="568" spans="1:17" x14ac:dyDescent="0.25">
      <c r="A568" s="2" t="e">
        <f>VLOOKUP(data!A567,courses!A:F,3,FALSE)</f>
        <v>#N/A</v>
      </c>
      <c r="B568" s="2" t="str">
        <f>CONCATENATE(data!G567," ",data!H567)</f>
        <v xml:space="preserve"> </v>
      </c>
      <c r="C568" s="2" t="str">
        <f t="shared" si="49"/>
        <v/>
      </c>
      <c r="D568" s="2">
        <f>IF(LEFT(data!O567,1)="(",data!O567,data!P567)</f>
        <v>0</v>
      </c>
      <c r="E568" s="2" t="str">
        <f t="shared" si="50"/>
        <v/>
      </c>
      <c r="F568" s="2">
        <f>IF(LEFT(data!O567,1)="(",data!P567,data!Q567)</f>
        <v>0</v>
      </c>
      <c r="G568" s="2">
        <f>IF(LEFT(data!O567,1)="(",data!Q567,data!R567)</f>
        <v>0</v>
      </c>
      <c r="H568" s="2">
        <f>IF(LEFT(data!O567,1)="(",data!R567,data!S567)</f>
        <v>0</v>
      </c>
      <c r="I568" s="2" t="str">
        <f t="shared" si="51"/>
        <v/>
      </c>
      <c r="J568" s="2" t="s">
        <v>361</v>
      </c>
      <c r="K568" s="2" t="e">
        <f t="shared" si="52"/>
        <v>#N/A</v>
      </c>
      <c r="L568" s="2"/>
      <c r="M568" s="2">
        <f>data!D567</f>
        <v>0</v>
      </c>
      <c r="N568" s="2" t="str">
        <f t="shared" si="53"/>
        <v>lab</v>
      </c>
      <c r="O568" s="2" t="e">
        <f>VLOOKUP(data!M567,data!$Y$2:$AC$74,4,FALSE)</f>
        <v>#N/A</v>
      </c>
      <c r="P568" s="2"/>
      <c r="Q568" s="2" t="e">
        <f>CONCATENATE("INSERT INTO ",N568," (Sid, Eid) VALUES (",specialization!A596,", ",O568,");")</f>
        <v>#N/A</v>
      </c>
    </row>
    <row r="569" spans="1:17" x14ac:dyDescent="0.25">
      <c r="A569" s="2" t="e">
        <f>VLOOKUP(data!A568,courses!A:F,3,FALSE)</f>
        <v>#N/A</v>
      </c>
      <c r="B569" s="2" t="str">
        <f>CONCATENATE(data!G568," ",data!H568)</f>
        <v xml:space="preserve"> </v>
      </c>
      <c r="C569" s="2" t="str">
        <f t="shared" si="49"/>
        <v/>
      </c>
      <c r="D569" s="2">
        <f>IF(LEFT(data!O568,1)="(",data!O568,data!P568)</f>
        <v>0</v>
      </c>
      <c r="E569" s="2" t="str">
        <f t="shared" si="50"/>
        <v/>
      </c>
      <c r="F569" s="2">
        <f>IF(LEFT(data!O568,1)="(",data!P568,data!Q568)</f>
        <v>0</v>
      </c>
      <c r="G569" s="2">
        <f>IF(LEFT(data!O568,1)="(",data!Q568,data!R568)</f>
        <v>0</v>
      </c>
      <c r="H569" s="2">
        <f>IF(LEFT(data!O568,1)="(",data!R568,data!S568)</f>
        <v>0</v>
      </c>
      <c r="I569" s="2" t="str">
        <f t="shared" si="51"/>
        <v/>
      </c>
      <c r="J569" s="2" t="s">
        <v>361</v>
      </c>
      <c r="K569" s="2" t="e">
        <f t="shared" si="52"/>
        <v>#N/A</v>
      </c>
      <c r="L569" s="2"/>
      <c r="M569" s="2">
        <f>data!D568</f>
        <v>0</v>
      </c>
      <c r="N569" s="2" t="str">
        <f t="shared" si="53"/>
        <v>lab</v>
      </c>
      <c r="O569" s="2" t="e">
        <f>VLOOKUP(data!M568,data!$Y$2:$AC$74,4,FALSE)</f>
        <v>#N/A</v>
      </c>
      <c r="P569" s="2"/>
      <c r="Q569" s="2" t="e">
        <f>CONCATENATE("INSERT INTO ",N569," (Sid, Eid) VALUES (",specialization!A597,", ",O569,");")</f>
        <v>#N/A</v>
      </c>
    </row>
    <row r="570" spans="1:17" x14ac:dyDescent="0.25">
      <c r="A570" s="2" t="e">
        <f>VLOOKUP(data!A569,courses!A:F,3,FALSE)</f>
        <v>#N/A</v>
      </c>
      <c r="B570" s="2" t="str">
        <f>CONCATENATE(data!G569," ",data!H569)</f>
        <v xml:space="preserve"> </v>
      </c>
      <c r="C570" s="2" t="str">
        <f t="shared" si="49"/>
        <v/>
      </c>
      <c r="D570" s="2">
        <f>IF(LEFT(data!O569,1)="(",data!O569,data!P569)</f>
        <v>0</v>
      </c>
      <c r="E570" s="2" t="str">
        <f t="shared" si="50"/>
        <v/>
      </c>
      <c r="F570" s="2">
        <f>IF(LEFT(data!O569,1)="(",data!P569,data!Q569)</f>
        <v>0</v>
      </c>
      <c r="G570" s="2">
        <f>IF(LEFT(data!O569,1)="(",data!Q569,data!R569)</f>
        <v>0</v>
      </c>
      <c r="H570" s="2">
        <f>IF(LEFT(data!O569,1)="(",data!R569,data!S569)</f>
        <v>0</v>
      </c>
      <c r="I570" s="2" t="str">
        <f t="shared" si="51"/>
        <v/>
      </c>
      <c r="J570" s="2" t="s">
        <v>361</v>
      </c>
      <c r="K570" s="2" t="e">
        <f t="shared" si="52"/>
        <v>#N/A</v>
      </c>
      <c r="L570" s="2"/>
      <c r="M570" s="2">
        <f>data!D569</f>
        <v>0</v>
      </c>
      <c r="N570" s="2" t="str">
        <f t="shared" si="53"/>
        <v>lab</v>
      </c>
      <c r="O570" s="2" t="e">
        <f>VLOOKUP(data!M569,data!$Y$2:$AC$74,4,FALSE)</f>
        <v>#N/A</v>
      </c>
      <c r="P570" s="2"/>
      <c r="Q570" s="2" t="e">
        <f>CONCATENATE("INSERT INTO ",N570," (Sid, Eid) VALUES (",specialization!A598,", ",O570,");")</f>
        <v>#N/A</v>
      </c>
    </row>
    <row r="571" spans="1:17" x14ac:dyDescent="0.25">
      <c r="A571" s="2" t="e">
        <f>VLOOKUP(data!A570,courses!A:F,3,FALSE)</f>
        <v>#N/A</v>
      </c>
      <c r="B571" s="2" t="str">
        <f>CONCATENATE(data!G570," ",data!H570)</f>
        <v xml:space="preserve"> </v>
      </c>
      <c r="C571" s="2" t="str">
        <f t="shared" si="49"/>
        <v/>
      </c>
      <c r="D571" s="2">
        <f>IF(LEFT(data!O570,1)="(",data!O570,data!P570)</f>
        <v>0</v>
      </c>
      <c r="E571" s="2" t="str">
        <f t="shared" si="50"/>
        <v/>
      </c>
      <c r="F571" s="2">
        <f>IF(LEFT(data!O570,1)="(",data!P570,data!Q570)</f>
        <v>0</v>
      </c>
      <c r="G571" s="2">
        <f>IF(LEFT(data!O570,1)="(",data!Q570,data!R570)</f>
        <v>0</v>
      </c>
      <c r="H571" s="2">
        <f>IF(LEFT(data!O570,1)="(",data!R570,data!S570)</f>
        <v>0</v>
      </c>
      <c r="I571" s="2" t="str">
        <f t="shared" si="51"/>
        <v/>
      </c>
      <c r="J571" s="2" t="s">
        <v>361</v>
      </c>
      <c r="K571" s="2" t="e">
        <f t="shared" si="52"/>
        <v>#N/A</v>
      </c>
      <c r="L571" s="2"/>
      <c r="M571" s="2">
        <f>data!D570</f>
        <v>0</v>
      </c>
      <c r="N571" s="2" t="str">
        <f t="shared" si="53"/>
        <v>lab</v>
      </c>
      <c r="O571" s="2" t="e">
        <f>VLOOKUP(data!M570,data!$Y$2:$AC$74,4,FALSE)</f>
        <v>#N/A</v>
      </c>
      <c r="P571" s="2"/>
      <c r="Q571" s="2" t="e">
        <f>CONCATENATE("INSERT INTO ",N571," (Sid, Eid) VALUES (",specialization!A599,", ",O571,");")</f>
        <v>#N/A</v>
      </c>
    </row>
    <row r="572" spans="1:17" x14ac:dyDescent="0.25">
      <c r="A572" s="2" t="e">
        <f>VLOOKUP(data!A571,courses!A:F,3,FALSE)</f>
        <v>#N/A</v>
      </c>
      <c r="B572" s="2" t="str">
        <f>CONCATENATE(data!G571," ",data!H571)</f>
        <v xml:space="preserve"> </v>
      </c>
      <c r="C572" s="2" t="str">
        <f t="shared" si="49"/>
        <v/>
      </c>
      <c r="D572" s="2">
        <f>IF(LEFT(data!O571,1)="(",data!O571,data!P571)</f>
        <v>0</v>
      </c>
      <c r="E572" s="2" t="str">
        <f t="shared" si="50"/>
        <v/>
      </c>
      <c r="F572" s="2">
        <f>IF(LEFT(data!O571,1)="(",data!P571,data!Q571)</f>
        <v>0</v>
      </c>
      <c r="G572" s="2">
        <f>IF(LEFT(data!O571,1)="(",data!Q571,data!R571)</f>
        <v>0</v>
      </c>
      <c r="H572" s="2">
        <f>IF(LEFT(data!O571,1)="(",data!R571,data!S571)</f>
        <v>0</v>
      </c>
      <c r="I572" s="2" t="str">
        <f t="shared" si="51"/>
        <v/>
      </c>
      <c r="J572" s="2" t="s">
        <v>361</v>
      </c>
      <c r="K572" s="2" t="e">
        <f t="shared" si="52"/>
        <v>#N/A</v>
      </c>
      <c r="L572" s="2"/>
      <c r="M572" s="2">
        <f>data!D571</f>
        <v>0</v>
      </c>
      <c r="N572" s="2" t="str">
        <f t="shared" si="53"/>
        <v>lab</v>
      </c>
      <c r="O572" s="2" t="e">
        <f>VLOOKUP(data!M571,data!$Y$2:$AC$74,4,FALSE)</f>
        <v>#N/A</v>
      </c>
      <c r="P572" s="2"/>
      <c r="Q572" s="2" t="e">
        <f>CONCATENATE("INSERT INTO ",N572," (Sid, Eid) VALUES (",specialization!A600,", ",O572,");")</f>
        <v>#N/A</v>
      </c>
    </row>
    <row r="573" spans="1:17" x14ac:dyDescent="0.25">
      <c r="A573" s="2" t="e">
        <f>VLOOKUP(data!A572,courses!A:F,3,FALSE)</f>
        <v>#N/A</v>
      </c>
      <c r="B573" s="2" t="str">
        <f>CONCATENATE(data!G572," ",data!H572)</f>
        <v xml:space="preserve"> </v>
      </c>
      <c r="C573" s="2" t="str">
        <f t="shared" si="49"/>
        <v/>
      </c>
      <c r="D573" s="2">
        <f>IF(LEFT(data!O572,1)="(",data!O572,data!P572)</f>
        <v>0</v>
      </c>
      <c r="E573" s="2" t="str">
        <f t="shared" si="50"/>
        <v/>
      </c>
      <c r="F573" s="2">
        <f>IF(LEFT(data!O572,1)="(",data!P572,data!Q572)</f>
        <v>0</v>
      </c>
      <c r="G573" s="2">
        <f>IF(LEFT(data!O572,1)="(",data!Q572,data!R572)</f>
        <v>0</v>
      </c>
      <c r="H573" s="2">
        <f>IF(LEFT(data!O572,1)="(",data!R572,data!S572)</f>
        <v>0</v>
      </c>
      <c r="I573" s="2" t="str">
        <f t="shared" si="51"/>
        <v/>
      </c>
      <c r="J573" s="2" t="s">
        <v>361</v>
      </c>
      <c r="K573" s="2" t="e">
        <f t="shared" si="52"/>
        <v>#N/A</v>
      </c>
      <c r="L573" s="2"/>
      <c r="M573" s="2">
        <f>data!D572</f>
        <v>0</v>
      </c>
      <c r="N573" s="2" t="str">
        <f t="shared" si="53"/>
        <v>lab</v>
      </c>
      <c r="O573" s="2" t="e">
        <f>VLOOKUP(data!M572,data!$Y$2:$AC$74,4,FALSE)</f>
        <v>#N/A</v>
      </c>
      <c r="P573" s="2"/>
      <c r="Q573" s="2" t="e">
        <f>CONCATENATE("INSERT INTO ",N573," (Sid, Eid) VALUES (",specialization!A601,", ",O573,");")</f>
        <v>#N/A</v>
      </c>
    </row>
    <row r="574" spans="1:17" x14ac:dyDescent="0.25">
      <c r="A574" s="2" t="e">
        <f>VLOOKUP(data!A573,courses!A:F,3,FALSE)</f>
        <v>#N/A</v>
      </c>
      <c r="B574" s="2" t="str">
        <f>CONCATENATE(data!G573," ",data!H573)</f>
        <v xml:space="preserve"> </v>
      </c>
      <c r="C574" s="2" t="str">
        <f t="shared" si="49"/>
        <v/>
      </c>
      <c r="D574" s="2">
        <f>IF(LEFT(data!O573,1)="(",data!O573,data!P573)</f>
        <v>0</v>
      </c>
      <c r="E574" s="2" t="str">
        <f t="shared" si="50"/>
        <v/>
      </c>
      <c r="F574" s="2">
        <f>IF(LEFT(data!O573,1)="(",data!P573,data!Q573)</f>
        <v>0</v>
      </c>
      <c r="G574" s="2">
        <f>IF(LEFT(data!O573,1)="(",data!Q573,data!R573)</f>
        <v>0</v>
      </c>
      <c r="H574" s="2">
        <f>IF(LEFT(data!O573,1)="(",data!R573,data!S573)</f>
        <v>0</v>
      </c>
      <c r="I574" s="2" t="str">
        <f t="shared" si="51"/>
        <v/>
      </c>
      <c r="J574" s="2" t="s">
        <v>361</v>
      </c>
      <c r="K574" s="2" t="e">
        <f t="shared" si="52"/>
        <v>#N/A</v>
      </c>
      <c r="L574" s="2"/>
      <c r="M574" s="2">
        <f>data!D573</f>
        <v>0</v>
      </c>
      <c r="N574" s="2" t="str">
        <f t="shared" si="53"/>
        <v>lab</v>
      </c>
      <c r="O574" s="2" t="e">
        <f>VLOOKUP(data!M573,data!$Y$2:$AC$74,4,FALSE)</f>
        <v>#N/A</v>
      </c>
      <c r="P574" s="2"/>
      <c r="Q574" s="2" t="e">
        <f>CONCATENATE("INSERT INTO ",N574," (Sid, Eid) VALUES (",specialization!A602,", ",O574,");")</f>
        <v>#N/A</v>
      </c>
    </row>
    <row r="575" spans="1:17" x14ac:dyDescent="0.25">
      <c r="A575" s="2" t="e">
        <f>VLOOKUP(data!A574,courses!A:F,3,FALSE)</f>
        <v>#N/A</v>
      </c>
      <c r="B575" s="2" t="str">
        <f>CONCATENATE(data!G574," ",data!H574)</f>
        <v xml:space="preserve"> </v>
      </c>
      <c r="C575" s="2" t="str">
        <f t="shared" si="49"/>
        <v/>
      </c>
      <c r="D575" s="2">
        <f>IF(LEFT(data!O574,1)="(",data!O574,data!P574)</f>
        <v>0</v>
      </c>
      <c r="E575" s="2" t="str">
        <f t="shared" si="50"/>
        <v/>
      </c>
      <c r="F575" s="2">
        <f>IF(LEFT(data!O574,1)="(",data!P574,data!Q574)</f>
        <v>0</v>
      </c>
      <c r="G575" s="2">
        <f>IF(LEFT(data!O574,1)="(",data!Q574,data!R574)</f>
        <v>0</v>
      </c>
      <c r="H575" s="2">
        <f>IF(LEFT(data!O574,1)="(",data!R574,data!S574)</f>
        <v>0</v>
      </c>
      <c r="I575" s="2" t="str">
        <f t="shared" si="51"/>
        <v/>
      </c>
      <c r="J575" s="2" t="s">
        <v>361</v>
      </c>
      <c r="K575" s="2" t="e">
        <f t="shared" si="52"/>
        <v>#N/A</v>
      </c>
      <c r="L575" s="2"/>
      <c r="M575" s="2">
        <f>data!D574</f>
        <v>0</v>
      </c>
      <c r="N575" s="2" t="str">
        <f t="shared" si="53"/>
        <v>lab</v>
      </c>
      <c r="O575" s="2" t="e">
        <f>VLOOKUP(data!M574,data!$Y$2:$AC$74,4,FALSE)</f>
        <v>#N/A</v>
      </c>
      <c r="P575" s="2"/>
      <c r="Q575" s="2" t="e">
        <f>CONCATENATE("INSERT INTO ",N575," (Sid, Eid) VALUES (",specialization!A603,", ",O575,");")</f>
        <v>#N/A</v>
      </c>
    </row>
    <row r="576" spans="1:17" x14ac:dyDescent="0.25">
      <c r="A576" s="2" t="e">
        <f>VLOOKUP(data!A575,courses!A:F,3,FALSE)</f>
        <v>#N/A</v>
      </c>
      <c r="B576" s="2" t="str">
        <f>CONCATENATE(data!G575," ",data!H575)</f>
        <v xml:space="preserve"> </v>
      </c>
      <c r="C576" s="2" t="str">
        <f t="shared" si="49"/>
        <v/>
      </c>
      <c r="D576" s="2">
        <f>IF(LEFT(data!O575,1)="(",data!O575,data!P575)</f>
        <v>0</v>
      </c>
      <c r="E576" s="2" t="str">
        <f t="shared" si="50"/>
        <v/>
      </c>
      <c r="F576" s="2">
        <f>IF(LEFT(data!O575,1)="(",data!P575,data!Q575)</f>
        <v>0</v>
      </c>
      <c r="G576" s="2">
        <f>IF(LEFT(data!O575,1)="(",data!Q575,data!R575)</f>
        <v>0</v>
      </c>
      <c r="H576" s="2">
        <f>IF(LEFT(data!O575,1)="(",data!R575,data!S575)</f>
        <v>0</v>
      </c>
      <c r="I576" s="2" t="str">
        <f t="shared" si="51"/>
        <v/>
      </c>
      <c r="J576" s="2" t="s">
        <v>361</v>
      </c>
      <c r="K576" s="2" t="e">
        <f t="shared" si="52"/>
        <v>#N/A</v>
      </c>
      <c r="L576" s="2"/>
      <c r="M576" s="2">
        <f>data!D575</f>
        <v>0</v>
      </c>
      <c r="N576" s="2" t="str">
        <f t="shared" si="53"/>
        <v>lab</v>
      </c>
      <c r="O576" s="2" t="e">
        <f>VLOOKUP(data!M575,data!$Y$2:$AC$74,4,FALSE)</f>
        <v>#N/A</v>
      </c>
      <c r="P576" s="2"/>
      <c r="Q576" s="2" t="e">
        <f>CONCATENATE("INSERT INTO ",N576," (Sid, Eid) VALUES (",specialization!A604,", ",O576,");")</f>
        <v>#N/A</v>
      </c>
    </row>
    <row r="577" spans="1:17" x14ac:dyDescent="0.25">
      <c r="A577" s="2" t="e">
        <f>VLOOKUP(data!A576,courses!A:F,3,FALSE)</f>
        <v>#N/A</v>
      </c>
      <c r="B577" s="2" t="str">
        <f>CONCATENATE(data!G576," ",data!H576)</f>
        <v xml:space="preserve"> </v>
      </c>
      <c r="C577" s="2" t="str">
        <f t="shared" si="49"/>
        <v/>
      </c>
      <c r="D577" s="2">
        <f>IF(LEFT(data!O576,1)="(",data!O576,data!P576)</f>
        <v>0</v>
      </c>
      <c r="E577" s="2" t="str">
        <f t="shared" si="50"/>
        <v/>
      </c>
      <c r="F577" s="2">
        <f>IF(LEFT(data!O576,1)="(",data!P576,data!Q576)</f>
        <v>0</v>
      </c>
      <c r="G577" s="2">
        <f>IF(LEFT(data!O576,1)="(",data!Q576,data!R576)</f>
        <v>0</v>
      </c>
      <c r="H577" s="2">
        <f>IF(LEFT(data!O576,1)="(",data!R576,data!S576)</f>
        <v>0</v>
      </c>
      <c r="I577" s="2" t="str">
        <f t="shared" si="51"/>
        <v/>
      </c>
      <c r="J577" s="2" t="s">
        <v>361</v>
      </c>
      <c r="K577" s="2" t="e">
        <f t="shared" si="52"/>
        <v>#N/A</v>
      </c>
      <c r="L577" s="2"/>
      <c r="M577" s="2">
        <f>data!D576</f>
        <v>0</v>
      </c>
      <c r="N577" s="2" t="str">
        <f t="shared" si="53"/>
        <v>lab</v>
      </c>
      <c r="O577" s="2" t="e">
        <f>VLOOKUP(data!M576,data!$Y$2:$AC$74,4,FALSE)</f>
        <v>#N/A</v>
      </c>
      <c r="P577" s="2"/>
      <c r="Q577" s="2" t="e">
        <f>CONCATENATE("INSERT INTO ",N577," (Sid, Eid) VALUES (",specialization!A605,", ",O577,");")</f>
        <v>#N/A</v>
      </c>
    </row>
    <row r="578" spans="1:17" x14ac:dyDescent="0.25">
      <c r="A578" s="2" t="e">
        <f>VLOOKUP(data!A577,courses!A:F,3,FALSE)</f>
        <v>#N/A</v>
      </c>
      <c r="B578" s="2" t="str">
        <f>CONCATENATE(data!G577," ",data!H577)</f>
        <v xml:space="preserve"> </v>
      </c>
      <c r="C578" s="2" t="str">
        <f t="shared" si="49"/>
        <v/>
      </c>
      <c r="D578" s="2">
        <f>IF(LEFT(data!O577,1)="(",data!O577,data!P577)</f>
        <v>0</v>
      </c>
      <c r="E578" s="2" t="str">
        <f t="shared" si="50"/>
        <v/>
      </c>
      <c r="F578" s="2">
        <f>IF(LEFT(data!O577,1)="(",data!P577,data!Q577)</f>
        <v>0</v>
      </c>
      <c r="G578" s="2">
        <f>IF(LEFT(data!O577,1)="(",data!Q577,data!R577)</f>
        <v>0</v>
      </c>
      <c r="H578" s="2">
        <f>IF(LEFT(data!O577,1)="(",data!R577,data!S577)</f>
        <v>0</v>
      </c>
      <c r="I578" s="2" t="str">
        <f t="shared" si="51"/>
        <v/>
      </c>
      <c r="J578" s="2" t="s">
        <v>361</v>
      </c>
      <c r="K578" s="2" t="e">
        <f t="shared" si="52"/>
        <v>#N/A</v>
      </c>
      <c r="L578" s="2"/>
      <c r="M578" s="2">
        <f>data!D577</f>
        <v>0</v>
      </c>
      <c r="N578" s="2" t="str">
        <f t="shared" si="53"/>
        <v>lab</v>
      </c>
      <c r="O578" s="2" t="e">
        <f>VLOOKUP(data!M577,data!$Y$2:$AC$74,4,FALSE)</f>
        <v>#N/A</v>
      </c>
      <c r="P578" s="2"/>
      <c r="Q578" s="2" t="e">
        <f>CONCATENATE("INSERT INTO ",N578," (Sid, Eid) VALUES (",specialization!A606,", ",O578,");")</f>
        <v>#N/A</v>
      </c>
    </row>
    <row r="579" spans="1:17" x14ac:dyDescent="0.25">
      <c r="A579" s="2" t="e">
        <f>VLOOKUP(data!A578,courses!A:F,3,FALSE)</f>
        <v>#N/A</v>
      </c>
      <c r="B579" s="2" t="str">
        <f>CONCATENATE(data!G578," ",data!H578)</f>
        <v xml:space="preserve"> </v>
      </c>
      <c r="C579" s="2" t="str">
        <f t="shared" si="49"/>
        <v/>
      </c>
      <c r="D579" s="2">
        <f>IF(LEFT(data!O578,1)="(",data!O578,data!P578)</f>
        <v>0</v>
      </c>
      <c r="E579" s="2" t="str">
        <f t="shared" si="50"/>
        <v/>
      </c>
      <c r="F579" s="2">
        <f>IF(LEFT(data!O578,1)="(",data!P578,data!Q578)</f>
        <v>0</v>
      </c>
      <c r="G579" s="2">
        <f>IF(LEFT(data!O578,1)="(",data!Q578,data!R578)</f>
        <v>0</v>
      </c>
      <c r="H579" s="2">
        <f>IF(LEFT(data!O578,1)="(",data!R578,data!S578)</f>
        <v>0</v>
      </c>
      <c r="I579" s="2" t="str">
        <f t="shared" si="51"/>
        <v/>
      </c>
      <c r="J579" s="2" t="s">
        <v>361</v>
      </c>
      <c r="K579" s="2" t="e">
        <f t="shared" si="52"/>
        <v>#N/A</v>
      </c>
      <c r="L579" s="2"/>
      <c r="M579" s="2">
        <f>data!D578</f>
        <v>0</v>
      </c>
      <c r="N579" s="2" t="str">
        <f t="shared" si="53"/>
        <v>lab</v>
      </c>
      <c r="O579" s="2" t="e">
        <f>VLOOKUP(data!M578,data!$Y$2:$AC$74,4,FALSE)</f>
        <v>#N/A</v>
      </c>
      <c r="P579" s="2"/>
      <c r="Q579" s="2" t="e">
        <f>CONCATENATE("INSERT INTO ",N579," (Sid, Eid) VALUES (",specialization!A607,", ",O579,");")</f>
        <v>#N/A</v>
      </c>
    </row>
    <row r="580" spans="1:17" x14ac:dyDescent="0.25">
      <c r="A580" s="2" t="e">
        <f>VLOOKUP(data!A579,courses!A:F,3,FALSE)</f>
        <v>#N/A</v>
      </c>
      <c r="B580" s="2" t="str">
        <f>CONCATENATE(data!G579," ",data!H579)</f>
        <v xml:space="preserve"> </v>
      </c>
      <c r="C580" s="2" t="str">
        <f t="shared" si="49"/>
        <v/>
      </c>
      <c r="D580" s="2">
        <f>IF(LEFT(data!O579,1)="(",data!O579,data!P579)</f>
        <v>0</v>
      </c>
      <c r="E580" s="2" t="str">
        <f t="shared" si="50"/>
        <v/>
      </c>
      <c r="F580" s="2">
        <f>IF(LEFT(data!O579,1)="(",data!P579,data!Q579)</f>
        <v>0</v>
      </c>
      <c r="G580" s="2">
        <f>IF(LEFT(data!O579,1)="(",data!Q579,data!R579)</f>
        <v>0</v>
      </c>
      <c r="H580" s="2">
        <f>IF(LEFT(data!O579,1)="(",data!R579,data!S579)</f>
        <v>0</v>
      </c>
      <c r="I580" s="2" t="str">
        <f t="shared" si="51"/>
        <v/>
      </c>
      <c r="J580" s="2" t="s">
        <v>361</v>
      </c>
      <c r="K580" s="2" t="e">
        <f t="shared" si="52"/>
        <v>#N/A</v>
      </c>
      <c r="L580" s="2"/>
      <c r="M580" s="2">
        <f>data!D579</f>
        <v>0</v>
      </c>
      <c r="N580" s="2" t="str">
        <f t="shared" si="53"/>
        <v>lab</v>
      </c>
      <c r="O580" s="2" t="e">
        <f>VLOOKUP(data!M579,data!$Y$2:$AC$74,4,FALSE)</f>
        <v>#N/A</v>
      </c>
      <c r="P580" s="2"/>
      <c r="Q580" s="2" t="e">
        <f>CONCATENATE("INSERT INTO ",N580," (Sid, Eid) VALUES (",specialization!A608,", ",O580,");")</f>
        <v>#N/A</v>
      </c>
    </row>
    <row r="581" spans="1:17" x14ac:dyDescent="0.25">
      <c r="A581" s="2" t="e">
        <f>VLOOKUP(data!A580,courses!A:F,3,FALSE)</f>
        <v>#N/A</v>
      </c>
      <c r="B581" s="2" t="str">
        <f>CONCATENATE(data!G580," ",data!H580)</f>
        <v xml:space="preserve"> </v>
      </c>
      <c r="C581" s="2" t="str">
        <f t="shared" si="49"/>
        <v/>
      </c>
      <c r="D581" s="2">
        <f>IF(LEFT(data!O580,1)="(",data!O580,data!P580)</f>
        <v>0</v>
      </c>
      <c r="E581" s="2" t="str">
        <f t="shared" si="50"/>
        <v/>
      </c>
      <c r="F581" s="2">
        <f>IF(LEFT(data!O580,1)="(",data!P580,data!Q580)</f>
        <v>0</v>
      </c>
      <c r="G581" s="2">
        <f>IF(LEFT(data!O580,1)="(",data!Q580,data!R580)</f>
        <v>0</v>
      </c>
      <c r="H581" s="2">
        <f>IF(LEFT(data!O580,1)="(",data!R580,data!S580)</f>
        <v>0</v>
      </c>
      <c r="I581" s="2" t="str">
        <f t="shared" si="51"/>
        <v/>
      </c>
      <c r="J581" s="2" t="s">
        <v>361</v>
      </c>
      <c r="K581" s="2" t="e">
        <f t="shared" si="52"/>
        <v>#N/A</v>
      </c>
      <c r="L581" s="2"/>
      <c r="M581" s="2">
        <f>data!D580</f>
        <v>0</v>
      </c>
      <c r="N581" s="2" t="str">
        <f t="shared" si="53"/>
        <v>lab</v>
      </c>
      <c r="O581" s="2" t="e">
        <f>VLOOKUP(data!M580,data!$Y$2:$AC$74,4,FALSE)</f>
        <v>#N/A</v>
      </c>
      <c r="P581" s="2"/>
      <c r="Q581" s="2" t="e">
        <f>CONCATENATE("INSERT INTO ",N581," (Sid, Eid) VALUES (",specialization!A609,", ",O581,");")</f>
        <v>#N/A</v>
      </c>
    </row>
    <row r="582" spans="1:17" x14ac:dyDescent="0.25">
      <c r="A582" s="2" t="e">
        <f>VLOOKUP(data!A581,courses!A:F,3,FALSE)</f>
        <v>#N/A</v>
      </c>
      <c r="B582" s="2" t="str">
        <f>CONCATENATE(data!G581," ",data!H581)</f>
        <v xml:space="preserve"> </v>
      </c>
      <c r="C582" s="2" t="str">
        <f t="shared" si="49"/>
        <v/>
      </c>
      <c r="D582" s="2">
        <f>IF(LEFT(data!O581,1)="(",data!O581,data!P581)</f>
        <v>0</v>
      </c>
      <c r="E582" s="2" t="str">
        <f t="shared" si="50"/>
        <v/>
      </c>
      <c r="F582" s="2">
        <f>IF(LEFT(data!O581,1)="(",data!P581,data!Q581)</f>
        <v>0</v>
      </c>
      <c r="G582" s="2">
        <f>IF(LEFT(data!O581,1)="(",data!Q581,data!R581)</f>
        <v>0</v>
      </c>
      <c r="H582" s="2">
        <f>IF(LEFT(data!O581,1)="(",data!R581,data!S581)</f>
        <v>0</v>
      </c>
      <c r="I582" s="2" t="str">
        <f t="shared" si="51"/>
        <v/>
      </c>
      <c r="J582" s="2" t="s">
        <v>361</v>
      </c>
      <c r="K582" s="2" t="e">
        <f t="shared" si="52"/>
        <v>#N/A</v>
      </c>
      <c r="L582" s="2"/>
      <c r="M582" s="2">
        <f>data!D581</f>
        <v>0</v>
      </c>
      <c r="N582" s="2" t="str">
        <f t="shared" si="53"/>
        <v>lab</v>
      </c>
      <c r="O582" s="2" t="e">
        <f>VLOOKUP(data!M581,data!$Y$2:$AC$74,4,FALSE)</f>
        <v>#N/A</v>
      </c>
      <c r="P582" s="2"/>
      <c r="Q582" s="2" t="e">
        <f>CONCATENATE("INSERT INTO ",N582," (Sid, Eid) VALUES (",specialization!A610,", ",O582,");")</f>
        <v>#N/A</v>
      </c>
    </row>
    <row r="583" spans="1:17" x14ac:dyDescent="0.25">
      <c r="A583" s="2" t="e">
        <f>VLOOKUP(data!A582,courses!A:F,3,FALSE)</f>
        <v>#N/A</v>
      </c>
      <c r="B583" s="2" t="str">
        <f>CONCATENATE(data!G582," ",data!H582)</f>
        <v xml:space="preserve"> </v>
      </c>
      <c r="C583" s="2" t="str">
        <f t="shared" si="49"/>
        <v/>
      </c>
      <c r="D583" s="2">
        <f>IF(LEFT(data!O582,1)="(",data!O582,data!P582)</f>
        <v>0</v>
      </c>
      <c r="E583" s="2" t="str">
        <f t="shared" si="50"/>
        <v/>
      </c>
      <c r="F583" s="2">
        <f>IF(LEFT(data!O582,1)="(",data!P582,data!Q582)</f>
        <v>0</v>
      </c>
      <c r="G583" s="2">
        <f>IF(LEFT(data!O582,1)="(",data!Q582,data!R582)</f>
        <v>0</v>
      </c>
      <c r="H583" s="2">
        <f>IF(LEFT(data!O582,1)="(",data!R582,data!S582)</f>
        <v>0</v>
      </c>
      <c r="I583" s="2" t="str">
        <f t="shared" si="51"/>
        <v/>
      </c>
      <c r="J583" s="2" t="s">
        <v>361</v>
      </c>
      <c r="K583" s="2" t="e">
        <f t="shared" si="52"/>
        <v>#N/A</v>
      </c>
      <c r="L583" s="2"/>
      <c r="M583" s="2">
        <f>data!D582</f>
        <v>0</v>
      </c>
      <c r="N583" s="2" t="str">
        <f t="shared" si="53"/>
        <v>lab</v>
      </c>
      <c r="O583" s="2" t="e">
        <f>VLOOKUP(data!M582,data!$Y$2:$AC$74,4,FALSE)</f>
        <v>#N/A</v>
      </c>
      <c r="P583" s="2"/>
      <c r="Q583" s="2" t="e">
        <f>CONCATENATE("INSERT INTO ",N583," (Sid, Eid) VALUES (",specialization!A611,", ",O583,");")</f>
        <v>#N/A</v>
      </c>
    </row>
    <row r="584" spans="1:17" x14ac:dyDescent="0.25">
      <c r="A584" s="2" t="e">
        <f>VLOOKUP(data!A583,courses!A:F,3,FALSE)</f>
        <v>#N/A</v>
      </c>
      <c r="B584" s="2" t="str">
        <f>CONCATENATE(data!G583," ",data!H583)</f>
        <v xml:space="preserve"> </v>
      </c>
      <c r="C584" s="2" t="str">
        <f t="shared" si="49"/>
        <v/>
      </c>
      <c r="D584" s="2">
        <f>IF(LEFT(data!O583,1)="(",data!O583,data!P583)</f>
        <v>0</v>
      </c>
      <c r="E584" s="2" t="str">
        <f t="shared" si="50"/>
        <v/>
      </c>
      <c r="F584" s="2">
        <f>IF(LEFT(data!O583,1)="(",data!P583,data!Q583)</f>
        <v>0</v>
      </c>
      <c r="G584" s="2">
        <f>IF(LEFT(data!O583,1)="(",data!Q583,data!R583)</f>
        <v>0</v>
      </c>
      <c r="H584" s="2">
        <f>IF(LEFT(data!O583,1)="(",data!R583,data!S583)</f>
        <v>0</v>
      </c>
      <c r="I584" s="2" t="str">
        <f t="shared" si="51"/>
        <v/>
      </c>
      <c r="J584" s="2" t="s">
        <v>361</v>
      </c>
      <c r="K584" s="2" t="e">
        <f t="shared" si="52"/>
        <v>#N/A</v>
      </c>
      <c r="L584" s="2"/>
      <c r="M584" s="2">
        <f>data!D583</f>
        <v>0</v>
      </c>
      <c r="N584" s="2" t="str">
        <f t="shared" si="53"/>
        <v>lab</v>
      </c>
      <c r="O584" s="2" t="e">
        <f>VLOOKUP(data!M583,data!$Y$2:$AC$74,4,FALSE)</f>
        <v>#N/A</v>
      </c>
      <c r="P584" s="2"/>
      <c r="Q584" s="2" t="e">
        <f>CONCATENATE("INSERT INTO ",N584," (Sid, Eid) VALUES (",specialization!A612,", ",O584,");")</f>
        <v>#N/A</v>
      </c>
    </row>
    <row r="585" spans="1:17" x14ac:dyDescent="0.25">
      <c r="A585" s="2" t="e">
        <f>VLOOKUP(data!A584,courses!A:F,3,FALSE)</f>
        <v>#N/A</v>
      </c>
      <c r="B585" s="2" t="str">
        <f>CONCATENATE(data!G584," ",data!H584)</f>
        <v xml:space="preserve"> </v>
      </c>
      <c r="C585" s="2" t="str">
        <f t="shared" si="49"/>
        <v/>
      </c>
      <c r="D585" s="2">
        <f>IF(LEFT(data!O584,1)="(",data!O584,data!P584)</f>
        <v>0</v>
      </c>
      <c r="E585" s="2" t="str">
        <f t="shared" si="50"/>
        <v/>
      </c>
      <c r="F585" s="2">
        <f>IF(LEFT(data!O584,1)="(",data!P584,data!Q584)</f>
        <v>0</v>
      </c>
      <c r="G585" s="2">
        <f>IF(LEFT(data!O584,1)="(",data!Q584,data!R584)</f>
        <v>0</v>
      </c>
      <c r="H585" s="2">
        <f>IF(LEFT(data!O584,1)="(",data!R584,data!S584)</f>
        <v>0</v>
      </c>
      <c r="I585" s="2" t="str">
        <f t="shared" si="51"/>
        <v/>
      </c>
      <c r="J585" s="2" t="s">
        <v>361</v>
      </c>
      <c r="K585" s="2" t="e">
        <f t="shared" si="52"/>
        <v>#N/A</v>
      </c>
      <c r="L585" s="2"/>
      <c r="M585" s="2">
        <f>data!D584</f>
        <v>0</v>
      </c>
      <c r="N585" s="2" t="str">
        <f t="shared" si="53"/>
        <v>lab</v>
      </c>
      <c r="O585" s="2" t="e">
        <f>VLOOKUP(data!M584,data!$Y$2:$AC$74,4,FALSE)</f>
        <v>#N/A</v>
      </c>
      <c r="P585" s="2"/>
      <c r="Q585" s="2" t="e">
        <f>CONCATENATE("INSERT INTO ",N585," (Sid, Eid) VALUES (",specialization!A613,", ",O585,");")</f>
        <v>#N/A</v>
      </c>
    </row>
    <row r="586" spans="1:17" x14ac:dyDescent="0.25">
      <c r="A586" s="2" t="e">
        <f>VLOOKUP(data!A585,courses!A:F,3,FALSE)</f>
        <v>#N/A</v>
      </c>
      <c r="B586" s="2" t="str">
        <f>CONCATENATE(data!G585," ",data!H585)</f>
        <v xml:space="preserve"> </v>
      </c>
      <c r="C586" s="2" t="str">
        <f t="shared" si="49"/>
        <v/>
      </c>
      <c r="D586" s="2">
        <f>IF(LEFT(data!O585,1)="(",data!O585,data!P585)</f>
        <v>0</v>
      </c>
      <c r="E586" s="2" t="str">
        <f t="shared" si="50"/>
        <v/>
      </c>
      <c r="F586" s="2">
        <f>IF(LEFT(data!O585,1)="(",data!P585,data!Q585)</f>
        <v>0</v>
      </c>
      <c r="G586" s="2">
        <f>IF(LEFT(data!O585,1)="(",data!Q585,data!R585)</f>
        <v>0</v>
      </c>
      <c r="H586" s="2">
        <f>IF(LEFT(data!O585,1)="(",data!R585,data!S585)</f>
        <v>0</v>
      </c>
      <c r="I586" s="2" t="str">
        <f t="shared" si="51"/>
        <v/>
      </c>
      <c r="J586" s="2" t="s">
        <v>361</v>
      </c>
      <c r="K586" s="2" t="e">
        <f t="shared" si="52"/>
        <v>#N/A</v>
      </c>
      <c r="L586" s="2"/>
      <c r="M586" s="2">
        <f>data!D585</f>
        <v>0</v>
      </c>
      <c r="N586" s="2" t="str">
        <f t="shared" si="53"/>
        <v>lab</v>
      </c>
      <c r="O586" s="2" t="e">
        <f>VLOOKUP(data!M585,data!$Y$2:$AC$74,4,FALSE)</f>
        <v>#N/A</v>
      </c>
      <c r="P586" s="2"/>
      <c r="Q586" s="2" t="e">
        <f>CONCATENATE("INSERT INTO ",N586," (Sid, Eid) VALUES (",specialization!A614,", ",O586,");")</f>
        <v>#N/A</v>
      </c>
    </row>
    <row r="587" spans="1:17" x14ac:dyDescent="0.25">
      <c r="A587" s="2" t="e">
        <f>VLOOKUP(data!A586,courses!A:F,3,FALSE)</f>
        <v>#N/A</v>
      </c>
      <c r="B587" s="2" t="str">
        <f>CONCATENATE(data!G586," ",data!H586)</f>
        <v xml:space="preserve"> </v>
      </c>
      <c r="C587" s="2" t="str">
        <f t="shared" si="49"/>
        <v/>
      </c>
      <c r="D587" s="2">
        <f>IF(LEFT(data!O586,1)="(",data!O586,data!P586)</f>
        <v>0</v>
      </c>
      <c r="E587" s="2" t="str">
        <f t="shared" si="50"/>
        <v/>
      </c>
      <c r="F587" s="2">
        <f>IF(LEFT(data!O586,1)="(",data!P586,data!Q586)</f>
        <v>0</v>
      </c>
      <c r="G587" s="2">
        <f>IF(LEFT(data!O586,1)="(",data!Q586,data!R586)</f>
        <v>0</v>
      </c>
      <c r="H587" s="2">
        <f>IF(LEFT(data!O586,1)="(",data!R586,data!S586)</f>
        <v>0</v>
      </c>
      <c r="I587" s="2" t="str">
        <f t="shared" si="51"/>
        <v/>
      </c>
      <c r="J587" s="2" t="s">
        <v>361</v>
      </c>
      <c r="K587" s="2" t="e">
        <f t="shared" si="52"/>
        <v>#N/A</v>
      </c>
      <c r="L587" s="2"/>
      <c r="M587" s="2">
        <f>data!D586</f>
        <v>0</v>
      </c>
      <c r="N587" s="2" t="str">
        <f t="shared" si="53"/>
        <v>lab</v>
      </c>
      <c r="O587" s="2" t="e">
        <f>VLOOKUP(data!M586,data!$Y$2:$AC$74,4,FALSE)</f>
        <v>#N/A</v>
      </c>
      <c r="P587" s="2"/>
      <c r="Q587" s="2" t="e">
        <f>CONCATENATE("INSERT INTO ",N587," (Sid, Eid) VALUES (",specialization!A615,", ",O587,");")</f>
        <v>#N/A</v>
      </c>
    </row>
    <row r="588" spans="1:17" x14ac:dyDescent="0.25">
      <c r="A588" s="2" t="e">
        <f>VLOOKUP(data!A587,courses!A:F,3,FALSE)</f>
        <v>#N/A</v>
      </c>
      <c r="B588" s="2" t="str">
        <f>CONCATENATE(data!G587," ",data!H587)</f>
        <v xml:space="preserve"> </v>
      </c>
      <c r="C588" s="2" t="str">
        <f t="shared" si="49"/>
        <v/>
      </c>
      <c r="D588" s="2">
        <f>IF(LEFT(data!O587,1)="(",data!O587,data!P587)</f>
        <v>0</v>
      </c>
      <c r="E588" s="2" t="str">
        <f t="shared" si="50"/>
        <v/>
      </c>
      <c r="F588" s="2">
        <f>IF(LEFT(data!O587,1)="(",data!P587,data!Q587)</f>
        <v>0</v>
      </c>
      <c r="G588" s="2">
        <f>IF(LEFT(data!O587,1)="(",data!Q587,data!R587)</f>
        <v>0</v>
      </c>
      <c r="H588" s="2">
        <f>IF(LEFT(data!O587,1)="(",data!R587,data!S587)</f>
        <v>0</v>
      </c>
      <c r="I588" s="2" t="str">
        <f t="shared" si="51"/>
        <v/>
      </c>
      <c r="J588" s="2" t="s">
        <v>361</v>
      </c>
      <c r="K588" s="2" t="e">
        <f t="shared" si="52"/>
        <v>#N/A</v>
      </c>
      <c r="L588" s="2"/>
      <c r="M588" s="2">
        <f>data!D587</f>
        <v>0</v>
      </c>
      <c r="N588" s="2" t="str">
        <f t="shared" si="53"/>
        <v>lab</v>
      </c>
      <c r="O588" s="2" t="e">
        <f>VLOOKUP(data!M587,data!$Y$2:$AC$74,4,FALSE)</f>
        <v>#N/A</v>
      </c>
      <c r="P588" s="2"/>
      <c r="Q588" s="2" t="e">
        <f>CONCATENATE("INSERT INTO ",N588," (Sid, Eid) VALUES (",specialization!A616,", ",O588,");")</f>
        <v>#N/A</v>
      </c>
    </row>
    <row r="589" spans="1:17" x14ac:dyDescent="0.25">
      <c r="A589" s="2" t="e">
        <f>VLOOKUP(data!A588,courses!A:F,3,FALSE)</f>
        <v>#N/A</v>
      </c>
      <c r="B589" s="2" t="str">
        <f>CONCATENATE(data!G588," ",data!H588)</f>
        <v xml:space="preserve"> </v>
      </c>
      <c r="C589" s="2" t="str">
        <f t="shared" si="49"/>
        <v/>
      </c>
      <c r="D589" s="2">
        <f>IF(LEFT(data!O588,1)="(",data!O588,data!P588)</f>
        <v>0</v>
      </c>
      <c r="E589" s="2" t="str">
        <f t="shared" si="50"/>
        <v/>
      </c>
      <c r="F589" s="2">
        <f>IF(LEFT(data!O588,1)="(",data!P588,data!Q588)</f>
        <v>0</v>
      </c>
      <c r="G589" s="2">
        <f>IF(LEFT(data!O588,1)="(",data!Q588,data!R588)</f>
        <v>0</v>
      </c>
      <c r="H589" s="2">
        <f>IF(LEFT(data!O588,1)="(",data!R588,data!S588)</f>
        <v>0</v>
      </c>
      <c r="I589" s="2" t="str">
        <f t="shared" si="51"/>
        <v/>
      </c>
      <c r="J589" s="2" t="s">
        <v>361</v>
      </c>
      <c r="K589" s="2" t="e">
        <f t="shared" si="52"/>
        <v>#N/A</v>
      </c>
      <c r="L589" s="2"/>
      <c r="M589" s="2">
        <f>data!D588</f>
        <v>0</v>
      </c>
      <c r="N589" s="2" t="str">
        <f t="shared" si="53"/>
        <v>lab</v>
      </c>
      <c r="O589" s="2" t="e">
        <f>VLOOKUP(data!M588,data!$Y$2:$AC$74,4,FALSE)</f>
        <v>#N/A</v>
      </c>
      <c r="P589" s="2"/>
      <c r="Q589" s="2" t="e">
        <f>CONCATENATE("INSERT INTO ",N589," (Sid, Eid) VALUES (",specialization!A617,", ",O589,");")</f>
        <v>#N/A</v>
      </c>
    </row>
    <row r="590" spans="1:17" x14ac:dyDescent="0.25">
      <c r="A590" s="2" t="e">
        <f>VLOOKUP(data!A589,courses!A:F,3,FALSE)</f>
        <v>#N/A</v>
      </c>
      <c r="B590" s="2" t="str">
        <f>CONCATENATE(data!G589," ",data!H589)</f>
        <v xml:space="preserve"> </v>
      </c>
      <c r="C590" s="2" t="str">
        <f t="shared" si="49"/>
        <v/>
      </c>
      <c r="D590" s="2">
        <f>IF(LEFT(data!O589,1)="(",data!O589,data!P589)</f>
        <v>0</v>
      </c>
      <c r="E590" s="2" t="str">
        <f t="shared" si="50"/>
        <v/>
      </c>
      <c r="F590" s="2">
        <f>IF(LEFT(data!O589,1)="(",data!P589,data!Q589)</f>
        <v>0</v>
      </c>
      <c r="G590" s="2">
        <f>IF(LEFT(data!O589,1)="(",data!Q589,data!R589)</f>
        <v>0</v>
      </c>
      <c r="H590" s="2">
        <f>IF(LEFT(data!O589,1)="(",data!R589,data!S589)</f>
        <v>0</v>
      </c>
      <c r="I590" s="2" t="str">
        <f t="shared" si="51"/>
        <v/>
      </c>
      <c r="J590" s="2" t="s">
        <v>361</v>
      </c>
      <c r="K590" s="2" t="e">
        <f t="shared" si="52"/>
        <v>#N/A</v>
      </c>
      <c r="L590" s="2"/>
      <c r="M590" s="2">
        <f>data!D589</f>
        <v>0</v>
      </c>
      <c r="N590" s="2" t="str">
        <f t="shared" si="53"/>
        <v>lab</v>
      </c>
      <c r="O590" s="2" t="e">
        <f>VLOOKUP(data!M589,data!$Y$2:$AC$74,4,FALSE)</f>
        <v>#N/A</v>
      </c>
      <c r="P590" s="2"/>
      <c r="Q590" s="2" t="e">
        <f>CONCATENATE("INSERT INTO ",N590," (Sid, Eid) VALUES (",specialization!A618,", ",O590,");")</f>
        <v>#N/A</v>
      </c>
    </row>
    <row r="591" spans="1:17" x14ac:dyDescent="0.25">
      <c r="A591" s="2" t="e">
        <f>VLOOKUP(data!A590,courses!A:F,3,FALSE)</f>
        <v>#N/A</v>
      </c>
      <c r="B591" s="2" t="str">
        <f>CONCATENATE(data!G590," ",data!H590)</f>
        <v xml:space="preserve"> </v>
      </c>
      <c r="C591" s="2" t="str">
        <f t="shared" si="49"/>
        <v/>
      </c>
      <c r="D591" s="2">
        <f>IF(LEFT(data!O590,1)="(",data!O590,data!P590)</f>
        <v>0</v>
      </c>
      <c r="E591" s="2" t="str">
        <f t="shared" si="50"/>
        <v/>
      </c>
      <c r="F591" s="2">
        <f>IF(LEFT(data!O590,1)="(",data!P590,data!Q590)</f>
        <v>0</v>
      </c>
      <c r="G591" s="2">
        <f>IF(LEFT(data!O590,1)="(",data!Q590,data!R590)</f>
        <v>0</v>
      </c>
      <c r="H591" s="2">
        <f>IF(LEFT(data!O590,1)="(",data!R590,data!S590)</f>
        <v>0</v>
      </c>
      <c r="I591" s="2" t="str">
        <f t="shared" si="51"/>
        <v/>
      </c>
      <c r="J591" s="2" t="s">
        <v>361</v>
      </c>
      <c r="K591" s="2" t="e">
        <f t="shared" si="52"/>
        <v>#N/A</v>
      </c>
      <c r="L591" s="2"/>
      <c r="M591" s="2">
        <f>data!D590</f>
        <v>0</v>
      </c>
      <c r="N591" s="2" t="str">
        <f t="shared" si="53"/>
        <v>lab</v>
      </c>
      <c r="O591" s="2" t="e">
        <f>VLOOKUP(data!M590,data!$Y$2:$AC$74,4,FALSE)</f>
        <v>#N/A</v>
      </c>
      <c r="P591" s="2"/>
      <c r="Q591" s="2" t="e">
        <f>CONCATENATE("INSERT INTO ",N591," (Sid, Eid) VALUES (",specialization!A619,", ",O591,");")</f>
        <v>#N/A</v>
      </c>
    </row>
    <row r="592" spans="1:17" x14ac:dyDescent="0.25">
      <c r="A592" s="2" t="e">
        <f>VLOOKUP(data!A591,courses!A:F,3,FALSE)</f>
        <v>#N/A</v>
      </c>
      <c r="B592" s="2" t="str">
        <f>CONCATENATE(data!G591," ",data!H591)</f>
        <v xml:space="preserve"> </v>
      </c>
      <c r="C592" s="2" t="str">
        <f t="shared" si="49"/>
        <v/>
      </c>
      <c r="D592" s="2">
        <f>IF(LEFT(data!O591,1)="(",data!O591,data!P591)</f>
        <v>0</v>
      </c>
      <c r="E592" s="2" t="str">
        <f t="shared" si="50"/>
        <v/>
      </c>
      <c r="F592" s="2">
        <f>IF(LEFT(data!O591,1)="(",data!P591,data!Q591)</f>
        <v>0</v>
      </c>
      <c r="G592" s="2">
        <f>IF(LEFT(data!O591,1)="(",data!Q591,data!R591)</f>
        <v>0</v>
      </c>
      <c r="H592" s="2">
        <f>IF(LEFT(data!O591,1)="(",data!R591,data!S591)</f>
        <v>0</v>
      </c>
      <c r="I592" s="2" t="str">
        <f t="shared" si="51"/>
        <v/>
      </c>
      <c r="J592" s="2" t="s">
        <v>361</v>
      </c>
      <c r="K592" s="2" t="e">
        <f t="shared" si="52"/>
        <v>#N/A</v>
      </c>
      <c r="L592" s="2"/>
      <c r="M592" s="2">
        <f>data!D591</f>
        <v>0</v>
      </c>
      <c r="N592" s="2" t="str">
        <f t="shared" si="53"/>
        <v>lab</v>
      </c>
      <c r="O592" s="2" t="e">
        <f>VLOOKUP(data!M591,data!$Y$2:$AC$74,4,FALSE)</f>
        <v>#N/A</v>
      </c>
      <c r="P592" s="2"/>
      <c r="Q592" s="2" t="e">
        <f>CONCATENATE("INSERT INTO ",N592," (Sid, Eid) VALUES (",specialization!A620,", ",O592,");")</f>
        <v>#N/A</v>
      </c>
    </row>
    <row r="593" spans="1:17" x14ac:dyDescent="0.25">
      <c r="A593" s="2" t="e">
        <f>VLOOKUP(data!A592,courses!A:F,3,FALSE)</f>
        <v>#N/A</v>
      </c>
      <c r="B593" s="2" t="str">
        <f>CONCATENATE(data!G592," ",data!H592)</f>
        <v xml:space="preserve"> </v>
      </c>
      <c r="C593" s="2" t="str">
        <f t="shared" si="49"/>
        <v/>
      </c>
      <c r="D593" s="2">
        <f>IF(LEFT(data!O592,1)="(",data!O592,data!P592)</f>
        <v>0</v>
      </c>
      <c r="E593" s="2" t="str">
        <f t="shared" si="50"/>
        <v/>
      </c>
      <c r="F593" s="2">
        <f>IF(LEFT(data!O592,1)="(",data!P592,data!Q592)</f>
        <v>0</v>
      </c>
      <c r="G593" s="2">
        <f>IF(LEFT(data!O592,1)="(",data!Q592,data!R592)</f>
        <v>0</v>
      </c>
      <c r="H593" s="2">
        <f>IF(LEFT(data!O592,1)="(",data!R592,data!S592)</f>
        <v>0</v>
      </c>
      <c r="I593" s="2" t="str">
        <f t="shared" si="51"/>
        <v/>
      </c>
      <c r="J593" s="2" t="s">
        <v>361</v>
      </c>
      <c r="K593" s="2" t="e">
        <f t="shared" si="52"/>
        <v>#N/A</v>
      </c>
      <c r="L593" s="2"/>
      <c r="M593" s="2">
        <f>data!D592</f>
        <v>0</v>
      </c>
      <c r="N593" s="2" t="str">
        <f t="shared" si="53"/>
        <v>lab</v>
      </c>
      <c r="O593" s="2" t="e">
        <f>VLOOKUP(data!M592,data!$Y$2:$AC$74,4,FALSE)</f>
        <v>#N/A</v>
      </c>
      <c r="P593" s="2"/>
      <c r="Q593" s="2" t="e">
        <f>CONCATENATE("INSERT INTO ",N593," (Sid, Eid) VALUES (",specialization!A621,", ",O593,");")</f>
        <v>#N/A</v>
      </c>
    </row>
    <row r="594" spans="1:17" x14ac:dyDescent="0.25">
      <c r="A594" s="2" t="e">
        <f>VLOOKUP(data!A593,courses!A:F,3,FALSE)</f>
        <v>#N/A</v>
      </c>
      <c r="B594" s="2" t="str">
        <f>CONCATENATE(data!G593," ",data!H593)</f>
        <v xml:space="preserve"> </v>
      </c>
      <c r="C594" s="2" t="str">
        <f t="shared" si="49"/>
        <v/>
      </c>
      <c r="D594" s="2">
        <f>IF(LEFT(data!O593,1)="(",data!O593,data!P593)</f>
        <v>0</v>
      </c>
      <c r="E594" s="2" t="str">
        <f t="shared" si="50"/>
        <v/>
      </c>
      <c r="F594" s="2">
        <f>IF(LEFT(data!O593,1)="(",data!P593,data!Q593)</f>
        <v>0</v>
      </c>
      <c r="G594" s="2">
        <f>IF(LEFT(data!O593,1)="(",data!Q593,data!R593)</f>
        <v>0</v>
      </c>
      <c r="H594" s="2">
        <f>IF(LEFT(data!O593,1)="(",data!R593,data!S593)</f>
        <v>0</v>
      </c>
      <c r="I594" s="2" t="str">
        <f t="shared" si="51"/>
        <v/>
      </c>
      <c r="J594" s="2" t="s">
        <v>361</v>
      </c>
      <c r="K594" s="2" t="e">
        <f t="shared" si="52"/>
        <v>#N/A</v>
      </c>
      <c r="L594" s="2"/>
      <c r="M594" s="2">
        <f>data!D593</f>
        <v>0</v>
      </c>
      <c r="N594" s="2" t="str">
        <f t="shared" si="53"/>
        <v>lab</v>
      </c>
      <c r="O594" s="2" t="e">
        <f>VLOOKUP(data!M593,data!$Y$2:$AC$74,4,FALSE)</f>
        <v>#N/A</v>
      </c>
      <c r="P594" s="2"/>
      <c r="Q594" s="2" t="e">
        <f>CONCATENATE("INSERT INTO ",N594," (Sid, Eid) VALUES (",specialization!A622,", ",O594,");")</f>
        <v>#N/A</v>
      </c>
    </row>
    <row r="595" spans="1:17" x14ac:dyDescent="0.25">
      <c r="A595" s="2" t="e">
        <f>VLOOKUP(data!A594,courses!A:F,3,FALSE)</f>
        <v>#N/A</v>
      </c>
      <c r="B595" s="2" t="str">
        <f>CONCATENATE(data!G594," ",data!H594)</f>
        <v xml:space="preserve"> </v>
      </c>
      <c r="C595" s="2" t="str">
        <f t="shared" si="49"/>
        <v/>
      </c>
      <c r="D595" s="2">
        <f>IF(LEFT(data!O594,1)="(",data!O594,data!P594)</f>
        <v>0</v>
      </c>
      <c r="E595" s="2" t="str">
        <f t="shared" si="50"/>
        <v/>
      </c>
      <c r="F595" s="2">
        <f>IF(LEFT(data!O594,1)="(",data!P594,data!Q594)</f>
        <v>0</v>
      </c>
      <c r="G595" s="2">
        <f>IF(LEFT(data!O594,1)="(",data!Q594,data!R594)</f>
        <v>0</v>
      </c>
      <c r="H595" s="2">
        <f>IF(LEFT(data!O594,1)="(",data!R594,data!S594)</f>
        <v>0</v>
      </c>
      <c r="I595" s="2" t="str">
        <f t="shared" si="51"/>
        <v/>
      </c>
      <c r="J595" s="2" t="s">
        <v>361</v>
      </c>
      <c r="K595" s="2" t="e">
        <f t="shared" si="52"/>
        <v>#N/A</v>
      </c>
      <c r="L595" s="2"/>
      <c r="M595" s="2">
        <f>data!D594</f>
        <v>0</v>
      </c>
      <c r="N595" s="2" t="str">
        <f t="shared" si="53"/>
        <v>lab</v>
      </c>
      <c r="O595" s="2" t="e">
        <f>VLOOKUP(data!M594,data!$Y$2:$AC$74,4,FALSE)</f>
        <v>#N/A</v>
      </c>
      <c r="P595" s="2"/>
      <c r="Q595" s="2" t="e">
        <f>CONCATENATE("INSERT INTO ",N595," (Sid, Eid) VALUES (",specialization!A623,", ",O595,");")</f>
        <v>#N/A</v>
      </c>
    </row>
    <row r="596" spans="1:17" x14ac:dyDescent="0.25">
      <c r="A596" s="2" t="e">
        <f>VLOOKUP(data!A595,courses!A:F,3,FALSE)</f>
        <v>#N/A</v>
      </c>
      <c r="B596" s="2" t="str">
        <f>CONCATENATE(data!G595," ",data!H595)</f>
        <v xml:space="preserve"> </v>
      </c>
      <c r="C596" s="2" t="str">
        <f t="shared" si="49"/>
        <v/>
      </c>
      <c r="D596" s="2">
        <f>IF(LEFT(data!O595,1)="(",data!O595,data!P595)</f>
        <v>0</v>
      </c>
      <c r="E596" s="2" t="str">
        <f t="shared" si="50"/>
        <v/>
      </c>
      <c r="F596" s="2">
        <f>IF(LEFT(data!O595,1)="(",data!P595,data!Q595)</f>
        <v>0</v>
      </c>
      <c r="G596" s="2">
        <f>IF(LEFT(data!O595,1)="(",data!Q595,data!R595)</f>
        <v>0</v>
      </c>
      <c r="H596" s="2">
        <f>IF(LEFT(data!O595,1)="(",data!R595,data!S595)</f>
        <v>0</v>
      </c>
      <c r="I596" s="2" t="str">
        <f t="shared" si="51"/>
        <v/>
      </c>
      <c r="J596" s="2" t="s">
        <v>361</v>
      </c>
      <c r="K596" s="2" t="e">
        <f t="shared" si="52"/>
        <v>#N/A</v>
      </c>
      <c r="L596" s="2"/>
      <c r="M596" s="2">
        <f>data!D595</f>
        <v>0</v>
      </c>
      <c r="N596" s="2" t="str">
        <f t="shared" si="53"/>
        <v>lab</v>
      </c>
      <c r="O596" s="2" t="e">
        <f>VLOOKUP(data!M595,data!$Y$2:$AC$74,4,FALSE)</f>
        <v>#N/A</v>
      </c>
      <c r="P596" s="2"/>
      <c r="Q596" s="2" t="e">
        <f>CONCATENATE("INSERT INTO ",N596," (Sid, Eid) VALUES (",specialization!A624,", ",O596,");")</f>
        <v>#N/A</v>
      </c>
    </row>
    <row r="597" spans="1:17" x14ac:dyDescent="0.25">
      <c r="A597" s="2" t="e">
        <f>VLOOKUP(data!A596,courses!A:F,3,FALSE)</f>
        <v>#N/A</v>
      </c>
      <c r="B597" s="2" t="str">
        <f>CONCATENATE(data!G596," ",data!H596)</f>
        <v xml:space="preserve"> </v>
      </c>
      <c r="C597" s="2" t="str">
        <f t="shared" si="49"/>
        <v/>
      </c>
      <c r="D597" s="2">
        <f>IF(LEFT(data!O596,1)="(",data!O596,data!P596)</f>
        <v>0</v>
      </c>
      <c r="E597" s="2" t="str">
        <f t="shared" si="50"/>
        <v/>
      </c>
      <c r="F597" s="2">
        <f>IF(LEFT(data!O596,1)="(",data!P596,data!Q596)</f>
        <v>0</v>
      </c>
      <c r="G597" s="2">
        <f>IF(LEFT(data!O596,1)="(",data!Q596,data!R596)</f>
        <v>0</v>
      </c>
      <c r="H597" s="2">
        <f>IF(LEFT(data!O596,1)="(",data!R596,data!S596)</f>
        <v>0</v>
      </c>
      <c r="I597" s="2" t="str">
        <f t="shared" si="51"/>
        <v/>
      </c>
      <c r="J597" s="2" t="s">
        <v>361</v>
      </c>
      <c r="K597" s="2" t="e">
        <f t="shared" si="52"/>
        <v>#N/A</v>
      </c>
      <c r="L597" s="2"/>
      <c r="M597" s="2">
        <f>data!D596</f>
        <v>0</v>
      </c>
      <c r="N597" s="2" t="str">
        <f t="shared" si="53"/>
        <v>lab</v>
      </c>
      <c r="O597" s="2" t="e">
        <f>VLOOKUP(data!M596,data!$Y$2:$AC$74,4,FALSE)</f>
        <v>#N/A</v>
      </c>
      <c r="P597" s="2"/>
      <c r="Q597" s="2" t="e">
        <f>CONCATENATE("INSERT INTO ",N597," (Sid, Eid) VALUES (",specialization!A625,", ",O597,");")</f>
        <v>#N/A</v>
      </c>
    </row>
    <row r="598" spans="1:17" x14ac:dyDescent="0.25">
      <c r="A598" s="2" t="e">
        <f>VLOOKUP(data!A597,courses!A:F,3,FALSE)</f>
        <v>#N/A</v>
      </c>
      <c r="B598" s="2" t="str">
        <f>CONCATENATE(data!G597," ",data!H597)</f>
        <v xml:space="preserve"> </v>
      </c>
      <c r="C598" s="2" t="str">
        <f t="shared" si="49"/>
        <v/>
      </c>
      <c r="D598" s="2">
        <f>IF(LEFT(data!O597,1)="(",data!O597,data!P597)</f>
        <v>0</v>
      </c>
      <c r="E598" s="2" t="str">
        <f t="shared" si="50"/>
        <v/>
      </c>
      <c r="F598" s="2">
        <f>IF(LEFT(data!O597,1)="(",data!P597,data!Q597)</f>
        <v>0</v>
      </c>
      <c r="G598" s="2">
        <f>IF(LEFT(data!O597,1)="(",data!Q597,data!R597)</f>
        <v>0</v>
      </c>
      <c r="H598" s="2">
        <f>IF(LEFT(data!O597,1)="(",data!R597,data!S597)</f>
        <v>0</v>
      </c>
      <c r="I598" s="2" t="str">
        <f t="shared" si="51"/>
        <v/>
      </c>
      <c r="J598" s="2" t="s">
        <v>361</v>
      </c>
      <c r="K598" s="2" t="e">
        <f t="shared" si="52"/>
        <v>#N/A</v>
      </c>
      <c r="L598" s="2"/>
      <c r="M598" s="2">
        <f>data!D597</f>
        <v>0</v>
      </c>
      <c r="N598" s="2" t="str">
        <f t="shared" si="53"/>
        <v>lab</v>
      </c>
      <c r="O598" s="2" t="e">
        <f>VLOOKUP(data!M597,data!$Y$2:$AC$74,4,FALSE)</f>
        <v>#N/A</v>
      </c>
      <c r="P598" s="2"/>
      <c r="Q598" s="2" t="e">
        <f>CONCATENATE("INSERT INTO ",N598," (Sid, Eid) VALUES (",specialization!A626,", ",O598,");")</f>
        <v>#N/A</v>
      </c>
    </row>
    <row r="599" spans="1:17" x14ac:dyDescent="0.25">
      <c r="A599" s="2" t="e">
        <f>VLOOKUP(data!A598,courses!A:F,3,FALSE)</f>
        <v>#N/A</v>
      </c>
      <c r="B599" s="2" t="str">
        <f>CONCATENATE(data!G598," ",data!H598)</f>
        <v xml:space="preserve"> </v>
      </c>
      <c r="C599" s="2" t="str">
        <f t="shared" si="49"/>
        <v/>
      </c>
      <c r="D599" s="2">
        <f>IF(LEFT(data!O598,1)="(",data!O598,data!P598)</f>
        <v>0</v>
      </c>
      <c r="E599" s="2" t="str">
        <f t="shared" si="50"/>
        <v/>
      </c>
      <c r="F599" s="2">
        <f>IF(LEFT(data!O598,1)="(",data!P598,data!Q598)</f>
        <v>0</v>
      </c>
      <c r="G599" s="2">
        <f>IF(LEFT(data!O598,1)="(",data!Q598,data!R598)</f>
        <v>0</v>
      </c>
      <c r="H599" s="2">
        <f>IF(LEFT(data!O598,1)="(",data!R598,data!S598)</f>
        <v>0</v>
      </c>
      <c r="I599" s="2" t="str">
        <f t="shared" si="51"/>
        <v/>
      </c>
      <c r="J599" s="2" t="s">
        <v>361</v>
      </c>
      <c r="K599" s="2" t="e">
        <f t="shared" si="52"/>
        <v>#N/A</v>
      </c>
      <c r="L599" s="2"/>
      <c r="M599" s="2">
        <f>data!D598</f>
        <v>0</v>
      </c>
      <c r="N599" s="2" t="str">
        <f t="shared" si="53"/>
        <v>lab</v>
      </c>
      <c r="O599" s="2" t="e">
        <f>VLOOKUP(data!M598,data!$Y$2:$AC$74,4,FALSE)</f>
        <v>#N/A</v>
      </c>
      <c r="P599" s="2"/>
      <c r="Q599" s="2" t="e">
        <f>CONCATENATE("INSERT INTO ",N599," (Sid, Eid) VALUES (",specialization!A627,", ",O599,");")</f>
        <v>#N/A</v>
      </c>
    </row>
    <row r="600" spans="1:17" x14ac:dyDescent="0.25">
      <c r="A600" s="2" t="e">
        <f>VLOOKUP(data!A599,courses!A:F,3,FALSE)</f>
        <v>#N/A</v>
      </c>
      <c r="B600" s="2" t="str">
        <f>CONCATENATE(data!G599," ",data!H599)</f>
        <v xml:space="preserve"> </v>
      </c>
      <c r="C600" s="2" t="str">
        <f t="shared" si="49"/>
        <v/>
      </c>
      <c r="D600" s="2">
        <f>IF(LEFT(data!O599,1)="(",data!O599,data!P599)</f>
        <v>0</v>
      </c>
      <c r="E600" s="2" t="str">
        <f t="shared" si="50"/>
        <v/>
      </c>
      <c r="F600" s="2">
        <f>IF(LEFT(data!O599,1)="(",data!P599,data!Q599)</f>
        <v>0</v>
      </c>
      <c r="G600" s="2">
        <f>IF(LEFT(data!O599,1)="(",data!Q599,data!R599)</f>
        <v>0</v>
      </c>
      <c r="H600" s="2">
        <f>IF(LEFT(data!O599,1)="(",data!R599,data!S599)</f>
        <v>0</v>
      </c>
      <c r="I600" s="2" t="str">
        <f t="shared" si="51"/>
        <v/>
      </c>
      <c r="J600" s="2" t="s">
        <v>361</v>
      </c>
      <c r="K600" s="2" t="e">
        <f t="shared" si="52"/>
        <v>#N/A</v>
      </c>
      <c r="L600" s="2"/>
      <c r="M600" s="2">
        <f>data!D599</f>
        <v>0</v>
      </c>
      <c r="N600" s="2" t="str">
        <f t="shared" si="53"/>
        <v>lab</v>
      </c>
      <c r="O600" s="2" t="e">
        <f>VLOOKUP(data!M599,data!$Y$2:$AC$74,4,FALSE)</f>
        <v>#N/A</v>
      </c>
      <c r="P600" s="2"/>
      <c r="Q600" s="2" t="e">
        <f>CONCATENATE("INSERT INTO ",N600," (Sid, Eid) VALUES (",specialization!A628,", ",O600,");")</f>
        <v>#N/A</v>
      </c>
    </row>
    <row r="601" spans="1:17" x14ac:dyDescent="0.25">
      <c r="A601" s="2" t="e">
        <f>VLOOKUP(data!A600,courses!A:F,3,FALSE)</f>
        <v>#N/A</v>
      </c>
      <c r="B601" s="2" t="str">
        <f>CONCATENATE(data!G600," ",data!H600)</f>
        <v xml:space="preserve"> </v>
      </c>
      <c r="C601" s="2" t="str">
        <f t="shared" si="49"/>
        <v/>
      </c>
      <c r="D601" s="2">
        <f>IF(LEFT(data!O600,1)="(",data!O600,data!P600)</f>
        <v>0</v>
      </c>
      <c r="E601" s="2" t="str">
        <f t="shared" si="50"/>
        <v/>
      </c>
      <c r="F601" s="2">
        <f>IF(LEFT(data!O600,1)="(",data!P600,data!Q600)</f>
        <v>0</v>
      </c>
      <c r="G601" s="2">
        <f>IF(LEFT(data!O600,1)="(",data!Q600,data!R600)</f>
        <v>0</v>
      </c>
      <c r="H601" s="2">
        <f>IF(LEFT(data!O600,1)="(",data!R600,data!S600)</f>
        <v>0</v>
      </c>
      <c r="I601" s="2" t="str">
        <f t="shared" si="51"/>
        <v/>
      </c>
      <c r="J601" s="2" t="s">
        <v>361</v>
      </c>
      <c r="K601" s="2" t="e">
        <f t="shared" si="52"/>
        <v>#N/A</v>
      </c>
      <c r="L601" s="2"/>
      <c r="M601" s="2">
        <f>data!D600</f>
        <v>0</v>
      </c>
      <c r="N601" s="2" t="str">
        <f t="shared" si="53"/>
        <v>lab</v>
      </c>
      <c r="O601" s="2" t="e">
        <f>VLOOKUP(data!M600,data!$Y$2:$AC$74,4,FALSE)</f>
        <v>#N/A</v>
      </c>
      <c r="P601" s="2"/>
      <c r="Q601" s="2" t="e">
        <f>CONCATENATE("INSERT INTO ",N601," (Sid, Eid) VALUES (",specialization!A629,", ",O601,");")</f>
        <v>#N/A</v>
      </c>
    </row>
    <row r="602" spans="1:17" x14ac:dyDescent="0.25">
      <c r="A602" s="2" t="e">
        <f>VLOOKUP(data!A601,courses!A:F,3,FALSE)</f>
        <v>#N/A</v>
      </c>
      <c r="B602" s="2" t="str">
        <f>CONCATENATE(data!G601," ",data!H601)</f>
        <v xml:space="preserve"> </v>
      </c>
      <c r="C602" s="2" t="str">
        <f t="shared" si="49"/>
        <v/>
      </c>
      <c r="D602" s="2">
        <f>IF(LEFT(data!O601,1)="(",data!O601,data!P601)</f>
        <v>0</v>
      </c>
      <c r="E602" s="2" t="str">
        <f t="shared" si="50"/>
        <v/>
      </c>
      <c r="F602" s="2">
        <f>IF(LEFT(data!O601,1)="(",data!P601,data!Q601)</f>
        <v>0</v>
      </c>
      <c r="G602" s="2">
        <f>IF(LEFT(data!O601,1)="(",data!Q601,data!R601)</f>
        <v>0</v>
      </c>
      <c r="H602" s="2">
        <f>IF(LEFT(data!O601,1)="(",data!R601,data!S601)</f>
        <v>0</v>
      </c>
      <c r="I602" s="2" t="str">
        <f t="shared" si="51"/>
        <v/>
      </c>
      <c r="J602" s="2" t="s">
        <v>361</v>
      </c>
      <c r="K602" s="2" t="e">
        <f t="shared" si="52"/>
        <v>#N/A</v>
      </c>
      <c r="L602" s="2"/>
      <c r="M602" s="2">
        <f>data!D601</f>
        <v>0</v>
      </c>
      <c r="N602" s="2" t="str">
        <f t="shared" si="53"/>
        <v>lab</v>
      </c>
      <c r="O602" s="2" t="e">
        <f>VLOOKUP(data!M601,data!$Y$2:$AC$74,4,FALSE)</f>
        <v>#N/A</v>
      </c>
      <c r="P602" s="2"/>
      <c r="Q602" s="2" t="e">
        <f>CONCATENATE("INSERT INTO ",N602," (Sid, Eid) VALUES (",specialization!A630,", ",O602,");")</f>
        <v>#N/A</v>
      </c>
    </row>
    <row r="603" spans="1:17" x14ac:dyDescent="0.25">
      <c r="A603" s="2" t="e">
        <f>VLOOKUP(data!A602,courses!A:F,3,FALSE)</f>
        <v>#N/A</v>
      </c>
      <c r="B603" s="2" t="str">
        <f>CONCATENATE(data!G602," ",data!H602)</f>
        <v xml:space="preserve"> </v>
      </c>
      <c r="C603" s="2" t="str">
        <f t="shared" si="49"/>
        <v/>
      </c>
      <c r="D603" s="2">
        <f>IF(LEFT(data!O602,1)="(",data!O602,data!P602)</f>
        <v>0</v>
      </c>
      <c r="E603" s="2" t="str">
        <f t="shared" si="50"/>
        <v/>
      </c>
      <c r="F603" s="2">
        <f>IF(LEFT(data!O602,1)="(",data!P602,data!Q602)</f>
        <v>0</v>
      </c>
      <c r="G603" s="2">
        <f>IF(LEFT(data!O602,1)="(",data!Q602,data!R602)</f>
        <v>0</v>
      </c>
      <c r="H603" s="2">
        <f>IF(LEFT(data!O602,1)="(",data!R602,data!S602)</f>
        <v>0</v>
      </c>
      <c r="I603" s="2" t="str">
        <f t="shared" si="51"/>
        <v/>
      </c>
      <c r="J603" s="2" t="s">
        <v>361</v>
      </c>
      <c r="K603" s="2" t="e">
        <f t="shared" si="52"/>
        <v>#N/A</v>
      </c>
      <c r="L603" s="2"/>
      <c r="M603" s="2">
        <f>data!D602</f>
        <v>0</v>
      </c>
      <c r="N603" s="2" t="str">
        <f t="shared" si="53"/>
        <v>lab</v>
      </c>
      <c r="O603" s="2" t="e">
        <f>VLOOKUP(data!M602,data!$Y$2:$AC$74,4,FALSE)</f>
        <v>#N/A</v>
      </c>
      <c r="P603" s="2"/>
      <c r="Q603" s="2" t="e">
        <f>CONCATENATE("INSERT INTO ",N603," (Sid, Eid) VALUES (",specialization!A631,", ",O603,");")</f>
        <v>#N/A</v>
      </c>
    </row>
    <row r="604" spans="1:17" x14ac:dyDescent="0.25">
      <c r="A604" s="2" t="e">
        <f>VLOOKUP(data!A603,courses!A:F,3,FALSE)</f>
        <v>#N/A</v>
      </c>
      <c r="B604" s="2" t="str">
        <f>CONCATENATE(data!G603," ",data!H603)</f>
        <v xml:space="preserve"> </v>
      </c>
      <c r="C604" s="2" t="str">
        <f t="shared" si="49"/>
        <v/>
      </c>
      <c r="D604" s="2">
        <f>IF(LEFT(data!O603,1)="(",data!O603,data!P603)</f>
        <v>0</v>
      </c>
      <c r="E604" s="2" t="str">
        <f t="shared" si="50"/>
        <v/>
      </c>
      <c r="F604" s="2">
        <f>IF(LEFT(data!O603,1)="(",data!P603,data!Q603)</f>
        <v>0</v>
      </c>
      <c r="G604" s="2">
        <f>IF(LEFT(data!O603,1)="(",data!Q603,data!R603)</f>
        <v>0</v>
      </c>
      <c r="H604" s="2">
        <f>IF(LEFT(data!O603,1)="(",data!R603,data!S603)</f>
        <v>0</v>
      </c>
      <c r="I604" s="2" t="str">
        <f t="shared" si="51"/>
        <v/>
      </c>
      <c r="J604" s="2" t="s">
        <v>361</v>
      </c>
      <c r="K604" s="2" t="e">
        <f t="shared" si="52"/>
        <v>#N/A</v>
      </c>
      <c r="L604" s="2"/>
      <c r="M604" s="2">
        <f>data!D603</f>
        <v>0</v>
      </c>
      <c r="N604" s="2" t="str">
        <f t="shared" si="53"/>
        <v>lab</v>
      </c>
      <c r="O604" s="2" t="e">
        <f>VLOOKUP(data!M603,data!$Y$2:$AC$74,4,FALSE)</f>
        <v>#N/A</v>
      </c>
      <c r="P604" s="2"/>
      <c r="Q604" s="2" t="e">
        <f>CONCATENATE("INSERT INTO ",N604," (Sid, Eid) VALUES (",specialization!A632,", ",O604,");")</f>
        <v>#N/A</v>
      </c>
    </row>
    <row r="605" spans="1:17" x14ac:dyDescent="0.25">
      <c r="A605" s="2" t="e">
        <f>VLOOKUP(data!A604,courses!A:F,3,FALSE)</f>
        <v>#N/A</v>
      </c>
      <c r="B605" s="2" t="str">
        <f>CONCATENATE(data!G604," ",data!H604)</f>
        <v xml:space="preserve"> </v>
      </c>
      <c r="C605" s="2" t="str">
        <f t="shared" si="49"/>
        <v/>
      </c>
      <c r="D605" s="2">
        <f>IF(LEFT(data!O604,1)="(",data!O604,data!P604)</f>
        <v>0</v>
      </c>
      <c r="E605" s="2" t="str">
        <f t="shared" si="50"/>
        <v/>
      </c>
      <c r="F605" s="2">
        <f>IF(LEFT(data!O604,1)="(",data!P604,data!Q604)</f>
        <v>0</v>
      </c>
      <c r="G605" s="2">
        <f>IF(LEFT(data!O604,1)="(",data!Q604,data!R604)</f>
        <v>0</v>
      </c>
      <c r="H605" s="2">
        <f>IF(LEFT(data!O604,1)="(",data!R604,data!S604)</f>
        <v>0</v>
      </c>
      <c r="I605" s="2" t="str">
        <f t="shared" si="51"/>
        <v/>
      </c>
      <c r="J605" s="2" t="s">
        <v>361</v>
      </c>
      <c r="K605" s="2" t="e">
        <f t="shared" si="52"/>
        <v>#N/A</v>
      </c>
      <c r="L605" s="2"/>
      <c r="M605" s="2">
        <f>data!D604</f>
        <v>0</v>
      </c>
      <c r="N605" s="2" t="str">
        <f t="shared" si="53"/>
        <v>lab</v>
      </c>
      <c r="O605" s="2" t="e">
        <f>VLOOKUP(data!M604,data!$Y$2:$AC$74,4,FALSE)</f>
        <v>#N/A</v>
      </c>
      <c r="P605" s="2"/>
      <c r="Q605" s="2" t="e">
        <f>CONCATENATE("INSERT INTO ",N605," (Sid, Eid) VALUES (",specialization!A633,", ",O605,");")</f>
        <v>#N/A</v>
      </c>
    </row>
    <row r="606" spans="1:17" x14ac:dyDescent="0.25">
      <c r="A606" s="2" t="e">
        <f>VLOOKUP(data!A605,courses!A:F,3,FALSE)</f>
        <v>#N/A</v>
      </c>
      <c r="B606" s="2" t="str">
        <f>CONCATENATE(data!G605," ",data!H605)</f>
        <v xml:space="preserve"> </v>
      </c>
      <c r="C606" s="2" t="str">
        <f t="shared" si="49"/>
        <v/>
      </c>
      <c r="D606" s="2">
        <f>IF(LEFT(data!O605,1)="(",data!O605,data!P605)</f>
        <v>0</v>
      </c>
      <c r="E606" s="2" t="str">
        <f t="shared" si="50"/>
        <v/>
      </c>
      <c r="F606" s="2">
        <f>IF(LEFT(data!O605,1)="(",data!P605,data!Q605)</f>
        <v>0</v>
      </c>
      <c r="G606" s="2">
        <f>IF(LEFT(data!O605,1)="(",data!Q605,data!R605)</f>
        <v>0</v>
      </c>
      <c r="H606" s="2">
        <f>IF(LEFT(data!O605,1)="(",data!R605,data!S605)</f>
        <v>0</v>
      </c>
      <c r="I606" s="2" t="str">
        <f t="shared" si="51"/>
        <v/>
      </c>
      <c r="J606" s="2" t="s">
        <v>361</v>
      </c>
      <c r="K606" s="2" t="e">
        <f t="shared" si="52"/>
        <v>#N/A</v>
      </c>
      <c r="L606" s="2"/>
      <c r="M606" s="2">
        <f>data!D605</f>
        <v>0</v>
      </c>
      <c r="N606" s="2" t="str">
        <f t="shared" si="53"/>
        <v>lab</v>
      </c>
      <c r="O606" s="2" t="e">
        <f>VLOOKUP(data!M605,data!$Y$2:$AC$74,4,FALSE)</f>
        <v>#N/A</v>
      </c>
      <c r="P606" s="2"/>
      <c r="Q606" s="2" t="e">
        <f>CONCATENATE("INSERT INTO ",N606," (Sid, Eid) VALUES (",specialization!A634,", ",O606,");")</f>
        <v>#N/A</v>
      </c>
    </row>
    <row r="607" spans="1:17" x14ac:dyDescent="0.25">
      <c r="A607" s="2" t="e">
        <f>VLOOKUP(data!A606,courses!A:F,3,FALSE)</f>
        <v>#N/A</v>
      </c>
      <c r="B607" s="2" t="str">
        <f>CONCATENATE(data!G606," ",data!H606)</f>
        <v xml:space="preserve"> </v>
      </c>
      <c r="C607" s="2" t="str">
        <f t="shared" si="49"/>
        <v/>
      </c>
      <c r="D607" s="2">
        <f>IF(LEFT(data!O606,1)="(",data!O606,data!P606)</f>
        <v>0</v>
      </c>
      <c r="E607" s="2" t="str">
        <f t="shared" si="50"/>
        <v/>
      </c>
      <c r="F607" s="2">
        <f>IF(LEFT(data!O606,1)="(",data!P606,data!Q606)</f>
        <v>0</v>
      </c>
      <c r="G607" s="2">
        <f>IF(LEFT(data!O606,1)="(",data!Q606,data!R606)</f>
        <v>0</v>
      </c>
      <c r="H607" s="2">
        <f>IF(LEFT(data!O606,1)="(",data!R606,data!S606)</f>
        <v>0</v>
      </c>
      <c r="I607" s="2" t="str">
        <f t="shared" si="51"/>
        <v/>
      </c>
      <c r="J607" s="2" t="s">
        <v>361</v>
      </c>
      <c r="K607" s="2" t="e">
        <f t="shared" si="52"/>
        <v>#N/A</v>
      </c>
      <c r="L607" s="2"/>
      <c r="M607" s="2">
        <f>data!D606</f>
        <v>0</v>
      </c>
      <c r="N607" s="2" t="str">
        <f t="shared" si="53"/>
        <v>lab</v>
      </c>
      <c r="O607" s="2" t="e">
        <f>VLOOKUP(data!M606,data!$Y$2:$AC$74,4,FALSE)</f>
        <v>#N/A</v>
      </c>
      <c r="P607" s="2"/>
      <c r="Q607" s="2" t="e">
        <f>CONCATENATE("INSERT INTO ",N607," (Sid, Eid) VALUES (",specialization!A635,", ",O607,");")</f>
        <v>#N/A</v>
      </c>
    </row>
    <row r="608" spans="1:17" x14ac:dyDescent="0.25">
      <c r="A608" s="2" t="e">
        <f>VLOOKUP(data!A607,courses!A:F,3,FALSE)</f>
        <v>#N/A</v>
      </c>
      <c r="B608" s="2" t="str">
        <f>CONCATENATE(data!G607," ",data!H607)</f>
        <v xml:space="preserve"> </v>
      </c>
      <c r="C608" s="2" t="str">
        <f t="shared" si="49"/>
        <v/>
      </c>
      <c r="D608" s="2">
        <f>IF(LEFT(data!O607,1)="(",data!O607,data!P607)</f>
        <v>0</v>
      </c>
      <c r="E608" s="2" t="str">
        <f t="shared" si="50"/>
        <v/>
      </c>
      <c r="F608" s="2">
        <f>IF(LEFT(data!O607,1)="(",data!P607,data!Q607)</f>
        <v>0</v>
      </c>
      <c r="G608" s="2">
        <f>IF(LEFT(data!O607,1)="(",data!Q607,data!R607)</f>
        <v>0</v>
      </c>
      <c r="H608" s="2">
        <f>IF(LEFT(data!O607,1)="(",data!R607,data!S607)</f>
        <v>0</v>
      </c>
      <c r="I608" s="2" t="str">
        <f t="shared" si="51"/>
        <v/>
      </c>
      <c r="J608" s="2" t="s">
        <v>361</v>
      </c>
      <c r="K608" s="2" t="e">
        <f t="shared" si="52"/>
        <v>#N/A</v>
      </c>
      <c r="L608" s="2"/>
      <c r="M608" s="2">
        <f>data!D607</f>
        <v>0</v>
      </c>
      <c r="N608" s="2" t="str">
        <f t="shared" si="53"/>
        <v>lab</v>
      </c>
      <c r="O608" s="2" t="e">
        <f>VLOOKUP(data!M607,data!$Y$2:$AC$74,4,FALSE)</f>
        <v>#N/A</v>
      </c>
      <c r="P608" s="2"/>
      <c r="Q608" s="2" t="e">
        <f>CONCATENATE("INSERT INTO ",N608," (Sid, Eid) VALUES (",specialization!A636,", ",O608,");")</f>
        <v>#N/A</v>
      </c>
    </row>
    <row r="609" spans="1:17" x14ac:dyDescent="0.25">
      <c r="A609" s="2" t="e">
        <f>VLOOKUP(data!A608,courses!A:F,3,FALSE)</f>
        <v>#N/A</v>
      </c>
      <c r="B609" s="2" t="str">
        <f>CONCATENATE(data!G608," ",data!H608)</f>
        <v xml:space="preserve"> </v>
      </c>
      <c r="C609" s="2" t="str">
        <f t="shared" si="49"/>
        <v/>
      </c>
      <c r="D609" s="2">
        <f>IF(LEFT(data!O608,1)="(",data!O608,data!P608)</f>
        <v>0</v>
      </c>
      <c r="E609" s="2" t="str">
        <f t="shared" si="50"/>
        <v/>
      </c>
      <c r="F609" s="2">
        <f>IF(LEFT(data!O608,1)="(",data!P608,data!Q608)</f>
        <v>0</v>
      </c>
      <c r="G609" s="2">
        <f>IF(LEFT(data!O608,1)="(",data!Q608,data!R608)</f>
        <v>0</v>
      </c>
      <c r="H609" s="2">
        <f>IF(LEFT(data!O608,1)="(",data!R608,data!S608)</f>
        <v>0</v>
      </c>
      <c r="I609" s="2" t="str">
        <f t="shared" si="51"/>
        <v/>
      </c>
      <c r="J609" s="2" t="s">
        <v>361</v>
      </c>
      <c r="K609" s="2" t="e">
        <f t="shared" si="52"/>
        <v>#N/A</v>
      </c>
      <c r="L609" s="2"/>
      <c r="M609" s="2">
        <f>data!D608</f>
        <v>0</v>
      </c>
      <c r="N609" s="2" t="str">
        <f t="shared" si="53"/>
        <v>lab</v>
      </c>
      <c r="O609" s="2" t="e">
        <f>VLOOKUP(data!M608,data!$Y$2:$AC$74,4,FALSE)</f>
        <v>#N/A</v>
      </c>
      <c r="P609" s="2"/>
      <c r="Q609" s="2" t="e">
        <f>CONCATENATE("INSERT INTO ",N609," (Sid, Eid) VALUES (",specialization!A637,", ",O609,");")</f>
        <v>#N/A</v>
      </c>
    </row>
    <row r="610" spans="1:17" x14ac:dyDescent="0.25">
      <c r="A610" s="2" t="e">
        <f>VLOOKUP(data!A609,courses!A:F,3,FALSE)</f>
        <v>#N/A</v>
      </c>
      <c r="B610" s="2" t="str">
        <f>CONCATENATE(data!G609," ",data!H609)</f>
        <v xml:space="preserve"> </v>
      </c>
      <c r="C610" s="2" t="str">
        <f t="shared" si="49"/>
        <v/>
      </c>
      <c r="D610" s="2">
        <f>IF(LEFT(data!O609,1)="(",data!O609,data!P609)</f>
        <v>0</v>
      </c>
      <c r="E610" s="2" t="str">
        <f t="shared" si="50"/>
        <v/>
      </c>
      <c r="F610" s="2">
        <f>IF(LEFT(data!O609,1)="(",data!P609,data!Q609)</f>
        <v>0</v>
      </c>
      <c r="G610" s="2">
        <f>IF(LEFT(data!O609,1)="(",data!Q609,data!R609)</f>
        <v>0</v>
      </c>
      <c r="H610" s="2">
        <f>IF(LEFT(data!O609,1)="(",data!R609,data!S609)</f>
        <v>0</v>
      </c>
      <c r="I610" s="2" t="str">
        <f t="shared" si="51"/>
        <v/>
      </c>
      <c r="J610" s="2" t="s">
        <v>361</v>
      </c>
      <c r="K610" s="2" t="e">
        <f t="shared" si="52"/>
        <v>#N/A</v>
      </c>
      <c r="L610" s="2"/>
      <c r="M610" s="2">
        <f>data!D609</f>
        <v>0</v>
      </c>
      <c r="N610" s="2" t="str">
        <f t="shared" si="53"/>
        <v>lab</v>
      </c>
      <c r="O610" s="2" t="e">
        <f>VLOOKUP(data!M609,data!$Y$2:$AC$74,4,FALSE)</f>
        <v>#N/A</v>
      </c>
      <c r="P610" s="2"/>
      <c r="Q610" s="2" t="e">
        <f>CONCATENATE("INSERT INTO ",N610," (Sid, Eid) VALUES (",specialization!A638,", ",O610,");")</f>
        <v>#N/A</v>
      </c>
    </row>
    <row r="611" spans="1:17" x14ac:dyDescent="0.25">
      <c r="A611" s="2" t="e">
        <f>VLOOKUP(data!A610,courses!A:F,3,FALSE)</f>
        <v>#N/A</v>
      </c>
      <c r="B611" s="2" t="str">
        <f>CONCATENATE(data!G610," ",data!H610)</f>
        <v xml:space="preserve"> </v>
      </c>
      <c r="C611" s="2" t="str">
        <f t="shared" si="49"/>
        <v/>
      </c>
      <c r="D611" s="2">
        <f>IF(LEFT(data!O610,1)="(",data!O610,data!P610)</f>
        <v>0</v>
      </c>
      <c r="E611" s="2" t="str">
        <f t="shared" si="50"/>
        <v/>
      </c>
      <c r="F611" s="2">
        <f>IF(LEFT(data!O610,1)="(",data!P610,data!Q610)</f>
        <v>0</v>
      </c>
      <c r="G611" s="2">
        <f>IF(LEFT(data!O610,1)="(",data!Q610,data!R610)</f>
        <v>0</v>
      </c>
      <c r="H611" s="2">
        <f>IF(LEFT(data!O610,1)="(",data!R610,data!S610)</f>
        <v>0</v>
      </c>
      <c r="I611" s="2" t="str">
        <f t="shared" si="51"/>
        <v/>
      </c>
      <c r="J611" s="2" t="s">
        <v>361</v>
      </c>
      <c r="K611" s="2" t="e">
        <f t="shared" si="52"/>
        <v>#N/A</v>
      </c>
      <c r="L611" s="2"/>
      <c r="M611" s="2">
        <f>data!D610</f>
        <v>0</v>
      </c>
      <c r="N611" s="2" t="str">
        <f t="shared" si="53"/>
        <v>lab</v>
      </c>
      <c r="O611" s="2" t="e">
        <f>VLOOKUP(data!M610,data!$Y$2:$AC$74,4,FALSE)</f>
        <v>#N/A</v>
      </c>
      <c r="P611" s="2"/>
      <c r="Q611" s="2" t="e">
        <f>CONCATENATE("INSERT INTO ",N611," (Sid, Eid) VALUES (",specialization!A639,", ",O611,");")</f>
        <v>#N/A</v>
      </c>
    </row>
    <row r="612" spans="1:17" x14ac:dyDescent="0.25">
      <c r="A612" s="2" t="e">
        <f>VLOOKUP(data!A611,courses!A:F,3,FALSE)</f>
        <v>#N/A</v>
      </c>
      <c r="B612" s="2" t="str">
        <f>CONCATENATE(data!G611," ",data!H611)</f>
        <v xml:space="preserve"> </v>
      </c>
      <c r="C612" s="2" t="str">
        <f t="shared" si="49"/>
        <v/>
      </c>
      <c r="D612" s="2">
        <f>IF(LEFT(data!O611,1)="(",data!O611,data!P611)</f>
        <v>0</v>
      </c>
      <c r="E612" s="2" t="str">
        <f t="shared" si="50"/>
        <v/>
      </c>
      <c r="F612" s="2">
        <f>IF(LEFT(data!O611,1)="(",data!P611,data!Q611)</f>
        <v>0</v>
      </c>
      <c r="G612" s="2">
        <f>IF(LEFT(data!O611,1)="(",data!Q611,data!R611)</f>
        <v>0</v>
      </c>
      <c r="H612" s="2">
        <f>IF(LEFT(data!O611,1)="(",data!R611,data!S611)</f>
        <v>0</v>
      </c>
      <c r="I612" s="2" t="str">
        <f t="shared" si="51"/>
        <v/>
      </c>
      <c r="J612" s="2" t="s">
        <v>361</v>
      </c>
      <c r="K612" s="2" t="e">
        <f t="shared" si="52"/>
        <v>#N/A</v>
      </c>
      <c r="L612" s="2"/>
      <c r="M612" s="2">
        <f>data!D611</f>
        <v>0</v>
      </c>
      <c r="N612" s="2" t="str">
        <f t="shared" si="53"/>
        <v>lab</v>
      </c>
      <c r="O612" s="2" t="e">
        <f>VLOOKUP(data!M611,data!$Y$2:$AC$74,4,FALSE)</f>
        <v>#N/A</v>
      </c>
      <c r="P612" s="2"/>
      <c r="Q612" s="2" t="e">
        <f>CONCATENATE("INSERT INTO ",N612," (Sid, Eid) VALUES (",specialization!A640,", ",O612,");")</f>
        <v>#N/A</v>
      </c>
    </row>
    <row r="613" spans="1:17" x14ac:dyDescent="0.25">
      <c r="A613" s="2" t="e">
        <f>VLOOKUP(data!A612,courses!A:F,3,FALSE)</f>
        <v>#N/A</v>
      </c>
      <c r="B613" s="2" t="str">
        <f>CONCATENATE(data!G612," ",data!H612)</f>
        <v xml:space="preserve"> </v>
      </c>
      <c r="C613" s="2" t="str">
        <f t="shared" si="49"/>
        <v/>
      </c>
      <c r="D613" s="2">
        <f>IF(LEFT(data!O612,1)="(",data!O612,data!P612)</f>
        <v>0</v>
      </c>
      <c r="E613" s="2" t="str">
        <f t="shared" si="50"/>
        <v/>
      </c>
      <c r="F613" s="2">
        <f>IF(LEFT(data!O612,1)="(",data!P612,data!Q612)</f>
        <v>0</v>
      </c>
      <c r="G613" s="2">
        <f>IF(LEFT(data!O612,1)="(",data!Q612,data!R612)</f>
        <v>0</v>
      </c>
      <c r="H613" s="2">
        <f>IF(LEFT(data!O612,1)="(",data!R612,data!S612)</f>
        <v>0</v>
      </c>
      <c r="I613" s="2" t="str">
        <f t="shared" si="51"/>
        <v/>
      </c>
      <c r="J613" s="2" t="s">
        <v>361</v>
      </c>
      <c r="K613" s="2" t="e">
        <f t="shared" si="52"/>
        <v>#N/A</v>
      </c>
      <c r="L613" s="2"/>
      <c r="M613" s="2">
        <f>data!D612</f>
        <v>0</v>
      </c>
      <c r="N613" s="2" t="str">
        <f t="shared" si="53"/>
        <v>lab</v>
      </c>
      <c r="O613" s="2" t="e">
        <f>VLOOKUP(data!M612,data!$Y$2:$AC$74,4,FALSE)</f>
        <v>#N/A</v>
      </c>
      <c r="P613" s="2"/>
      <c r="Q613" s="2" t="e">
        <f>CONCATENATE("INSERT INTO ",N613," (Sid, Eid) VALUES (",specialization!A641,", ",O613,");")</f>
        <v>#N/A</v>
      </c>
    </row>
    <row r="614" spans="1:17" x14ac:dyDescent="0.25">
      <c r="A614" s="2" t="e">
        <f>VLOOKUP(data!A613,courses!A:F,3,FALSE)</f>
        <v>#N/A</v>
      </c>
      <c r="B614" s="2" t="str">
        <f>CONCATENATE(data!G613," ",data!H613)</f>
        <v xml:space="preserve"> </v>
      </c>
      <c r="C614" s="2" t="str">
        <f t="shared" si="49"/>
        <v/>
      </c>
      <c r="D614" s="2">
        <f>IF(LEFT(data!O613,1)="(",data!O613,data!P613)</f>
        <v>0</v>
      </c>
      <c r="E614" s="2" t="str">
        <f t="shared" si="50"/>
        <v/>
      </c>
      <c r="F614" s="2">
        <f>IF(LEFT(data!O613,1)="(",data!P613,data!Q613)</f>
        <v>0</v>
      </c>
      <c r="G614" s="2">
        <f>IF(LEFT(data!O613,1)="(",data!Q613,data!R613)</f>
        <v>0</v>
      </c>
      <c r="H614" s="2">
        <f>IF(LEFT(data!O613,1)="(",data!R613,data!S613)</f>
        <v>0</v>
      </c>
      <c r="I614" s="2" t="str">
        <f t="shared" si="51"/>
        <v/>
      </c>
      <c r="J614" s="2" t="s">
        <v>361</v>
      </c>
      <c r="K614" s="2" t="e">
        <f t="shared" si="52"/>
        <v>#N/A</v>
      </c>
      <c r="L614" s="2"/>
      <c r="M614" s="2">
        <f>data!D613</f>
        <v>0</v>
      </c>
      <c r="N614" s="2" t="str">
        <f t="shared" si="53"/>
        <v>lab</v>
      </c>
      <c r="O614" s="2" t="e">
        <f>VLOOKUP(data!M613,data!$Y$2:$AC$74,4,FALSE)</f>
        <v>#N/A</v>
      </c>
      <c r="P614" s="2"/>
      <c r="Q614" s="2" t="e">
        <f>CONCATENATE("INSERT INTO ",N614," (Sid, Eid) VALUES (",specialization!A642,", ",O614,");")</f>
        <v>#N/A</v>
      </c>
    </row>
    <row r="615" spans="1:17" x14ac:dyDescent="0.25">
      <c r="A615" s="2" t="e">
        <f>VLOOKUP(data!A614,courses!A:F,3,FALSE)</f>
        <v>#N/A</v>
      </c>
      <c r="B615" s="2" t="str">
        <f>CONCATENATE(data!G614," ",data!H614)</f>
        <v xml:space="preserve"> </v>
      </c>
      <c r="C615" s="2" t="str">
        <f t="shared" ref="C615:C650" si="54">LEFT(B615,LEN(B615)-1)</f>
        <v/>
      </c>
      <c r="D615" s="2">
        <f>IF(LEFT(data!O614,1)="(",data!O614,data!P614)</f>
        <v>0</v>
      </c>
      <c r="E615" s="2" t="str">
        <f t="shared" ref="E615:E650" si="55">MID(D615,2,999)</f>
        <v/>
      </c>
      <c r="F615" s="2">
        <f>IF(LEFT(data!O614,1)="(",data!P614,data!Q614)</f>
        <v>0</v>
      </c>
      <c r="G615" s="2">
        <f>IF(LEFT(data!O614,1)="(",data!Q614,data!R614)</f>
        <v>0</v>
      </c>
      <c r="H615" s="2">
        <f>IF(LEFT(data!O614,1)="(",data!R614,data!S614)</f>
        <v>0</v>
      </c>
      <c r="I615" s="2" t="str">
        <f t="shared" ref="I615:I650" si="56">LEFT(H615,LEN(H615)-1)</f>
        <v/>
      </c>
      <c r="J615" s="2" t="s">
        <v>361</v>
      </c>
      <c r="K615" s="2" t="e">
        <f t="shared" ref="K615:K650" si="57">CONCATENATE("INSERT INTO section (Cid, Room, Day, Time, Semester) VALUES (",A615,",'",C615,"','",E615,"','",F615,G615,I615,"','",J615,"');")</f>
        <v>#N/A</v>
      </c>
      <c r="L615" s="2"/>
      <c r="M615" s="2">
        <f>data!D614</f>
        <v>0</v>
      </c>
      <c r="N615" s="2" t="str">
        <f t="shared" ref="N615:N650" si="58">IF(LEFT(M615,1)="L", "lecture", IF(LEFT(M615,1)="T", "tutorial", "lab"))</f>
        <v>lab</v>
      </c>
      <c r="O615" s="2" t="e">
        <f>VLOOKUP(data!M614,data!$Y$2:$AC$74,4,FALSE)</f>
        <v>#N/A</v>
      </c>
      <c r="P615" s="2"/>
      <c r="Q615" s="2" t="e">
        <f>CONCATENATE("INSERT INTO ",N615," (Sid, Eid) VALUES (",specialization!A643,", ",O615,");")</f>
        <v>#N/A</v>
      </c>
    </row>
    <row r="616" spans="1:17" x14ac:dyDescent="0.25">
      <c r="A616" s="2" t="e">
        <f>VLOOKUP(data!A615,courses!A:F,3,FALSE)</f>
        <v>#N/A</v>
      </c>
      <c r="B616" s="2" t="str">
        <f>CONCATENATE(data!G615," ",data!H615)</f>
        <v xml:space="preserve"> </v>
      </c>
      <c r="C616" s="2" t="str">
        <f t="shared" si="54"/>
        <v/>
      </c>
      <c r="D616" s="2">
        <f>IF(LEFT(data!O615,1)="(",data!O615,data!P615)</f>
        <v>0</v>
      </c>
      <c r="E616" s="2" t="str">
        <f t="shared" si="55"/>
        <v/>
      </c>
      <c r="F616" s="2">
        <f>IF(LEFT(data!O615,1)="(",data!P615,data!Q615)</f>
        <v>0</v>
      </c>
      <c r="G616" s="2">
        <f>IF(LEFT(data!O615,1)="(",data!Q615,data!R615)</f>
        <v>0</v>
      </c>
      <c r="H616" s="2">
        <f>IF(LEFT(data!O615,1)="(",data!R615,data!S615)</f>
        <v>0</v>
      </c>
      <c r="I616" s="2" t="str">
        <f t="shared" si="56"/>
        <v/>
      </c>
      <c r="J616" s="2" t="s">
        <v>361</v>
      </c>
      <c r="K616" s="2" t="e">
        <f t="shared" si="57"/>
        <v>#N/A</v>
      </c>
      <c r="L616" s="2"/>
      <c r="M616" s="2">
        <f>data!D615</f>
        <v>0</v>
      </c>
      <c r="N616" s="2" t="str">
        <f t="shared" si="58"/>
        <v>lab</v>
      </c>
      <c r="O616" s="2" t="e">
        <f>VLOOKUP(data!M615,data!$Y$2:$AC$74,4,FALSE)</f>
        <v>#N/A</v>
      </c>
      <c r="P616" s="2"/>
      <c r="Q616" s="2" t="e">
        <f>CONCATENATE("INSERT INTO ",N616," (Sid, Eid) VALUES (",specialization!A644,", ",O616,");")</f>
        <v>#N/A</v>
      </c>
    </row>
    <row r="617" spans="1:17" x14ac:dyDescent="0.25">
      <c r="A617" s="2" t="e">
        <f>VLOOKUP(data!A616,courses!A:F,3,FALSE)</f>
        <v>#N/A</v>
      </c>
      <c r="B617" s="2" t="str">
        <f>CONCATENATE(data!G616," ",data!H616)</f>
        <v xml:space="preserve"> </v>
      </c>
      <c r="C617" s="2" t="str">
        <f t="shared" si="54"/>
        <v/>
      </c>
      <c r="D617" s="2">
        <f>IF(LEFT(data!O616,1)="(",data!O616,data!P616)</f>
        <v>0</v>
      </c>
      <c r="E617" s="2" t="str">
        <f t="shared" si="55"/>
        <v/>
      </c>
      <c r="F617" s="2">
        <f>IF(LEFT(data!O616,1)="(",data!P616,data!Q616)</f>
        <v>0</v>
      </c>
      <c r="G617" s="2">
        <f>IF(LEFT(data!O616,1)="(",data!Q616,data!R616)</f>
        <v>0</v>
      </c>
      <c r="H617" s="2">
        <f>IF(LEFT(data!O616,1)="(",data!R616,data!S616)</f>
        <v>0</v>
      </c>
      <c r="I617" s="2" t="str">
        <f t="shared" si="56"/>
        <v/>
      </c>
      <c r="J617" s="2" t="s">
        <v>361</v>
      </c>
      <c r="K617" s="2" t="e">
        <f t="shared" si="57"/>
        <v>#N/A</v>
      </c>
      <c r="L617" s="2"/>
      <c r="M617" s="2">
        <f>data!D616</f>
        <v>0</v>
      </c>
      <c r="N617" s="2" t="str">
        <f t="shared" si="58"/>
        <v>lab</v>
      </c>
      <c r="O617" s="2" t="e">
        <f>VLOOKUP(data!M616,data!$Y$2:$AC$74,4,FALSE)</f>
        <v>#N/A</v>
      </c>
      <c r="P617" s="2"/>
      <c r="Q617" s="2" t="e">
        <f>CONCATENATE("INSERT INTO ",N617," (Sid, Eid) VALUES (",specialization!A645,", ",O617,");")</f>
        <v>#N/A</v>
      </c>
    </row>
    <row r="618" spans="1:17" x14ac:dyDescent="0.25">
      <c r="A618" s="2" t="e">
        <f>VLOOKUP(data!A617,courses!A:F,3,FALSE)</f>
        <v>#N/A</v>
      </c>
      <c r="B618" s="2" t="str">
        <f>CONCATENATE(data!G617," ",data!H617)</f>
        <v xml:space="preserve"> </v>
      </c>
      <c r="C618" s="2" t="str">
        <f t="shared" si="54"/>
        <v/>
      </c>
      <c r="D618" s="2">
        <f>IF(LEFT(data!O617,1)="(",data!O617,data!P617)</f>
        <v>0</v>
      </c>
      <c r="E618" s="2" t="str">
        <f t="shared" si="55"/>
        <v/>
      </c>
      <c r="F618" s="2">
        <f>IF(LEFT(data!O617,1)="(",data!P617,data!Q617)</f>
        <v>0</v>
      </c>
      <c r="G618" s="2">
        <f>IF(LEFT(data!O617,1)="(",data!Q617,data!R617)</f>
        <v>0</v>
      </c>
      <c r="H618" s="2">
        <f>IF(LEFT(data!O617,1)="(",data!R617,data!S617)</f>
        <v>0</v>
      </c>
      <c r="I618" s="2" t="str">
        <f t="shared" si="56"/>
        <v/>
      </c>
      <c r="J618" s="2" t="s">
        <v>361</v>
      </c>
      <c r="K618" s="2" t="e">
        <f t="shared" si="57"/>
        <v>#N/A</v>
      </c>
      <c r="L618" s="2"/>
      <c r="M618" s="2">
        <f>data!D617</f>
        <v>0</v>
      </c>
      <c r="N618" s="2" t="str">
        <f t="shared" si="58"/>
        <v>lab</v>
      </c>
      <c r="O618" s="2" t="e">
        <f>VLOOKUP(data!M617,data!$Y$2:$AC$74,4,FALSE)</f>
        <v>#N/A</v>
      </c>
      <c r="P618" s="2"/>
      <c r="Q618" s="2" t="e">
        <f>CONCATENATE("INSERT INTO ",N618," (Sid, Eid) VALUES (",specialization!A646,", ",O618,");")</f>
        <v>#N/A</v>
      </c>
    </row>
    <row r="619" spans="1:17" x14ac:dyDescent="0.25">
      <c r="A619" s="2" t="e">
        <f>VLOOKUP(data!A618,courses!A:F,3,FALSE)</f>
        <v>#N/A</v>
      </c>
      <c r="B619" s="2" t="str">
        <f>CONCATENATE(data!G618," ",data!H618)</f>
        <v xml:space="preserve"> </v>
      </c>
      <c r="C619" s="2" t="str">
        <f t="shared" si="54"/>
        <v/>
      </c>
      <c r="D619" s="2">
        <f>IF(LEFT(data!O618,1)="(",data!O618,data!P618)</f>
        <v>0</v>
      </c>
      <c r="E619" s="2" t="str">
        <f t="shared" si="55"/>
        <v/>
      </c>
      <c r="F619" s="2">
        <f>IF(LEFT(data!O618,1)="(",data!P618,data!Q618)</f>
        <v>0</v>
      </c>
      <c r="G619" s="2">
        <f>IF(LEFT(data!O618,1)="(",data!Q618,data!R618)</f>
        <v>0</v>
      </c>
      <c r="H619" s="2">
        <f>IF(LEFT(data!O618,1)="(",data!R618,data!S618)</f>
        <v>0</v>
      </c>
      <c r="I619" s="2" t="str">
        <f t="shared" si="56"/>
        <v/>
      </c>
      <c r="J619" s="2" t="s">
        <v>361</v>
      </c>
      <c r="K619" s="2" t="e">
        <f t="shared" si="57"/>
        <v>#N/A</v>
      </c>
      <c r="L619" s="2"/>
      <c r="M619" s="2">
        <f>data!D618</f>
        <v>0</v>
      </c>
      <c r="N619" s="2" t="str">
        <f t="shared" si="58"/>
        <v>lab</v>
      </c>
      <c r="O619" s="2" t="e">
        <f>VLOOKUP(data!M618,data!$Y$2:$AC$74,4,FALSE)</f>
        <v>#N/A</v>
      </c>
      <c r="P619" s="2"/>
      <c r="Q619" s="2" t="e">
        <f>CONCATENATE("INSERT INTO ",N619," (Sid, Eid) VALUES (",specialization!A647,", ",O619,");")</f>
        <v>#N/A</v>
      </c>
    </row>
    <row r="620" spans="1:17" x14ac:dyDescent="0.25">
      <c r="A620" s="2" t="e">
        <f>VLOOKUP(data!A619,courses!A:F,3,FALSE)</f>
        <v>#N/A</v>
      </c>
      <c r="B620" s="2" t="str">
        <f>CONCATENATE(data!G619," ",data!H619)</f>
        <v xml:space="preserve"> </v>
      </c>
      <c r="C620" s="2" t="str">
        <f t="shared" si="54"/>
        <v/>
      </c>
      <c r="D620" s="2">
        <f>IF(LEFT(data!O619,1)="(",data!O619,data!P619)</f>
        <v>0</v>
      </c>
      <c r="E620" s="2" t="str">
        <f t="shared" si="55"/>
        <v/>
      </c>
      <c r="F620" s="2">
        <f>IF(LEFT(data!O619,1)="(",data!P619,data!Q619)</f>
        <v>0</v>
      </c>
      <c r="G620" s="2">
        <f>IF(LEFT(data!O619,1)="(",data!Q619,data!R619)</f>
        <v>0</v>
      </c>
      <c r="H620" s="2">
        <f>IF(LEFT(data!O619,1)="(",data!R619,data!S619)</f>
        <v>0</v>
      </c>
      <c r="I620" s="2" t="str">
        <f t="shared" si="56"/>
        <v/>
      </c>
      <c r="J620" s="2" t="s">
        <v>361</v>
      </c>
      <c r="K620" s="2" t="e">
        <f t="shared" si="57"/>
        <v>#N/A</v>
      </c>
      <c r="L620" s="2"/>
      <c r="M620" s="2">
        <f>data!D619</f>
        <v>0</v>
      </c>
      <c r="N620" s="2" t="str">
        <f t="shared" si="58"/>
        <v>lab</v>
      </c>
      <c r="O620" s="2" t="e">
        <f>VLOOKUP(data!M619,data!$Y$2:$AC$74,4,FALSE)</f>
        <v>#N/A</v>
      </c>
      <c r="P620" s="2"/>
      <c r="Q620" s="2" t="e">
        <f>CONCATENATE("INSERT INTO ",N620," (Sid, Eid) VALUES (",specialization!A648,", ",O620,");")</f>
        <v>#N/A</v>
      </c>
    </row>
    <row r="621" spans="1:17" x14ac:dyDescent="0.25">
      <c r="A621" s="2" t="e">
        <f>VLOOKUP(data!A620,courses!A:F,3,FALSE)</f>
        <v>#N/A</v>
      </c>
      <c r="B621" s="2" t="str">
        <f>CONCATENATE(data!G620," ",data!H620)</f>
        <v xml:space="preserve"> </v>
      </c>
      <c r="C621" s="2" t="str">
        <f t="shared" si="54"/>
        <v/>
      </c>
      <c r="D621" s="2">
        <f>IF(LEFT(data!O620,1)="(",data!O620,data!P620)</f>
        <v>0</v>
      </c>
      <c r="E621" s="2" t="str">
        <f t="shared" si="55"/>
        <v/>
      </c>
      <c r="F621" s="2">
        <f>IF(LEFT(data!O620,1)="(",data!P620,data!Q620)</f>
        <v>0</v>
      </c>
      <c r="G621" s="2">
        <f>IF(LEFT(data!O620,1)="(",data!Q620,data!R620)</f>
        <v>0</v>
      </c>
      <c r="H621" s="2">
        <f>IF(LEFT(data!O620,1)="(",data!R620,data!S620)</f>
        <v>0</v>
      </c>
      <c r="I621" s="2" t="str">
        <f t="shared" si="56"/>
        <v/>
      </c>
      <c r="J621" s="2" t="s">
        <v>361</v>
      </c>
      <c r="K621" s="2" t="e">
        <f t="shared" si="57"/>
        <v>#N/A</v>
      </c>
      <c r="L621" s="2"/>
      <c r="M621" s="2">
        <f>data!D620</f>
        <v>0</v>
      </c>
      <c r="N621" s="2" t="str">
        <f t="shared" si="58"/>
        <v>lab</v>
      </c>
      <c r="O621" s="2" t="e">
        <f>VLOOKUP(data!M620,data!$Y$2:$AC$74,4,FALSE)</f>
        <v>#N/A</v>
      </c>
      <c r="P621" s="2"/>
      <c r="Q621" s="2" t="e">
        <f>CONCATENATE("INSERT INTO ",N621," (Sid, Eid) VALUES (",specialization!A649,", ",O621,");")</f>
        <v>#N/A</v>
      </c>
    </row>
    <row r="622" spans="1:17" x14ac:dyDescent="0.25">
      <c r="A622" s="2" t="e">
        <f>VLOOKUP(data!A621,courses!A:F,3,FALSE)</f>
        <v>#N/A</v>
      </c>
      <c r="B622" s="2" t="str">
        <f>CONCATENATE(data!G621," ",data!H621)</f>
        <v xml:space="preserve"> </v>
      </c>
      <c r="C622" s="2" t="str">
        <f t="shared" si="54"/>
        <v/>
      </c>
      <c r="D622" s="2">
        <f>IF(LEFT(data!O621,1)="(",data!O621,data!P621)</f>
        <v>0</v>
      </c>
      <c r="E622" s="2" t="str">
        <f t="shared" si="55"/>
        <v/>
      </c>
      <c r="F622" s="2">
        <f>IF(LEFT(data!O621,1)="(",data!P621,data!Q621)</f>
        <v>0</v>
      </c>
      <c r="G622" s="2">
        <f>IF(LEFT(data!O621,1)="(",data!Q621,data!R621)</f>
        <v>0</v>
      </c>
      <c r="H622" s="2">
        <f>IF(LEFT(data!O621,1)="(",data!R621,data!S621)</f>
        <v>0</v>
      </c>
      <c r="I622" s="2" t="str">
        <f t="shared" si="56"/>
        <v/>
      </c>
      <c r="J622" s="2" t="s">
        <v>361</v>
      </c>
      <c r="K622" s="2" t="e">
        <f t="shared" si="57"/>
        <v>#N/A</v>
      </c>
      <c r="L622" s="2"/>
      <c r="M622" s="2">
        <f>data!D621</f>
        <v>0</v>
      </c>
      <c r="N622" s="2" t="str">
        <f t="shared" si="58"/>
        <v>lab</v>
      </c>
      <c r="O622" s="2" t="e">
        <f>VLOOKUP(data!M621,data!$Y$2:$AC$74,4,FALSE)</f>
        <v>#N/A</v>
      </c>
      <c r="P622" s="2"/>
      <c r="Q622" s="2" t="e">
        <f>CONCATENATE("INSERT INTO ",N622," (Sid, Eid) VALUES (",specialization!A650,", ",O622,");")</f>
        <v>#N/A</v>
      </c>
    </row>
    <row r="623" spans="1:17" x14ac:dyDescent="0.25">
      <c r="A623" s="2" t="e">
        <f>VLOOKUP(data!A622,courses!A:F,3,FALSE)</f>
        <v>#N/A</v>
      </c>
      <c r="B623" s="2" t="str">
        <f>CONCATENATE(data!G622," ",data!H622)</f>
        <v xml:space="preserve"> </v>
      </c>
      <c r="C623" s="2" t="str">
        <f t="shared" si="54"/>
        <v/>
      </c>
      <c r="D623" s="2">
        <f>IF(LEFT(data!O622,1)="(",data!O622,data!P622)</f>
        <v>0</v>
      </c>
      <c r="E623" s="2" t="str">
        <f t="shared" si="55"/>
        <v/>
      </c>
      <c r="F623" s="2">
        <f>IF(LEFT(data!O622,1)="(",data!P622,data!Q622)</f>
        <v>0</v>
      </c>
      <c r="G623" s="2">
        <f>IF(LEFT(data!O622,1)="(",data!Q622,data!R622)</f>
        <v>0</v>
      </c>
      <c r="H623" s="2">
        <f>IF(LEFT(data!O622,1)="(",data!R622,data!S622)</f>
        <v>0</v>
      </c>
      <c r="I623" s="2" t="str">
        <f t="shared" si="56"/>
        <v/>
      </c>
      <c r="J623" s="2" t="s">
        <v>361</v>
      </c>
      <c r="K623" s="2" t="e">
        <f t="shared" si="57"/>
        <v>#N/A</v>
      </c>
      <c r="L623" s="2"/>
      <c r="M623" s="2">
        <f>data!D622</f>
        <v>0</v>
      </c>
      <c r="N623" s="2" t="str">
        <f t="shared" si="58"/>
        <v>lab</v>
      </c>
      <c r="O623" s="2" t="e">
        <f>VLOOKUP(data!M622,data!$Y$2:$AC$74,4,FALSE)</f>
        <v>#N/A</v>
      </c>
      <c r="P623" s="2"/>
      <c r="Q623" s="2" t="e">
        <f>CONCATENATE("INSERT INTO ",N623," (Sid, Eid) VALUES (",specialization!A651,", ",O623,");")</f>
        <v>#N/A</v>
      </c>
    </row>
    <row r="624" spans="1:17" x14ac:dyDescent="0.25">
      <c r="A624" s="2" t="e">
        <f>VLOOKUP(data!A623,courses!A:F,3,FALSE)</f>
        <v>#N/A</v>
      </c>
      <c r="B624" s="2" t="str">
        <f>CONCATENATE(data!G623," ",data!H623)</f>
        <v xml:space="preserve"> </v>
      </c>
      <c r="C624" s="2" t="str">
        <f t="shared" si="54"/>
        <v/>
      </c>
      <c r="D624" s="2">
        <f>IF(LEFT(data!O623,1)="(",data!O623,data!P623)</f>
        <v>0</v>
      </c>
      <c r="E624" s="2" t="str">
        <f t="shared" si="55"/>
        <v/>
      </c>
      <c r="F624" s="2">
        <f>IF(LEFT(data!O623,1)="(",data!P623,data!Q623)</f>
        <v>0</v>
      </c>
      <c r="G624" s="2">
        <f>IF(LEFT(data!O623,1)="(",data!Q623,data!R623)</f>
        <v>0</v>
      </c>
      <c r="H624" s="2">
        <f>IF(LEFT(data!O623,1)="(",data!R623,data!S623)</f>
        <v>0</v>
      </c>
      <c r="I624" s="2" t="str">
        <f t="shared" si="56"/>
        <v/>
      </c>
      <c r="J624" s="2" t="s">
        <v>361</v>
      </c>
      <c r="K624" s="2" t="e">
        <f t="shared" si="57"/>
        <v>#N/A</v>
      </c>
      <c r="L624" s="2"/>
      <c r="M624" s="2">
        <f>data!D623</f>
        <v>0</v>
      </c>
      <c r="N624" s="2" t="str">
        <f t="shared" si="58"/>
        <v>lab</v>
      </c>
      <c r="O624" s="2" t="e">
        <f>VLOOKUP(data!M623,data!$Y$2:$AC$74,4,FALSE)</f>
        <v>#N/A</v>
      </c>
      <c r="P624" s="2"/>
      <c r="Q624" s="2" t="e">
        <f>CONCATENATE("INSERT INTO ",N624," (Sid, Eid) VALUES (",specialization!A652,", ",O624,");")</f>
        <v>#N/A</v>
      </c>
    </row>
    <row r="625" spans="1:17" x14ac:dyDescent="0.25">
      <c r="A625" s="2" t="e">
        <f>VLOOKUP(data!A624,courses!A:F,3,FALSE)</f>
        <v>#N/A</v>
      </c>
      <c r="B625" s="2" t="str">
        <f>CONCATENATE(data!G624," ",data!H624)</f>
        <v xml:space="preserve"> </v>
      </c>
      <c r="C625" s="2" t="str">
        <f t="shared" si="54"/>
        <v/>
      </c>
      <c r="D625" s="2">
        <f>IF(LEFT(data!O624,1)="(",data!O624,data!P624)</f>
        <v>0</v>
      </c>
      <c r="E625" s="2" t="str">
        <f t="shared" si="55"/>
        <v/>
      </c>
      <c r="F625" s="2">
        <f>IF(LEFT(data!O624,1)="(",data!P624,data!Q624)</f>
        <v>0</v>
      </c>
      <c r="G625" s="2">
        <f>IF(LEFT(data!O624,1)="(",data!Q624,data!R624)</f>
        <v>0</v>
      </c>
      <c r="H625" s="2">
        <f>IF(LEFT(data!O624,1)="(",data!R624,data!S624)</f>
        <v>0</v>
      </c>
      <c r="I625" s="2" t="str">
        <f t="shared" si="56"/>
        <v/>
      </c>
      <c r="J625" s="2" t="s">
        <v>361</v>
      </c>
      <c r="K625" s="2" t="e">
        <f t="shared" si="57"/>
        <v>#N/A</v>
      </c>
      <c r="L625" s="2"/>
      <c r="M625" s="2">
        <f>data!D624</f>
        <v>0</v>
      </c>
      <c r="N625" s="2" t="str">
        <f t="shared" si="58"/>
        <v>lab</v>
      </c>
      <c r="O625" s="2" t="e">
        <f>VLOOKUP(data!M624,data!$Y$2:$AC$74,4,FALSE)</f>
        <v>#N/A</v>
      </c>
      <c r="P625" s="2"/>
      <c r="Q625" s="2" t="e">
        <f>CONCATENATE("INSERT INTO ",N625," (Sid, Eid) VALUES (",specialization!A653,", ",O625,");")</f>
        <v>#N/A</v>
      </c>
    </row>
    <row r="626" spans="1:17" x14ac:dyDescent="0.25">
      <c r="A626" s="2" t="e">
        <f>VLOOKUP(data!A625,courses!A:F,3,FALSE)</f>
        <v>#N/A</v>
      </c>
      <c r="B626" s="2" t="str">
        <f>CONCATENATE(data!G625," ",data!H625)</f>
        <v xml:space="preserve"> </v>
      </c>
      <c r="C626" s="2" t="str">
        <f t="shared" si="54"/>
        <v/>
      </c>
      <c r="D626" s="2">
        <f>IF(LEFT(data!O625,1)="(",data!O625,data!P625)</f>
        <v>0</v>
      </c>
      <c r="E626" s="2" t="str">
        <f t="shared" si="55"/>
        <v/>
      </c>
      <c r="F626" s="2">
        <f>IF(LEFT(data!O625,1)="(",data!P625,data!Q625)</f>
        <v>0</v>
      </c>
      <c r="G626" s="2">
        <f>IF(LEFT(data!O625,1)="(",data!Q625,data!R625)</f>
        <v>0</v>
      </c>
      <c r="H626" s="2">
        <f>IF(LEFT(data!O625,1)="(",data!R625,data!S625)</f>
        <v>0</v>
      </c>
      <c r="I626" s="2" t="str">
        <f t="shared" si="56"/>
        <v/>
      </c>
      <c r="J626" s="2" t="s">
        <v>361</v>
      </c>
      <c r="K626" s="2" t="e">
        <f t="shared" si="57"/>
        <v>#N/A</v>
      </c>
      <c r="L626" s="2"/>
      <c r="M626" s="2">
        <f>data!D625</f>
        <v>0</v>
      </c>
      <c r="N626" s="2" t="str">
        <f t="shared" si="58"/>
        <v>lab</v>
      </c>
      <c r="O626" s="2" t="e">
        <f>VLOOKUP(data!M625,data!$Y$2:$AC$74,4,FALSE)</f>
        <v>#N/A</v>
      </c>
      <c r="P626" s="2"/>
      <c r="Q626" s="2" t="e">
        <f>CONCATENATE("INSERT INTO ",N626," (Sid, Eid) VALUES (",specialization!A654,", ",O626,");")</f>
        <v>#N/A</v>
      </c>
    </row>
    <row r="627" spans="1:17" x14ac:dyDescent="0.25">
      <c r="A627" s="2" t="e">
        <f>VLOOKUP(data!A626,courses!A:F,3,FALSE)</f>
        <v>#N/A</v>
      </c>
      <c r="B627" s="2" t="str">
        <f>CONCATENATE(data!G626," ",data!H626)</f>
        <v xml:space="preserve"> </v>
      </c>
      <c r="C627" s="2" t="str">
        <f t="shared" si="54"/>
        <v/>
      </c>
      <c r="D627" s="2">
        <f>IF(LEFT(data!O626,1)="(",data!O626,data!P626)</f>
        <v>0</v>
      </c>
      <c r="E627" s="2" t="str">
        <f t="shared" si="55"/>
        <v/>
      </c>
      <c r="F627" s="2">
        <f>IF(LEFT(data!O626,1)="(",data!P626,data!Q626)</f>
        <v>0</v>
      </c>
      <c r="G627" s="2">
        <f>IF(LEFT(data!O626,1)="(",data!Q626,data!R626)</f>
        <v>0</v>
      </c>
      <c r="H627" s="2">
        <f>IF(LEFT(data!O626,1)="(",data!R626,data!S626)</f>
        <v>0</v>
      </c>
      <c r="I627" s="2" t="str">
        <f t="shared" si="56"/>
        <v/>
      </c>
      <c r="J627" s="2" t="s">
        <v>361</v>
      </c>
      <c r="K627" s="2" t="e">
        <f t="shared" si="57"/>
        <v>#N/A</v>
      </c>
      <c r="L627" s="2"/>
      <c r="M627" s="2">
        <f>data!D626</f>
        <v>0</v>
      </c>
      <c r="N627" s="2" t="str">
        <f t="shared" si="58"/>
        <v>lab</v>
      </c>
      <c r="O627" s="2" t="e">
        <f>VLOOKUP(data!M626,data!$Y$2:$AC$74,4,FALSE)</f>
        <v>#N/A</v>
      </c>
      <c r="P627" s="2"/>
      <c r="Q627" s="2" t="e">
        <f>CONCATENATE("INSERT INTO ",N627," (Sid, Eid) VALUES (",specialization!A655,", ",O627,");")</f>
        <v>#N/A</v>
      </c>
    </row>
    <row r="628" spans="1:17" x14ac:dyDescent="0.25">
      <c r="A628" s="2" t="e">
        <f>VLOOKUP(data!A627,courses!A:F,3,FALSE)</f>
        <v>#N/A</v>
      </c>
      <c r="B628" s="2" t="str">
        <f>CONCATENATE(data!G627," ",data!H627)</f>
        <v xml:space="preserve"> </v>
      </c>
      <c r="C628" s="2" t="str">
        <f t="shared" si="54"/>
        <v/>
      </c>
      <c r="D628" s="2">
        <f>IF(LEFT(data!O627,1)="(",data!O627,data!P627)</f>
        <v>0</v>
      </c>
      <c r="E628" s="2" t="str">
        <f t="shared" si="55"/>
        <v/>
      </c>
      <c r="F628" s="2">
        <f>IF(LEFT(data!O627,1)="(",data!P627,data!Q627)</f>
        <v>0</v>
      </c>
      <c r="G628" s="2">
        <f>IF(LEFT(data!O627,1)="(",data!Q627,data!R627)</f>
        <v>0</v>
      </c>
      <c r="H628" s="2">
        <f>IF(LEFT(data!O627,1)="(",data!R627,data!S627)</f>
        <v>0</v>
      </c>
      <c r="I628" s="2" t="str">
        <f t="shared" si="56"/>
        <v/>
      </c>
      <c r="J628" s="2" t="s">
        <v>361</v>
      </c>
      <c r="K628" s="2" t="e">
        <f t="shared" si="57"/>
        <v>#N/A</v>
      </c>
      <c r="L628" s="2"/>
      <c r="M628" s="2">
        <f>data!D627</f>
        <v>0</v>
      </c>
      <c r="N628" s="2" t="str">
        <f t="shared" si="58"/>
        <v>lab</v>
      </c>
      <c r="O628" s="2" t="e">
        <f>VLOOKUP(data!M627,data!$Y$2:$AC$74,4,FALSE)</f>
        <v>#N/A</v>
      </c>
      <c r="P628" s="2"/>
      <c r="Q628" s="2" t="e">
        <f>CONCATENATE("INSERT INTO ",N628," (Sid, Eid) VALUES (",specialization!A656,", ",O628,");")</f>
        <v>#N/A</v>
      </c>
    </row>
    <row r="629" spans="1:17" x14ac:dyDescent="0.25">
      <c r="A629" s="2" t="e">
        <f>VLOOKUP(data!A628,courses!A:F,3,FALSE)</f>
        <v>#N/A</v>
      </c>
      <c r="B629" s="2" t="str">
        <f>CONCATENATE(data!G628," ",data!H628)</f>
        <v xml:space="preserve"> </v>
      </c>
      <c r="C629" s="2" t="str">
        <f t="shared" si="54"/>
        <v/>
      </c>
      <c r="D629" s="2">
        <f>IF(LEFT(data!O628,1)="(",data!O628,data!P628)</f>
        <v>0</v>
      </c>
      <c r="E629" s="2" t="str">
        <f t="shared" si="55"/>
        <v/>
      </c>
      <c r="F629" s="2">
        <f>IF(LEFT(data!O628,1)="(",data!P628,data!Q628)</f>
        <v>0</v>
      </c>
      <c r="G629" s="2">
        <f>IF(LEFT(data!O628,1)="(",data!Q628,data!R628)</f>
        <v>0</v>
      </c>
      <c r="H629" s="2">
        <f>IF(LEFT(data!O628,1)="(",data!R628,data!S628)</f>
        <v>0</v>
      </c>
      <c r="I629" s="2" t="str">
        <f t="shared" si="56"/>
        <v/>
      </c>
      <c r="J629" s="2" t="s">
        <v>361</v>
      </c>
      <c r="K629" s="2" t="e">
        <f t="shared" si="57"/>
        <v>#N/A</v>
      </c>
      <c r="L629" s="2"/>
      <c r="M629" s="2">
        <f>data!D628</f>
        <v>0</v>
      </c>
      <c r="N629" s="2" t="str">
        <f t="shared" si="58"/>
        <v>lab</v>
      </c>
      <c r="O629" s="2" t="e">
        <f>VLOOKUP(data!M628,data!$Y$2:$AC$74,4,FALSE)</f>
        <v>#N/A</v>
      </c>
      <c r="P629" s="2"/>
      <c r="Q629" s="2" t="e">
        <f>CONCATENATE("INSERT INTO ",N629," (Sid, Eid) VALUES (",specialization!A657,", ",O629,");")</f>
        <v>#N/A</v>
      </c>
    </row>
    <row r="630" spans="1:17" x14ac:dyDescent="0.25">
      <c r="A630" s="2" t="e">
        <f>VLOOKUP(data!A629,courses!A:F,3,FALSE)</f>
        <v>#N/A</v>
      </c>
      <c r="B630" s="2" t="str">
        <f>CONCATENATE(data!G629," ",data!H629)</f>
        <v xml:space="preserve"> </v>
      </c>
      <c r="C630" s="2" t="str">
        <f t="shared" si="54"/>
        <v/>
      </c>
      <c r="D630" s="2">
        <f>IF(LEFT(data!O629,1)="(",data!O629,data!P629)</f>
        <v>0</v>
      </c>
      <c r="E630" s="2" t="str">
        <f t="shared" si="55"/>
        <v/>
      </c>
      <c r="F630" s="2">
        <f>IF(LEFT(data!O629,1)="(",data!P629,data!Q629)</f>
        <v>0</v>
      </c>
      <c r="G630" s="2">
        <f>IF(LEFT(data!O629,1)="(",data!Q629,data!R629)</f>
        <v>0</v>
      </c>
      <c r="H630" s="2">
        <f>IF(LEFT(data!O629,1)="(",data!R629,data!S629)</f>
        <v>0</v>
      </c>
      <c r="I630" s="2" t="str">
        <f t="shared" si="56"/>
        <v/>
      </c>
      <c r="J630" s="2" t="s">
        <v>361</v>
      </c>
      <c r="K630" s="2" t="e">
        <f t="shared" si="57"/>
        <v>#N/A</v>
      </c>
      <c r="L630" s="2"/>
      <c r="M630" s="2">
        <f>data!D629</f>
        <v>0</v>
      </c>
      <c r="N630" s="2" t="str">
        <f t="shared" si="58"/>
        <v>lab</v>
      </c>
      <c r="O630" s="2" t="e">
        <f>VLOOKUP(data!M629,data!$Y$2:$AC$74,4,FALSE)</f>
        <v>#N/A</v>
      </c>
      <c r="P630" s="2"/>
      <c r="Q630" s="2" t="e">
        <f>CONCATENATE("INSERT INTO ",N630," (Sid, Eid) VALUES (",specialization!A658,", ",O630,");")</f>
        <v>#N/A</v>
      </c>
    </row>
    <row r="631" spans="1:17" x14ac:dyDescent="0.25">
      <c r="A631" s="2" t="e">
        <f>VLOOKUP(data!A630,courses!A:F,3,FALSE)</f>
        <v>#N/A</v>
      </c>
      <c r="B631" s="2" t="str">
        <f>CONCATENATE(data!G630," ",data!H630)</f>
        <v xml:space="preserve"> </v>
      </c>
      <c r="C631" s="2" t="str">
        <f t="shared" si="54"/>
        <v/>
      </c>
      <c r="D631" s="2">
        <f>IF(LEFT(data!O630,1)="(",data!O630,data!P630)</f>
        <v>0</v>
      </c>
      <c r="E631" s="2" t="str">
        <f t="shared" si="55"/>
        <v/>
      </c>
      <c r="F631" s="2">
        <f>IF(LEFT(data!O630,1)="(",data!P630,data!Q630)</f>
        <v>0</v>
      </c>
      <c r="G631" s="2">
        <f>IF(LEFT(data!O630,1)="(",data!Q630,data!R630)</f>
        <v>0</v>
      </c>
      <c r="H631" s="2">
        <f>IF(LEFT(data!O630,1)="(",data!R630,data!S630)</f>
        <v>0</v>
      </c>
      <c r="I631" s="2" t="str">
        <f t="shared" si="56"/>
        <v/>
      </c>
      <c r="J631" s="2" t="s">
        <v>361</v>
      </c>
      <c r="K631" s="2" t="e">
        <f t="shared" si="57"/>
        <v>#N/A</v>
      </c>
      <c r="L631" s="2"/>
      <c r="M631" s="2">
        <f>data!D630</f>
        <v>0</v>
      </c>
      <c r="N631" s="2" t="str">
        <f t="shared" si="58"/>
        <v>lab</v>
      </c>
      <c r="O631" s="2" t="e">
        <f>VLOOKUP(data!M630,data!$Y$2:$AC$74,4,FALSE)</f>
        <v>#N/A</v>
      </c>
      <c r="P631" s="2"/>
      <c r="Q631" s="2" t="e">
        <f>CONCATENATE("INSERT INTO ",N631," (Sid, Eid) VALUES (",specialization!A659,", ",O631,");")</f>
        <v>#N/A</v>
      </c>
    </row>
    <row r="632" spans="1:17" x14ac:dyDescent="0.25">
      <c r="A632" s="2" t="e">
        <f>VLOOKUP(data!A631,courses!A:F,3,FALSE)</f>
        <v>#N/A</v>
      </c>
      <c r="B632" s="2" t="str">
        <f>CONCATENATE(data!G631," ",data!H631)</f>
        <v xml:space="preserve"> </v>
      </c>
      <c r="C632" s="2" t="str">
        <f t="shared" si="54"/>
        <v/>
      </c>
      <c r="D632" s="2">
        <f>IF(LEFT(data!O631,1)="(",data!O631,data!P631)</f>
        <v>0</v>
      </c>
      <c r="E632" s="2" t="str">
        <f t="shared" si="55"/>
        <v/>
      </c>
      <c r="F632" s="2">
        <f>IF(LEFT(data!O631,1)="(",data!P631,data!Q631)</f>
        <v>0</v>
      </c>
      <c r="G632" s="2">
        <f>IF(LEFT(data!O631,1)="(",data!Q631,data!R631)</f>
        <v>0</v>
      </c>
      <c r="H632" s="2">
        <f>IF(LEFT(data!O631,1)="(",data!R631,data!S631)</f>
        <v>0</v>
      </c>
      <c r="I632" s="2" t="str">
        <f t="shared" si="56"/>
        <v/>
      </c>
      <c r="J632" s="2" t="s">
        <v>361</v>
      </c>
      <c r="K632" s="2" t="e">
        <f t="shared" si="57"/>
        <v>#N/A</v>
      </c>
      <c r="L632" s="2"/>
      <c r="M632" s="2">
        <f>data!D631</f>
        <v>0</v>
      </c>
      <c r="N632" s="2" t="str">
        <f t="shared" si="58"/>
        <v>lab</v>
      </c>
      <c r="O632" s="2" t="e">
        <f>VLOOKUP(data!M631,data!$Y$2:$AC$74,4,FALSE)</f>
        <v>#N/A</v>
      </c>
      <c r="P632" s="2"/>
      <c r="Q632" s="2" t="e">
        <f>CONCATENATE("INSERT INTO ",N632," (Sid, Eid) VALUES (",specialization!A660,", ",O632,");")</f>
        <v>#N/A</v>
      </c>
    </row>
    <row r="633" spans="1:17" x14ac:dyDescent="0.25">
      <c r="A633" s="2" t="e">
        <f>VLOOKUP(data!A632,courses!A:F,3,FALSE)</f>
        <v>#N/A</v>
      </c>
      <c r="B633" s="2" t="str">
        <f>CONCATENATE(data!G632," ",data!H632)</f>
        <v xml:space="preserve"> </v>
      </c>
      <c r="C633" s="2" t="str">
        <f t="shared" si="54"/>
        <v/>
      </c>
      <c r="D633" s="2">
        <f>IF(LEFT(data!O632,1)="(",data!O632,data!P632)</f>
        <v>0</v>
      </c>
      <c r="E633" s="2" t="str">
        <f t="shared" si="55"/>
        <v/>
      </c>
      <c r="F633" s="2">
        <f>IF(LEFT(data!O632,1)="(",data!P632,data!Q632)</f>
        <v>0</v>
      </c>
      <c r="G633" s="2">
        <f>IF(LEFT(data!O632,1)="(",data!Q632,data!R632)</f>
        <v>0</v>
      </c>
      <c r="H633" s="2">
        <f>IF(LEFT(data!O632,1)="(",data!R632,data!S632)</f>
        <v>0</v>
      </c>
      <c r="I633" s="2" t="str">
        <f t="shared" si="56"/>
        <v/>
      </c>
      <c r="J633" s="2" t="s">
        <v>361</v>
      </c>
      <c r="K633" s="2" t="e">
        <f t="shared" si="57"/>
        <v>#N/A</v>
      </c>
      <c r="L633" s="2"/>
      <c r="M633" s="2">
        <f>data!D632</f>
        <v>0</v>
      </c>
      <c r="N633" s="2" t="str">
        <f t="shared" si="58"/>
        <v>lab</v>
      </c>
      <c r="O633" s="2" t="e">
        <f>VLOOKUP(data!M632,data!$Y$2:$AC$74,4,FALSE)</f>
        <v>#N/A</v>
      </c>
      <c r="P633" s="2"/>
      <c r="Q633" s="2" t="e">
        <f>CONCATENATE("INSERT INTO ",N633," (Sid, Eid) VALUES (",specialization!A661,", ",O633,");")</f>
        <v>#N/A</v>
      </c>
    </row>
    <row r="634" spans="1:17" x14ac:dyDescent="0.25">
      <c r="A634" s="2" t="e">
        <f>VLOOKUP(data!A633,courses!A:F,3,FALSE)</f>
        <v>#N/A</v>
      </c>
      <c r="B634" s="2" t="str">
        <f>CONCATENATE(data!G633," ",data!H633)</f>
        <v xml:space="preserve"> </v>
      </c>
      <c r="C634" s="2" t="str">
        <f t="shared" si="54"/>
        <v/>
      </c>
      <c r="D634" s="2">
        <f>IF(LEFT(data!O633,1)="(",data!O633,data!P633)</f>
        <v>0</v>
      </c>
      <c r="E634" s="2" t="str">
        <f t="shared" si="55"/>
        <v/>
      </c>
      <c r="F634" s="2">
        <f>IF(LEFT(data!O633,1)="(",data!P633,data!Q633)</f>
        <v>0</v>
      </c>
      <c r="G634" s="2">
        <f>IF(LEFT(data!O633,1)="(",data!Q633,data!R633)</f>
        <v>0</v>
      </c>
      <c r="H634" s="2">
        <f>IF(LEFT(data!O633,1)="(",data!R633,data!S633)</f>
        <v>0</v>
      </c>
      <c r="I634" s="2" t="str">
        <f t="shared" si="56"/>
        <v/>
      </c>
      <c r="J634" s="2" t="s">
        <v>361</v>
      </c>
      <c r="K634" s="2" t="e">
        <f t="shared" si="57"/>
        <v>#N/A</v>
      </c>
      <c r="L634" s="2"/>
      <c r="M634" s="2">
        <f>data!D633</f>
        <v>0</v>
      </c>
      <c r="N634" s="2" t="str">
        <f t="shared" si="58"/>
        <v>lab</v>
      </c>
      <c r="O634" s="2" t="e">
        <f>VLOOKUP(data!M633,data!$Y$2:$AC$74,4,FALSE)</f>
        <v>#N/A</v>
      </c>
      <c r="P634" s="2"/>
      <c r="Q634" s="2" t="e">
        <f>CONCATENATE("INSERT INTO ",N634," (Sid, Eid) VALUES (",specialization!A662,", ",O634,");")</f>
        <v>#N/A</v>
      </c>
    </row>
    <row r="635" spans="1:17" x14ac:dyDescent="0.25">
      <c r="A635" s="2" t="e">
        <f>VLOOKUP(data!A634,courses!A:F,3,FALSE)</f>
        <v>#N/A</v>
      </c>
      <c r="B635" s="2" t="str">
        <f>CONCATENATE(data!G634," ",data!H634)</f>
        <v xml:space="preserve"> </v>
      </c>
      <c r="C635" s="2" t="str">
        <f t="shared" si="54"/>
        <v/>
      </c>
      <c r="D635" s="2">
        <f>IF(LEFT(data!O634,1)="(",data!O634,data!P634)</f>
        <v>0</v>
      </c>
      <c r="E635" s="2" t="str">
        <f t="shared" si="55"/>
        <v/>
      </c>
      <c r="F635" s="2">
        <f>IF(LEFT(data!O634,1)="(",data!P634,data!Q634)</f>
        <v>0</v>
      </c>
      <c r="G635" s="2">
        <f>IF(LEFT(data!O634,1)="(",data!Q634,data!R634)</f>
        <v>0</v>
      </c>
      <c r="H635" s="2">
        <f>IF(LEFT(data!O634,1)="(",data!R634,data!S634)</f>
        <v>0</v>
      </c>
      <c r="I635" s="2" t="str">
        <f t="shared" si="56"/>
        <v/>
      </c>
      <c r="J635" s="2" t="s">
        <v>361</v>
      </c>
      <c r="K635" s="2" t="e">
        <f t="shared" si="57"/>
        <v>#N/A</v>
      </c>
      <c r="L635" s="2"/>
      <c r="M635" s="2">
        <f>data!D634</f>
        <v>0</v>
      </c>
      <c r="N635" s="2" t="str">
        <f t="shared" si="58"/>
        <v>lab</v>
      </c>
      <c r="O635" s="2" t="e">
        <f>VLOOKUP(data!M634,data!$Y$2:$AC$74,4,FALSE)</f>
        <v>#N/A</v>
      </c>
      <c r="P635" s="2"/>
      <c r="Q635" s="2" t="e">
        <f>CONCATENATE("INSERT INTO ",N635," (Sid, Eid) VALUES (",specialization!A663,", ",O635,");")</f>
        <v>#N/A</v>
      </c>
    </row>
    <row r="636" spans="1:17" x14ac:dyDescent="0.25">
      <c r="A636" s="2" t="e">
        <f>VLOOKUP(data!A635,courses!A:F,3,FALSE)</f>
        <v>#N/A</v>
      </c>
      <c r="B636" s="2" t="str">
        <f>CONCATENATE(data!G635," ",data!H635)</f>
        <v xml:space="preserve"> </v>
      </c>
      <c r="C636" s="2" t="str">
        <f t="shared" si="54"/>
        <v/>
      </c>
      <c r="D636" s="2">
        <f>IF(LEFT(data!O635,1)="(",data!O635,data!P635)</f>
        <v>0</v>
      </c>
      <c r="E636" s="2" t="str">
        <f t="shared" si="55"/>
        <v/>
      </c>
      <c r="F636" s="2">
        <f>IF(LEFT(data!O635,1)="(",data!P635,data!Q635)</f>
        <v>0</v>
      </c>
      <c r="G636" s="2">
        <f>IF(LEFT(data!O635,1)="(",data!Q635,data!R635)</f>
        <v>0</v>
      </c>
      <c r="H636" s="2">
        <f>IF(LEFT(data!O635,1)="(",data!R635,data!S635)</f>
        <v>0</v>
      </c>
      <c r="I636" s="2" t="str">
        <f t="shared" si="56"/>
        <v/>
      </c>
      <c r="J636" s="2" t="s">
        <v>361</v>
      </c>
      <c r="K636" s="2" t="e">
        <f t="shared" si="57"/>
        <v>#N/A</v>
      </c>
      <c r="L636" s="2"/>
      <c r="M636" s="2">
        <f>data!D635</f>
        <v>0</v>
      </c>
      <c r="N636" s="2" t="str">
        <f t="shared" si="58"/>
        <v>lab</v>
      </c>
      <c r="O636" s="2" t="e">
        <f>VLOOKUP(data!M635,data!$Y$2:$AC$74,4,FALSE)</f>
        <v>#N/A</v>
      </c>
      <c r="P636" s="2"/>
      <c r="Q636" s="2" t="e">
        <f>CONCATENATE("INSERT INTO ",N636," (Sid, Eid) VALUES (",specialization!A664,", ",O636,");")</f>
        <v>#N/A</v>
      </c>
    </row>
    <row r="637" spans="1:17" x14ac:dyDescent="0.25">
      <c r="A637" s="2" t="e">
        <f>VLOOKUP(data!A636,courses!A:F,3,FALSE)</f>
        <v>#N/A</v>
      </c>
      <c r="B637" s="2" t="str">
        <f>CONCATENATE(data!G636," ",data!H636)</f>
        <v xml:space="preserve"> </v>
      </c>
      <c r="C637" s="2" t="str">
        <f t="shared" si="54"/>
        <v/>
      </c>
      <c r="D637" s="2">
        <f>IF(LEFT(data!O636,1)="(",data!O636,data!P636)</f>
        <v>0</v>
      </c>
      <c r="E637" s="2" t="str">
        <f t="shared" si="55"/>
        <v/>
      </c>
      <c r="F637" s="2">
        <f>IF(LEFT(data!O636,1)="(",data!P636,data!Q636)</f>
        <v>0</v>
      </c>
      <c r="G637" s="2">
        <f>IF(LEFT(data!O636,1)="(",data!Q636,data!R636)</f>
        <v>0</v>
      </c>
      <c r="H637" s="2">
        <f>IF(LEFT(data!O636,1)="(",data!R636,data!S636)</f>
        <v>0</v>
      </c>
      <c r="I637" s="2" t="str">
        <f t="shared" si="56"/>
        <v/>
      </c>
      <c r="J637" s="2" t="s">
        <v>361</v>
      </c>
      <c r="K637" s="2" t="e">
        <f t="shared" si="57"/>
        <v>#N/A</v>
      </c>
      <c r="L637" s="2"/>
      <c r="M637" s="2">
        <f>data!D636</f>
        <v>0</v>
      </c>
      <c r="N637" s="2" t="str">
        <f t="shared" si="58"/>
        <v>lab</v>
      </c>
      <c r="O637" s="2" t="e">
        <f>VLOOKUP(data!M636,data!$Y$2:$AC$74,4,FALSE)</f>
        <v>#N/A</v>
      </c>
      <c r="P637" s="2"/>
      <c r="Q637" s="2" t="e">
        <f>CONCATENATE("INSERT INTO ",N637," (Sid, Eid) VALUES (",specialization!A665,", ",O637,");")</f>
        <v>#N/A</v>
      </c>
    </row>
    <row r="638" spans="1:17" x14ac:dyDescent="0.25">
      <c r="A638" s="2" t="e">
        <f>VLOOKUP(data!A637,courses!A:F,3,FALSE)</f>
        <v>#N/A</v>
      </c>
      <c r="B638" s="2" t="str">
        <f>CONCATENATE(data!G637," ",data!H637)</f>
        <v xml:space="preserve"> </v>
      </c>
      <c r="C638" s="2" t="str">
        <f t="shared" si="54"/>
        <v/>
      </c>
      <c r="D638" s="2">
        <f>IF(LEFT(data!O637,1)="(",data!O637,data!P637)</f>
        <v>0</v>
      </c>
      <c r="E638" s="2" t="str">
        <f t="shared" si="55"/>
        <v/>
      </c>
      <c r="F638" s="2">
        <f>IF(LEFT(data!O637,1)="(",data!P637,data!Q637)</f>
        <v>0</v>
      </c>
      <c r="G638" s="2">
        <f>IF(LEFT(data!O637,1)="(",data!Q637,data!R637)</f>
        <v>0</v>
      </c>
      <c r="H638" s="2">
        <f>IF(LEFT(data!O637,1)="(",data!R637,data!S637)</f>
        <v>0</v>
      </c>
      <c r="I638" s="2" t="str">
        <f t="shared" si="56"/>
        <v/>
      </c>
      <c r="J638" s="2" t="s">
        <v>361</v>
      </c>
      <c r="K638" s="2" t="e">
        <f t="shared" si="57"/>
        <v>#N/A</v>
      </c>
      <c r="L638" s="2"/>
      <c r="M638" s="2">
        <f>data!D637</f>
        <v>0</v>
      </c>
      <c r="N638" s="2" t="str">
        <f t="shared" si="58"/>
        <v>lab</v>
      </c>
      <c r="O638" s="2" t="e">
        <f>VLOOKUP(data!M637,data!$Y$2:$AC$74,4,FALSE)</f>
        <v>#N/A</v>
      </c>
      <c r="P638" s="2"/>
      <c r="Q638" s="2" t="e">
        <f>CONCATENATE("INSERT INTO ",N638," (Sid, Eid) VALUES (",specialization!A666,", ",O638,");")</f>
        <v>#N/A</v>
      </c>
    </row>
    <row r="639" spans="1:17" x14ac:dyDescent="0.25">
      <c r="A639" s="2" t="e">
        <f>VLOOKUP(data!A638,courses!A:F,3,FALSE)</f>
        <v>#N/A</v>
      </c>
      <c r="B639" s="2" t="str">
        <f>CONCATENATE(data!G638," ",data!H638)</f>
        <v xml:space="preserve"> </v>
      </c>
      <c r="C639" s="2" t="str">
        <f t="shared" si="54"/>
        <v/>
      </c>
      <c r="D639" s="2">
        <f>IF(LEFT(data!O638,1)="(",data!O638,data!P638)</f>
        <v>0</v>
      </c>
      <c r="E639" s="2" t="str">
        <f t="shared" si="55"/>
        <v/>
      </c>
      <c r="F639" s="2">
        <f>IF(LEFT(data!O638,1)="(",data!P638,data!Q638)</f>
        <v>0</v>
      </c>
      <c r="G639" s="2">
        <f>IF(LEFT(data!O638,1)="(",data!Q638,data!R638)</f>
        <v>0</v>
      </c>
      <c r="H639" s="2">
        <f>IF(LEFT(data!O638,1)="(",data!R638,data!S638)</f>
        <v>0</v>
      </c>
      <c r="I639" s="2" t="str">
        <f t="shared" si="56"/>
        <v/>
      </c>
      <c r="J639" s="2" t="s">
        <v>361</v>
      </c>
      <c r="K639" s="2" t="e">
        <f t="shared" si="57"/>
        <v>#N/A</v>
      </c>
      <c r="L639" s="2"/>
      <c r="M639" s="2">
        <f>data!D638</f>
        <v>0</v>
      </c>
      <c r="N639" s="2" t="str">
        <f t="shared" si="58"/>
        <v>lab</v>
      </c>
      <c r="O639" s="2" t="e">
        <f>VLOOKUP(data!M638,data!$Y$2:$AC$74,4,FALSE)</f>
        <v>#N/A</v>
      </c>
      <c r="P639" s="2"/>
      <c r="Q639" s="2" t="e">
        <f>CONCATENATE("INSERT INTO ",N639," (Sid, Eid) VALUES (",specialization!A667,", ",O639,");")</f>
        <v>#N/A</v>
      </c>
    </row>
    <row r="640" spans="1:17" x14ac:dyDescent="0.25">
      <c r="A640" s="2" t="e">
        <f>VLOOKUP(data!A639,courses!A:F,3,FALSE)</f>
        <v>#N/A</v>
      </c>
      <c r="B640" s="2" t="str">
        <f>CONCATENATE(data!G639," ",data!H639)</f>
        <v xml:space="preserve"> </v>
      </c>
      <c r="C640" s="2" t="str">
        <f t="shared" si="54"/>
        <v/>
      </c>
      <c r="D640" s="2">
        <f>IF(LEFT(data!O639,1)="(",data!O639,data!P639)</f>
        <v>0</v>
      </c>
      <c r="E640" s="2" t="str">
        <f t="shared" si="55"/>
        <v/>
      </c>
      <c r="F640" s="2">
        <f>IF(LEFT(data!O639,1)="(",data!P639,data!Q639)</f>
        <v>0</v>
      </c>
      <c r="G640" s="2">
        <f>IF(LEFT(data!O639,1)="(",data!Q639,data!R639)</f>
        <v>0</v>
      </c>
      <c r="H640" s="2">
        <f>IF(LEFT(data!O639,1)="(",data!R639,data!S639)</f>
        <v>0</v>
      </c>
      <c r="I640" s="2" t="str">
        <f t="shared" si="56"/>
        <v/>
      </c>
      <c r="J640" s="2" t="s">
        <v>361</v>
      </c>
      <c r="K640" s="2" t="e">
        <f t="shared" si="57"/>
        <v>#N/A</v>
      </c>
      <c r="L640" s="2"/>
      <c r="M640" s="2">
        <f>data!D639</f>
        <v>0</v>
      </c>
      <c r="N640" s="2" t="str">
        <f t="shared" si="58"/>
        <v>lab</v>
      </c>
      <c r="O640" s="2" t="e">
        <f>VLOOKUP(data!M639,data!$Y$2:$AC$74,4,FALSE)</f>
        <v>#N/A</v>
      </c>
      <c r="P640" s="2"/>
      <c r="Q640" s="2" t="e">
        <f>CONCATENATE("INSERT INTO ",N640," (Sid, Eid) VALUES (",specialization!A668,", ",O640,");")</f>
        <v>#N/A</v>
      </c>
    </row>
    <row r="641" spans="1:17" x14ac:dyDescent="0.25">
      <c r="A641" s="2" t="e">
        <f>VLOOKUP(data!A640,courses!A:F,3,FALSE)</f>
        <v>#N/A</v>
      </c>
      <c r="B641" s="2" t="str">
        <f>CONCATENATE(data!G640," ",data!H640)</f>
        <v xml:space="preserve"> </v>
      </c>
      <c r="C641" s="2" t="str">
        <f t="shared" si="54"/>
        <v/>
      </c>
      <c r="D641" s="2">
        <f>IF(LEFT(data!O640,1)="(",data!O640,data!P640)</f>
        <v>0</v>
      </c>
      <c r="E641" s="2" t="str">
        <f t="shared" si="55"/>
        <v/>
      </c>
      <c r="F641" s="2">
        <f>IF(LEFT(data!O640,1)="(",data!P640,data!Q640)</f>
        <v>0</v>
      </c>
      <c r="G641" s="2">
        <f>IF(LEFT(data!O640,1)="(",data!Q640,data!R640)</f>
        <v>0</v>
      </c>
      <c r="H641" s="2">
        <f>IF(LEFT(data!O640,1)="(",data!R640,data!S640)</f>
        <v>0</v>
      </c>
      <c r="I641" s="2" t="str">
        <f t="shared" si="56"/>
        <v/>
      </c>
      <c r="J641" s="2" t="s">
        <v>361</v>
      </c>
      <c r="K641" s="2" t="e">
        <f t="shared" si="57"/>
        <v>#N/A</v>
      </c>
      <c r="L641" s="2"/>
      <c r="M641" s="2">
        <f>data!D640</f>
        <v>0</v>
      </c>
      <c r="N641" s="2" t="str">
        <f t="shared" si="58"/>
        <v>lab</v>
      </c>
      <c r="O641" s="2" t="e">
        <f>VLOOKUP(data!M640,data!$Y$2:$AC$74,4,FALSE)</f>
        <v>#N/A</v>
      </c>
      <c r="P641" s="2"/>
      <c r="Q641" s="2" t="e">
        <f>CONCATENATE("INSERT INTO ",N641," (Sid, Eid) VALUES (",specialization!A669,", ",O641,");")</f>
        <v>#N/A</v>
      </c>
    </row>
    <row r="642" spans="1:17" x14ac:dyDescent="0.25">
      <c r="A642" s="2" t="e">
        <f>VLOOKUP(data!A641,courses!A:F,3,FALSE)</f>
        <v>#N/A</v>
      </c>
      <c r="B642" s="2" t="str">
        <f>CONCATENATE(data!G641," ",data!H641)</f>
        <v xml:space="preserve"> </v>
      </c>
      <c r="C642" s="2" t="str">
        <f t="shared" si="54"/>
        <v/>
      </c>
      <c r="D642" s="2">
        <f>IF(LEFT(data!O641,1)="(",data!O641,data!P641)</f>
        <v>0</v>
      </c>
      <c r="E642" s="2" t="str">
        <f t="shared" si="55"/>
        <v/>
      </c>
      <c r="F642" s="2">
        <f>IF(LEFT(data!O641,1)="(",data!P641,data!Q641)</f>
        <v>0</v>
      </c>
      <c r="G642" s="2">
        <f>IF(LEFT(data!O641,1)="(",data!Q641,data!R641)</f>
        <v>0</v>
      </c>
      <c r="H642" s="2">
        <f>IF(LEFT(data!O641,1)="(",data!R641,data!S641)</f>
        <v>0</v>
      </c>
      <c r="I642" s="2" t="str">
        <f t="shared" si="56"/>
        <v/>
      </c>
      <c r="J642" s="2" t="s">
        <v>361</v>
      </c>
      <c r="K642" s="2" t="e">
        <f t="shared" si="57"/>
        <v>#N/A</v>
      </c>
      <c r="L642" s="2"/>
      <c r="M642" s="2">
        <f>data!D641</f>
        <v>0</v>
      </c>
      <c r="N642" s="2" t="str">
        <f t="shared" si="58"/>
        <v>lab</v>
      </c>
      <c r="O642" s="2" t="e">
        <f>VLOOKUP(data!M641,data!$Y$2:$AC$74,4,FALSE)</f>
        <v>#N/A</v>
      </c>
      <c r="P642" s="2"/>
      <c r="Q642" s="2" t="e">
        <f>CONCATENATE("INSERT INTO ",N642," (Sid, Eid) VALUES (",specialization!A670,", ",O642,");")</f>
        <v>#N/A</v>
      </c>
    </row>
    <row r="643" spans="1:17" x14ac:dyDescent="0.25">
      <c r="A643" s="2" t="e">
        <f>VLOOKUP(data!A642,courses!A:F,3,FALSE)</f>
        <v>#N/A</v>
      </c>
      <c r="B643" s="2" t="str">
        <f>CONCATENATE(data!G642," ",data!H642)</f>
        <v xml:space="preserve"> </v>
      </c>
      <c r="C643" s="2" t="str">
        <f t="shared" si="54"/>
        <v/>
      </c>
      <c r="D643" s="2">
        <f>IF(LEFT(data!O642,1)="(",data!O642,data!P642)</f>
        <v>0</v>
      </c>
      <c r="E643" s="2" t="str">
        <f t="shared" si="55"/>
        <v/>
      </c>
      <c r="F643" s="2">
        <f>IF(LEFT(data!O642,1)="(",data!P642,data!Q642)</f>
        <v>0</v>
      </c>
      <c r="G643" s="2">
        <f>IF(LEFT(data!O642,1)="(",data!Q642,data!R642)</f>
        <v>0</v>
      </c>
      <c r="H643" s="2">
        <f>IF(LEFT(data!O642,1)="(",data!R642,data!S642)</f>
        <v>0</v>
      </c>
      <c r="I643" s="2" t="str">
        <f t="shared" si="56"/>
        <v/>
      </c>
      <c r="J643" s="2" t="s">
        <v>361</v>
      </c>
      <c r="K643" s="2" t="e">
        <f t="shared" si="57"/>
        <v>#N/A</v>
      </c>
      <c r="L643" s="2"/>
      <c r="M643" s="2">
        <f>data!D642</f>
        <v>0</v>
      </c>
      <c r="N643" s="2" t="str">
        <f t="shared" si="58"/>
        <v>lab</v>
      </c>
      <c r="O643" s="2" t="e">
        <f>VLOOKUP(data!M642,data!$Y$2:$AC$74,4,FALSE)</f>
        <v>#N/A</v>
      </c>
      <c r="P643" s="2"/>
      <c r="Q643" s="2" t="e">
        <f>CONCATENATE("INSERT INTO ",N643," (Sid, Eid) VALUES (",specialization!A671,", ",O643,");")</f>
        <v>#N/A</v>
      </c>
    </row>
    <row r="644" spans="1:17" x14ac:dyDescent="0.25">
      <c r="A644" s="2" t="e">
        <f>VLOOKUP(data!A643,courses!A:F,3,FALSE)</f>
        <v>#N/A</v>
      </c>
      <c r="B644" s="2" t="str">
        <f>CONCATENATE(data!G643," ",data!H643)</f>
        <v xml:space="preserve"> </v>
      </c>
      <c r="C644" s="2" t="str">
        <f t="shared" si="54"/>
        <v/>
      </c>
      <c r="D644" s="2">
        <f>IF(LEFT(data!O643,1)="(",data!O643,data!P643)</f>
        <v>0</v>
      </c>
      <c r="E644" s="2" t="str">
        <f t="shared" si="55"/>
        <v/>
      </c>
      <c r="F644" s="2">
        <f>IF(LEFT(data!O643,1)="(",data!P643,data!Q643)</f>
        <v>0</v>
      </c>
      <c r="G644" s="2">
        <f>IF(LEFT(data!O643,1)="(",data!Q643,data!R643)</f>
        <v>0</v>
      </c>
      <c r="H644" s="2">
        <f>IF(LEFT(data!O643,1)="(",data!R643,data!S643)</f>
        <v>0</v>
      </c>
      <c r="I644" s="2" t="str">
        <f t="shared" si="56"/>
        <v/>
      </c>
      <c r="J644" s="2" t="s">
        <v>361</v>
      </c>
      <c r="K644" s="2" t="e">
        <f t="shared" si="57"/>
        <v>#N/A</v>
      </c>
      <c r="L644" s="2"/>
      <c r="M644" s="2">
        <f>data!D643</f>
        <v>0</v>
      </c>
      <c r="N644" s="2" t="str">
        <f t="shared" si="58"/>
        <v>lab</v>
      </c>
      <c r="O644" s="2" t="e">
        <f>VLOOKUP(data!M643,data!$Y$2:$AC$74,4,FALSE)</f>
        <v>#N/A</v>
      </c>
      <c r="P644" s="2"/>
      <c r="Q644" s="2" t="e">
        <f>CONCATENATE("INSERT INTO ",N644," (Sid, Eid) VALUES (",specialization!A672,", ",O644,");")</f>
        <v>#N/A</v>
      </c>
    </row>
    <row r="645" spans="1:17" x14ac:dyDescent="0.25">
      <c r="A645" s="2" t="e">
        <f>VLOOKUP(data!A644,courses!A:F,3,FALSE)</f>
        <v>#N/A</v>
      </c>
      <c r="B645" s="2" t="str">
        <f>CONCATENATE(data!G644," ",data!H644)</f>
        <v xml:space="preserve"> </v>
      </c>
      <c r="C645" s="2" t="str">
        <f t="shared" si="54"/>
        <v/>
      </c>
      <c r="D645" s="2">
        <f>IF(LEFT(data!O644,1)="(",data!O644,data!P644)</f>
        <v>0</v>
      </c>
      <c r="E645" s="2" t="str">
        <f t="shared" si="55"/>
        <v/>
      </c>
      <c r="F645" s="2">
        <f>IF(LEFT(data!O644,1)="(",data!P644,data!Q644)</f>
        <v>0</v>
      </c>
      <c r="G645" s="2">
        <f>IF(LEFT(data!O644,1)="(",data!Q644,data!R644)</f>
        <v>0</v>
      </c>
      <c r="H645" s="2">
        <f>IF(LEFT(data!O644,1)="(",data!R644,data!S644)</f>
        <v>0</v>
      </c>
      <c r="I645" s="2" t="str">
        <f t="shared" si="56"/>
        <v/>
      </c>
      <c r="J645" s="2" t="s">
        <v>361</v>
      </c>
      <c r="K645" s="2" t="e">
        <f t="shared" si="57"/>
        <v>#N/A</v>
      </c>
      <c r="L645" s="2"/>
      <c r="M645" s="2">
        <f>data!D644</f>
        <v>0</v>
      </c>
      <c r="N645" s="2" t="str">
        <f t="shared" si="58"/>
        <v>lab</v>
      </c>
      <c r="O645" s="2" t="e">
        <f>VLOOKUP(data!M644,data!$Y$2:$AC$74,4,FALSE)</f>
        <v>#N/A</v>
      </c>
      <c r="P645" s="2"/>
      <c r="Q645" s="2" t="e">
        <f>CONCATENATE("INSERT INTO ",N645," (Sid, Eid) VALUES (",specialization!A673,", ",O645,");")</f>
        <v>#N/A</v>
      </c>
    </row>
    <row r="646" spans="1:17" x14ac:dyDescent="0.25">
      <c r="A646" s="2" t="e">
        <f>VLOOKUP(data!A645,courses!A:F,3,FALSE)</f>
        <v>#N/A</v>
      </c>
      <c r="B646" s="2" t="str">
        <f>CONCATENATE(data!G645," ",data!H645)</f>
        <v xml:space="preserve"> </v>
      </c>
      <c r="C646" s="2" t="str">
        <f t="shared" si="54"/>
        <v/>
      </c>
      <c r="D646" s="2">
        <f>IF(LEFT(data!O645,1)="(",data!O645,data!P645)</f>
        <v>0</v>
      </c>
      <c r="E646" s="2" t="str">
        <f t="shared" si="55"/>
        <v/>
      </c>
      <c r="F646" s="2">
        <f>IF(LEFT(data!O645,1)="(",data!P645,data!Q645)</f>
        <v>0</v>
      </c>
      <c r="G646" s="2">
        <f>IF(LEFT(data!O645,1)="(",data!Q645,data!R645)</f>
        <v>0</v>
      </c>
      <c r="H646" s="2">
        <f>IF(LEFT(data!O645,1)="(",data!R645,data!S645)</f>
        <v>0</v>
      </c>
      <c r="I646" s="2" t="str">
        <f t="shared" si="56"/>
        <v/>
      </c>
      <c r="J646" s="2" t="s">
        <v>361</v>
      </c>
      <c r="K646" s="2" t="e">
        <f t="shared" si="57"/>
        <v>#N/A</v>
      </c>
      <c r="L646" s="2"/>
      <c r="M646" s="2">
        <f>data!D645</f>
        <v>0</v>
      </c>
      <c r="N646" s="2" t="str">
        <f t="shared" si="58"/>
        <v>lab</v>
      </c>
      <c r="O646" s="2" t="e">
        <f>VLOOKUP(data!M645,data!$Y$2:$AC$74,4,FALSE)</f>
        <v>#N/A</v>
      </c>
      <c r="P646" s="2"/>
      <c r="Q646" s="2" t="e">
        <f>CONCATENATE("INSERT INTO ",N646," (Sid, Eid) VALUES (",specialization!A674,", ",O646,");")</f>
        <v>#N/A</v>
      </c>
    </row>
    <row r="647" spans="1:17" x14ac:dyDescent="0.25">
      <c r="A647" s="2" t="e">
        <f>VLOOKUP(data!A646,courses!A:F,3,FALSE)</f>
        <v>#N/A</v>
      </c>
      <c r="B647" s="2" t="str">
        <f>CONCATENATE(data!G646," ",data!H646)</f>
        <v xml:space="preserve"> </v>
      </c>
      <c r="C647" s="2" t="str">
        <f t="shared" si="54"/>
        <v/>
      </c>
      <c r="D647" s="2">
        <f>IF(LEFT(data!O646,1)="(",data!O646,data!P646)</f>
        <v>0</v>
      </c>
      <c r="E647" s="2" t="str">
        <f t="shared" si="55"/>
        <v/>
      </c>
      <c r="F647" s="2">
        <f>IF(LEFT(data!O646,1)="(",data!P646,data!Q646)</f>
        <v>0</v>
      </c>
      <c r="G647" s="2">
        <f>IF(LEFT(data!O646,1)="(",data!Q646,data!R646)</f>
        <v>0</v>
      </c>
      <c r="H647" s="2">
        <f>IF(LEFT(data!O646,1)="(",data!R646,data!S646)</f>
        <v>0</v>
      </c>
      <c r="I647" s="2" t="str">
        <f t="shared" si="56"/>
        <v/>
      </c>
      <c r="J647" s="2" t="s">
        <v>361</v>
      </c>
      <c r="K647" s="2" t="e">
        <f t="shared" si="57"/>
        <v>#N/A</v>
      </c>
      <c r="L647" s="2"/>
      <c r="M647" s="2">
        <f>data!D646</f>
        <v>0</v>
      </c>
      <c r="N647" s="2" t="str">
        <f t="shared" si="58"/>
        <v>lab</v>
      </c>
      <c r="O647" s="2" t="e">
        <f>VLOOKUP(data!M646,data!$Y$2:$AC$74,4,FALSE)</f>
        <v>#N/A</v>
      </c>
      <c r="P647" s="2"/>
      <c r="Q647" s="2" t="e">
        <f>CONCATENATE("INSERT INTO ",N647," (Sid, Eid) VALUES (",specialization!A675,", ",O647,");")</f>
        <v>#N/A</v>
      </c>
    </row>
    <row r="648" spans="1:17" x14ac:dyDescent="0.25">
      <c r="A648" s="2" t="e">
        <f>VLOOKUP(data!A647,courses!A:F,3,FALSE)</f>
        <v>#N/A</v>
      </c>
      <c r="B648" s="2" t="str">
        <f>CONCATENATE(data!G647," ",data!H647)</f>
        <v xml:space="preserve"> </v>
      </c>
      <c r="C648" s="2" t="str">
        <f t="shared" si="54"/>
        <v/>
      </c>
      <c r="D648" s="2">
        <f>IF(LEFT(data!O647,1)="(",data!O647,data!P647)</f>
        <v>0</v>
      </c>
      <c r="E648" s="2" t="str">
        <f t="shared" si="55"/>
        <v/>
      </c>
      <c r="F648" s="2">
        <f>IF(LEFT(data!O647,1)="(",data!P647,data!Q647)</f>
        <v>0</v>
      </c>
      <c r="G648" s="2">
        <f>IF(LEFT(data!O647,1)="(",data!Q647,data!R647)</f>
        <v>0</v>
      </c>
      <c r="H648" s="2">
        <f>IF(LEFT(data!O647,1)="(",data!R647,data!S647)</f>
        <v>0</v>
      </c>
      <c r="I648" s="2" t="str">
        <f t="shared" si="56"/>
        <v/>
      </c>
      <c r="J648" s="2" t="s">
        <v>361</v>
      </c>
      <c r="K648" s="2" t="e">
        <f t="shared" si="57"/>
        <v>#N/A</v>
      </c>
      <c r="L648" s="2"/>
      <c r="M648" s="2">
        <f>data!D647</f>
        <v>0</v>
      </c>
      <c r="N648" s="2" t="str">
        <f t="shared" si="58"/>
        <v>lab</v>
      </c>
      <c r="O648" s="2" t="e">
        <f>VLOOKUP(data!M647,data!$Y$2:$AC$74,4,FALSE)</f>
        <v>#N/A</v>
      </c>
      <c r="P648" s="2"/>
      <c r="Q648" s="2" t="e">
        <f>CONCATENATE("INSERT INTO ",N648," (Sid, Eid) VALUES (",specialization!A676,", ",O648,");")</f>
        <v>#N/A</v>
      </c>
    </row>
    <row r="649" spans="1:17" x14ac:dyDescent="0.25">
      <c r="A649" s="2" t="e">
        <f>VLOOKUP(data!A648,courses!A:F,3,FALSE)</f>
        <v>#N/A</v>
      </c>
      <c r="B649" s="2" t="str">
        <f>CONCATENATE(data!G648," ",data!H648)</f>
        <v xml:space="preserve"> </v>
      </c>
      <c r="C649" s="2" t="str">
        <f t="shared" si="54"/>
        <v/>
      </c>
      <c r="D649" s="2">
        <f>IF(LEFT(data!O648,1)="(",data!O648,data!P648)</f>
        <v>0</v>
      </c>
      <c r="E649" s="2" t="str">
        <f t="shared" si="55"/>
        <v/>
      </c>
      <c r="F649" s="2">
        <f>IF(LEFT(data!O648,1)="(",data!P648,data!Q648)</f>
        <v>0</v>
      </c>
      <c r="G649" s="2">
        <f>IF(LEFT(data!O648,1)="(",data!Q648,data!R648)</f>
        <v>0</v>
      </c>
      <c r="H649" s="2">
        <f>IF(LEFT(data!O648,1)="(",data!R648,data!S648)</f>
        <v>0</v>
      </c>
      <c r="I649" s="2" t="str">
        <f t="shared" si="56"/>
        <v/>
      </c>
      <c r="J649" s="2" t="s">
        <v>361</v>
      </c>
      <c r="K649" s="2" t="e">
        <f t="shared" si="57"/>
        <v>#N/A</v>
      </c>
      <c r="L649" s="2"/>
      <c r="M649" s="2">
        <f>data!D648</f>
        <v>0</v>
      </c>
      <c r="N649" s="2" t="str">
        <f t="shared" si="58"/>
        <v>lab</v>
      </c>
      <c r="O649" s="2" t="e">
        <f>VLOOKUP(data!M648,data!$Y$2:$AC$74,4,FALSE)</f>
        <v>#N/A</v>
      </c>
      <c r="P649" s="2"/>
      <c r="Q649" s="2" t="e">
        <f>CONCATENATE("INSERT INTO ",N649," (Sid, Eid) VALUES (",specialization!A677,", ",O649,");")</f>
        <v>#N/A</v>
      </c>
    </row>
    <row r="650" spans="1:17" x14ac:dyDescent="0.25">
      <c r="A650" s="2" t="e">
        <f>VLOOKUP(data!A649,courses!A:F,3,FALSE)</f>
        <v>#N/A</v>
      </c>
      <c r="B650" s="2" t="str">
        <f>CONCATENATE(data!G649," ",data!H649)</f>
        <v xml:space="preserve"> </v>
      </c>
      <c r="C650" s="2" t="str">
        <f t="shared" si="54"/>
        <v/>
      </c>
      <c r="D650" s="2">
        <f>IF(LEFT(data!O649,1)="(",data!O649,data!P649)</f>
        <v>0</v>
      </c>
      <c r="E650" s="2" t="str">
        <f t="shared" si="55"/>
        <v/>
      </c>
      <c r="F650" s="2">
        <f>IF(LEFT(data!O649,1)="(",data!P649,data!Q649)</f>
        <v>0</v>
      </c>
      <c r="G650" s="2">
        <f>IF(LEFT(data!O649,1)="(",data!Q649,data!R649)</f>
        <v>0</v>
      </c>
      <c r="H650" s="2">
        <f>IF(LEFT(data!O649,1)="(",data!R649,data!S649)</f>
        <v>0</v>
      </c>
      <c r="I650" s="2" t="str">
        <f t="shared" si="56"/>
        <v/>
      </c>
      <c r="J650" s="2" t="s">
        <v>361</v>
      </c>
      <c r="K650" s="2" t="e">
        <f t="shared" si="57"/>
        <v>#N/A</v>
      </c>
      <c r="L650" s="2"/>
      <c r="M650" s="2">
        <f>data!D649</f>
        <v>0</v>
      </c>
      <c r="N650" s="2" t="str">
        <f t="shared" si="58"/>
        <v>lab</v>
      </c>
      <c r="O650" s="2" t="e">
        <f>VLOOKUP(data!M649,data!$Y$2:$AC$74,4,FALSE)</f>
        <v>#N/A</v>
      </c>
      <c r="P650" s="2"/>
      <c r="Q650" s="2" t="e">
        <f>CONCATENATE("INSERT INTO ",N650," (Sid, Eid) VALUES (",specialization!A678,", ",O650,");")</f>
        <v>#N/A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5"/>
  <sheetViews>
    <sheetView topLeftCell="A187" workbookViewId="0">
      <selection activeCell="D220" sqref="D220"/>
    </sheetView>
  </sheetViews>
  <sheetFormatPr defaultRowHeight="15" x14ac:dyDescent="0.25"/>
  <cols>
    <col min="1" max="16384" width="9.140625" style="2"/>
  </cols>
  <sheetData>
    <row r="1" spans="1:6" x14ac:dyDescent="0.25">
      <c r="B1" s="2" t="s">
        <v>163</v>
      </c>
      <c r="C1" s="2" t="s">
        <v>161</v>
      </c>
      <c r="D1" s="2" t="s">
        <v>162</v>
      </c>
      <c r="E1" s="2" t="s">
        <v>164</v>
      </c>
      <c r="F1" s="2" t="s">
        <v>160</v>
      </c>
    </row>
    <row r="2" spans="1:6" x14ac:dyDescent="0.25">
      <c r="A2" s="2" t="str">
        <f>CONCATENATE(D2, " ", B2)</f>
        <v>CPSC 101</v>
      </c>
      <c r="B2" s="2">
        <v>101</v>
      </c>
      <c r="C2" s="2">
        <v>1</v>
      </c>
      <c r="D2" s="2" t="s">
        <v>0</v>
      </c>
      <c r="E2" s="2" t="s">
        <v>167</v>
      </c>
      <c r="F2" s="2" t="s">
        <v>168</v>
      </c>
    </row>
    <row r="3" spans="1:6" x14ac:dyDescent="0.25">
      <c r="A3" s="2" t="str">
        <f t="shared" ref="A3:A66" si="0">CONCATENATE(D3, " ", B3)</f>
        <v>CPSC 102</v>
      </c>
      <c r="B3" s="2">
        <v>102</v>
      </c>
      <c r="C3" s="2">
        <v>2</v>
      </c>
      <c r="D3" s="2" t="s">
        <v>0</v>
      </c>
      <c r="E3" s="2" t="s">
        <v>169</v>
      </c>
      <c r="F3" s="2" t="s">
        <v>170</v>
      </c>
    </row>
    <row r="4" spans="1:6" x14ac:dyDescent="0.25">
      <c r="A4" s="2" t="str">
        <f t="shared" si="0"/>
        <v>CPSC 105</v>
      </c>
      <c r="B4" s="2">
        <v>105</v>
      </c>
      <c r="C4" s="2">
        <v>3</v>
      </c>
      <c r="D4" s="2" t="s">
        <v>0</v>
      </c>
      <c r="E4" s="2" t="s">
        <v>171</v>
      </c>
      <c r="F4" s="2" t="s">
        <v>172</v>
      </c>
    </row>
    <row r="5" spans="1:6" x14ac:dyDescent="0.25">
      <c r="A5" s="2" t="str">
        <f t="shared" si="0"/>
        <v>CPSC 203</v>
      </c>
      <c r="B5" s="2">
        <v>203</v>
      </c>
      <c r="C5" s="2">
        <v>4</v>
      </c>
      <c r="D5" s="2" t="s">
        <v>0</v>
      </c>
      <c r="E5" s="2" t="s">
        <v>173</v>
      </c>
      <c r="F5" s="2" t="s">
        <v>174</v>
      </c>
    </row>
    <row r="6" spans="1:6" x14ac:dyDescent="0.25">
      <c r="A6" s="2" t="str">
        <f t="shared" si="0"/>
        <v>CPSC 217</v>
      </c>
      <c r="B6" s="2">
        <v>217</v>
      </c>
      <c r="C6" s="2">
        <v>5</v>
      </c>
      <c r="D6" s="2" t="s">
        <v>0</v>
      </c>
      <c r="E6" s="2" t="s">
        <v>175</v>
      </c>
      <c r="F6" s="2" t="s">
        <v>176</v>
      </c>
    </row>
    <row r="7" spans="1:6" x14ac:dyDescent="0.25">
      <c r="A7" s="2" t="str">
        <f t="shared" si="0"/>
        <v>CPSC 219</v>
      </c>
      <c r="B7" s="2">
        <v>219</v>
      </c>
      <c r="C7" s="2">
        <v>6</v>
      </c>
      <c r="D7" s="2" t="s">
        <v>0</v>
      </c>
      <c r="E7" s="2" t="s">
        <v>177</v>
      </c>
      <c r="F7" s="2" t="s">
        <v>178</v>
      </c>
    </row>
    <row r="8" spans="1:6" x14ac:dyDescent="0.25">
      <c r="A8" s="2" t="str">
        <f t="shared" si="0"/>
        <v>CPSC 231</v>
      </c>
      <c r="B8" s="2">
        <v>231</v>
      </c>
      <c r="C8" s="2">
        <v>7</v>
      </c>
      <c r="D8" s="2" t="s">
        <v>0</v>
      </c>
      <c r="E8" s="2" t="s">
        <v>179</v>
      </c>
      <c r="F8" s="2" t="s">
        <v>180</v>
      </c>
    </row>
    <row r="9" spans="1:6" x14ac:dyDescent="0.25">
      <c r="A9" s="2" t="str">
        <f t="shared" si="0"/>
        <v>CPSC 233</v>
      </c>
      <c r="B9" s="2">
        <v>233</v>
      </c>
      <c r="C9" s="2">
        <v>8</v>
      </c>
      <c r="D9" s="2" t="s">
        <v>0</v>
      </c>
      <c r="E9" s="2" t="s">
        <v>181</v>
      </c>
      <c r="F9" s="2" t="s">
        <v>182</v>
      </c>
    </row>
    <row r="10" spans="1:6" x14ac:dyDescent="0.25">
      <c r="A10" s="2" t="str">
        <f t="shared" si="0"/>
        <v>CPSC 235</v>
      </c>
      <c r="B10" s="2">
        <v>235</v>
      </c>
      <c r="C10" s="2">
        <v>9</v>
      </c>
      <c r="D10" s="2" t="s">
        <v>0</v>
      </c>
      <c r="E10" s="2" t="s">
        <v>183</v>
      </c>
      <c r="F10" s="2" t="s">
        <v>184</v>
      </c>
    </row>
    <row r="11" spans="1:6" x14ac:dyDescent="0.25">
      <c r="A11" s="2" t="str">
        <f t="shared" si="0"/>
        <v>CPSC 313</v>
      </c>
      <c r="B11" s="2">
        <v>313</v>
      </c>
      <c r="C11" s="2">
        <v>10</v>
      </c>
      <c r="D11" s="2" t="s">
        <v>0</v>
      </c>
      <c r="E11" s="2" t="s">
        <v>185</v>
      </c>
      <c r="F11" s="2" t="s">
        <v>186</v>
      </c>
    </row>
    <row r="12" spans="1:6" x14ac:dyDescent="0.25">
      <c r="A12" s="2" t="str">
        <f t="shared" si="0"/>
        <v>CPSC 319</v>
      </c>
      <c r="B12" s="2">
        <v>319</v>
      </c>
      <c r="C12" s="2">
        <v>11</v>
      </c>
      <c r="D12" s="2" t="s">
        <v>0</v>
      </c>
      <c r="E12" s="2" t="s">
        <v>187</v>
      </c>
      <c r="F12" s="2" t="s">
        <v>188</v>
      </c>
    </row>
    <row r="13" spans="1:6" x14ac:dyDescent="0.25">
      <c r="A13" s="2" t="str">
        <f t="shared" si="0"/>
        <v>CPSC 329</v>
      </c>
      <c r="B13" s="2">
        <v>329</v>
      </c>
      <c r="C13" s="2">
        <v>12</v>
      </c>
      <c r="D13" s="2" t="s">
        <v>0</v>
      </c>
      <c r="E13" s="2" t="s">
        <v>189</v>
      </c>
      <c r="F13" s="2" t="s">
        <v>190</v>
      </c>
    </row>
    <row r="14" spans="1:6" x14ac:dyDescent="0.25">
      <c r="A14" s="2" t="str">
        <f t="shared" si="0"/>
        <v>CPSC 331</v>
      </c>
      <c r="B14" s="2">
        <v>331</v>
      </c>
      <c r="C14" s="2">
        <v>13</v>
      </c>
      <c r="D14" s="2" t="s">
        <v>0</v>
      </c>
      <c r="E14" s="2" t="s">
        <v>191</v>
      </c>
      <c r="F14" s="2" t="s">
        <v>192</v>
      </c>
    </row>
    <row r="15" spans="1:6" x14ac:dyDescent="0.25">
      <c r="A15" s="2" t="str">
        <f t="shared" si="0"/>
        <v>CPSC 335</v>
      </c>
      <c r="B15" s="2">
        <v>335</v>
      </c>
      <c r="C15" s="2">
        <v>14</v>
      </c>
      <c r="D15" s="2" t="s">
        <v>0</v>
      </c>
      <c r="E15" s="2" t="s">
        <v>193</v>
      </c>
      <c r="F15" s="2" t="s">
        <v>194</v>
      </c>
    </row>
    <row r="16" spans="1:6" x14ac:dyDescent="0.25">
      <c r="A16" s="2" t="str">
        <f t="shared" si="0"/>
        <v>CPSC 355</v>
      </c>
      <c r="B16" s="2">
        <v>355</v>
      </c>
      <c r="C16" s="2">
        <v>15</v>
      </c>
      <c r="D16" s="2" t="s">
        <v>0</v>
      </c>
      <c r="E16" s="2" t="s">
        <v>195</v>
      </c>
      <c r="F16" s="2" t="s">
        <v>196</v>
      </c>
    </row>
    <row r="17" spans="1:6" x14ac:dyDescent="0.25">
      <c r="A17" s="2" t="str">
        <f t="shared" si="0"/>
        <v>CPSC 359</v>
      </c>
      <c r="B17" s="2">
        <v>359</v>
      </c>
      <c r="C17" s="2">
        <v>16</v>
      </c>
      <c r="D17" s="2" t="s">
        <v>0</v>
      </c>
      <c r="E17" s="2" t="s">
        <v>197</v>
      </c>
      <c r="F17" s="2" t="s">
        <v>198</v>
      </c>
    </row>
    <row r="18" spans="1:6" x14ac:dyDescent="0.25">
      <c r="A18" s="2" t="str">
        <f t="shared" si="0"/>
        <v>CPSC 399</v>
      </c>
      <c r="B18" s="2">
        <v>399</v>
      </c>
      <c r="C18" s="2">
        <v>17</v>
      </c>
      <c r="D18" s="2" t="s">
        <v>0</v>
      </c>
      <c r="E18" s="2" t="s">
        <v>199</v>
      </c>
      <c r="F18" s="2" t="s">
        <v>200</v>
      </c>
    </row>
    <row r="19" spans="1:6" x14ac:dyDescent="0.25">
      <c r="A19" s="2" t="str">
        <f t="shared" si="0"/>
        <v>CPSC 409</v>
      </c>
      <c r="B19" s="2">
        <v>409</v>
      </c>
      <c r="C19" s="2">
        <v>18</v>
      </c>
      <c r="D19" s="2" t="s">
        <v>0</v>
      </c>
      <c r="E19" s="2" t="s">
        <v>201</v>
      </c>
      <c r="F19" s="2" t="s">
        <v>202</v>
      </c>
    </row>
    <row r="20" spans="1:6" x14ac:dyDescent="0.25">
      <c r="A20" s="2" t="str">
        <f t="shared" si="0"/>
        <v>CPSC 411</v>
      </c>
      <c r="B20" s="2">
        <v>411</v>
      </c>
      <c r="C20" s="2">
        <v>19</v>
      </c>
      <c r="D20" s="2" t="s">
        <v>0</v>
      </c>
      <c r="E20" s="2" t="s">
        <v>203</v>
      </c>
      <c r="F20" s="2" t="s">
        <v>204</v>
      </c>
    </row>
    <row r="21" spans="1:6" x14ac:dyDescent="0.25">
      <c r="A21" s="2" t="str">
        <f t="shared" si="0"/>
        <v>CPSC 413</v>
      </c>
      <c r="B21" s="2">
        <v>413</v>
      </c>
      <c r="C21" s="2">
        <v>20</v>
      </c>
      <c r="D21" s="2" t="s">
        <v>0</v>
      </c>
      <c r="E21" s="2" t="s">
        <v>205</v>
      </c>
      <c r="F21" s="2" t="s">
        <v>206</v>
      </c>
    </row>
    <row r="22" spans="1:6" x14ac:dyDescent="0.25">
      <c r="A22" s="2" t="str">
        <f t="shared" si="0"/>
        <v>CPSC 418</v>
      </c>
      <c r="B22" s="2">
        <v>418</v>
      </c>
      <c r="C22" s="2">
        <v>21</v>
      </c>
      <c r="D22" s="2" t="s">
        <v>0</v>
      </c>
      <c r="E22" s="2" t="s">
        <v>207</v>
      </c>
      <c r="F22" s="2" t="s">
        <v>208</v>
      </c>
    </row>
    <row r="23" spans="1:6" x14ac:dyDescent="0.25">
      <c r="A23" s="2" t="str">
        <f t="shared" si="0"/>
        <v>CPSC 433</v>
      </c>
      <c r="B23" s="2">
        <v>433</v>
      </c>
      <c r="C23" s="2">
        <v>22</v>
      </c>
      <c r="D23" s="2" t="s">
        <v>0</v>
      </c>
      <c r="E23" s="2" t="s">
        <v>209</v>
      </c>
      <c r="F23" s="2" t="s">
        <v>210</v>
      </c>
    </row>
    <row r="24" spans="1:6" x14ac:dyDescent="0.25">
      <c r="A24" s="2" t="str">
        <f t="shared" si="0"/>
        <v>CPSC 441</v>
      </c>
      <c r="B24" s="2">
        <v>441</v>
      </c>
      <c r="C24" s="2">
        <v>23</v>
      </c>
      <c r="D24" s="2" t="s">
        <v>0</v>
      </c>
      <c r="E24" s="2" t="s">
        <v>211</v>
      </c>
      <c r="F24" s="2" t="s">
        <v>212</v>
      </c>
    </row>
    <row r="25" spans="1:6" x14ac:dyDescent="0.25">
      <c r="A25" s="2" t="str">
        <f t="shared" si="0"/>
        <v>CPSC 449</v>
      </c>
      <c r="B25" s="2">
        <v>449</v>
      </c>
      <c r="C25" s="2">
        <v>24</v>
      </c>
      <c r="D25" s="2" t="s">
        <v>0</v>
      </c>
      <c r="E25" s="2" t="s">
        <v>213</v>
      </c>
      <c r="F25" s="2" t="s">
        <v>214</v>
      </c>
    </row>
    <row r="26" spans="1:6" x14ac:dyDescent="0.25">
      <c r="A26" s="2" t="str">
        <f t="shared" si="0"/>
        <v>CPSC 453</v>
      </c>
      <c r="B26" s="2">
        <v>453</v>
      </c>
      <c r="C26" s="2">
        <v>25</v>
      </c>
      <c r="D26" s="2" t="s">
        <v>0</v>
      </c>
      <c r="E26" s="2" t="s">
        <v>215</v>
      </c>
      <c r="F26" s="2" t="s">
        <v>216</v>
      </c>
    </row>
    <row r="27" spans="1:6" x14ac:dyDescent="0.25">
      <c r="A27" s="2" t="str">
        <f t="shared" si="0"/>
        <v>CPSC 457</v>
      </c>
      <c r="B27" s="2">
        <v>457</v>
      </c>
      <c r="C27" s="2">
        <v>26</v>
      </c>
      <c r="D27" s="2" t="s">
        <v>0</v>
      </c>
      <c r="E27" s="2" t="s">
        <v>217</v>
      </c>
      <c r="F27" s="2" t="s">
        <v>218</v>
      </c>
    </row>
    <row r="28" spans="1:6" x14ac:dyDescent="0.25">
      <c r="A28" s="2" t="str">
        <f t="shared" si="0"/>
        <v>CPSC 461</v>
      </c>
      <c r="B28" s="2">
        <v>461</v>
      </c>
      <c r="C28" s="2">
        <v>27</v>
      </c>
      <c r="D28" s="2" t="s">
        <v>0</v>
      </c>
      <c r="E28" s="2" t="s">
        <v>219</v>
      </c>
      <c r="F28" s="2" t="s">
        <v>220</v>
      </c>
    </row>
    <row r="29" spans="1:6" x14ac:dyDescent="0.25">
      <c r="A29" s="2" t="str">
        <f t="shared" si="0"/>
        <v>CPSC 471</v>
      </c>
      <c r="B29" s="2">
        <v>471</v>
      </c>
      <c r="C29" s="2">
        <v>28</v>
      </c>
      <c r="D29" s="2" t="s">
        <v>0</v>
      </c>
      <c r="E29" s="2" t="s">
        <v>221</v>
      </c>
      <c r="F29" s="2" t="s">
        <v>222</v>
      </c>
    </row>
    <row r="30" spans="1:6" x14ac:dyDescent="0.25">
      <c r="A30" s="2" t="str">
        <f t="shared" si="0"/>
        <v>CPSC 481</v>
      </c>
      <c r="B30" s="2">
        <v>481</v>
      </c>
      <c r="C30" s="2">
        <v>29</v>
      </c>
      <c r="D30" s="2" t="s">
        <v>0</v>
      </c>
      <c r="E30" s="2" t="s">
        <v>223</v>
      </c>
      <c r="F30" s="2" t="s">
        <v>224</v>
      </c>
    </row>
    <row r="31" spans="1:6" x14ac:dyDescent="0.25">
      <c r="A31" s="2" t="str">
        <f t="shared" si="0"/>
        <v>CPSC 491</v>
      </c>
      <c r="B31" s="2">
        <v>491</v>
      </c>
      <c r="C31" s="2">
        <v>30</v>
      </c>
      <c r="D31" s="2" t="s">
        <v>0</v>
      </c>
      <c r="E31" s="2" t="s">
        <v>225</v>
      </c>
      <c r="F31" s="2" t="s">
        <v>226</v>
      </c>
    </row>
    <row r="32" spans="1:6" x14ac:dyDescent="0.25">
      <c r="A32" s="2" t="str">
        <f t="shared" si="0"/>
        <v>CPSC 499</v>
      </c>
      <c r="B32" s="2">
        <v>499</v>
      </c>
      <c r="C32" s="2">
        <v>31</v>
      </c>
      <c r="D32" s="2" t="s">
        <v>0</v>
      </c>
      <c r="E32" s="2" t="s">
        <v>199</v>
      </c>
      <c r="F32" s="2" t="s">
        <v>227</v>
      </c>
    </row>
    <row r="33" spans="1:6" x14ac:dyDescent="0.25">
      <c r="A33" s="2" t="str">
        <f t="shared" si="0"/>
        <v>CPSC 501</v>
      </c>
      <c r="B33" s="2">
        <v>501</v>
      </c>
      <c r="C33" s="2">
        <v>32</v>
      </c>
      <c r="D33" s="2" t="s">
        <v>0</v>
      </c>
      <c r="E33" s="2" t="s">
        <v>228</v>
      </c>
      <c r="F33" s="2" t="s">
        <v>229</v>
      </c>
    </row>
    <row r="34" spans="1:6" x14ac:dyDescent="0.25">
      <c r="A34" s="2" t="str">
        <f t="shared" si="0"/>
        <v>CPSC 502</v>
      </c>
      <c r="B34" s="2">
        <v>502</v>
      </c>
      <c r="C34" s="2">
        <v>33</v>
      </c>
      <c r="D34" s="2" t="s">
        <v>0</v>
      </c>
      <c r="E34" s="2" t="s">
        <v>230</v>
      </c>
      <c r="F34" s="2" t="s">
        <v>231</v>
      </c>
    </row>
    <row r="35" spans="1:6" x14ac:dyDescent="0.25">
      <c r="A35" s="2" t="str">
        <f t="shared" si="0"/>
        <v>CPSC 503</v>
      </c>
      <c r="B35" s="2">
        <v>503</v>
      </c>
      <c r="C35" s="2">
        <v>34</v>
      </c>
      <c r="D35" s="2" t="s">
        <v>0</v>
      </c>
      <c r="E35" s="2" t="s">
        <v>158</v>
      </c>
      <c r="F35" s="2" t="s">
        <v>232</v>
      </c>
    </row>
    <row r="36" spans="1:6" x14ac:dyDescent="0.25">
      <c r="A36" s="2" t="str">
        <f t="shared" si="0"/>
        <v>CPSC 511</v>
      </c>
      <c r="B36" s="2">
        <v>511</v>
      </c>
      <c r="C36" s="2">
        <v>35</v>
      </c>
      <c r="D36" s="2" t="s">
        <v>0</v>
      </c>
      <c r="E36" s="2" t="s">
        <v>233</v>
      </c>
      <c r="F36" s="2" t="s">
        <v>234</v>
      </c>
    </row>
    <row r="37" spans="1:6" x14ac:dyDescent="0.25">
      <c r="A37" s="2" t="str">
        <f t="shared" si="0"/>
        <v>CPSC 513</v>
      </c>
      <c r="B37" s="2">
        <v>513</v>
      </c>
      <c r="C37" s="2">
        <v>36</v>
      </c>
      <c r="D37" s="2" t="s">
        <v>0</v>
      </c>
      <c r="E37" s="2" t="s">
        <v>165</v>
      </c>
      <c r="F37" s="2" t="s">
        <v>235</v>
      </c>
    </row>
    <row r="38" spans="1:6" x14ac:dyDescent="0.25">
      <c r="A38" s="2" t="str">
        <f t="shared" si="0"/>
        <v>CPSC 517</v>
      </c>
      <c r="B38" s="2">
        <v>517</v>
      </c>
      <c r="C38" s="2">
        <v>37</v>
      </c>
      <c r="D38" s="2" t="s">
        <v>0</v>
      </c>
      <c r="E38" s="2" t="s">
        <v>236</v>
      </c>
      <c r="F38" s="2" t="s">
        <v>237</v>
      </c>
    </row>
    <row r="39" spans="1:6" x14ac:dyDescent="0.25">
      <c r="A39" s="2" t="str">
        <f t="shared" si="0"/>
        <v>CPSC 518</v>
      </c>
      <c r="B39" s="2">
        <v>518</v>
      </c>
      <c r="C39" s="2">
        <v>38</v>
      </c>
      <c r="D39" s="2" t="s">
        <v>0</v>
      </c>
      <c r="E39" s="2" t="s">
        <v>238</v>
      </c>
      <c r="F39" s="2" t="s">
        <v>239</v>
      </c>
    </row>
    <row r="40" spans="1:6" x14ac:dyDescent="0.25">
      <c r="A40" s="2" t="str">
        <f t="shared" si="0"/>
        <v>CPSC 519</v>
      </c>
      <c r="B40" s="2">
        <v>519</v>
      </c>
      <c r="C40" s="2">
        <v>39</v>
      </c>
      <c r="D40" s="2" t="s">
        <v>0</v>
      </c>
      <c r="E40" s="2" t="s">
        <v>240</v>
      </c>
      <c r="F40" s="2" t="s">
        <v>241</v>
      </c>
    </row>
    <row r="41" spans="1:6" x14ac:dyDescent="0.25">
      <c r="A41" s="2" t="str">
        <f t="shared" si="0"/>
        <v>CPSC 521</v>
      </c>
      <c r="B41" s="2">
        <v>521</v>
      </c>
      <c r="C41" s="2">
        <v>40</v>
      </c>
      <c r="D41" s="2" t="s">
        <v>0</v>
      </c>
      <c r="E41" s="2" t="s">
        <v>242</v>
      </c>
      <c r="F41" s="2" t="s">
        <v>243</v>
      </c>
    </row>
    <row r="42" spans="1:6" x14ac:dyDescent="0.25">
      <c r="A42" s="2" t="str">
        <f t="shared" si="0"/>
        <v>CPSC 522</v>
      </c>
      <c r="B42" s="2">
        <v>522</v>
      </c>
      <c r="C42" s="2">
        <v>41</v>
      </c>
      <c r="D42" s="2" t="s">
        <v>0</v>
      </c>
      <c r="E42" s="2" t="s">
        <v>244</v>
      </c>
      <c r="F42" s="2" t="s">
        <v>245</v>
      </c>
    </row>
    <row r="43" spans="1:6" x14ac:dyDescent="0.25">
      <c r="A43" s="2" t="str">
        <f t="shared" si="0"/>
        <v>CPSC 525</v>
      </c>
      <c r="B43" s="2">
        <v>525</v>
      </c>
      <c r="C43" s="2">
        <v>42</v>
      </c>
      <c r="D43" s="2" t="s">
        <v>0</v>
      </c>
      <c r="E43" s="2" t="s">
        <v>246</v>
      </c>
      <c r="F43" s="2" t="s">
        <v>247</v>
      </c>
    </row>
    <row r="44" spans="1:6" x14ac:dyDescent="0.25">
      <c r="A44" s="2" t="str">
        <f t="shared" si="0"/>
        <v>CPSC 526</v>
      </c>
      <c r="B44" s="2">
        <v>526</v>
      </c>
      <c r="C44" s="2">
        <v>43</v>
      </c>
      <c r="D44" s="2" t="s">
        <v>0</v>
      </c>
      <c r="E44" s="2" t="s">
        <v>248</v>
      </c>
      <c r="F44" s="2" t="s">
        <v>249</v>
      </c>
    </row>
    <row r="45" spans="1:6" x14ac:dyDescent="0.25">
      <c r="A45" s="2" t="str">
        <f t="shared" si="0"/>
        <v>CPSC 527</v>
      </c>
      <c r="B45" s="2">
        <v>527</v>
      </c>
      <c r="C45" s="2">
        <v>44</v>
      </c>
      <c r="D45" s="2" t="s">
        <v>0</v>
      </c>
      <c r="E45" s="2" t="s">
        <v>250</v>
      </c>
      <c r="F45" s="2" t="s">
        <v>251</v>
      </c>
    </row>
    <row r="46" spans="1:6" x14ac:dyDescent="0.25">
      <c r="A46" s="2" t="str">
        <f t="shared" si="0"/>
        <v>CPSC 528</v>
      </c>
      <c r="B46" s="2">
        <v>528</v>
      </c>
      <c r="C46" s="2">
        <v>45</v>
      </c>
      <c r="D46" s="2" t="s">
        <v>0</v>
      </c>
      <c r="E46" s="2" t="s">
        <v>252</v>
      </c>
      <c r="F46" s="2" t="s">
        <v>253</v>
      </c>
    </row>
    <row r="47" spans="1:6" x14ac:dyDescent="0.25">
      <c r="A47" s="2" t="str">
        <f t="shared" si="0"/>
        <v>CPSC 530</v>
      </c>
      <c r="B47" s="2">
        <v>530</v>
      </c>
      <c r="C47" s="2">
        <v>46</v>
      </c>
      <c r="D47" s="2" t="s">
        <v>0</v>
      </c>
      <c r="E47" s="2" t="s">
        <v>254</v>
      </c>
      <c r="F47" s="2" t="s">
        <v>255</v>
      </c>
    </row>
    <row r="48" spans="1:6" x14ac:dyDescent="0.25">
      <c r="A48" s="2" t="str">
        <f t="shared" si="0"/>
        <v>CPSC 531</v>
      </c>
      <c r="B48" s="2">
        <v>531</v>
      </c>
      <c r="C48" s="2">
        <v>47</v>
      </c>
      <c r="D48" s="2" t="s">
        <v>0</v>
      </c>
      <c r="E48" s="2" t="s">
        <v>256</v>
      </c>
      <c r="F48" s="2" t="s">
        <v>257</v>
      </c>
    </row>
    <row r="49" spans="1:6" x14ac:dyDescent="0.25">
      <c r="A49" s="2" t="str">
        <f t="shared" si="0"/>
        <v>CPSC 535</v>
      </c>
      <c r="B49" s="2">
        <v>535</v>
      </c>
      <c r="C49" s="2">
        <v>48</v>
      </c>
      <c r="D49" s="2" t="s">
        <v>0</v>
      </c>
      <c r="E49" s="2" t="s">
        <v>258</v>
      </c>
      <c r="F49" s="2" t="s">
        <v>259</v>
      </c>
    </row>
    <row r="50" spans="1:6" x14ac:dyDescent="0.25">
      <c r="A50" s="2" t="str">
        <f t="shared" si="0"/>
        <v>CPSC 550</v>
      </c>
      <c r="B50" s="2">
        <v>550</v>
      </c>
      <c r="C50" s="2">
        <v>49</v>
      </c>
      <c r="D50" s="2" t="s">
        <v>0</v>
      </c>
      <c r="E50" s="2" t="s">
        <v>260</v>
      </c>
      <c r="F50" s="2" t="s">
        <v>261</v>
      </c>
    </row>
    <row r="51" spans="1:6" x14ac:dyDescent="0.25">
      <c r="A51" s="2" t="str">
        <f t="shared" si="0"/>
        <v>CPSC 559</v>
      </c>
      <c r="B51" s="2">
        <v>559</v>
      </c>
      <c r="C51" s="2">
        <v>50</v>
      </c>
      <c r="D51" s="2" t="s">
        <v>0</v>
      </c>
      <c r="E51" s="2" t="s">
        <v>262</v>
      </c>
      <c r="F51" s="2" t="s">
        <v>263</v>
      </c>
    </row>
    <row r="52" spans="1:6" x14ac:dyDescent="0.25">
      <c r="A52" s="2" t="str">
        <f t="shared" si="0"/>
        <v>CPSC 561</v>
      </c>
      <c r="B52" s="2">
        <v>561</v>
      </c>
      <c r="C52" s="2">
        <v>51</v>
      </c>
      <c r="D52" s="2" t="s">
        <v>0</v>
      </c>
      <c r="E52" s="2" t="s">
        <v>264</v>
      </c>
      <c r="F52" s="2" t="s">
        <v>265</v>
      </c>
    </row>
    <row r="53" spans="1:6" x14ac:dyDescent="0.25">
      <c r="A53" s="2" t="str">
        <f t="shared" si="0"/>
        <v>CPSC 565</v>
      </c>
      <c r="B53" s="2">
        <v>565</v>
      </c>
      <c r="C53" s="2">
        <v>52</v>
      </c>
      <c r="D53" s="2" t="s">
        <v>0</v>
      </c>
      <c r="E53" s="2" t="s">
        <v>266</v>
      </c>
      <c r="F53" s="2" t="s">
        <v>267</v>
      </c>
    </row>
    <row r="54" spans="1:6" x14ac:dyDescent="0.25">
      <c r="A54" s="2" t="str">
        <f t="shared" si="0"/>
        <v>CPSC 567</v>
      </c>
      <c r="B54" s="2">
        <v>567</v>
      </c>
      <c r="C54" s="2">
        <v>53</v>
      </c>
      <c r="D54" s="2" t="s">
        <v>0</v>
      </c>
      <c r="E54" s="2" t="s">
        <v>268</v>
      </c>
      <c r="F54" s="2" t="s">
        <v>269</v>
      </c>
    </row>
    <row r="55" spans="1:6" x14ac:dyDescent="0.25">
      <c r="A55" s="2" t="str">
        <f t="shared" si="0"/>
        <v>CPSC 568</v>
      </c>
      <c r="B55" s="2">
        <v>568</v>
      </c>
      <c r="C55" s="2">
        <v>54</v>
      </c>
      <c r="D55" s="2" t="s">
        <v>0</v>
      </c>
      <c r="E55" s="2" t="s">
        <v>270</v>
      </c>
      <c r="F55" s="2" t="s">
        <v>271</v>
      </c>
    </row>
    <row r="56" spans="1:6" x14ac:dyDescent="0.25">
      <c r="A56" s="2" t="str">
        <f t="shared" si="0"/>
        <v>CPSC 571</v>
      </c>
      <c r="B56" s="2">
        <v>571</v>
      </c>
      <c r="C56" s="2">
        <v>55</v>
      </c>
      <c r="D56" s="2" t="s">
        <v>0</v>
      </c>
      <c r="E56" s="2" t="s">
        <v>272</v>
      </c>
      <c r="F56" s="2" t="s">
        <v>273</v>
      </c>
    </row>
    <row r="57" spans="1:6" x14ac:dyDescent="0.25">
      <c r="A57" s="2" t="str">
        <f t="shared" si="0"/>
        <v>CPSC 572</v>
      </c>
      <c r="B57" s="2">
        <v>572</v>
      </c>
      <c r="C57" s="2">
        <v>56</v>
      </c>
      <c r="D57" s="2" t="s">
        <v>0</v>
      </c>
      <c r="E57" s="2" t="s">
        <v>274</v>
      </c>
      <c r="F57" s="2" t="s">
        <v>275</v>
      </c>
    </row>
    <row r="58" spans="1:6" x14ac:dyDescent="0.25">
      <c r="A58" s="2" t="str">
        <f t="shared" si="0"/>
        <v>CPSC 581</v>
      </c>
      <c r="B58" s="2">
        <v>581</v>
      </c>
      <c r="C58" s="2">
        <v>57</v>
      </c>
      <c r="D58" s="2" t="s">
        <v>0</v>
      </c>
      <c r="E58" s="2" t="s">
        <v>276</v>
      </c>
      <c r="F58" s="2" t="s">
        <v>277</v>
      </c>
    </row>
    <row r="59" spans="1:6" x14ac:dyDescent="0.25">
      <c r="A59" s="2" t="str">
        <f t="shared" si="0"/>
        <v>CPSC 583</v>
      </c>
      <c r="B59" s="2">
        <v>583</v>
      </c>
      <c r="C59" s="2">
        <v>58</v>
      </c>
      <c r="D59" s="2" t="s">
        <v>0</v>
      </c>
      <c r="E59" s="2" t="s">
        <v>278</v>
      </c>
      <c r="F59" s="2" t="s">
        <v>279</v>
      </c>
    </row>
    <row r="60" spans="1:6" x14ac:dyDescent="0.25">
      <c r="A60" s="2" t="str">
        <f t="shared" si="0"/>
        <v>CPSC 584</v>
      </c>
      <c r="B60" s="2">
        <v>584</v>
      </c>
      <c r="C60" s="2">
        <v>59</v>
      </c>
      <c r="D60" s="2" t="s">
        <v>0</v>
      </c>
      <c r="E60" s="2" t="s">
        <v>280</v>
      </c>
      <c r="F60" s="2" t="s">
        <v>281</v>
      </c>
    </row>
    <row r="61" spans="1:6" x14ac:dyDescent="0.25">
      <c r="A61" s="2" t="str">
        <f t="shared" si="0"/>
        <v>CPSC 585</v>
      </c>
      <c r="B61" s="2">
        <v>585</v>
      </c>
      <c r="C61" s="2">
        <v>60</v>
      </c>
      <c r="D61" s="2" t="s">
        <v>0</v>
      </c>
      <c r="E61" s="2" t="s">
        <v>282</v>
      </c>
      <c r="F61" s="2" t="s">
        <v>283</v>
      </c>
    </row>
    <row r="62" spans="1:6" x14ac:dyDescent="0.25">
      <c r="A62" s="2" t="str">
        <f t="shared" si="0"/>
        <v>CPSC 587</v>
      </c>
      <c r="B62" s="2">
        <v>587</v>
      </c>
      <c r="C62" s="2">
        <v>61</v>
      </c>
      <c r="D62" s="2" t="s">
        <v>0</v>
      </c>
      <c r="E62" s="2" t="s">
        <v>284</v>
      </c>
      <c r="F62" s="2" t="s">
        <v>285</v>
      </c>
    </row>
    <row r="63" spans="1:6" x14ac:dyDescent="0.25">
      <c r="A63" s="2" t="str">
        <f t="shared" si="0"/>
        <v>CPSC 589</v>
      </c>
      <c r="B63" s="2">
        <v>589</v>
      </c>
      <c r="C63" s="2">
        <v>62</v>
      </c>
      <c r="D63" s="2" t="s">
        <v>0</v>
      </c>
      <c r="E63" s="2" t="s">
        <v>286</v>
      </c>
      <c r="F63" s="2" t="s">
        <v>287</v>
      </c>
    </row>
    <row r="64" spans="1:6" x14ac:dyDescent="0.25">
      <c r="A64" s="2" t="str">
        <f t="shared" si="0"/>
        <v>CPSC 591</v>
      </c>
      <c r="B64" s="2">
        <v>591</v>
      </c>
      <c r="C64" s="2">
        <v>63</v>
      </c>
      <c r="D64" s="2" t="s">
        <v>0</v>
      </c>
      <c r="E64" s="2" t="s">
        <v>159</v>
      </c>
      <c r="F64" s="2" t="s">
        <v>288</v>
      </c>
    </row>
    <row r="65" spans="1:6" x14ac:dyDescent="0.25">
      <c r="A65" s="2" t="str">
        <f t="shared" si="0"/>
        <v>CPSC 594</v>
      </c>
      <c r="B65" s="2">
        <v>594</v>
      </c>
      <c r="C65" s="2">
        <v>64</v>
      </c>
      <c r="D65" s="2" t="s">
        <v>0</v>
      </c>
      <c r="E65" s="2" t="s">
        <v>289</v>
      </c>
      <c r="F65" s="2" t="s">
        <v>290</v>
      </c>
    </row>
    <row r="66" spans="1:6" x14ac:dyDescent="0.25">
      <c r="A66" s="2" t="str">
        <f t="shared" si="0"/>
        <v>CPSC 598</v>
      </c>
      <c r="B66" s="2">
        <v>598</v>
      </c>
      <c r="C66" s="2">
        <v>65</v>
      </c>
      <c r="D66" s="2" t="s">
        <v>0</v>
      </c>
      <c r="E66" s="2" t="s">
        <v>199</v>
      </c>
      <c r="F66" s="2" t="s">
        <v>291</v>
      </c>
    </row>
    <row r="67" spans="1:6" x14ac:dyDescent="0.25">
      <c r="A67" s="2" t="str">
        <f t="shared" ref="A67:A130" si="1">CONCATENATE(D67, " ", B67)</f>
        <v>CPSC 599</v>
      </c>
      <c r="B67" s="2">
        <v>599</v>
      </c>
      <c r="C67" s="2">
        <v>66</v>
      </c>
      <c r="D67" s="2" t="s">
        <v>0</v>
      </c>
      <c r="E67" s="2" t="s">
        <v>199</v>
      </c>
      <c r="F67" s="2" t="s">
        <v>227</v>
      </c>
    </row>
    <row r="68" spans="1:6" x14ac:dyDescent="0.25">
      <c r="A68" s="2" t="str">
        <f t="shared" si="1"/>
        <v>CPSC 601</v>
      </c>
      <c r="B68" s="2">
        <v>601</v>
      </c>
      <c r="C68" s="2">
        <v>67</v>
      </c>
      <c r="D68" s="2" t="s">
        <v>0</v>
      </c>
      <c r="E68" s="2" t="s">
        <v>199</v>
      </c>
      <c r="F68" s="2" t="s">
        <v>292</v>
      </c>
    </row>
    <row r="69" spans="1:6" x14ac:dyDescent="0.25">
      <c r="A69" s="2" t="str">
        <f t="shared" si="1"/>
        <v>CPSC 605</v>
      </c>
      <c r="B69" s="2">
        <v>605</v>
      </c>
      <c r="C69" s="2">
        <v>68</v>
      </c>
      <c r="D69" s="2" t="s">
        <v>0</v>
      </c>
      <c r="E69" s="2" t="s">
        <v>293</v>
      </c>
      <c r="F69" s="2" t="s">
        <v>294</v>
      </c>
    </row>
    <row r="70" spans="1:6" x14ac:dyDescent="0.25">
      <c r="A70" s="2" t="str">
        <f t="shared" si="1"/>
        <v>CPSC 607</v>
      </c>
      <c r="B70" s="2">
        <v>607</v>
      </c>
      <c r="C70" s="2">
        <v>69</v>
      </c>
      <c r="D70" s="2" t="s">
        <v>0</v>
      </c>
      <c r="E70" s="2" t="s">
        <v>295</v>
      </c>
      <c r="F70" s="2" t="s">
        <v>296</v>
      </c>
    </row>
    <row r="71" spans="1:6" x14ac:dyDescent="0.25">
      <c r="A71" s="2" t="str">
        <f t="shared" si="1"/>
        <v>CPSC 609</v>
      </c>
      <c r="B71" s="2">
        <v>609</v>
      </c>
      <c r="C71" s="2">
        <v>70</v>
      </c>
      <c r="D71" s="2" t="s">
        <v>0</v>
      </c>
      <c r="E71" s="2" t="s">
        <v>268</v>
      </c>
      <c r="F71" s="2" t="s">
        <v>269</v>
      </c>
    </row>
    <row r="72" spans="1:6" x14ac:dyDescent="0.25">
      <c r="A72" s="2" t="str">
        <f t="shared" si="1"/>
        <v>CPSC 610</v>
      </c>
      <c r="B72" s="2">
        <v>610</v>
      </c>
      <c r="C72" s="2">
        <v>71</v>
      </c>
      <c r="D72" s="2" t="s">
        <v>0</v>
      </c>
      <c r="E72" s="2" t="s">
        <v>297</v>
      </c>
      <c r="F72" s="2" t="s">
        <v>298</v>
      </c>
    </row>
    <row r="73" spans="1:6" x14ac:dyDescent="0.25">
      <c r="A73" s="2" t="str">
        <f t="shared" si="1"/>
        <v>CPSC 611</v>
      </c>
      <c r="B73" s="2">
        <v>611</v>
      </c>
      <c r="C73" s="2">
        <v>72</v>
      </c>
      <c r="D73" s="2" t="s">
        <v>0</v>
      </c>
      <c r="E73" s="2" t="s">
        <v>299</v>
      </c>
      <c r="F73" s="2" t="s">
        <v>300</v>
      </c>
    </row>
    <row r="74" spans="1:6" x14ac:dyDescent="0.25">
      <c r="A74" s="2" t="str">
        <f t="shared" si="1"/>
        <v>CPSC 615</v>
      </c>
      <c r="B74" s="2">
        <v>615</v>
      </c>
      <c r="C74" s="2">
        <v>73</v>
      </c>
      <c r="D74" s="2" t="s">
        <v>0</v>
      </c>
      <c r="E74" s="2" t="s">
        <v>301</v>
      </c>
      <c r="F74" s="2" t="s">
        <v>302</v>
      </c>
    </row>
    <row r="75" spans="1:6" x14ac:dyDescent="0.25">
      <c r="A75" s="2" t="str">
        <f t="shared" si="1"/>
        <v>CPSC 617</v>
      </c>
      <c r="B75" s="2">
        <v>617</v>
      </c>
      <c r="C75" s="2">
        <v>74</v>
      </c>
      <c r="D75" s="2" t="s">
        <v>0</v>
      </c>
      <c r="E75" s="2" t="s">
        <v>303</v>
      </c>
      <c r="F75" s="2" t="s">
        <v>304</v>
      </c>
    </row>
    <row r="76" spans="1:6" x14ac:dyDescent="0.25">
      <c r="A76" s="2" t="str">
        <f t="shared" si="1"/>
        <v>CPSC 619</v>
      </c>
      <c r="B76" s="2">
        <v>619</v>
      </c>
      <c r="C76" s="2">
        <v>75</v>
      </c>
      <c r="D76" s="2" t="s">
        <v>0</v>
      </c>
      <c r="E76" s="2" t="s">
        <v>305</v>
      </c>
      <c r="F76" s="2" t="s">
        <v>241</v>
      </c>
    </row>
    <row r="77" spans="1:6" x14ac:dyDescent="0.25">
      <c r="A77" s="2" t="str">
        <f t="shared" si="1"/>
        <v>CPSC 622</v>
      </c>
      <c r="B77" s="2">
        <v>622</v>
      </c>
      <c r="C77" s="2">
        <v>76</v>
      </c>
      <c r="D77" s="2" t="s">
        <v>0</v>
      </c>
      <c r="E77" s="2" t="s">
        <v>306</v>
      </c>
      <c r="F77" s="2" t="s">
        <v>307</v>
      </c>
    </row>
    <row r="78" spans="1:6" x14ac:dyDescent="0.25">
      <c r="A78" s="2" t="str">
        <f t="shared" si="1"/>
        <v>CPSC 625</v>
      </c>
      <c r="B78" s="2">
        <v>625</v>
      </c>
      <c r="C78" s="2">
        <v>77</v>
      </c>
      <c r="D78" s="2" t="s">
        <v>0</v>
      </c>
      <c r="E78" s="2" t="s">
        <v>246</v>
      </c>
      <c r="F78" s="2" t="s">
        <v>308</v>
      </c>
    </row>
    <row r="79" spans="1:6" x14ac:dyDescent="0.25">
      <c r="A79" s="2" t="str">
        <f t="shared" si="1"/>
        <v>CPSC 626</v>
      </c>
      <c r="B79" s="2">
        <v>626</v>
      </c>
      <c r="C79" s="2">
        <v>78</v>
      </c>
      <c r="D79" s="2" t="s">
        <v>0</v>
      </c>
      <c r="E79" s="2" t="s">
        <v>248</v>
      </c>
      <c r="F79" s="2" t="s">
        <v>309</v>
      </c>
    </row>
    <row r="80" spans="1:6" x14ac:dyDescent="0.25">
      <c r="A80" s="2" t="str">
        <f t="shared" si="1"/>
        <v>CPSC 627</v>
      </c>
      <c r="B80" s="2">
        <v>627</v>
      </c>
      <c r="C80" s="2">
        <v>79</v>
      </c>
      <c r="D80" s="2" t="s">
        <v>0</v>
      </c>
      <c r="E80" s="2" t="s">
        <v>250</v>
      </c>
      <c r="F80" s="2" t="s">
        <v>251</v>
      </c>
    </row>
    <row r="81" spans="1:6" x14ac:dyDescent="0.25">
      <c r="A81" s="2" t="str">
        <f t="shared" si="1"/>
        <v>CPSC 628</v>
      </c>
      <c r="B81" s="2">
        <v>628</v>
      </c>
      <c r="C81" s="2">
        <v>80</v>
      </c>
      <c r="D81" s="2" t="s">
        <v>0</v>
      </c>
      <c r="E81" s="2" t="s">
        <v>252</v>
      </c>
      <c r="F81" s="2" t="s">
        <v>310</v>
      </c>
    </row>
    <row r="82" spans="1:6" x14ac:dyDescent="0.25">
      <c r="A82" s="2" t="str">
        <f t="shared" si="1"/>
        <v>CPSC 629</v>
      </c>
      <c r="B82" s="2">
        <v>629</v>
      </c>
      <c r="C82" s="2">
        <v>81</v>
      </c>
      <c r="D82" s="2" t="s">
        <v>0</v>
      </c>
      <c r="E82" s="2" t="s">
        <v>311</v>
      </c>
      <c r="F82" s="2" t="s">
        <v>312</v>
      </c>
    </row>
    <row r="83" spans="1:6" x14ac:dyDescent="0.25">
      <c r="A83" s="2" t="str">
        <f t="shared" si="1"/>
        <v>CPSC 630</v>
      </c>
      <c r="B83" s="2">
        <v>630</v>
      </c>
      <c r="C83" s="2">
        <v>82</v>
      </c>
      <c r="D83" s="2" t="s">
        <v>0</v>
      </c>
      <c r="E83" s="2" t="s">
        <v>254</v>
      </c>
      <c r="F83" s="2" t="s">
        <v>313</v>
      </c>
    </row>
    <row r="84" spans="1:6" x14ac:dyDescent="0.25">
      <c r="A84" s="2" t="str">
        <f t="shared" si="1"/>
        <v>CPSC 635</v>
      </c>
      <c r="B84" s="2">
        <v>635</v>
      </c>
      <c r="C84" s="2">
        <v>83</v>
      </c>
      <c r="D84" s="2" t="s">
        <v>0</v>
      </c>
      <c r="E84" s="2" t="s">
        <v>314</v>
      </c>
      <c r="F84" s="2" t="s">
        <v>259</v>
      </c>
    </row>
    <row r="85" spans="1:6" x14ac:dyDescent="0.25">
      <c r="A85" s="2" t="str">
        <f t="shared" si="1"/>
        <v>CPSC 641</v>
      </c>
      <c r="B85" s="2">
        <v>641</v>
      </c>
      <c r="C85" s="2">
        <v>84</v>
      </c>
      <c r="D85" s="2" t="s">
        <v>0</v>
      </c>
      <c r="E85" s="2" t="s">
        <v>315</v>
      </c>
      <c r="F85" s="2" t="s">
        <v>316</v>
      </c>
    </row>
    <row r="86" spans="1:6" x14ac:dyDescent="0.25">
      <c r="A86" s="2" t="str">
        <f t="shared" si="1"/>
        <v>CPSC 643</v>
      </c>
      <c r="B86" s="2">
        <v>643</v>
      </c>
      <c r="C86" s="2">
        <v>85</v>
      </c>
      <c r="D86" s="2" t="s">
        <v>0</v>
      </c>
      <c r="E86" s="2" t="s">
        <v>317</v>
      </c>
      <c r="F86" s="2" t="s">
        <v>318</v>
      </c>
    </row>
    <row r="87" spans="1:6" x14ac:dyDescent="0.25">
      <c r="A87" s="2" t="str">
        <f t="shared" si="1"/>
        <v>CPSC 653</v>
      </c>
      <c r="B87" s="2">
        <v>653</v>
      </c>
      <c r="C87" s="2">
        <v>86</v>
      </c>
      <c r="D87" s="2" t="s">
        <v>0</v>
      </c>
      <c r="E87" s="2" t="s">
        <v>319</v>
      </c>
      <c r="F87" s="2" t="s">
        <v>320</v>
      </c>
    </row>
    <row r="88" spans="1:6" x14ac:dyDescent="0.25">
      <c r="A88" s="2" t="str">
        <f t="shared" si="1"/>
        <v>CPSC 657</v>
      </c>
      <c r="B88" s="2">
        <v>657</v>
      </c>
      <c r="C88" s="2">
        <v>87</v>
      </c>
      <c r="D88" s="2" t="s">
        <v>0</v>
      </c>
      <c r="E88" s="2" t="s">
        <v>321</v>
      </c>
      <c r="F88" s="2" t="s">
        <v>322</v>
      </c>
    </row>
    <row r="89" spans="1:6" x14ac:dyDescent="0.25">
      <c r="A89" s="2" t="str">
        <f t="shared" si="1"/>
        <v>CPSC 661</v>
      </c>
      <c r="B89" s="2">
        <v>661</v>
      </c>
      <c r="C89" s="2">
        <v>88</v>
      </c>
      <c r="D89" s="2" t="s">
        <v>0</v>
      </c>
      <c r="E89" s="2" t="s">
        <v>323</v>
      </c>
      <c r="F89" s="2" t="s">
        <v>324</v>
      </c>
    </row>
    <row r="90" spans="1:6" x14ac:dyDescent="0.25">
      <c r="A90" s="2" t="str">
        <f t="shared" si="1"/>
        <v>CPSC 662</v>
      </c>
      <c r="B90" s="2">
        <v>662</v>
      </c>
      <c r="C90" s="2">
        <v>89</v>
      </c>
      <c r="D90" s="2" t="s">
        <v>0</v>
      </c>
      <c r="E90" s="2" t="s">
        <v>270</v>
      </c>
      <c r="F90" s="2" t="s">
        <v>271</v>
      </c>
    </row>
    <row r="91" spans="1:6" x14ac:dyDescent="0.25">
      <c r="A91" s="2" t="str">
        <f t="shared" si="1"/>
        <v>CPSC 667</v>
      </c>
      <c r="B91" s="2">
        <v>667</v>
      </c>
      <c r="C91" s="2">
        <v>90</v>
      </c>
      <c r="D91" s="2" t="s">
        <v>0</v>
      </c>
      <c r="E91" s="2" t="s">
        <v>325</v>
      </c>
      <c r="F91" s="2" t="s">
        <v>239</v>
      </c>
    </row>
    <row r="92" spans="1:6" x14ac:dyDescent="0.25">
      <c r="A92" s="2" t="str">
        <f t="shared" si="1"/>
        <v>CPSC 669</v>
      </c>
      <c r="B92" s="2">
        <v>669</v>
      </c>
      <c r="C92" s="2">
        <v>91</v>
      </c>
      <c r="D92" s="2" t="s">
        <v>0</v>
      </c>
      <c r="E92" s="2" t="s">
        <v>166</v>
      </c>
      <c r="F92" s="2" t="s">
        <v>326</v>
      </c>
    </row>
    <row r="93" spans="1:6" x14ac:dyDescent="0.25">
      <c r="A93" s="2" t="str">
        <f t="shared" si="1"/>
        <v>CPSC 671</v>
      </c>
      <c r="B93" s="2">
        <v>671</v>
      </c>
      <c r="C93" s="2">
        <v>92</v>
      </c>
      <c r="D93" s="2" t="s">
        <v>0</v>
      </c>
      <c r="E93" s="2" t="s">
        <v>327</v>
      </c>
      <c r="F93" s="2" t="s">
        <v>328</v>
      </c>
    </row>
    <row r="94" spans="1:6" x14ac:dyDescent="0.25">
      <c r="A94" s="2" t="str">
        <f t="shared" si="1"/>
        <v>CPSC 672</v>
      </c>
      <c r="B94" s="2">
        <v>672</v>
      </c>
      <c r="C94" s="2">
        <v>93</v>
      </c>
      <c r="D94" s="2" t="s">
        <v>0</v>
      </c>
      <c r="E94" s="2" t="s">
        <v>274</v>
      </c>
      <c r="F94" s="2" t="s">
        <v>275</v>
      </c>
    </row>
    <row r="95" spans="1:6" x14ac:dyDescent="0.25">
      <c r="A95" s="2" t="str">
        <f t="shared" si="1"/>
        <v>CPSC 673</v>
      </c>
      <c r="B95" s="2">
        <v>673</v>
      </c>
      <c r="C95" s="2">
        <v>94</v>
      </c>
      <c r="D95" s="2" t="s">
        <v>0</v>
      </c>
      <c r="E95" s="2" t="s">
        <v>329</v>
      </c>
      <c r="F95" s="2" t="s">
        <v>330</v>
      </c>
    </row>
    <row r="96" spans="1:6" x14ac:dyDescent="0.25">
      <c r="A96" s="2" t="str">
        <f t="shared" si="1"/>
        <v>CPSC 675</v>
      </c>
      <c r="B96" s="2">
        <v>675</v>
      </c>
      <c r="C96" s="2">
        <v>95</v>
      </c>
      <c r="D96" s="2" t="s">
        <v>0</v>
      </c>
      <c r="E96" s="2" t="s">
        <v>331</v>
      </c>
      <c r="F96" s="2" t="s">
        <v>332</v>
      </c>
    </row>
    <row r="97" spans="1:6" x14ac:dyDescent="0.25">
      <c r="A97" s="2" t="str">
        <f t="shared" si="1"/>
        <v>CPSC 681</v>
      </c>
      <c r="B97" s="2">
        <v>681</v>
      </c>
      <c r="C97" s="2">
        <v>96</v>
      </c>
      <c r="D97" s="2" t="s">
        <v>0</v>
      </c>
      <c r="E97" s="2" t="s">
        <v>333</v>
      </c>
      <c r="F97" s="2" t="s">
        <v>334</v>
      </c>
    </row>
    <row r="98" spans="1:6" x14ac:dyDescent="0.25">
      <c r="A98" s="2" t="str">
        <f t="shared" si="1"/>
        <v>CPSC 683</v>
      </c>
      <c r="B98" s="2">
        <v>683</v>
      </c>
      <c r="C98" s="2">
        <v>97</v>
      </c>
      <c r="D98" s="2" t="s">
        <v>0</v>
      </c>
      <c r="E98" s="2" t="s">
        <v>335</v>
      </c>
      <c r="F98" s="2" t="s">
        <v>336</v>
      </c>
    </row>
    <row r="99" spans="1:6" x14ac:dyDescent="0.25">
      <c r="A99" s="2" t="str">
        <f t="shared" si="1"/>
        <v>CPSC 687</v>
      </c>
      <c r="B99" s="2">
        <v>687</v>
      </c>
      <c r="C99" s="2">
        <v>98</v>
      </c>
      <c r="D99" s="2" t="s">
        <v>0</v>
      </c>
      <c r="E99" s="2" t="s">
        <v>337</v>
      </c>
      <c r="F99" s="2" t="s">
        <v>285</v>
      </c>
    </row>
    <row r="100" spans="1:6" x14ac:dyDescent="0.25">
      <c r="A100" s="2" t="str">
        <f t="shared" si="1"/>
        <v>CPSC 689</v>
      </c>
      <c r="B100" s="2">
        <v>689</v>
      </c>
      <c r="C100" s="2">
        <v>99</v>
      </c>
      <c r="D100" s="2" t="s">
        <v>0</v>
      </c>
      <c r="E100" s="2" t="s">
        <v>286</v>
      </c>
      <c r="F100" s="2" t="s">
        <v>287</v>
      </c>
    </row>
    <row r="101" spans="1:6" x14ac:dyDescent="0.25">
      <c r="A101" s="2" t="str">
        <f t="shared" si="1"/>
        <v>CPSC 691</v>
      </c>
      <c r="B101" s="2">
        <v>691</v>
      </c>
      <c r="C101" s="2">
        <v>100</v>
      </c>
      <c r="D101" s="2" t="s">
        <v>0</v>
      </c>
      <c r="E101" s="2" t="s">
        <v>159</v>
      </c>
      <c r="F101" s="2" t="s">
        <v>288</v>
      </c>
    </row>
    <row r="102" spans="1:6" x14ac:dyDescent="0.25">
      <c r="A102" s="2" t="str">
        <f t="shared" si="1"/>
        <v>CPSC 695</v>
      </c>
      <c r="B102" s="2">
        <v>695</v>
      </c>
      <c r="C102" s="2">
        <v>101</v>
      </c>
      <c r="D102" s="2" t="s">
        <v>0</v>
      </c>
      <c r="E102" s="2" t="s">
        <v>338</v>
      </c>
      <c r="F102" s="2" t="s">
        <v>339</v>
      </c>
    </row>
    <row r="103" spans="1:6" x14ac:dyDescent="0.25">
      <c r="A103" s="2" t="str">
        <f t="shared" si="1"/>
        <v>CPSC 696</v>
      </c>
      <c r="B103" s="2">
        <v>696</v>
      </c>
      <c r="C103" s="2">
        <v>102</v>
      </c>
      <c r="D103" s="2" t="s">
        <v>0</v>
      </c>
      <c r="E103" s="2" t="s">
        <v>340</v>
      </c>
      <c r="F103" s="2" t="s">
        <v>341</v>
      </c>
    </row>
    <row r="104" spans="1:6" x14ac:dyDescent="0.25">
      <c r="A104" s="2" t="str">
        <f t="shared" si="1"/>
        <v>CPSC 697</v>
      </c>
      <c r="B104" s="2">
        <v>697</v>
      </c>
      <c r="C104" s="2">
        <v>103</v>
      </c>
      <c r="D104" s="2" t="s">
        <v>0</v>
      </c>
      <c r="E104" s="2" t="s">
        <v>342</v>
      </c>
      <c r="F104" s="2" t="s">
        <v>343</v>
      </c>
    </row>
    <row r="105" spans="1:6" x14ac:dyDescent="0.25">
      <c r="A105" s="2" t="str">
        <f t="shared" si="1"/>
        <v>CPSC 698</v>
      </c>
      <c r="B105" s="2">
        <v>698</v>
      </c>
      <c r="C105" s="2">
        <v>104</v>
      </c>
      <c r="D105" s="2" t="s">
        <v>0</v>
      </c>
      <c r="E105" s="2" t="s">
        <v>344</v>
      </c>
      <c r="F105" s="2" t="s">
        <v>345</v>
      </c>
    </row>
    <row r="106" spans="1:6" x14ac:dyDescent="0.25">
      <c r="A106" s="2" t="str">
        <f t="shared" si="1"/>
        <v>CPSC 699</v>
      </c>
      <c r="B106" s="2">
        <v>699</v>
      </c>
      <c r="C106" s="2">
        <v>105</v>
      </c>
      <c r="D106" s="2" t="s">
        <v>0</v>
      </c>
      <c r="E106" s="2" t="s">
        <v>346</v>
      </c>
      <c r="F106" s="2" t="s">
        <v>347</v>
      </c>
    </row>
    <row r="107" spans="1:6" x14ac:dyDescent="0.25">
      <c r="A107" s="2" t="str">
        <f t="shared" si="1"/>
        <v>CPSC 701</v>
      </c>
      <c r="B107" s="2">
        <v>701</v>
      </c>
      <c r="C107" s="2">
        <v>106</v>
      </c>
      <c r="D107" s="2" t="s">
        <v>0</v>
      </c>
      <c r="E107" s="2" t="s">
        <v>348</v>
      </c>
      <c r="F107" s="2" t="s">
        <v>349</v>
      </c>
    </row>
    <row r="108" spans="1:6" x14ac:dyDescent="0.25">
      <c r="A108" s="2" t="str">
        <f t="shared" si="1"/>
        <v>CPSC 767</v>
      </c>
      <c r="B108" s="2">
        <v>767</v>
      </c>
      <c r="C108" s="2">
        <v>107</v>
      </c>
      <c r="D108" s="2" t="s">
        <v>0</v>
      </c>
      <c r="E108" s="2" t="s">
        <v>350</v>
      </c>
      <c r="F108" s="2" t="s">
        <v>351</v>
      </c>
    </row>
    <row r="109" spans="1:6" x14ac:dyDescent="0.25">
      <c r="A109" s="2" t="str">
        <f t="shared" si="1"/>
        <v>CPSC 771</v>
      </c>
      <c r="B109" s="2">
        <v>771</v>
      </c>
      <c r="C109" s="2">
        <v>108</v>
      </c>
      <c r="D109" s="2" t="s">
        <v>0</v>
      </c>
      <c r="E109" s="2" t="s">
        <v>352</v>
      </c>
      <c r="F109" s="2" t="s">
        <v>353</v>
      </c>
    </row>
    <row r="110" spans="1:6" x14ac:dyDescent="0.25">
      <c r="A110" s="2" t="str">
        <f t="shared" si="1"/>
        <v>CPSC 781</v>
      </c>
      <c r="B110" s="2">
        <v>781</v>
      </c>
      <c r="C110" s="2">
        <v>109</v>
      </c>
      <c r="D110" s="2" t="s">
        <v>0</v>
      </c>
      <c r="E110" s="2" t="s">
        <v>354</v>
      </c>
      <c r="F110" s="2" t="s">
        <v>355</v>
      </c>
    </row>
    <row r="111" spans="1:6" x14ac:dyDescent="0.25">
      <c r="A111" s="2" t="str">
        <f t="shared" si="1"/>
        <v>CPSC 785</v>
      </c>
      <c r="B111" s="2">
        <v>785</v>
      </c>
      <c r="C111" s="2">
        <v>110</v>
      </c>
      <c r="D111" s="2" t="s">
        <v>0</v>
      </c>
      <c r="E111" s="2" t="s">
        <v>356</v>
      </c>
      <c r="F111" s="2" t="s">
        <v>357</v>
      </c>
    </row>
    <row r="112" spans="1:6" x14ac:dyDescent="0.25">
      <c r="A112" s="2" t="str">
        <f t="shared" si="1"/>
        <v>CPSC 789</v>
      </c>
      <c r="B112" s="2">
        <v>789</v>
      </c>
      <c r="C112" s="2">
        <v>111</v>
      </c>
      <c r="D112" s="2" t="s">
        <v>0</v>
      </c>
      <c r="E112" s="2" t="s">
        <v>358</v>
      </c>
      <c r="F112" s="2" t="s">
        <v>359</v>
      </c>
    </row>
    <row r="113" spans="1:6" x14ac:dyDescent="0.25">
      <c r="A113" s="2" t="str">
        <f t="shared" si="1"/>
        <v>PHYS 106</v>
      </c>
      <c r="B113" s="2">
        <v>106</v>
      </c>
      <c r="C113" s="2">
        <v>112</v>
      </c>
      <c r="D113" s="2" t="s">
        <v>408</v>
      </c>
      <c r="E113" s="2" t="s">
        <v>409</v>
      </c>
      <c r="F113" s="2" t="s">
        <v>410</v>
      </c>
    </row>
    <row r="114" spans="1:6" x14ac:dyDescent="0.25">
      <c r="A114" s="2" t="str">
        <f t="shared" si="1"/>
        <v>PHYS 211</v>
      </c>
      <c r="B114" s="2">
        <v>211</v>
      </c>
      <c r="C114" s="2">
        <v>113</v>
      </c>
      <c r="D114" s="2" t="s">
        <v>408</v>
      </c>
      <c r="E114" s="2" t="s">
        <v>411</v>
      </c>
      <c r="F114" s="2" t="s">
        <v>412</v>
      </c>
    </row>
    <row r="115" spans="1:6" x14ac:dyDescent="0.25">
      <c r="A115" s="2" t="str">
        <f t="shared" si="1"/>
        <v>PHYS 221</v>
      </c>
      <c r="B115" s="2">
        <v>221</v>
      </c>
      <c r="C115" s="2">
        <v>114</v>
      </c>
      <c r="D115" s="2" t="s">
        <v>408</v>
      </c>
      <c r="E115" s="2" t="s">
        <v>411</v>
      </c>
      <c r="F115" s="2" t="s">
        <v>412</v>
      </c>
    </row>
    <row r="116" spans="1:6" x14ac:dyDescent="0.25">
      <c r="A116" s="2" t="str">
        <f t="shared" si="1"/>
        <v>PHYS 223</v>
      </c>
      <c r="B116" s="2">
        <v>223</v>
      </c>
      <c r="C116" s="2">
        <v>115</v>
      </c>
      <c r="D116" s="2" t="s">
        <v>408</v>
      </c>
      <c r="E116" s="2" t="s">
        <v>413</v>
      </c>
      <c r="F116" s="2" t="s">
        <v>414</v>
      </c>
    </row>
    <row r="117" spans="1:6" x14ac:dyDescent="0.25">
      <c r="A117" s="2" t="str">
        <f t="shared" si="1"/>
        <v>PHYS 227</v>
      </c>
      <c r="B117" s="2">
        <v>227</v>
      </c>
      <c r="C117" s="2">
        <v>116</v>
      </c>
      <c r="D117" s="2" t="s">
        <v>408</v>
      </c>
      <c r="E117" s="2" t="s">
        <v>415</v>
      </c>
      <c r="F117" s="2" t="s">
        <v>416</v>
      </c>
    </row>
    <row r="118" spans="1:6" x14ac:dyDescent="0.25">
      <c r="A118" s="2" t="str">
        <f t="shared" si="1"/>
        <v>PHYS 255</v>
      </c>
      <c r="B118" s="2">
        <v>255</v>
      </c>
      <c r="C118" s="2">
        <v>117</v>
      </c>
      <c r="D118" s="2" t="s">
        <v>408</v>
      </c>
      <c r="E118" s="2" t="s">
        <v>417</v>
      </c>
      <c r="F118" s="2" t="s">
        <v>418</v>
      </c>
    </row>
    <row r="119" spans="1:6" x14ac:dyDescent="0.25">
      <c r="A119" s="2" t="str">
        <f t="shared" si="1"/>
        <v>PHYS 259</v>
      </c>
      <c r="B119" s="2">
        <v>259</v>
      </c>
      <c r="C119" s="2">
        <v>118</v>
      </c>
      <c r="D119" s="2" t="s">
        <v>408</v>
      </c>
      <c r="E119" s="2" t="s">
        <v>419</v>
      </c>
      <c r="F119" s="2" t="s">
        <v>420</v>
      </c>
    </row>
    <row r="120" spans="1:6" x14ac:dyDescent="0.25">
      <c r="A120" s="2" t="str">
        <f t="shared" si="1"/>
        <v>PHYS 271</v>
      </c>
      <c r="B120" s="2">
        <v>271</v>
      </c>
      <c r="C120" s="2">
        <v>119</v>
      </c>
      <c r="D120" s="2" t="s">
        <v>408</v>
      </c>
      <c r="E120" s="2" t="s">
        <v>421</v>
      </c>
      <c r="F120" s="2" t="s">
        <v>422</v>
      </c>
    </row>
    <row r="121" spans="1:6" x14ac:dyDescent="0.25">
      <c r="A121" s="2" t="str">
        <f t="shared" si="1"/>
        <v>PHYS 303</v>
      </c>
      <c r="B121" s="2">
        <v>303</v>
      </c>
      <c r="C121" s="2">
        <v>120</v>
      </c>
      <c r="D121" s="2" t="s">
        <v>408</v>
      </c>
      <c r="E121" s="2" t="s">
        <v>423</v>
      </c>
      <c r="F121" s="2" t="s">
        <v>424</v>
      </c>
    </row>
    <row r="122" spans="1:6" x14ac:dyDescent="0.25">
      <c r="A122" s="2" t="str">
        <f t="shared" si="1"/>
        <v>PHYS 321</v>
      </c>
      <c r="B122" s="2">
        <v>321</v>
      </c>
      <c r="C122" s="2">
        <v>121</v>
      </c>
      <c r="D122" s="2" t="s">
        <v>408</v>
      </c>
      <c r="E122" s="2" t="s">
        <v>425</v>
      </c>
      <c r="F122" s="2" t="s">
        <v>426</v>
      </c>
    </row>
    <row r="123" spans="1:6" x14ac:dyDescent="0.25">
      <c r="A123" s="2" t="str">
        <f t="shared" si="1"/>
        <v>PHYS 323</v>
      </c>
      <c r="B123" s="2">
        <v>323</v>
      </c>
      <c r="C123" s="2">
        <v>122</v>
      </c>
      <c r="D123" s="2" t="s">
        <v>408</v>
      </c>
      <c r="E123" s="2" t="s">
        <v>427</v>
      </c>
      <c r="F123" s="2" t="s">
        <v>428</v>
      </c>
    </row>
    <row r="124" spans="1:6" x14ac:dyDescent="0.25">
      <c r="A124" s="2" t="str">
        <f t="shared" si="1"/>
        <v>PHYS 325</v>
      </c>
      <c r="B124" s="2">
        <v>325</v>
      </c>
      <c r="C124" s="2">
        <v>123</v>
      </c>
      <c r="D124" s="2" t="s">
        <v>408</v>
      </c>
      <c r="E124" s="2" t="s">
        <v>429</v>
      </c>
      <c r="F124" s="2" t="s">
        <v>430</v>
      </c>
    </row>
    <row r="125" spans="1:6" x14ac:dyDescent="0.25">
      <c r="A125" s="2" t="str">
        <f t="shared" si="1"/>
        <v>PHYS 341</v>
      </c>
      <c r="B125" s="2">
        <v>341</v>
      </c>
      <c r="C125" s="2">
        <v>124</v>
      </c>
      <c r="D125" s="2" t="s">
        <v>408</v>
      </c>
      <c r="E125" s="2" t="s">
        <v>431</v>
      </c>
      <c r="F125" s="2" t="s">
        <v>432</v>
      </c>
    </row>
    <row r="126" spans="1:6" x14ac:dyDescent="0.25">
      <c r="A126" s="2" t="str">
        <f t="shared" si="1"/>
        <v>PHYS 343</v>
      </c>
      <c r="B126" s="2">
        <v>343</v>
      </c>
      <c r="C126" s="2">
        <v>125</v>
      </c>
      <c r="D126" s="2" t="s">
        <v>408</v>
      </c>
      <c r="E126" s="2" t="s">
        <v>433</v>
      </c>
      <c r="F126" s="2" t="s">
        <v>434</v>
      </c>
    </row>
    <row r="127" spans="1:6" x14ac:dyDescent="0.25">
      <c r="A127" s="2" t="str">
        <f t="shared" si="1"/>
        <v>PHYS 365</v>
      </c>
      <c r="B127" s="2">
        <v>365</v>
      </c>
      <c r="C127" s="2">
        <v>126</v>
      </c>
      <c r="D127" s="2" t="s">
        <v>408</v>
      </c>
      <c r="E127" s="2" t="s">
        <v>435</v>
      </c>
      <c r="F127" s="2" t="s">
        <v>436</v>
      </c>
    </row>
    <row r="128" spans="1:6" x14ac:dyDescent="0.25">
      <c r="A128" s="2" t="str">
        <f t="shared" si="1"/>
        <v>PHYS 369</v>
      </c>
      <c r="B128" s="2">
        <v>369</v>
      </c>
      <c r="C128" s="2">
        <v>127</v>
      </c>
      <c r="D128" s="2" t="s">
        <v>408</v>
      </c>
      <c r="E128" s="2" t="s">
        <v>437</v>
      </c>
      <c r="F128" s="2" t="s">
        <v>438</v>
      </c>
    </row>
    <row r="129" spans="1:6" x14ac:dyDescent="0.25">
      <c r="A129" s="2" t="str">
        <f t="shared" si="1"/>
        <v>PHYS 371</v>
      </c>
      <c r="B129" s="2">
        <v>371</v>
      </c>
      <c r="C129" s="2">
        <v>128</v>
      </c>
      <c r="D129" s="2" t="s">
        <v>408</v>
      </c>
      <c r="E129" s="2" t="s">
        <v>439</v>
      </c>
      <c r="F129" s="2" t="s">
        <v>440</v>
      </c>
    </row>
    <row r="130" spans="1:6" x14ac:dyDescent="0.25">
      <c r="A130" s="2" t="str">
        <f t="shared" si="1"/>
        <v>PHYS 375</v>
      </c>
      <c r="B130" s="2">
        <v>375</v>
      </c>
      <c r="C130" s="2">
        <v>129</v>
      </c>
      <c r="D130" s="2" t="s">
        <v>408</v>
      </c>
      <c r="E130" s="2" t="s">
        <v>441</v>
      </c>
      <c r="F130" s="2" t="s">
        <v>442</v>
      </c>
    </row>
    <row r="131" spans="1:6" x14ac:dyDescent="0.25">
      <c r="A131" s="2" t="str">
        <f t="shared" ref="A131:A194" si="2">CONCATENATE(D131, " ", B131)</f>
        <v>PHYS 381</v>
      </c>
      <c r="B131" s="2">
        <v>381</v>
      </c>
      <c r="C131" s="2">
        <v>130</v>
      </c>
      <c r="D131" s="2" t="s">
        <v>408</v>
      </c>
      <c r="E131" s="2" t="s">
        <v>443</v>
      </c>
      <c r="F131" s="2" t="s">
        <v>444</v>
      </c>
    </row>
    <row r="132" spans="1:6" x14ac:dyDescent="0.25">
      <c r="A132" s="2" t="str">
        <f t="shared" si="2"/>
        <v>PHYS 397</v>
      </c>
      <c r="B132" s="2">
        <v>397</v>
      </c>
      <c r="C132" s="2">
        <v>131</v>
      </c>
      <c r="D132" s="2" t="s">
        <v>408</v>
      </c>
      <c r="E132" s="2" t="s">
        <v>445</v>
      </c>
      <c r="F132" s="2" t="s">
        <v>446</v>
      </c>
    </row>
    <row r="133" spans="1:6" x14ac:dyDescent="0.25">
      <c r="A133" s="2" t="str">
        <f t="shared" si="2"/>
        <v>PHYS 443</v>
      </c>
      <c r="B133" s="2">
        <v>443</v>
      </c>
      <c r="C133" s="2">
        <v>132</v>
      </c>
      <c r="D133" s="2" t="s">
        <v>408</v>
      </c>
      <c r="E133" s="2" t="s">
        <v>447</v>
      </c>
      <c r="F133" s="2" t="s">
        <v>448</v>
      </c>
    </row>
    <row r="134" spans="1:6" x14ac:dyDescent="0.25">
      <c r="A134" s="2" t="str">
        <f t="shared" si="2"/>
        <v>PHYS 449</v>
      </c>
      <c r="B134" s="2">
        <v>449</v>
      </c>
      <c r="C134" s="2">
        <v>133</v>
      </c>
      <c r="D134" s="2" t="s">
        <v>408</v>
      </c>
      <c r="E134" s="2" t="s">
        <v>449</v>
      </c>
      <c r="F134" s="2" t="s">
        <v>450</v>
      </c>
    </row>
    <row r="135" spans="1:6" x14ac:dyDescent="0.25">
      <c r="A135" s="2" t="str">
        <f t="shared" si="2"/>
        <v>PHYS 451</v>
      </c>
      <c r="B135" s="2">
        <v>451</v>
      </c>
      <c r="C135" s="2">
        <v>134</v>
      </c>
      <c r="D135" s="2" t="s">
        <v>408</v>
      </c>
      <c r="E135" s="2" t="s">
        <v>451</v>
      </c>
      <c r="F135" s="2" t="s">
        <v>452</v>
      </c>
    </row>
    <row r="136" spans="1:6" x14ac:dyDescent="0.25">
      <c r="A136" s="2" t="str">
        <f t="shared" si="2"/>
        <v>PHYS 455</v>
      </c>
      <c r="B136" s="2">
        <v>455</v>
      </c>
      <c r="C136" s="2">
        <v>135</v>
      </c>
      <c r="D136" s="2" t="s">
        <v>408</v>
      </c>
      <c r="E136" s="2" t="s">
        <v>453</v>
      </c>
      <c r="F136" s="2" t="s">
        <v>454</v>
      </c>
    </row>
    <row r="137" spans="1:6" x14ac:dyDescent="0.25">
      <c r="A137" s="2" t="str">
        <f t="shared" si="2"/>
        <v>PHYS 457</v>
      </c>
      <c r="B137" s="2">
        <v>457</v>
      </c>
      <c r="C137" s="2">
        <v>136</v>
      </c>
      <c r="D137" s="2" t="s">
        <v>408</v>
      </c>
      <c r="E137" s="2" t="s">
        <v>455</v>
      </c>
      <c r="F137" s="2" t="s">
        <v>456</v>
      </c>
    </row>
    <row r="138" spans="1:6" x14ac:dyDescent="0.25">
      <c r="A138" s="2" t="str">
        <f t="shared" si="2"/>
        <v>PHYS 481</v>
      </c>
      <c r="B138" s="2">
        <v>481</v>
      </c>
      <c r="C138" s="2">
        <v>137</v>
      </c>
      <c r="D138" s="2" t="s">
        <v>408</v>
      </c>
      <c r="E138" s="2" t="s">
        <v>457</v>
      </c>
      <c r="F138" s="2" t="s">
        <v>444</v>
      </c>
    </row>
    <row r="139" spans="1:6" x14ac:dyDescent="0.25">
      <c r="A139" s="2" t="str">
        <f t="shared" si="2"/>
        <v>PHYS 497</v>
      </c>
      <c r="B139" s="2">
        <v>497</v>
      </c>
      <c r="C139" s="2">
        <v>138</v>
      </c>
      <c r="D139" s="2" t="s">
        <v>408</v>
      </c>
      <c r="E139" s="2" t="s">
        <v>458</v>
      </c>
      <c r="F139" s="2" t="s">
        <v>459</v>
      </c>
    </row>
    <row r="140" spans="1:6" x14ac:dyDescent="0.25">
      <c r="A140" s="2" t="str">
        <f t="shared" si="2"/>
        <v>PHYS 501</v>
      </c>
      <c r="B140" s="2">
        <v>501</v>
      </c>
      <c r="C140" s="2">
        <v>139</v>
      </c>
      <c r="D140" s="2" t="s">
        <v>408</v>
      </c>
      <c r="E140" s="2" t="s">
        <v>460</v>
      </c>
      <c r="F140" s="2" t="s">
        <v>461</v>
      </c>
    </row>
    <row r="141" spans="1:6" x14ac:dyDescent="0.25">
      <c r="A141" s="2" t="str">
        <f t="shared" si="2"/>
        <v>PHYS 507</v>
      </c>
      <c r="B141" s="2">
        <v>507</v>
      </c>
      <c r="C141" s="2">
        <v>140</v>
      </c>
      <c r="D141" s="2" t="s">
        <v>408</v>
      </c>
      <c r="E141" s="2" t="s">
        <v>462</v>
      </c>
      <c r="F141" s="2" t="s">
        <v>463</v>
      </c>
    </row>
    <row r="142" spans="1:6" x14ac:dyDescent="0.25">
      <c r="A142" s="2" t="str">
        <f t="shared" si="2"/>
        <v>PHYS 509</v>
      </c>
      <c r="B142" s="2">
        <v>509</v>
      </c>
      <c r="C142" s="2">
        <v>141</v>
      </c>
      <c r="D142" s="2" t="s">
        <v>408</v>
      </c>
      <c r="E142" s="2" t="s">
        <v>464</v>
      </c>
      <c r="F142" s="2" t="s">
        <v>465</v>
      </c>
    </row>
    <row r="143" spans="1:6" x14ac:dyDescent="0.25">
      <c r="A143" s="2" t="str">
        <f t="shared" si="2"/>
        <v>PHYS 521</v>
      </c>
      <c r="B143" s="2">
        <v>521</v>
      </c>
      <c r="C143" s="2">
        <v>142</v>
      </c>
      <c r="D143" s="2" t="s">
        <v>408</v>
      </c>
      <c r="E143" s="2" t="s">
        <v>466</v>
      </c>
      <c r="F143" s="2" t="s">
        <v>467</v>
      </c>
    </row>
    <row r="144" spans="1:6" x14ac:dyDescent="0.25">
      <c r="A144" s="2" t="str">
        <f t="shared" si="2"/>
        <v>PHYS 543</v>
      </c>
      <c r="B144" s="2">
        <v>543</v>
      </c>
      <c r="C144" s="2">
        <v>143</v>
      </c>
      <c r="D144" s="2" t="s">
        <v>408</v>
      </c>
      <c r="E144" s="2" t="s">
        <v>468</v>
      </c>
      <c r="F144" s="2" t="s">
        <v>469</v>
      </c>
    </row>
    <row r="145" spans="1:6" x14ac:dyDescent="0.25">
      <c r="A145" s="2" t="str">
        <f t="shared" si="2"/>
        <v>PHYS 561</v>
      </c>
      <c r="B145" s="2">
        <v>561</v>
      </c>
      <c r="C145" s="2">
        <v>144</v>
      </c>
      <c r="D145" s="2" t="s">
        <v>408</v>
      </c>
      <c r="E145" s="2" t="s">
        <v>470</v>
      </c>
      <c r="F145" s="2" t="s">
        <v>471</v>
      </c>
    </row>
    <row r="146" spans="1:6" x14ac:dyDescent="0.25">
      <c r="A146" s="2" t="str">
        <f t="shared" si="2"/>
        <v>PHYS 575</v>
      </c>
      <c r="B146" s="2">
        <v>575</v>
      </c>
      <c r="C146" s="2">
        <v>145</v>
      </c>
      <c r="D146" s="2" t="s">
        <v>408</v>
      </c>
      <c r="E146" s="2" t="s">
        <v>472</v>
      </c>
      <c r="F146" s="2" t="s">
        <v>473</v>
      </c>
    </row>
    <row r="147" spans="1:6" x14ac:dyDescent="0.25">
      <c r="A147" s="2" t="str">
        <f t="shared" si="2"/>
        <v>PHYS 581</v>
      </c>
      <c r="B147" s="2">
        <v>581</v>
      </c>
      <c r="C147" s="2">
        <v>146</v>
      </c>
      <c r="D147" s="2" t="s">
        <v>408</v>
      </c>
      <c r="E147" s="2" t="s">
        <v>474</v>
      </c>
      <c r="F147" s="2" t="s">
        <v>475</v>
      </c>
    </row>
    <row r="148" spans="1:6" x14ac:dyDescent="0.25">
      <c r="A148" s="2" t="str">
        <f t="shared" si="2"/>
        <v>PHYS 593</v>
      </c>
      <c r="B148" s="2">
        <v>593</v>
      </c>
      <c r="C148" s="2">
        <v>147</v>
      </c>
      <c r="D148" s="2" t="s">
        <v>408</v>
      </c>
      <c r="E148" s="2" t="s">
        <v>476</v>
      </c>
      <c r="F148" s="2" t="s">
        <v>477</v>
      </c>
    </row>
    <row r="149" spans="1:6" x14ac:dyDescent="0.25">
      <c r="A149" s="2" t="str">
        <f t="shared" si="2"/>
        <v>PHYS 597</v>
      </c>
      <c r="B149" s="2">
        <v>597</v>
      </c>
      <c r="C149" s="2">
        <v>148</v>
      </c>
      <c r="D149" s="2" t="s">
        <v>408</v>
      </c>
      <c r="E149" s="2" t="s">
        <v>478</v>
      </c>
      <c r="F149" s="2" t="s">
        <v>479</v>
      </c>
    </row>
    <row r="150" spans="1:6" x14ac:dyDescent="0.25">
      <c r="A150" s="2" t="str">
        <f t="shared" si="2"/>
        <v>PHYS 598</v>
      </c>
      <c r="B150" s="2">
        <v>598</v>
      </c>
      <c r="C150" s="2">
        <v>149</v>
      </c>
      <c r="D150" s="2" t="s">
        <v>408</v>
      </c>
      <c r="E150" s="2" t="s">
        <v>480</v>
      </c>
      <c r="F150" s="2" t="s">
        <v>481</v>
      </c>
    </row>
    <row r="151" spans="1:6" x14ac:dyDescent="0.25">
      <c r="A151" s="2" t="str">
        <f t="shared" si="2"/>
        <v>PHYS 599</v>
      </c>
      <c r="B151" s="2">
        <v>599</v>
      </c>
      <c r="C151" s="2">
        <v>150</v>
      </c>
      <c r="D151" s="2" t="s">
        <v>408</v>
      </c>
      <c r="E151" s="2" t="s">
        <v>482</v>
      </c>
      <c r="F151" s="2" t="s">
        <v>481</v>
      </c>
    </row>
    <row r="152" spans="1:6" x14ac:dyDescent="0.25">
      <c r="A152" s="2" t="str">
        <f t="shared" si="2"/>
        <v>PHYS 603</v>
      </c>
      <c r="B152" s="2">
        <v>603</v>
      </c>
      <c r="C152" s="2">
        <v>151</v>
      </c>
      <c r="D152" s="2" t="s">
        <v>408</v>
      </c>
      <c r="E152" s="2" t="s">
        <v>483</v>
      </c>
      <c r="F152" s="2" t="s">
        <v>484</v>
      </c>
    </row>
    <row r="153" spans="1:6" x14ac:dyDescent="0.25">
      <c r="A153" s="2" t="str">
        <f t="shared" si="2"/>
        <v>PHYS 605</v>
      </c>
      <c r="B153" s="2">
        <v>605</v>
      </c>
      <c r="C153" s="2">
        <v>152</v>
      </c>
      <c r="D153" s="2" t="s">
        <v>408</v>
      </c>
      <c r="E153" s="2" t="s">
        <v>485</v>
      </c>
      <c r="F153" s="2" t="s">
        <v>486</v>
      </c>
    </row>
    <row r="154" spans="1:6" x14ac:dyDescent="0.25">
      <c r="A154" s="2" t="str">
        <f t="shared" si="2"/>
        <v>PHYS 609</v>
      </c>
      <c r="B154" s="2">
        <v>609</v>
      </c>
      <c r="C154" s="2">
        <v>153</v>
      </c>
      <c r="D154" s="2" t="s">
        <v>408</v>
      </c>
      <c r="E154" s="2" t="s">
        <v>487</v>
      </c>
      <c r="F154" s="2" t="s">
        <v>488</v>
      </c>
    </row>
    <row r="155" spans="1:6" x14ac:dyDescent="0.25">
      <c r="A155" s="2" t="str">
        <f t="shared" si="2"/>
        <v>PHYS 611</v>
      </c>
      <c r="B155" s="2">
        <v>611</v>
      </c>
      <c r="C155" s="2">
        <v>154</v>
      </c>
      <c r="D155" s="2" t="s">
        <v>408</v>
      </c>
      <c r="E155" s="2" t="s">
        <v>489</v>
      </c>
      <c r="F155" s="2" t="s">
        <v>490</v>
      </c>
    </row>
    <row r="156" spans="1:6" x14ac:dyDescent="0.25">
      <c r="A156" s="2" t="str">
        <f t="shared" si="2"/>
        <v>PHYS 613</v>
      </c>
      <c r="B156" s="2">
        <v>613</v>
      </c>
      <c r="C156" s="2">
        <v>155</v>
      </c>
      <c r="D156" s="2" t="s">
        <v>408</v>
      </c>
      <c r="E156" s="2" t="s">
        <v>491</v>
      </c>
      <c r="F156" s="2" t="s">
        <v>492</v>
      </c>
    </row>
    <row r="157" spans="1:6" x14ac:dyDescent="0.25">
      <c r="A157" s="2" t="str">
        <f t="shared" si="2"/>
        <v>PHYS 615</v>
      </c>
      <c r="B157" s="2">
        <v>615</v>
      </c>
      <c r="C157" s="2">
        <v>156</v>
      </c>
      <c r="D157" s="2" t="s">
        <v>408</v>
      </c>
      <c r="E157" s="2" t="s">
        <v>493</v>
      </c>
      <c r="F157" s="2" t="s">
        <v>494</v>
      </c>
    </row>
    <row r="158" spans="1:6" x14ac:dyDescent="0.25">
      <c r="A158" s="2" t="str">
        <f t="shared" si="2"/>
        <v>PHYS 617</v>
      </c>
      <c r="B158" s="2">
        <v>617</v>
      </c>
      <c r="C158" s="2">
        <v>157</v>
      </c>
      <c r="D158" s="2" t="s">
        <v>408</v>
      </c>
      <c r="E158" s="2" t="s">
        <v>495</v>
      </c>
      <c r="F158" s="2" t="s">
        <v>496</v>
      </c>
    </row>
    <row r="159" spans="1:6" x14ac:dyDescent="0.25">
      <c r="A159" s="2" t="str">
        <f t="shared" si="2"/>
        <v>PHYS 619</v>
      </c>
      <c r="B159" s="2">
        <v>619</v>
      </c>
      <c r="C159" s="2">
        <v>158</v>
      </c>
      <c r="D159" s="2" t="s">
        <v>408</v>
      </c>
      <c r="E159" s="2" t="s">
        <v>497</v>
      </c>
      <c r="F159" s="2" t="s">
        <v>498</v>
      </c>
    </row>
    <row r="160" spans="1:6" x14ac:dyDescent="0.25">
      <c r="A160" s="2" t="str">
        <f t="shared" si="2"/>
        <v>PHYS 621</v>
      </c>
      <c r="B160" s="2">
        <v>621</v>
      </c>
      <c r="C160" s="2">
        <v>159</v>
      </c>
      <c r="D160" s="2" t="s">
        <v>408</v>
      </c>
      <c r="E160" s="2" t="s">
        <v>499</v>
      </c>
      <c r="F160" s="2" t="s">
        <v>500</v>
      </c>
    </row>
    <row r="161" spans="1:6" x14ac:dyDescent="0.25">
      <c r="A161" s="2" t="str">
        <f t="shared" si="2"/>
        <v>PHYS 629</v>
      </c>
      <c r="B161" s="2">
        <v>629</v>
      </c>
      <c r="C161" s="2">
        <v>160</v>
      </c>
      <c r="D161" s="2" t="s">
        <v>408</v>
      </c>
      <c r="E161" s="2" t="s">
        <v>501</v>
      </c>
      <c r="F161" s="2" t="s">
        <v>502</v>
      </c>
    </row>
    <row r="162" spans="1:6" x14ac:dyDescent="0.25">
      <c r="A162" s="2" t="str">
        <f t="shared" si="2"/>
        <v>PHYS 663</v>
      </c>
      <c r="B162" s="2">
        <v>663</v>
      </c>
      <c r="C162" s="2">
        <v>161</v>
      </c>
      <c r="D162" s="2" t="s">
        <v>408</v>
      </c>
      <c r="E162" s="2" t="s">
        <v>503</v>
      </c>
      <c r="F162" s="2" t="s">
        <v>504</v>
      </c>
    </row>
    <row r="163" spans="1:6" x14ac:dyDescent="0.25">
      <c r="A163" s="2" t="str">
        <f t="shared" si="2"/>
        <v>PHYS 671</v>
      </c>
      <c r="B163" s="2">
        <v>671</v>
      </c>
      <c r="C163" s="2">
        <v>162</v>
      </c>
      <c r="D163" s="2" t="s">
        <v>408</v>
      </c>
      <c r="E163" s="2" t="s">
        <v>505</v>
      </c>
      <c r="F163" s="2" t="s">
        <v>506</v>
      </c>
    </row>
    <row r="164" spans="1:6" x14ac:dyDescent="0.25">
      <c r="A164" s="2" t="str">
        <f t="shared" si="2"/>
        <v>PHYS 673</v>
      </c>
      <c r="B164" s="2">
        <v>673</v>
      </c>
      <c r="C164" s="2">
        <v>163</v>
      </c>
      <c r="D164" s="2" t="s">
        <v>408</v>
      </c>
      <c r="E164" s="2" t="s">
        <v>507</v>
      </c>
      <c r="F164" s="2" t="s">
        <v>508</v>
      </c>
    </row>
    <row r="165" spans="1:6" x14ac:dyDescent="0.25">
      <c r="A165" s="2" t="str">
        <f t="shared" si="2"/>
        <v>PHYS 675</v>
      </c>
      <c r="B165" s="2">
        <v>675</v>
      </c>
      <c r="C165" s="2">
        <v>164</v>
      </c>
      <c r="D165" s="2" t="s">
        <v>408</v>
      </c>
      <c r="E165" s="2" t="s">
        <v>509</v>
      </c>
      <c r="F165" s="2" t="s">
        <v>510</v>
      </c>
    </row>
    <row r="166" spans="1:6" x14ac:dyDescent="0.25">
      <c r="A166" s="2" t="str">
        <f t="shared" si="2"/>
        <v>PHYS 677</v>
      </c>
      <c r="B166" s="2">
        <v>677</v>
      </c>
      <c r="C166" s="2">
        <v>165</v>
      </c>
      <c r="D166" s="2" t="s">
        <v>408</v>
      </c>
      <c r="E166" s="2" t="s">
        <v>511</v>
      </c>
      <c r="F166" s="2" t="s">
        <v>512</v>
      </c>
    </row>
    <row r="167" spans="1:6" x14ac:dyDescent="0.25">
      <c r="A167" s="2" t="str">
        <f t="shared" si="2"/>
        <v>PHYS 691</v>
      </c>
      <c r="B167" s="2">
        <v>691</v>
      </c>
      <c r="C167" s="2">
        <v>166</v>
      </c>
      <c r="D167" s="2" t="s">
        <v>408</v>
      </c>
      <c r="E167" s="2" t="s">
        <v>513</v>
      </c>
      <c r="F167" s="2" t="s">
        <v>514</v>
      </c>
    </row>
    <row r="168" spans="1:6" x14ac:dyDescent="0.25">
      <c r="A168" s="2" t="str">
        <f t="shared" si="2"/>
        <v>PHYS 697</v>
      </c>
      <c r="B168" s="2">
        <v>697</v>
      </c>
      <c r="C168" s="2">
        <v>167</v>
      </c>
      <c r="D168" s="2" t="s">
        <v>408</v>
      </c>
      <c r="E168" s="2" t="s">
        <v>476</v>
      </c>
      <c r="F168" s="2" t="s">
        <v>477</v>
      </c>
    </row>
    <row r="169" spans="1:6" x14ac:dyDescent="0.25">
      <c r="A169" s="2" t="str">
        <f t="shared" si="2"/>
        <v>PHYS 699</v>
      </c>
      <c r="B169" s="2">
        <v>699</v>
      </c>
      <c r="C169" s="2">
        <v>168</v>
      </c>
      <c r="D169" s="2" t="s">
        <v>408</v>
      </c>
      <c r="E169" s="2" t="s">
        <v>515</v>
      </c>
      <c r="F169" s="2" t="s">
        <v>516</v>
      </c>
    </row>
    <row r="170" spans="1:6" x14ac:dyDescent="0.25">
      <c r="A170" s="2" t="str">
        <f t="shared" si="2"/>
        <v>PHYS 701</v>
      </c>
      <c r="B170" s="2">
        <v>701</v>
      </c>
      <c r="C170" s="2">
        <v>169</v>
      </c>
      <c r="D170" s="2" t="s">
        <v>408</v>
      </c>
      <c r="E170" s="2" t="s">
        <v>517</v>
      </c>
      <c r="F170" s="2" t="s">
        <v>518</v>
      </c>
    </row>
    <row r="171" spans="1:6" x14ac:dyDescent="0.25">
      <c r="A171" s="2" t="str">
        <f t="shared" si="2"/>
        <v>JPNS 205</v>
      </c>
      <c r="B171" s="2">
        <v>205</v>
      </c>
      <c r="C171" s="2">
        <v>170</v>
      </c>
      <c r="D171" s="2" t="s">
        <v>519</v>
      </c>
      <c r="E171" s="2" t="s">
        <v>520</v>
      </c>
      <c r="F171" s="2" t="s">
        <v>521</v>
      </c>
    </row>
    <row r="172" spans="1:6" x14ac:dyDescent="0.25">
      <c r="A172" s="2" t="str">
        <f t="shared" si="2"/>
        <v>JPNS 207</v>
      </c>
      <c r="B172" s="2">
        <v>207</v>
      </c>
      <c r="C172" s="2">
        <v>171</v>
      </c>
      <c r="D172" s="2" t="s">
        <v>519</v>
      </c>
      <c r="E172" s="2" t="s">
        <v>522</v>
      </c>
      <c r="F172" s="2" t="s">
        <v>523</v>
      </c>
    </row>
    <row r="173" spans="1:6" x14ac:dyDescent="0.25">
      <c r="A173" s="2" t="str">
        <f t="shared" si="2"/>
        <v>JPNS 301</v>
      </c>
      <c r="B173" s="2">
        <v>301</v>
      </c>
      <c r="C173" s="2">
        <v>172</v>
      </c>
      <c r="D173" s="2" t="s">
        <v>519</v>
      </c>
      <c r="E173" s="2" t="s">
        <v>524</v>
      </c>
      <c r="F173" s="2" t="s">
        <v>525</v>
      </c>
    </row>
    <row r="174" spans="1:6" x14ac:dyDescent="0.25">
      <c r="A174" s="2" t="str">
        <f t="shared" si="2"/>
        <v>JPNS 303</v>
      </c>
      <c r="B174" s="2">
        <v>303</v>
      </c>
      <c r="C174" s="2">
        <v>173</v>
      </c>
      <c r="D174" s="2" t="s">
        <v>519</v>
      </c>
      <c r="E174" s="2" t="s">
        <v>526</v>
      </c>
      <c r="F174" s="2" t="s">
        <v>527</v>
      </c>
    </row>
    <row r="175" spans="1:6" x14ac:dyDescent="0.25">
      <c r="A175" s="2" t="str">
        <f t="shared" si="2"/>
        <v>JPNS 309</v>
      </c>
      <c r="B175" s="2">
        <v>309</v>
      </c>
      <c r="C175" s="2">
        <v>174</v>
      </c>
      <c r="D175" s="2" t="s">
        <v>519</v>
      </c>
      <c r="E175" s="2" t="s">
        <v>528</v>
      </c>
      <c r="F175" s="2" t="s">
        <v>529</v>
      </c>
    </row>
    <row r="176" spans="1:6" x14ac:dyDescent="0.25">
      <c r="A176" s="2" t="str">
        <f t="shared" si="2"/>
        <v>JPNS 311</v>
      </c>
      <c r="B176" s="2">
        <v>311</v>
      </c>
      <c r="C176" s="2">
        <v>175</v>
      </c>
      <c r="D176" s="2" t="s">
        <v>519</v>
      </c>
      <c r="E176" s="2" t="s">
        <v>530</v>
      </c>
      <c r="F176" s="2" t="s">
        <v>531</v>
      </c>
    </row>
    <row r="177" spans="1:6" x14ac:dyDescent="0.25">
      <c r="A177" s="2" t="str">
        <f t="shared" si="2"/>
        <v>JPNS 313</v>
      </c>
      <c r="B177" s="2">
        <v>313</v>
      </c>
      <c r="C177" s="2">
        <v>176</v>
      </c>
      <c r="D177" s="2" t="s">
        <v>519</v>
      </c>
      <c r="E177" s="2" t="s">
        <v>532</v>
      </c>
      <c r="F177" s="2" t="s">
        <v>533</v>
      </c>
    </row>
    <row r="178" spans="1:6" x14ac:dyDescent="0.25">
      <c r="A178" s="2" t="str">
        <f t="shared" si="2"/>
        <v>JPNS 317</v>
      </c>
      <c r="B178" s="2">
        <v>317</v>
      </c>
      <c r="C178" s="2">
        <v>177</v>
      </c>
      <c r="D178" s="2" t="s">
        <v>519</v>
      </c>
      <c r="E178" s="2" t="s">
        <v>534</v>
      </c>
      <c r="F178" s="2" t="s">
        <v>535</v>
      </c>
    </row>
    <row r="179" spans="1:6" x14ac:dyDescent="0.25">
      <c r="A179" s="2" t="str">
        <f t="shared" si="2"/>
        <v>JPNS 331</v>
      </c>
      <c r="B179" s="2">
        <v>331</v>
      </c>
      <c r="C179" s="2">
        <v>178</v>
      </c>
      <c r="D179" s="2" t="s">
        <v>519</v>
      </c>
      <c r="E179" s="2" t="s">
        <v>536</v>
      </c>
      <c r="F179" s="2" t="s">
        <v>537</v>
      </c>
    </row>
    <row r="180" spans="1:6" x14ac:dyDescent="0.25">
      <c r="A180" s="2" t="str">
        <f t="shared" si="2"/>
        <v>JPNS 333</v>
      </c>
      <c r="B180" s="2">
        <v>333</v>
      </c>
      <c r="C180" s="2">
        <v>179</v>
      </c>
      <c r="D180" s="2" t="s">
        <v>519</v>
      </c>
      <c r="E180" s="2" t="s">
        <v>538</v>
      </c>
      <c r="F180" s="2" t="s">
        <v>539</v>
      </c>
    </row>
    <row r="181" spans="1:6" x14ac:dyDescent="0.25">
      <c r="A181" s="2" t="str">
        <f t="shared" si="2"/>
        <v>JPNS 341</v>
      </c>
      <c r="B181" s="2">
        <v>341</v>
      </c>
      <c r="C181" s="2">
        <v>180</v>
      </c>
      <c r="D181" s="2" t="s">
        <v>519</v>
      </c>
      <c r="E181" s="2" t="s">
        <v>540</v>
      </c>
      <c r="F181" s="2" t="s">
        <v>541</v>
      </c>
    </row>
    <row r="182" spans="1:6" x14ac:dyDescent="0.25">
      <c r="A182" s="2" t="str">
        <f t="shared" si="2"/>
        <v>JPNS 441</v>
      </c>
      <c r="B182" s="2">
        <v>441</v>
      </c>
      <c r="C182" s="2">
        <v>181</v>
      </c>
      <c r="D182" s="2" t="s">
        <v>519</v>
      </c>
      <c r="E182" s="2" t="s">
        <v>542</v>
      </c>
      <c r="F182" s="2" t="s">
        <v>543</v>
      </c>
    </row>
    <row r="183" spans="1:6" x14ac:dyDescent="0.25">
      <c r="A183" s="2" t="str">
        <f t="shared" si="2"/>
        <v>JPNS 451</v>
      </c>
      <c r="B183" s="2">
        <v>451</v>
      </c>
      <c r="C183" s="2">
        <v>182</v>
      </c>
      <c r="D183" s="2" t="s">
        <v>519</v>
      </c>
      <c r="E183" s="2" t="s">
        <v>544</v>
      </c>
      <c r="F183" s="2" t="s">
        <v>545</v>
      </c>
    </row>
    <row r="184" spans="1:6" x14ac:dyDescent="0.25">
      <c r="A184" s="2" t="str">
        <f t="shared" si="2"/>
        <v>JPNS 461</v>
      </c>
      <c r="B184" s="2">
        <v>461</v>
      </c>
      <c r="C184" s="2">
        <v>183</v>
      </c>
      <c r="D184" s="2" t="s">
        <v>519</v>
      </c>
      <c r="E184" s="2" t="s">
        <v>546</v>
      </c>
      <c r="F184" s="2" t="s">
        <v>547</v>
      </c>
    </row>
    <row r="185" spans="1:6" x14ac:dyDescent="0.25">
      <c r="A185" s="2" t="str">
        <f t="shared" si="2"/>
        <v>CPSC 50201</v>
      </c>
      <c r="B185" s="2">
        <v>50201</v>
      </c>
      <c r="C185" s="2">
        <v>184</v>
      </c>
      <c r="D185" s="2" t="s">
        <v>0</v>
      </c>
      <c r="E185" s="2" t="s">
        <v>401</v>
      </c>
      <c r="F185" s="2" t="s">
        <v>401</v>
      </c>
    </row>
    <row r="186" spans="1:6" x14ac:dyDescent="0.25">
      <c r="A186" s="2" t="str">
        <f t="shared" si="2"/>
        <v>CPSC 50202</v>
      </c>
      <c r="B186" s="2">
        <v>50202</v>
      </c>
      <c r="C186" s="2">
        <v>185</v>
      </c>
      <c r="D186" s="2" t="s">
        <v>0</v>
      </c>
      <c r="E186" s="2" t="s">
        <v>402</v>
      </c>
      <c r="F186" s="2" t="s">
        <v>402</v>
      </c>
    </row>
    <row r="187" spans="1:6" x14ac:dyDescent="0.25">
      <c r="A187" s="2" t="str">
        <f t="shared" si="2"/>
        <v>CPSC 50203</v>
      </c>
      <c r="B187" s="2">
        <v>50203</v>
      </c>
      <c r="C187" s="2">
        <v>186</v>
      </c>
      <c r="D187" s="2" t="s">
        <v>0</v>
      </c>
      <c r="E187" s="2" t="s">
        <v>403</v>
      </c>
      <c r="F187" s="2" t="s">
        <v>403</v>
      </c>
    </row>
    <row r="188" spans="1:6" x14ac:dyDescent="0.25">
      <c r="A188" s="2" t="str">
        <f t="shared" si="2"/>
        <v>CPSC 50204</v>
      </c>
      <c r="B188" s="2">
        <v>50204</v>
      </c>
      <c r="C188" s="2">
        <v>187</v>
      </c>
      <c r="D188" s="2" t="s">
        <v>0</v>
      </c>
      <c r="E188" s="2" t="s">
        <v>404</v>
      </c>
      <c r="F188" s="2" t="s">
        <v>404</v>
      </c>
    </row>
    <row r="189" spans="1:6" x14ac:dyDescent="0.25">
      <c r="A189" s="2" t="str">
        <f t="shared" si="2"/>
        <v>CPSC 50205</v>
      </c>
      <c r="B189" s="2">
        <v>50205</v>
      </c>
      <c r="C189" s="2">
        <v>188</v>
      </c>
      <c r="D189" s="2" t="s">
        <v>0</v>
      </c>
      <c r="E189" s="2" t="s">
        <v>405</v>
      </c>
      <c r="F189" s="2" t="s">
        <v>405</v>
      </c>
    </row>
    <row r="190" spans="1:6" x14ac:dyDescent="0.25">
      <c r="A190" s="2" t="str">
        <f t="shared" si="2"/>
        <v>CPSC 50206</v>
      </c>
      <c r="B190" s="2">
        <v>50206</v>
      </c>
      <c r="C190" s="2">
        <v>189</v>
      </c>
      <c r="D190" s="2" t="s">
        <v>0</v>
      </c>
      <c r="E190" s="2" t="s">
        <v>406</v>
      </c>
      <c r="F190" s="2" t="s">
        <v>406</v>
      </c>
    </row>
    <row r="191" spans="1:6" x14ac:dyDescent="0.25">
      <c r="A191" s="2" t="str">
        <f t="shared" si="2"/>
        <v>CPSC 50207</v>
      </c>
      <c r="B191" s="2">
        <v>50207</v>
      </c>
      <c r="C191" s="2">
        <v>190</v>
      </c>
      <c r="D191" s="2" t="s">
        <v>0</v>
      </c>
      <c r="E191" s="2" t="s">
        <v>407</v>
      </c>
      <c r="F191" s="2" t="s">
        <v>407</v>
      </c>
    </row>
    <row r="192" spans="1:6" x14ac:dyDescent="0.25">
      <c r="A192" s="2" t="str">
        <f t="shared" si="2"/>
        <v>CPSC 50301</v>
      </c>
      <c r="B192" s="2">
        <v>50301</v>
      </c>
      <c r="C192" s="2">
        <v>191</v>
      </c>
      <c r="D192" s="2" t="s">
        <v>0</v>
      </c>
      <c r="E192" s="2" t="s">
        <v>548</v>
      </c>
      <c r="F192" s="2" t="s">
        <v>548</v>
      </c>
    </row>
    <row r="193" spans="1:6" x14ac:dyDescent="0.25">
      <c r="A193" s="2" t="str">
        <f t="shared" si="2"/>
        <v>CPSC 50302</v>
      </c>
      <c r="B193" s="2">
        <v>50302</v>
      </c>
      <c r="C193" s="2">
        <v>192</v>
      </c>
      <c r="D193" s="2" t="s">
        <v>0</v>
      </c>
      <c r="E193" s="2" t="s">
        <v>549</v>
      </c>
      <c r="F193" s="2" t="s">
        <v>549</v>
      </c>
    </row>
    <row r="194" spans="1:6" x14ac:dyDescent="0.25">
      <c r="A194" s="2" t="str">
        <f t="shared" si="2"/>
        <v>CPSC 50303</v>
      </c>
      <c r="B194" s="2">
        <v>50303</v>
      </c>
      <c r="C194" s="2">
        <v>193</v>
      </c>
      <c r="D194" s="2" t="s">
        <v>0</v>
      </c>
      <c r="E194" s="2" t="s">
        <v>550</v>
      </c>
      <c r="F194" s="2" t="s">
        <v>550</v>
      </c>
    </row>
    <row r="195" spans="1:6" x14ac:dyDescent="0.25">
      <c r="A195" s="2" t="str">
        <f t="shared" ref="A195:A215" si="3">CONCATENATE(D195, " ", B195)</f>
        <v>CPSC 50304</v>
      </c>
      <c r="B195" s="2">
        <v>50304</v>
      </c>
      <c r="C195" s="2">
        <v>194</v>
      </c>
      <c r="D195" s="2" t="s">
        <v>0</v>
      </c>
      <c r="E195" s="2" t="s">
        <v>551</v>
      </c>
      <c r="F195" s="2" t="s">
        <v>551</v>
      </c>
    </row>
    <row r="196" spans="1:6" x14ac:dyDescent="0.25">
      <c r="A196" s="2" t="str">
        <f t="shared" si="3"/>
        <v>CPSC 50305</v>
      </c>
      <c r="B196" s="2">
        <v>50305</v>
      </c>
      <c r="C196" s="2">
        <v>195</v>
      </c>
      <c r="D196" s="2" t="s">
        <v>0</v>
      </c>
      <c r="E196" s="2" t="s">
        <v>552</v>
      </c>
      <c r="F196" s="2" t="s">
        <v>552</v>
      </c>
    </row>
    <row r="197" spans="1:6" x14ac:dyDescent="0.25">
      <c r="A197" s="2" t="str">
        <f t="shared" si="3"/>
        <v>CPSC 50306</v>
      </c>
      <c r="B197" s="2">
        <v>50306</v>
      </c>
      <c r="C197" s="2">
        <v>196</v>
      </c>
      <c r="D197" s="2" t="s">
        <v>0</v>
      </c>
      <c r="E197" s="2" t="s">
        <v>553</v>
      </c>
      <c r="F197" s="2" t="s">
        <v>553</v>
      </c>
    </row>
    <row r="198" spans="1:6" x14ac:dyDescent="0.25">
      <c r="A198" s="2" t="str">
        <f t="shared" si="3"/>
        <v>CPSC 50307</v>
      </c>
      <c r="B198" s="2">
        <v>50307</v>
      </c>
      <c r="C198" s="2">
        <v>197</v>
      </c>
      <c r="D198" s="2" t="s">
        <v>0</v>
      </c>
      <c r="E198" s="2" t="s">
        <v>554</v>
      </c>
      <c r="F198" s="2" t="s">
        <v>554</v>
      </c>
    </row>
    <row r="199" spans="1:6" x14ac:dyDescent="0.25">
      <c r="A199" s="2" t="str">
        <f t="shared" si="3"/>
        <v>SENG 301</v>
      </c>
      <c r="B199" s="2">
        <v>301</v>
      </c>
      <c r="C199" s="2">
        <v>198</v>
      </c>
      <c r="D199" s="2" t="s">
        <v>397</v>
      </c>
      <c r="E199" s="2" t="s">
        <v>758</v>
      </c>
      <c r="F199" s="2" t="s">
        <v>761</v>
      </c>
    </row>
    <row r="200" spans="1:6" x14ac:dyDescent="0.25">
      <c r="A200" s="2" t="str">
        <f t="shared" si="3"/>
        <v>SENG 521</v>
      </c>
      <c r="B200" s="2">
        <v>521</v>
      </c>
      <c r="C200" s="2">
        <v>199</v>
      </c>
      <c r="D200" s="2" t="s">
        <v>397</v>
      </c>
      <c r="E200" s="2" t="s">
        <v>759</v>
      </c>
      <c r="F200" s="2" t="s">
        <v>760</v>
      </c>
    </row>
    <row r="201" spans="1:6" x14ac:dyDescent="0.25">
      <c r="A201" s="2" t="str">
        <f t="shared" si="3"/>
        <v>STAT 213</v>
      </c>
      <c r="B201" s="2">
        <v>213</v>
      </c>
      <c r="C201" s="2">
        <v>200</v>
      </c>
      <c r="D201" s="2" t="s">
        <v>398</v>
      </c>
      <c r="E201" s="2" t="s">
        <v>762</v>
      </c>
      <c r="F201" s="2" t="s">
        <v>763</v>
      </c>
    </row>
    <row r="202" spans="1:6" x14ac:dyDescent="0.25">
      <c r="A202" s="2" t="str">
        <f t="shared" si="3"/>
        <v>STAT 321</v>
      </c>
      <c r="B202" s="2">
        <v>321</v>
      </c>
      <c r="C202" s="2">
        <v>201</v>
      </c>
      <c r="D202" s="2" t="s">
        <v>398</v>
      </c>
      <c r="E202" s="2" t="s">
        <v>764</v>
      </c>
      <c r="F202" s="2" t="s">
        <v>765</v>
      </c>
    </row>
    <row r="203" spans="1:6" x14ac:dyDescent="0.25">
      <c r="A203" s="2" t="str">
        <f t="shared" si="3"/>
        <v>PMAT 418</v>
      </c>
      <c r="B203" s="2">
        <v>418</v>
      </c>
      <c r="C203" s="2">
        <v>202</v>
      </c>
      <c r="D203" s="2" t="s">
        <v>766</v>
      </c>
      <c r="E203" s="2" t="s">
        <v>207</v>
      </c>
      <c r="F203" s="2" t="s">
        <v>767</v>
      </c>
    </row>
    <row r="204" spans="1:6" x14ac:dyDescent="0.25">
      <c r="A204" s="2" t="str">
        <f t="shared" si="3"/>
        <v>MATH 249</v>
      </c>
      <c r="B204" s="2">
        <v>249</v>
      </c>
      <c r="C204" s="2">
        <v>203</v>
      </c>
      <c r="D204" s="2" t="s">
        <v>399</v>
      </c>
      <c r="E204" s="2" t="s">
        <v>768</v>
      </c>
      <c r="F204" s="2" t="s">
        <v>769</v>
      </c>
    </row>
    <row r="205" spans="1:6" x14ac:dyDescent="0.25">
      <c r="A205" s="2" t="str">
        <f t="shared" si="3"/>
        <v>MATH 265</v>
      </c>
      <c r="B205" s="2">
        <v>265</v>
      </c>
      <c r="C205" s="2">
        <v>204</v>
      </c>
      <c r="D205" s="2" t="s">
        <v>399</v>
      </c>
      <c r="E205" s="2" t="s">
        <v>770</v>
      </c>
      <c r="F205" s="2" t="s">
        <v>771</v>
      </c>
    </row>
    <row r="206" spans="1:6" x14ac:dyDescent="0.25">
      <c r="A206" s="2" t="str">
        <f t="shared" si="3"/>
        <v>MATH 275</v>
      </c>
      <c r="B206" s="2">
        <v>275</v>
      </c>
      <c r="C206" s="2">
        <v>205</v>
      </c>
      <c r="D206" s="2" t="s">
        <v>399</v>
      </c>
      <c r="E206" s="2" t="s">
        <v>772</v>
      </c>
      <c r="F206" s="2" t="s">
        <v>773</v>
      </c>
    </row>
    <row r="207" spans="1:6" x14ac:dyDescent="0.25">
      <c r="A207" s="2" t="str">
        <f t="shared" si="3"/>
        <v>MATH 211</v>
      </c>
      <c r="B207" s="2">
        <v>211</v>
      </c>
      <c r="C207" s="2">
        <v>206</v>
      </c>
      <c r="D207" s="2" t="s">
        <v>399</v>
      </c>
      <c r="E207" s="2" t="s">
        <v>774</v>
      </c>
      <c r="F207" s="2" t="s">
        <v>775</v>
      </c>
    </row>
    <row r="208" spans="1:6" x14ac:dyDescent="0.25">
      <c r="A208" s="2" t="str">
        <f t="shared" si="3"/>
        <v>MATH 213</v>
      </c>
      <c r="B208" s="2">
        <v>213</v>
      </c>
      <c r="C208" s="2">
        <v>207</v>
      </c>
      <c r="D208" s="2" t="s">
        <v>399</v>
      </c>
      <c r="E208" s="2" t="s">
        <v>776</v>
      </c>
      <c r="F208" s="2" t="s">
        <v>777</v>
      </c>
    </row>
    <row r="209" spans="1:6" x14ac:dyDescent="0.25">
      <c r="A209" s="2" t="str">
        <f t="shared" si="3"/>
        <v>MATH 271</v>
      </c>
      <c r="B209" s="2">
        <v>271</v>
      </c>
      <c r="C209" s="2">
        <v>208</v>
      </c>
      <c r="D209" s="2" t="s">
        <v>399</v>
      </c>
      <c r="E209" s="2" t="s">
        <v>778</v>
      </c>
      <c r="F209" s="2" t="s">
        <v>779</v>
      </c>
    </row>
    <row r="210" spans="1:6" x14ac:dyDescent="0.25">
      <c r="A210" s="2" t="str">
        <f t="shared" si="3"/>
        <v>MATH 273</v>
      </c>
      <c r="B210" s="2">
        <v>273</v>
      </c>
      <c r="C210" s="2">
        <v>209</v>
      </c>
      <c r="D210" s="2" t="s">
        <v>399</v>
      </c>
      <c r="E210" s="2" t="s">
        <v>780</v>
      </c>
      <c r="F210" s="2" t="s">
        <v>781</v>
      </c>
    </row>
    <row r="211" spans="1:6" x14ac:dyDescent="0.25">
      <c r="A211" s="2" t="str">
        <f t="shared" si="3"/>
        <v>PHIL 279</v>
      </c>
      <c r="B211" s="2">
        <v>279</v>
      </c>
      <c r="C211" s="2">
        <v>210</v>
      </c>
      <c r="D211" s="2" t="s">
        <v>400</v>
      </c>
      <c r="E211" s="2" t="s">
        <v>784</v>
      </c>
      <c r="F211" s="2" t="s">
        <v>785</v>
      </c>
    </row>
    <row r="212" spans="1:6" x14ac:dyDescent="0.25">
      <c r="A212" s="2" t="str">
        <f t="shared" si="3"/>
        <v>PHIL 377</v>
      </c>
      <c r="B212" s="2">
        <v>377</v>
      </c>
      <c r="C212" s="2">
        <v>211</v>
      </c>
      <c r="D212" s="2" t="s">
        <v>400</v>
      </c>
      <c r="E212" s="2" t="s">
        <v>790</v>
      </c>
      <c r="F212" s="2" t="s">
        <v>791</v>
      </c>
    </row>
    <row r="213" spans="1:6" x14ac:dyDescent="0.25">
      <c r="A213" s="2" t="str">
        <f t="shared" si="3"/>
        <v>PHIL 249</v>
      </c>
      <c r="B213" s="2">
        <v>249</v>
      </c>
      <c r="C213" s="2">
        <v>212</v>
      </c>
      <c r="D213" s="2" t="s">
        <v>400</v>
      </c>
      <c r="E213" s="2" t="s">
        <v>782</v>
      </c>
      <c r="F213" s="2" t="s">
        <v>783</v>
      </c>
    </row>
    <row r="214" spans="1:6" x14ac:dyDescent="0.25">
      <c r="A214" s="2" t="str">
        <f t="shared" si="3"/>
        <v>PHIL 314</v>
      </c>
      <c r="B214" s="2">
        <v>314</v>
      </c>
      <c r="C214" s="2">
        <v>213</v>
      </c>
      <c r="D214" s="2" t="s">
        <v>400</v>
      </c>
      <c r="E214" s="2" t="s">
        <v>786</v>
      </c>
      <c r="F214" s="2" t="s">
        <v>787</v>
      </c>
    </row>
    <row r="215" spans="1:6" x14ac:dyDescent="0.25">
      <c r="A215" s="2" t="str">
        <f t="shared" si="3"/>
        <v>PHIL 329</v>
      </c>
      <c r="B215" s="2">
        <v>329</v>
      </c>
      <c r="C215" s="2">
        <v>214</v>
      </c>
      <c r="D215" s="2" t="s">
        <v>400</v>
      </c>
      <c r="E215" s="2" t="s">
        <v>788</v>
      </c>
      <c r="F215" s="2" t="s">
        <v>789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42"/>
  <sheetViews>
    <sheetView topLeftCell="A421" workbookViewId="0">
      <selection activeCell="A450" sqref="A450"/>
    </sheetView>
  </sheetViews>
  <sheetFormatPr defaultRowHeight="15" x14ac:dyDescent="0.25"/>
  <cols>
    <col min="1" max="16384" width="9.140625" style="2"/>
  </cols>
  <sheetData>
    <row r="2" spans="1:6" x14ac:dyDescent="0.25">
      <c r="A2" s="2" t="s">
        <v>362</v>
      </c>
      <c r="B2" s="2" t="s">
        <v>161</v>
      </c>
      <c r="C2" s="2" t="s">
        <v>363</v>
      </c>
      <c r="D2" s="2" t="s">
        <v>364</v>
      </c>
      <c r="E2" s="2" t="s">
        <v>365</v>
      </c>
      <c r="F2" s="2" t="s">
        <v>366</v>
      </c>
    </row>
    <row r="3" spans="1:6" x14ac:dyDescent="0.25">
      <c r="A3" s="2">
        <v>1</v>
      </c>
      <c r="B3" s="2">
        <v>4</v>
      </c>
      <c r="C3" s="2" t="s">
        <v>367</v>
      </c>
      <c r="D3" s="2" t="s">
        <v>368</v>
      </c>
      <c r="E3" s="2" t="s">
        <v>369</v>
      </c>
      <c r="F3" s="2" t="s">
        <v>361</v>
      </c>
    </row>
    <row r="4" spans="1:6" x14ac:dyDescent="0.25">
      <c r="A4" s="2">
        <v>2</v>
      </c>
      <c r="B4" s="2">
        <v>4</v>
      </c>
      <c r="C4" s="2" t="s">
        <v>370</v>
      </c>
      <c r="D4" s="2" t="s">
        <v>371</v>
      </c>
      <c r="E4" s="2" t="s">
        <v>372</v>
      </c>
      <c r="F4" s="2" t="s">
        <v>361</v>
      </c>
    </row>
    <row r="5" spans="1:6" x14ac:dyDescent="0.25">
      <c r="A5" s="2">
        <v>3</v>
      </c>
      <c r="B5" s="2">
        <v>4</v>
      </c>
      <c r="C5" s="2" t="s">
        <v>370</v>
      </c>
      <c r="D5" s="2" t="s">
        <v>371</v>
      </c>
      <c r="E5" s="2" t="s">
        <v>373</v>
      </c>
      <c r="F5" s="2" t="s">
        <v>361</v>
      </c>
    </row>
    <row r="6" spans="1:6" x14ac:dyDescent="0.25">
      <c r="A6" s="2">
        <v>4</v>
      </c>
      <c r="B6" s="2">
        <v>4</v>
      </c>
      <c r="C6" s="2" t="s">
        <v>370</v>
      </c>
      <c r="D6" s="2" t="s">
        <v>371</v>
      </c>
      <c r="E6" s="2" t="s">
        <v>374</v>
      </c>
      <c r="F6" s="2" t="s">
        <v>361</v>
      </c>
    </row>
    <row r="7" spans="1:6" x14ac:dyDescent="0.25">
      <c r="A7" s="2">
        <v>5</v>
      </c>
      <c r="B7" s="2">
        <v>4</v>
      </c>
      <c r="C7" s="2" t="s">
        <v>370</v>
      </c>
      <c r="D7" s="2" t="s">
        <v>371</v>
      </c>
      <c r="E7" s="2" t="s">
        <v>375</v>
      </c>
      <c r="F7" s="2" t="s">
        <v>361</v>
      </c>
    </row>
    <row r="8" spans="1:6" x14ac:dyDescent="0.25">
      <c r="A8" s="2">
        <v>6</v>
      </c>
      <c r="B8" s="2">
        <v>4</v>
      </c>
      <c r="C8" s="2" t="s">
        <v>370</v>
      </c>
      <c r="D8" s="2" t="s">
        <v>368</v>
      </c>
      <c r="E8" s="2" t="s">
        <v>373</v>
      </c>
      <c r="F8" s="2" t="s">
        <v>361</v>
      </c>
    </row>
    <row r="9" spans="1:6" x14ac:dyDescent="0.25">
      <c r="A9" s="2">
        <v>7</v>
      </c>
      <c r="B9" s="2">
        <v>4</v>
      </c>
      <c r="C9" s="2" t="s">
        <v>370</v>
      </c>
      <c r="D9" s="2" t="s">
        <v>368</v>
      </c>
      <c r="E9" s="2" t="s">
        <v>376</v>
      </c>
      <c r="F9" s="2" t="s">
        <v>361</v>
      </c>
    </row>
    <row r="12" spans="1:6" x14ac:dyDescent="0.25">
      <c r="A12" s="2">
        <v>8</v>
      </c>
      <c r="B12" s="2">
        <v>7</v>
      </c>
      <c r="C12" s="2" t="s">
        <v>377</v>
      </c>
      <c r="D12" s="2" t="s">
        <v>368</v>
      </c>
      <c r="E12" s="2" t="s">
        <v>378</v>
      </c>
      <c r="F12" s="2" t="s">
        <v>361</v>
      </c>
    </row>
    <row r="13" spans="1:6" x14ac:dyDescent="0.25">
      <c r="A13" s="2">
        <v>9</v>
      </c>
      <c r="B13" s="2">
        <v>7</v>
      </c>
      <c r="C13" s="2" t="s">
        <v>377</v>
      </c>
      <c r="D13" s="2" t="s">
        <v>368</v>
      </c>
      <c r="E13" s="2" t="s">
        <v>379</v>
      </c>
      <c r="F13" s="2" t="s">
        <v>361</v>
      </c>
    </row>
    <row r="14" spans="1:6" x14ac:dyDescent="0.25">
      <c r="A14" s="2">
        <v>10</v>
      </c>
      <c r="B14" s="2">
        <v>7</v>
      </c>
      <c r="C14" s="2" t="s">
        <v>377</v>
      </c>
      <c r="D14" s="2" t="s">
        <v>368</v>
      </c>
      <c r="E14" s="2" t="s">
        <v>380</v>
      </c>
      <c r="F14" s="2" t="s">
        <v>361</v>
      </c>
    </row>
    <row r="15" spans="1:6" x14ac:dyDescent="0.25">
      <c r="A15" s="2">
        <v>11</v>
      </c>
      <c r="B15" s="2">
        <v>7</v>
      </c>
      <c r="C15" s="2" t="s">
        <v>381</v>
      </c>
      <c r="D15" s="2" t="s">
        <v>371</v>
      </c>
      <c r="E15" s="2" t="s">
        <v>372</v>
      </c>
      <c r="F15" s="2" t="s">
        <v>361</v>
      </c>
    </row>
    <row r="16" spans="1:6" x14ac:dyDescent="0.25">
      <c r="A16" s="2">
        <v>12</v>
      </c>
      <c r="B16" s="2">
        <v>7</v>
      </c>
      <c r="C16" s="2" t="s">
        <v>381</v>
      </c>
      <c r="D16" s="2" t="s">
        <v>371</v>
      </c>
      <c r="E16" s="2" t="s">
        <v>382</v>
      </c>
      <c r="F16" s="2" t="s">
        <v>361</v>
      </c>
    </row>
    <row r="17" spans="1:6" x14ac:dyDescent="0.25">
      <c r="A17" s="2">
        <v>13</v>
      </c>
      <c r="B17" s="2">
        <v>7</v>
      </c>
      <c r="C17" s="2" t="s">
        <v>381</v>
      </c>
      <c r="D17" s="2" t="s">
        <v>368</v>
      </c>
      <c r="E17" s="2" t="s">
        <v>374</v>
      </c>
      <c r="F17" s="2" t="s">
        <v>361</v>
      </c>
    </row>
    <row r="18" spans="1:6" x14ac:dyDescent="0.25">
      <c r="A18" s="2">
        <v>14</v>
      </c>
      <c r="B18" s="2">
        <v>7</v>
      </c>
      <c r="C18" s="2" t="s">
        <v>383</v>
      </c>
      <c r="D18" s="2" t="s">
        <v>368</v>
      </c>
      <c r="E18" s="2" t="s">
        <v>384</v>
      </c>
      <c r="F18" s="2" t="s">
        <v>361</v>
      </c>
    </row>
    <row r="19" spans="1:6" x14ac:dyDescent="0.25">
      <c r="A19" s="2">
        <v>15</v>
      </c>
      <c r="B19" s="2">
        <v>7</v>
      </c>
      <c r="C19" s="2" t="s">
        <v>381</v>
      </c>
      <c r="D19" s="2" t="s">
        <v>368</v>
      </c>
      <c r="E19" s="2" t="s">
        <v>376</v>
      </c>
      <c r="F19" s="2" t="s">
        <v>361</v>
      </c>
    </row>
    <row r="20" spans="1:6" x14ac:dyDescent="0.25">
      <c r="A20" s="2">
        <v>16</v>
      </c>
      <c r="B20" s="2">
        <v>7</v>
      </c>
      <c r="C20" s="2" t="s">
        <v>381</v>
      </c>
      <c r="D20" s="2" t="s">
        <v>371</v>
      </c>
      <c r="E20" s="2" t="s">
        <v>374</v>
      </c>
      <c r="F20" s="2" t="s">
        <v>361</v>
      </c>
    </row>
    <row r="21" spans="1:6" x14ac:dyDescent="0.25">
      <c r="A21" s="2">
        <v>17</v>
      </c>
      <c r="B21" s="2">
        <v>7</v>
      </c>
      <c r="C21" s="2" t="s">
        <v>383</v>
      </c>
      <c r="D21" s="2" t="s">
        <v>371</v>
      </c>
      <c r="E21" s="2" t="s">
        <v>384</v>
      </c>
      <c r="F21" s="2" t="s">
        <v>361</v>
      </c>
    </row>
    <row r="22" spans="1:6" x14ac:dyDescent="0.25">
      <c r="A22" s="2">
        <v>18</v>
      </c>
      <c r="B22" s="2">
        <v>7</v>
      </c>
      <c r="C22" s="2" t="s">
        <v>381</v>
      </c>
      <c r="D22" s="2" t="s">
        <v>368</v>
      </c>
      <c r="E22" s="2" t="s">
        <v>373</v>
      </c>
      <c r="F22" s="2" t="s">
        <v>361</v>
      </c>
    </row>
    <row r="23" spans="1:6" x14ac:dyDescent="0.25">
      <c r="A23" s="2">
        <v>19</v>
      </c>
      <c r="B23" s="2">
        <v>7</v>
      </c>
      <c r="C23" s="2" t="s">
        <v>383</v>
      </c>
      <c r="D23" s="2" t="s">
        <v>371</v>
      </c>
      <c r="E23" s="2" t="s">
        <v>385</v>
      </c>
      <c r="F23" s="2" t="s">
        <v>361</v>
      </c>
    </row>
    <row r="24" spans="1:6" x14ac:dyDescent="0.25">
      <c r="A24" s="2">
        <v>20</v>
      </c>
      <c r="B24" s="2">
        <v>7</v>
      </c>
      <c r="C24" s="2" t="s">
        <v>383</v>
      </c>
      <c r="D24" s="2" t="s">
        <v>371</v>
      </c>
      <c r="E24" s="2" t="s">
        <v>375</v>
      </c>
      <c r="F24" s="2" t="s">
        <v>361</v>
      </c>
    </row>
    <row r="25" spans="1:6" x14ac:dyDescent="0.25">
      <c r="A25" s="2">
        <v>21</v>
      </c>
      <c r="B25" s="2">
        <v>7</v>
      </c>
      <c r="C25" s="2" t="s">
        <v>383</v>
      </c>
      <c r="D25" s="2" t="s">
        <v>368</v>
      </c>
      <c r="E25" s="2" t="s">
        <v>372</v>
      </c>
      <c r="F25" s="2" t="s">
        <v>361</v>
      </c>
    </row>
    <row r="26" spans="1:6" x14ac:dyDescent="0.25">
      <c r="A26" s="2">
        <v>22</v>
      </c>
      <c r="B26" s="2">
        <v>7</v>
      </c>
      <c r="C26" s="2" t="s">
        <v>381</v>
      </c>
      <c r="D26" s="2" t="s">
        <v>371</v>
      </c>
      <c r="E26" s="2" t="s">
        <v>384</v>
      </c>
      <c r="F26" s="2" t="s">
        <v>361</v>
      </c>
    </row>
    <row r="29" spans="1:6" x14ac:dyDescent="0.25">
      <c r="A29" s="2">
        <v>23</v>
      </c>
      <c r="B29" s="2">
        <v>20</v>
      </c>
      <c r="C29" s="2" t="s">
        <v>386</v>
      </c>
      <c r="D29" s="2" t="s">
        <v>368</v>
      </c>
      <c r="E29" s="2" t="s">
        <v>378</v>
      </c>
      <c r="F29" s="2" t="s">
        <v>361</v>
      </c>
    </row>
    <row r="30" spans="1:6" x14ac:dyDescent="0.25">
      <c r="A30" s="2">
        <v>24</v>
      </c>
      <c r="B30" s="2">
        <v>20</v>
      </c>
      <c r="C30" s="2" t="s">
        <v>387</v>
      </c>
      <c r="D30" s="2" t="s">
        <v>371</v>
      </c>
      <c r="E30" s="2" t="s">
        <v>388</v>
      </c>
      <c r="F30" s="2" t="s">
        <v>361</v>
      </c>
    </row>
    <row r="31" spans="1:6" x14ac:dyDescent="0.25">
      <c r="A31" s="2">
        <v>25</v>
      </c>
      <c r="B31" s="2">
        <v>20</v>
      </c>
      <c r="C31" s="2" t="s">
        <v>387</v>
      </c>
      <c r="D31" s="2" t="s">
        <v>371</v>
      </c>
      <c r="E31" s="2" t="s">
        <v>373</v>
      </c>
      <c r="F31" s="2" t="s">
        <v>361</v>
      </c>
    </row>
    <row r="32" spans="1:6" x14ac:dyDescent="0.25">
      <c r="A32" s="2">
        <v>26</v>
      </c>
      <c r="B32" s="2">
        <v>20</v>
      </c>
      <c r="C32" s="2" t="s">
        <v>387</v>
      </c>
      <c r="D32" s="2" t="s">
        <v>368</v>
      </c>
      <c r="E32" s="2" t="s">
        <v>376</v>
      </c>
      <c r="F32" s="2" t="s">
        <v>361</v>
      </c>
    </row>
    <row r="33" spans="1:6" x14ac:dyDescent="0.25">
      <c r="A33" s="2">
        <v>27</v>
      </c>
      <c r="B33" s="2">
        <v>20</v>
      </c>
      <c r="C33" s="2" t="s">
        <v>387</v>
      </c>
      <c r="D33" s="2" t="s">
        <v>371</v>
      </c>
      <c r="E33" s="2" t="s">
        <v>382</v>
      </c>
      <c r="F33" s="2" t="s">
        <v>361</v>
      </c>
    </row>
    <row r="36" spans="1:6" x14ac:dyDescent="0.25">
      <c r="A36" s="2">
        <v>28</v>
      </c>
      <c r="B36" s="2">
        <v>25</v>
      </c>
      <c r="C36" s="2" t="s">
        <v>389</v>
      </c>
      <c r="D36" s="2" t="s">
        <v>390</v>
      </c>
      <c r="E36" s="2" t="s">
        <v>373</v>
      </c>
      <c r="F36" s="2" t="s">
        <v>361</v>
      </c>
    </row>
    <row r="37" spans="1:6" x14ac:dyDescent="0.25">
      <c r="A37" s="2">
        <v>29</v>
      </c>
      <c r="B37" s="2">
        <v>25</v>
      </c>
      <c r="C37" s="2" t="s">
        <v>391</v>
      </c>
      <c r="D37" s="2" t="s">
        <v>371</v>
      </c>
      <c r="E37" s="2" t="s">
        <v>374</v>
      </c>
      <c r="F37" s="2" t="s">
        <v>361</v>
      </c>
    </row>
    <row r="38" spans="1:6" x14ac:dyDescent="0.25">
      <c r="A38" s="2">
        <v>30</v>
      </c>
      <c r="B38" s="2">
        <v>25</v>
      </c>
      <c r="C38" s="2" t="s">
        <v>391</v>
      </c>
      <c r="D38" s="2" t="s">
        <v>368</v>
      </c>
      <c r="E38" s="2" t="s">
        <v>373</v>
      </c>
      <c r="F38" s="2" t="s">
        <v>361</v>
      </c>
    </row>
    <row r="39" spans="1:6" x14ac:dyDescent="0.25">
      <c r="A39" s="2">
        <v>31</v>
      </c>
      <c r="B39" s="2">
        <v>25</v>
      </c>
      <c r="C39" s="2" t="s">
        <v>391</v>
      </c>
      <c r="D39" s="2" t="s">
        <v>371</v>
      </c>
      <c r="E39" s="2" t="s">
        <v>376</v>
      </c>
      <c r="F39" s="2" t="s">
        <v>361</v>
      </c>
    </row>
    <row r="40" spans="1:6" x14ac:dyDescent="0.25">
      <c r="A40" s="2">
        <v>32</v>
      </c>
      <c r="B40" s="2">
        <v>25</v>
      </c>
      <c r="C40" s="2" t="s">
        <v>391</v>
      </c>
      <c r="D40" s="2" t="s">
        <v>371</v>
      </c>
      <c r="E40" s="2" t="s">
        <v>375</v>
      </c>
      <c r="F40" s="2" t="s">
        <v>361</v>
      </c>
    </row>
    <row r="41" spans="1:6" x14ac:dyDescent="0.25">
      <c r="A41" s="2">
        <v>33</v>
      </c>
      <c r="B41" s="2">
        <v>25</v>
      </c>
      <c r="C41" s="2" t="s">
        <v>391</v>
      </c>
      <c r="D41" s="2" t="s">
        <v>368</v>
      </c>
      <c r="E41" s="2" t="s">
        <v>376</v>
      </c>
      <c r="F41" s="2" t="s">
        <v>361</v>
      </c>
    </row>
    <row r="44" spans="1:6" x14ac:dyDescent="0.25">
      <c r="A44" s="2">
        <v>34</v>
      </c>
      <c r="B44" s="2">
        <v>23</v>
      </c>
      <c r="C44" s="2" t="s">
        <v>367</v>
      </c>
      <c r="D44" s="2" t="s">
        <v>390</v>
      </c>
      <c r="E44" s="2" t="s">
        <v>372</v>
      </c>
      <c r="F44" s="2" t="s">
        <v>361</v>
      </c>
    </row>
    <row r="45" spans="1:6" x14ac:dyDescent="0.25">
      <c r="A45" s="2">
        <v>35</v>
      </c>
      <c r="B45" s="2">
        <v>23</v>
      </c>
      <c r="C45" s="2" t="s">
        <v>392</v>
      </c>
      <c r="D45" s="2" t="s">
        <v>368</v>
      </c>
      <c r="E45" s="2" t="s">
        <v>376</v>
      </c>
      <c r="F45" s="2" t="s">
        <v>361</v>
      </c>
    </row>
    <row r="46" spans="1:6" x14ac:dyDescent="0.25">
      <c r="A46" s="2">
        <v>36</v>
      </c>
      <c r="B46" s="2">
        <v>23</v>
      </c>
      <c r="C46" s="2" t="s">
        <v>392</v>
      </c>
      <c r="D46" s="2" t="s">
        <v>368</v>
      </c>
      <c r="E46" s="2" t="s">
        <v>373</v>
      </c>
      <c r="F46" s="2" t="s">
        <v>361</v>
      </c>
    </row>
    <row r="47" spans="1:6" x14ac:dyDescent="0.25">
      <c r="A47" s="2">
        <v>37</v>
      </c>
      <c r="B47" s="2">
        <v>23</v>
      </c>
      <c r="C47" s="2" t="s">
        <v>392</v>
      </c>
      <c r="D47" s="2" t="s">
        <v>371</v>
      </c>
      <c r="E47" s="2" t="s">
        <v>385</v>
      </c>
      <c r="F47" s="2" t="s">
        <v>361</v>
      </c>
    </row>
    <row r="48" spans="1:6" x14ac:dyDescent="0.25">
      <c r="A48" s="2">
        <v>38</v>
      </c>
      <c r="B48" s="2">
        <v>23</v>
      </c>
      <c r="C48" s="2" t="s">
        <v>392</v>
      </c>
      <c r="D48" s="2" t="s">
        <v>368</v>
      </c>
      <c r="E48" s="2" t="s">
        <v>388</v>
      </c>
      <c r="F48" s="2" t="s">
        <v>361</v>
      </c>
    </row>
    <row r="49" spans="1:7" x14ac:dyDescent="0.25">
      <c r="A49" s="2">
        <v>39</v>
      </c>
      <c r="B49" s="2">
        <v>23</v>
      </c>
      <c r="C49" s="2" t="s">
        <v>393</v>
      </c>
      <c r="D49" s="2" t="s">
        <v>371</v>
      </c>
      <c r="E49" s="2" t="s">
        <v>373</v>
      </c>
      <c r="F49" s="2" t="s">
        <v>361</v>
      </c>
    </row>
    <row r="50" spans="1:7" x14ac:dyDescent="0.25">
      <c r="A50" s="2">
        <v>40</v>
      </c>
      <c r="B50" s="2">
        <v>23</v>
      </c>
      <c r="C50" s="2" t="s">
        <v>392</v>
      </c>
      <c r="D50" s="2" t="s">
        <v>371</v>
      </c>
      <c r="E50" s="2" t="s">
        <v>382</v>
      </c>
      <c r="F50" s="2" t="s">
        <v>361</v>
      </c>
    </row>
    <row r="53" spans="1:7" x14ac:dyDescent="0.25">
      <c r="A53" s="2">
        <v>41</v>
      </c>
      <c r="B53" s="2">
        <v>46</v>
      </c>
      <c r="C53" s="2" t="s">
        <v>394</v>
      </c>
      <c r="D53" s="2" t="s">
        <v>368</v>
      </c>
      <c r="E53" s="2" t="s">
        <v>379</v>
      </c>
      <c r="F53" s="2" t="s">
        <v>361</v>
      </c>
    </row>
    <row r="54" spans="1:7" x14ac:dyDescent="0.25">
      <c r="A54" s="2">
        <v>42</v>
      </c>
      <c r="B54" s="2">
        <v>46</v>
      </c>
      <c r="C54" s="2" t="s">
        <v>394</v>
      </c>
      <c r="D54" s="2" t="s">
        <v>368</v>
      </c>
      <c r="E54" s="2" t="s">
        <v>382</v>
      </c>
      <c r="F54" s="2" t="s">
        <v>361</v>
      </c>
    </row>
    <row r="55" spans="1:7" x14ac:dyDescent="0.25">
      <c r="A55" s="2">
        <v>43</v>
      </c>
      <c r="B55" s="2">
        <v>46</v>
      </c>
      <c r="C55" s="2" t="s">
        <v>395</v>
      </c>
      <c r="D55" s="2" t="s">
        <v>368</v>
      </c>
      <c r="E55" s="2" t="s">
        <v>373</v>
      </c>
      <c r="F55" s="2" t="s">
        <v>361</v>
      </c>
    </row>
    <row r="57" spans="1:7" x14ac:dyDescent="0.25">
      <c r="G57" s="5" t="s">
        <v>732</v>
      </c>
    </row>
    <row r="58" spans="1:7" x14ac:dyDescent="0.25">
      <c r="A58" s="2">
        <v>44</v>
      </c>
      <c r="B58" s="2">
        <v>8</v>
      </c>
      <c r="C58" s="2" t="s">
        <v>736</v>
      </c>
      <c r="D58" s="2" t="s">
        <v>390</v>
      </c>
      <c r="E58" s="2" t="s">
        <v>372</v>
      </c>
      <c r="F58" s="2" t="s">
        <v>361</v>
      </c>
    </row>
    <row r="59" spans="1:7" x14ac:dyDescent="0.25">
      <c r="A59" s="2">
        <v>45</v>
      </c>
      <c r="B59" s="2">
        <v>8</v>
      </c>
      <c r="C59" s="2" t="s">
        <v>383</v>
      </c>
      <c r="D59" s="2" t="s">
        <v>371</v>
      </c>
      <c r="E59" s="2" t="s">
        <v>388</v>
      </c>
      <c r="F59" s="2" t="s">
        <v>361</v>
      </c>
    </row>
    <row r="60" spans="1:7" x14ac:dyDescent="0.25">
      <c r="A60" s="2">
        <v>46</v>
      </c>
      <c r="B60" s="2">
        <v>8</v>
      </c>
      <c r="C60" s="2" t="s">
        <v>381</v>
      </c>
      <c r="D60" s="2" t="s">
        <v>368</v>
      </c>
      <c r="E60" s="2" t="s">
        <v>385</v>
      </c>
      <c r="F60" s="2" t="s">
        <v>361</v>
      </c>
    </row>
    <row r="61" spans="1:7" x14ac:dyDescent="0.25">
      <c r="A61" s="2">
        <v>47</v>
      </c>
      <c r="B61" s="2">
        <v>8</v>
      </c>
      <c r="C61" s="2" t="s">
        <v>381</v>
      </c>
      <c r="D61" s="2" t="s">
        <v>371</v>
      </c>
      <c r="E61" s="2" t="s">
        <v>375</v>
      </c>
      <c r="F61" s="2" t="s">
        <v>361</v>
      </c>
    </row>
    <row r="62" spans="1:7" x14ac:dyDescent="0.25">
      <c r="A62" s="2">
        <v>48</v>
      </c>
      <c r="B62" s="2">
        <v>8</v>
      </c>
      <c r="C62" s="2" t="s">
        <v>383</v>
      </c>
      <c r="D62" s="2" t="s">
        <v>368</v>
      </c>
      <c r="E62" s="2" t="s">
        <v>737</v>
      </c>
      <c r="F62" s="2" t="s">
        <v>361</v>
      </c>
    </row>
    <row r="65" spans="1:6" x14ac:dyDescent="0.25">
      <c r="A65" s="2">
        <v>49</v>
      </c>
      <c r="B65" s="2">
        <v>5</v>
      </c>
      <c r="C65" s="2" t="s">
        <v>367</v>
      </c>
      <c r="D65" s="2" t="s">
        <v>390</v>
      </c>
      <c r="E65" s="2" t="s">
        <v>388</v>
      </c>
      <c r="F65" s="2" t="s">
        <v>361</v>
      </c>
    </row>
    <row r="66" spans="1:6" x14ac:dyDescent="0.25">
      <c r="A66" s="2">
        <v>50</v>
      </c>
      <c r="B66" s="2">
        <v>5</v>
      </c>
      <c r="C66" s="2" t="s">
        <v>367</v>
      </c>
      <c r="D66" s="2" t="s">
        <v>390</v>
      </c>
      <c r="E66" s="2" t="s">
        <v>375</v>
      </c>
      <c r="F66" s="2" t="s">
        <v>361</v>
      </c>
    </row>
    <row r="67" spans="1:6" x14ac:dyDescent="0.25">
      <c r="A67" s="2">
        <v>51</v>
      </c>
      <c r="B67" s="2">
        <v>5</v>
      </c>
      <c r="C67" s="2" t="s">
        <v>381</v>
      </c>
      <c r="D67" s="2" t="s">
        <v>368</v>
      </c>
      <c r="E67" s="2" t="s">
        <v>375</v>
      </c>
      <c r="F67" s="2" t="s">
        <v>361</v>
      </c>
    </row>
    <row r="68" spans="1:6" x14ac:dyDescent="0.25">
      <c r="A68" s="2">
        <v>52</v>
      </c>
      <c r="B68" s="2">
        <v>5</v>
      </c>
      <c r="C68" s="2" t="s">
        <v>381</v>
      </c>
      <c r="D68" s="2" t="s">
        <v>371</v>
      </c>
      <c r="E68" s="2" t="s">
        <v>376</v>
      </c>
      <c r="F68" s="2" t="s">
        <v>361</v>
      </c>
    </row>
    <row r="69" spans="1:6" x14ac:dyDescent="0.25">
      <c r="A69" s="2">
        <v>53</v>
      </c>
      <c r="B69" s="2">
        <v>5</v>
      </c>
      <c r="C69" s="2" t="s">
        <v>383</v>
      </c>
      <c r="D69" s="2" t="s">
        <v>371</v>
      </c>
      <c r="E69" s="2" t="s">
        <v>372</v>
      </c>
      <c r="F69" s="2" t="s">
        <v>361</v>
      </c>
    </row>
    <row r="70" spans="1:6" x14ac:dyDescent="0.25">
      <c r="A70" s="2">
        <v>54</v>
      </c>
      <c r="B70" s="2">
        <v>5</v>
      </c>
      <c r="C70" s="2" t="s">
        <v>383</v>
      </c>
      <c r="D70" s="2" t="s">
        <v>368</v>
      </c>
      <c r="E70" s="2" t="s">
        <v>373</v>
      </c>
      <c r="F70" s="2" t="s">
        <v>361</v>
      </c>
    </row>
    <row r="71" spans="1:6" x14ac:dyDescent="0.25">
      <c r="A71" s="2">
        <v>55</v>
      </c>
      <c r="B71" s="2">
        <v>5</v>
      </c>
      <c r="C71" s="2" t="s">
        <v>383</v>
      </c>
      <c r="D71" s="2" t="s">
        <v>371</v>
      </c>
      <c r="E71" s="2" t="s">
        <v>376</v>
      </c>
      <c r="F71" s="2" t="s">
        <v>361</v>
      </c>
    </row>
    <row r="72" spans="1:6" x14ac:dyDescent="0.25">
      <c r="A72" s="2">
        <v>56</v>
      </c>
      <c r="B72" s="2">
        <v>5</v>
      </c>
      <c r="C72" s="2" t="s">
        <v>381</v>
      </c>
      <c r="D72" s="2" t="s">
        <v>368</v>
      </c>
      <c r="E72" s="2" t="s">
        <v>372</v>
      </c>
      <c r="F72" s="2" t="s">
        <v>361</v>
      </c>
    </row>
    <row r="73" spans="1:6" x14ac:dyDescent="0.25">
      <c r="A73" s="2">
        <v>57</v>
      </c>
      <c r="B73" s="2">
        <v>5</v>
      </c>
      <c r="C73" s="2" t="s">
        <v>381</v>
      </c>
      <c r="D73" s="2" t="s">
        <v>368</v>
      </c>
      <c r="E73" s="2" t="s">
        <v>388</v>
      </c>
      <c r="F73" s="2" t="s">
        <v>361</v>
      </c>
    </row>
    <row r="74" spans="1:6" x14ac:dyDescent="0.25">
      <c r="A74" s="2">
        <v>58</v>
      </c>
      <c r="B74" s="2">
        <v>5</v>
      </c>
      <c r="C74" s="2" t="s">
        <v>383</v>
      </c>
      <c r="D74" s="2" t="s">
        <v>371</v>
      </c>
      <c r="E74" s="2" t="s">
        <v>373</v>
      </c>
      <c r="F74" s="2" t="s">
        <v>361</v>
      </c>
    </row>
    <row r="75" spans="1:6" x14ac:dyDescent="0.25">
      <c r="A75" s="2">
        <v>59</v>
      </c>
      <c r="B75" s="2">
        <v>5</v>
      </c>
      <c r="C75" s="2" t="s">
        <v>381</v>
      </c>
      <c r="D75" s="2" t="s">
        <v>371</v>
      </c>
      <c r="E75" s="2" t="s">
        <v>373</v>
      </c>
      <c r="F75" s="2" t="s">
        <v>361</v>
      </c>
    </row>
    <row r="76" spans="1:6" x14ac:dyDescent="0.25">
      <c r="A76" s="2">
        <v>60</v>
      </c>
      <c r="B76" s="2">
        <v>5</v>
      </c>
      <c r="C76" s="2" t="s">
        <v>383</v>
      </c>
      <c r="D76" s="2" t="s">
        <v>371</v>
      </c>
      <c r="E76" s="2" t="s">
        <v>374</v>
      </c>
      <c r="F76" s="2" t="s">
        <v>361</v>
      </c>
    </row>
    <row r="77" spans="1:6" x14ac:dyDescent="0.25">
      <c r="A77" s="2">
        <v>61</v>
      </c>
      <c r="B77" s="2">
        <v>5</v>
      </c>
      <c r="C77" s="2" t="s">
        <v>383</v>
      </c>
      <c r="D77" s="2" t="s">
        <v>368</v>
      </c>
      <c r="E77" s="2" t="s">
        <v>385</v>
      </c>
      <c r="F77" s="2" t="s">
        <v>361</v>
      </c>
    </row>
    <row r="78" spans="1:6" x14ac:dyDescent="0.25">
      <c r="A78" s="2">
        <v>62</v>
      </c>
      <c r="B78" s="2">
        <v>5</v>
      </c>
      <c r="C78" s="2" t="s">
        <v>381</v>
      </c>
      <c r="D78" s="2" t="s">
        <v>368</v>
      </c>
      <c r="E78" s="2" t="s">
        <v>384</v>
      </c>
      <c r="F78" s="2" t="s">
        <v>361</v>
      </c>
    </row>
    <row r="81" spans="1:6" x14ac:dyDescent="0.25">
      <c r="A81" s="2">
        <v>63</v>
      </c>
      <c r="B81" s="2">
        <v>10</v>
      </c>
      <c r="C81" s="2" t="s">
        <v>367</v>
      </c>
      <c r="D81" s="2" t="s">
        <v>390</v>
      </c>
      <c r="E81" s="2" t="s">
        <v>373</v>
      </c>
      <c r="F81" s="2" t="s">
        <v>361</v>
      </c>
    </row>
    <row r="82" spans="1:6" x14ac:dyDescent="0.25">
      <c r="A82" s="2">
        <v>64</v>
      </c>
      <c r="B82" s="2">
        <v>10</v>
      </c>
      <c r="C82" s="2" t="s">
        <v>738</v>
      </c>
      <c r="D82" s="2" t="s">
        <v>739</v>
      </c>
      <c r="E82" s="2" t="s">
        <v>372</v>
      </c>
      <c r="F82" s="2" t="s">
        <v>361</v>
      </c>
    </row>
    <row r="83" spans="1:6" x14ac:dyDescent="0.25">
      <c r="A83" s="2">
        <v>65</v>
      </c>
      <c r="B83" s="2">
        <v>10</v>
      </c>
      <c r="C83" s="2" t="s">
        <v>738</v>
      </c>
      <c r="D83" s="2" t="s">
        <v>740</v>
      </c>
      <c r="E83" s="2" t="s">
        <v>382</v>
      </c>
      <c r="F83" s="2" t="s">
        <v>361</v>
      </c>
    </row>
    <row r="84" spans="1:6" x14ac:dyDescent="0.25">
      <c r="A84" s="2">
        <v>66</v>
      </c>
      <c r="B84" s="2">
        <v>10</v>
      </c>
      <c r="C84" s="2" t="s">
        <v>738</v>
      </c>
      <c r="D84" s="2" t="s">
        <v>741</v>
      </c>
      <c r="E84" s="2" t="s">
        <v>374</v>
      </c>
      <c r="F84" s="2" t="s">
        <v>361</v>
      </c>
    </row>
    <row r="85" spans="1:6" x14ac:dyDescent="0.25">
      <c r="A85" s="2">
        <v>67</v>
      </c>
      <c r="B85" s="2">
        <v>10</v>
      </c>
      <c r="C85" s="2" t="s">
        <v>738</v>
      </c>
      <c r="D85" s="2" t="s">
        <v>741</v>
      </c>
      <c r="E85" s="2" t="s">
        <v>382</v>
      </c>
      <c r="F85" s="2" t="s">
        <v>361</v>
      </c>
    </row>
    <row r="86" spans="1:6" x14ac:dyDescent="0.25">
      <c r="A86" s="2">
        <v>68</v>
      </c>
      <c r="B86" s="2">
        <v>10</v>
      </c>
      <c r="C86" s="2" t="s">
        <v>738</v>
      </c>
      <c r="D86" s="2" t="s">
        <v>740</v>
      </c>
      <c r="E86" s="2" t="s">
        <v>388</v>
      </c>
      <c r="F86" s="2" t="s">
        <v>361</v>
      </c>
    </row>
    <row r="87" spans="1:6" x14ac:dyDescent="0.25">
      <c r="A87" s="2">
        <v>69</v>
      </c>
      <c r="B87" s="2">
        <v>10</v>
      </c>
      <c r="C87" s="2" t="s">
        <v>738</v>
      </c>
      <c r="D87" s="2" t="s">
        <v>741</v>
      </c>
      <c r="E87" s="2" t="s">
        <v>388</v>
      </c>
      <c r="F87" s="2" t="s">
        <v>361</v>
      </c>
    </row>
    <row r="90" spans="1:6" x14ac:dyDescent="0.25">
      <c r="A90" s="2">
        <v>70</v>
      </c>
      <c r="B90" s="2">
        <v>15</v>
      </c>
      <c r="C90" s="2" t="s">
        <v>386</v>
      </c>
      <c r="D90" s="2" t="s">
        <v>390</v>
      </c>
      <c r="E90" s="2" t="s">
        <v>376</v>
      </c>
      <c r="F90" s="2" t="s">
        <v>361</v>
      </c>
    </row>
    <row r="91" spans="1:6" x14ac:dyDescent="0.25">
      <c r="A91" s="2">
        <v>71</v>
      </c>
      <c r="B91" s="2">
        <v>15</v>
      </c>
      <c r="C91" s="2" t="s">
        <v>742</v>
      </c>
      <c r="D91" s="2" t="s">
        <v>390</v>
      </c>
      <c r="E91" s="2" t="s">
        <v>372</v>
      </c>
      <c r="F91" s="2" t="s">
        <v>361</v>
      </c>
    </row>
    <row r="92" spans="1:6" x14ac:dyDescent="0.25">
      <c r="A92" s="2">
        <v>72</v>
      </c>
      <c r="B92" s="2">
        <v>15</v>
      </c>
      <c r="C92" s="2" t="s">
        <v>392</v>
      </c>
      <c r="D92" s="2" t="s">
        <v>368</v>
      </c>
      <c r="E92" s="2" t="s">
        <v>385</v>
      </c>
      <c r="F92" s="2" t="s">
        <v>361</v>
      </c>
    </row>
    <row r="93" spans="1:6" x14ac:dyDescent="0.25">
      <c r="A93" s="2">
        <v>73</v>
      </c>
      <c r="B93" s="2">
        <v>15</v>
      </c>
      <c r="C93" s="2" t="s">
        <v>381</v>
      </c>
      <c r="D93" s="2" t="s">
        <v>371</v>
      </c>
      <c r="E93" s="2" t="s">
        <v>388</v>
      </c>
      <c r="F93" s="2" t="s">
        <v>361</v>
      </c>
    </row>
    <row r="94" spans="1:6" x14ac:dyDescent="0.25">
      <c r="A94" s="2">
        <v>74</v>
      </c>
      <c r="B94" s="2">
        <v>15</v>
      </c>
      <c r="C94" s="2" t="s">
        <v>393</v>
      </c>
      <c r="D94" s="2" t="s">
        <v>371</v>
      </c>
      <c r="E94" s="2" t="s">
        <v>384</v>
      </c>
      <c r="F94" s="2" t="s">
        <v>361</v>
      </c>
    </row>
    <row r="95" spans="1:6" x14ac:dyDescent="0.25">
      <c r="A95" s="2">
        <v>75</v>
      </c>
      <c r="B95" s="2">
        <v>15</v>
      </c>
      <c r="C95" s="2" t="s">
        <v>383</v>
      </c>
      <c r="D95" s="2" t="s">
        <v>368</v>
      </c>
      <c r="E95" s="2" t="s">
        <v>382</v>
      </c>
      <c r="F95" s="2" t="s">
        <v>361</v>
      </c>
    </row>
    <row r="96" spans="1:6" x14ac:dyDescent="0.25">
      <c r="A96" s="2">
        <v>76</v>
      </c>
      <c r="B96" s="2">
        <v>15</v>
      </c>
      <c r="C96" s="2" t="s">
        <v>393</v>
      </c>
      <c r="D96" s="2" t="s">
        <v>368</v>
      </c>
      <c r="E96" s="2" t="s">
        <v>385</v>
      </c>
      <c r="F96" s="2" t="s">
        <v>361</v>
      </c>
    </row>
    <row r="97" spans="1:6" x14ac:dyDescent="0.25">
      <c r="A97" s="2">
        <v>77</v>
      </c>
      <c r="B97" s="2">
        <v>15</v>
      </c>
      <c r="C97" s="2" t="s">
        <v>383</v>
      </c>
      <c r="D97" s="2" t="s">
        <v>371</v>
      </c>
      <c r="E97" s="2" t="s">
        <v>382</v>
      </c>
      <c r="F97" s="2" t="s">
        <v>361</v>
      </c>
    </row>
    <row r="98" spans="1:6" x14ac:dyDescent="0.25">
      <c r="A98" s="2">
        <v>78</v>
      </c>
      <c r="B98" s="2">
        <v>15</v>
      </c>
      <c r="C98" s="2" t="s">
        <v>393</v>
      </c>
      <c r="D98" s="2" t="s">
        <v>368</v>
      </c>
      <c r="E98" s="2" t="s">
        <v>384</v>
      </c>
      <c r="F98" s="2" t="s">
        <v>361</v>
      </c>
    </row>
    <row r="99" spans="1:6" x14ac:dyDescent="0.25">
      <c r="A99" s="2">
        <v>79</v>
      </c>
      <c r="B99" s="2">
        <v>15</v>
      </c>
      <c r="C99" s="2" t="s">
        <v>393</v>
      </c>
      <c r="D99" s="2" t="s">
        <v>368</v>
      </c>
      <c r="E99" s="2" t="s">
        <v>372</v>
      </c>
      <c r="F99" s="2" t="s">
        <v>361</v>
      </c>
    </row>
    <row r="102" spans="1:6" x14ac:dyDescent="0.25">
      <c r="A102" s="2">
        <v>80</v>
      </c>
      <c r="B102" s="2">
        <v>16</v>
      </c>
      <c r="C102" s="2" t="s">
        <v>743</v>
      </c>
      <c r="D102" s="2" t="s">
        <v>371</v>
      </c>
      <c r="E102" s="2" t="s">
        <v>379</v>
      </c>
      <c r="F102" s="2" t="s">
        <v>361</v>
      </c>
    </row>
    <row r="103" spans="1:6" x14ac:dyDescent="0.25">
      <c r="A103" s="2">
        <v>81</v>
      </c>
      <c r="B103" s="2">
        <v>16</v>
      </c>
      <c r="C103" s="2" t="s">
        <v>744</v>
      </c>
      <c r="D103" s="2" t="s">
        <v>371</v>
      </c>
      <c r="E103" s="2" t="s">
        <v>375</v>
      </c>
      <c r="F103" s="2" t="s">
        <v>361</v>
      </c>
    </row>
    <row r="104" spans="1:6" x14ac:dyDescent="0.25">
      <c r="A104" s="2">
        <v>82</v>
      </c>
      <c r="B104" s="2">
        <v>16</v>
      </c>
      <c r="C104" s="2" t="s">
        <v>744</v>
      </c>
      <c r="D104" s="2" t="s">
        <v>368</v>
      </c>
      <c r="E104" s="2" t="s">
        <v>373</v>
      </c>
      <c r="F104" s="2" t="s">
        <v>361</v>
      </c>
    </row>
    <row r="105" spans="1:6" x14ac:dyDescent="0.25">
      <c r="A105" s="2">
        <v>83</v>
      </c>
      <c r="B105" s="2">
        <v>16</v>
      </c>
      <c r="C105" s="2" t="s">
        <v>744</v>
      </c>
      <c r="D105" s="2" t="s">
        <v>368</v>
      </c>
      <c r="E105" s="2" t="s">
        <v>374</v>
      </c>
      <c r="F105" s="2" t="s">
        <v>361</v>
      </c>
    </row>
    <row r="106" spans="1:6" x14ac:dyDescent="0.25">
      <c r="A106" s="2">
        <v>84</v>
      </c>
      <c r="B106" s="2">
        <v>16</v>
      </c>
      <c r="C106" s="2" t="s">
        <v>744</v>
      </c>
      <c r="D106" s="2" t="s">
        <v>371</v>
      </c>
      <c r="E106" s="2" t="s">
        <v>372</v>
      </c>
      <c r="F106" s="2" t="s">
        <v>361</v>
      </c>
    </row>
    <row r="109" spans="1:6" x14ac:dyDescent="0.25">
      <c r="A109" s="2">
        <v>85</v>
      </c>
      <c r="B109" s="2">
        <v>24</v>
      </c>
      <c r="C109" s="2" t="s">
        <v>745</v>
      </c>
      <c r="D109" s="2" t="s">
        <v>390</v>
      </c>
      <c r="E109" s="2" t="s">
        <v>375</v>
      </c>
      <c r="F109" s="2" t="s">
        <v>361</v>
      </c>
    </row>
    <row r="110" spans="1:6" x14ac:dyDescent="0.25">
      <c r="A110" s="2">
        <v>86</v>
      </c>
      <c r="B110" s="2">
        <v>24</v>
      </c>
      <c r="C110" s="2" t="s">
        <v>392</v>
      </c>
      <c r="D110" s="2" t="s">
        <v>371</v>
      </c>
      <c r="E110" s="2" t="s">
        <v>373</v>
      </c>
      <c r="F110" s="2" t="s">
        <v>361</v>
      </c>
    </row>
    <row r="111" spans="1:6" x14ac:dyDescent="0.25">
      <c r="A111" s="2">
        <v>87</v>
      </c>
      <c r="B111" s="2">
        <v>24</v>
      </c>
      <c r="C111" s="2" t="s">
        <v>392</v>
      </c>
      <c r="D111" s="2" t="s">
        <v>368</v>
      </c>
      <c r="E111" s="2" t="s">
        <v>375</v>
      </c>
      <c r="F111" s="2" t="s">
        <v>361</v>
      </c>
    </row>
    <row r="112" spans="1:6" x14ac:dyDescent="0.25">
      <c r="A112" s="2">
        <v>88</v>
      </c>
      <c r="B112" s="2">
        <v>24</v>
      </c>
      <c r="C112" s="2" t="s">
        <v>392</v>
      </c>
      <c r="D112" s="2" t="s">
        <v>368</v>
      </c>
      <c r="E112" s="2" t="s">
        <v>384</v>
      </c>
      <c r="F112" s="2" t="s">
        <v>361</v>
      </c>
    </row>
    <row r="113" spans="1:6" x14ac:dyDescent="0.25">
      <c r="A113" s="2">
        <v>89</v>
      </c>
      <c r="B113" s="2">
        <v>24</v>
      </c>
      <c r="C113" s="2" t="s">
        <v>746</v>
      </c>
      <c r="D113" s="2" t="s">
        <v>371</v>
      </c>
      <c r="E113" s="2" t="s">
        <v>385</v>
      </c>
      <c r="F113" s="2" t="s">
        <v>361</v>
      </c>
    </row>
    <row r="114" spans="1:6" x14ac:dyDescent="0.25">
      <c r="A114" s="2">
        <v>90</v>
      </c>
      <c r="B114" s="2">
        <v>24</v>
      </c>
      <c r="C114" s="2" t="s">
        <v>391</v>
      </c>
      <c r="D114" s="2" t="s">
        <v>371</v>
      </c>
      <c r="E114" s="2" t="s">
        <v>388</v>
      </c>
      <c r="F114" s="2" t="s">
        <v>361</v>
      </c>
    </row>
    <row r="117" spans="1:6" x14ac:dyDescent="0.25">
      <c r="A117" s="2">
        <v>91</v>
      </c>
      <c r="B117" s="2">
        <v>26</v>
      </c>
      <c r="C117" s="2" t="s">
        <v>747</v>
      </c>
      <c r="D117" s="2" t="s">
        <v>371</v>
      </c>
      <c r="E117" s="2" t="s">
        <v>380</v>
      </c>
      <c r="F117" s="2" t="s">
        <v>361</v>
      </c>
    </row>
    <row r="118" spans="1:6" x14ac:dyDescent="0.25">
      <c r="A118" s="2">
        <v>92</v>
      </c>
      <c r="B118" s="2">
        <v>26</v>
      </c>
      <c r="C118" s="2" t="s">
        <v>381</v>
      </c>
      <c r="D118" s="2" t="s">
        <v>748</v>
      </c>
      <c r="E118" s="2" t="s">
        <v>749</v>
      </c>
      <c r="F118" s="2" t="s">
        <v>361</v>
      </c>
    </row>
    <row r="119" spans="1:6" x14ac:dyDescent="0.25">
      <c r="A119" s="2">
        <v>93</v>
      </c>
      <c r="B119" s="2">
        <v>26</v>
      </c>
      <c r="C119" s="2" t="s">
        <v>381</v>
      </c>
      <c r="D119" s="2" t="s">
        <v>368</v>
      </c>
      <c r="E119" s="2" t="s">
        <v>749</v>
      </c>
      <c r="F119" s="2" t="s">
        <v>361</v>
      </c>
    </row>
    <row r="120" spans="1:6" x14ac:dyDescent="0.25">
      <c r="A120" s="2">
        <v>94</v>
      </c>
      <c r="B120" s="2">
        <v>26</v>
      </c>
      <c r="C120" s="2" t="s">
        <v>393</v>
      </c>
      <c r="D120" s="2" t="s">
        <v>368</v>
      </c>
      <c r="E120" s="2" t="s">
        <v>382</v>
      </c>
      <c r="F120" s="2" t="s">
        <v>361</v>
      </c>
    </row>
    <row r="121" spans="1:6" x14ac:dyDescent="0.25">
      <c r="A121" s="2">
        <v>95</v>
      </c>
      <c r="B121" s="2">
        <v>26</v>
      </c>
      <c r="C121" s="2" t="s">
        <v>393</v>
      </c>
      <c r="D121" s="2" t="s">
        <v>368</v>
      </c>
      <c r="E121" s="2" t="s">
        <v>373</v>
      </c>
      <c r="F121" s="2" t="s">
        <v>361</v>
      </c>
    </row>
    <row r="122" spans="1:6" x14ac:dyDescent="0.25">
      <c r="A122" s="2">
        <v>96</v>
      </c>
      <c r="B122" s="2">
        <v>26</v>
      </c>
      <c r="C122" s="2" t="s">
        <v>391</v>
      </c>
      <c r="D122" s="2" t="s">
        <v>371</v>
      </c>
      <c r="E122" s="2" t="s">
        <v>384</v>
      </c>
      <c r="F122" s="2" t="s">
        <v>361</v>
      </c>
    </row>
    <row r="123" spans="1:6" x14ac:dyDescent="0.25">
      <c r="A123" s="2">
        <v>97</v>
      </c>
      <c r="B123" s="2">
        <v>26</v>
      </c>
      <c r="C123" s="2" t="s">
        <v>391</v>
      </c>
      <c r="D123" s="2" t="s">
        <v>368</v>
      </c>
      <c r="E123" s="2" t="s">
        <v>384</v>
      </c>
      <c r="F123" s="2" t="s">
        <v>361</v>
      </c>
    </row>
    <row r="126" spans="1:6" x14ac:dyDescent="0.25">
      <c r="A126" s="2">
        <v>98</v>
      </c>
      <c r="B126" s="2">
        <v>13</v>
      </c>
      <c r="C126" s="2" t="s">
        <v>367</v>
      </c>
      <c r="D126" s="2" t="s">
        <v>368</v>
      </c>
      <c r="E126" s="2" t="s">
        <v>378</v>
      </c>
      <c r="F126" s="2" t="s">
        <v>361</v>
      </c>
    </row>
    <row r="127" spans="1:6" x14ac:dyDescent="0.25">
      <c r="A127" s="2">
        <v>99</v>
      </c>
      <c r="B127" s="2">
        <v>13</v>
      </c>
      <c r="C127" s="2" t="s">
        <v>381</v>
      </c>
      <c r="D127" s="2" t="s">
        <v>371</v>
      </c>
      <c r="E127" s="2" t="s">
        <v>385</v>
      </c>
      <c r="F127" s="2" t="s">
        <v>361</v>
      </c>
    </row>
    <row r="128" spans="1:6" x14ac:dyDescent="0.25">
      <c r="A128" s="2">
        <v>100</v>
      </c>
      <c r="B128" s="2">
        <v>13</v>
      </c>
      <c r="C128" s="2" t="s">
        <v>393</v>
      </c>
      <c r="D128" s="2" t="s">
        <v>371</v>
      </c>
      <c r="E128" s="2" t="s">
        <v>374</v>
      </c>
      <c r="F128" s="2" t="s">
        <v>361</v>
      </c>
    </row>
    <row r="129" spans="1:6" x14ac:dyDescent="0.25">
      <c r="A129" s="2">
        <v>101</v>
      </c>
      <c r="B129" s="2">
        <v>13</v>
      </c>
      <c r="C129" s="2" t="s">
        <v>381</v>
      </c>
      <c r="D129" s="2" t="s">
        <v>368</v>
      </c>
      <c r="E129" s="2" t="s">
        <v>382</v>
      </c>
      <c r="F129" s="2" t="s">
        <v>361</v>
      </c>
    </row>
    <row r="130" spans="1:6" x14ac:dyDescent="0.25">
      <c r="A130" s="2">
        <v>102</v>
      </c>
      <c r="B130" s="2">
        <v>13</v>
      </c>
      <c r="C130" s="2" t="s">
        <v>393</v>
      </c>
      <c r="D130" s="2" t="s">
        <v>371</v>
      </c>
      <c r="E130" s="2" t="s">
        <v>388</v>
      </c>
      <c r="F130" s="2" t="s">
        <v>361</v>
      </c>
    </row>
    <row r="131" spans="1:6" x14ac:dyDescent="0.25">
      <c r="A131" s="2">
        <v>103</v>
      </c>
      <c r="B131" s="2">
        <v>13</v>
      </c>
      <c r="C131" s="2" t="s">
        <v>393</v>
      </c>
      <c r="D131" s="2" t="s">
        <v>368</v>
      </c>
      <c r="E131" s="2" t="s">
        <v>388</v>
      </c>
      <c r="F131" s="2" t="s">
        <v>361</v>
      </c>
    </row>
    <row r="132" spans="1:6" x14ac:dyDescent="0.25">
      <c r="A132" s="2">
        <v>104</v>
      </c>
      <c r="B132" s="2">
        <v>13</v>
      </c>
      <c r="C132" s="2" t="s">
        <v>392</v>
      </c>
      <c r="D132" s="2" t="s">
        <v>371</v>
      </c>
      <c r="E132" s="2" t="s">
        <v>374</v>
      </c>
      <c r="F132" s="2" t="s">
        <v>361</v>
      </c>
    </row>
    <row r="135" spans="1:6" x14ac:dyDescent="0.25">
      <c r="A135" s="2">
        <v>105</v>
      </c>
      <c r="B135" s="2">
        <v>42</v>
      </c>
      <c r="C135" s="2" t="s">
        <v>389</v>
      </c>
      <c r="D135" s="2" t="s">
        <v>368</v>
      </c>
      <c r="E135" s="2" t="s">
        <v>369</v>
      </c>
      <c r="F135" s="2" t="s">
        <v>361</v>
      </c>
    </row>
    <row r="136" spans="1:6" x14ac:dyDescent="0.25">
      <c r="A136" s="2">
        <v>106</v>
      </c>
      <c r="B136" s="2">
        <v>42</v>
      </c>
      <c r="C136" s="2" t="s">
        <v>746</v>
      </c>
      <c r="D136" s="2" t="s">
        <v>371</v>
      </c>
      <c r="E136" s="2" t="s">
        <v>376</v>
      </c>
      <c r="F136" s="2" t="s">
        <v>361</v>
      </c>
    </row>
    <row r="137" spans="1:6" x14ac:dyDescent="0.25">
      <c r="A137" s="2">
        <v>107</v>
      </c>
      <c r="B137" s="2">
        <v>42</v>
      </c>
      <c r="C137" s="2" t="s">
        <v>391</v>
      </c>
      <c r="D137" s="2" t="s">
        <v>371</v>
      </c>
      <c r="E137" s="2" t="s">
        <v>373</v>
      </c>
      <c r="F137" s="2" t="s">
        <v>361</v>
      </c>
    </row>
    <row r="138" spans="1:6" x14ac:dyDescent="0.25">
      <c r="A138" s="2">
        <v>108</v>
      </c>
      <c r="B138" s="2">
        <v>42</v>
      </c>
      <c r="C138" s="2" t="s">
        <v>391</v>
      </c>
      <c r="D138" s="2" t="s">
        <v>368</v>
      </c>
      <c r="E138" s="2" t="s">
        <v>388</v>
      </c>
      <c r="F138" s="2" t="s">
        <v>361</v>
      </c>
    </row>
    <row r="141" spans="1:6" x14ac:dyDescent="0.25">
      <c r="A141" s="2">
        <v>109</v>
      </c>
      <c r="B141" s="2">
        <v>43</v>
      </c>
      <c r="C141" s="2" t="s">
        <v>750</v>
      </c>
      <c r="D141" s="2" t="s">
        <v>368</v>
      </c>
      <c r="E141" s="2" t="s">
        <v>380</v>
      </c>
      <c r="F141" s="2" t="s">
        <v>735</v>
      </c>
    </row>
    <row r="142" spans="1:6" x14ac:dyDescent="0.25">
      <c r="A142" s="2">
        <v>110</v>
      </c>
      <c r="B142" s="2">
        <v>43</v>
      </c>
      <c r="C142" s="2" t="s">
        <v>391</v>
      </c>
      <c r="D142" s="2" t="s">
        <v>371</v>
      </c>
      <c r="E142" s="2" t="s">
        <v>375</v>
      </c>
      <c r="F142" s="2" t="s">
        <v>735</v>
      </c>
    </row>
    <row r="143" spans="1:6" x14ac:dyDescent="0.25">
      <c r="A143" s="2">
        <v>111</v>
      </c>
      <c r="B143" s="2">
        <v>43</v>
      </c>
      <c r="C143" s="2" t="s">
        <v>391</v>
      </c>
      <c r="D143" s="2" t="s">
        <v>368</v>
      </c>
      <c r="E143" s="2" t="s">
        <v>374</v>
      </c>
      <c r="F143" s="2" t="s">
        <v>735</v>
      </c>
    </row>
    <row r="144" spans="1:6" x14ac:dyDescent="0.25">
      <c r="A144" s="2">
        <v>112</v>
      </c>
      <c r="B144" s="2">
        <v>43</v>
      </c>
      <c r="C144" s="2" t="s">
        <v>391</v>
      </c>
      <c r="D144" s="2" t="s">
        <v>368</v>
      </c>
      <c r="E144" s="2" t="s">
        <v>737</v>
      </c>
      <c r="F144" s="2" t="s">
        <v>735</v>
      </c>
    </row>
    <row r="147" spans="1:6" x14ac:dyDescent="0.25">
      <c r="A147" s="2">
        <v>113</v>
      </c>
      <c r="B147" s="2">
        <v>21</v>
      </c>
      <c r="C147" s="2" t="s">
        <v>377</v>
      </c>
      <c r="D147" s="2" t="s">
        <v>390</v>
      </c>
      <c r="E147" s="2" t="s">
        <v>388</v>
      </c>
      <c r="F147" s="2" t="s">
        <v>361</v>
      </c>
    </row>
    <row r="148" spans="1:6" x14ac:dyDescent="0.25">
      <c r="A148" s="2">
        <v>114</v>
      </c>
      <c r="B148" s="2">
        <v>21</v>
      </c>
      <c r="C148" s="2" t="s">
        <v>751</v>
      </c>
      <c r="D148" s="2" t="s">
        <v>371</v>
      </c>
      <c r="E148" s="2" t="s">
        <v>382</v>
      </c>
      <c r="F148" s="2" t="s">
        <v>361</v>
      </c>
    </row>
    <row r="149" spans="1:6" x14ac:dyDescent="0.25">
      <c r="A149" s="2">
        <v>115</v>
      </c>
      <c r="B149" s="2">
        <v>21</v>
      </c>
      <c r="C149" s="2" t="s">
        <v>387</v>
      </c>
      <c r="D149" s="2" t="s">
        <v>368</v>
      </c>
      <c r="E149" s="2" t="s">
        <v>382</v>
      </c>
      <c r="F149" s="2" t="s">
        <v>361</v>
      </c>
    </row>
    <row r="150" spans="1:6" x14ac:dyDescent="0.25">
      <c r="A150" s="2">
        <v>116</v>
      </c>
      <c r="B150" s="2">
        <v>21</v>
      </c>
      <c r="C150" s="2" t="s">
        <v>387</v>
      </c>
      <c r="D150" s="2" t="s">
        <v>368</v>
      </c>
      <c r="E150" s="2" t="s">
        <v>388</v>
      </c>
      <c r="F150" s="2" t="s">
        <v>361</v>
      </c>
    </row>
    <row r="153" spans="1:6" x14ac:dyDescent="0.25">
      <c r="A153" s="2">
        <v>117</v>
      </c>
      <c r="B153" s="2">
        <v>187</v>
      </c>
      <c r="C153" s="2" t="s">
        <v>752</v>
      </c>
      <c r="D153" s="2" t="s">
        <v>741</v>
      </c>
      <c r="E153" s="2" t="s">
        <v>749</v>
      </c>
      <c r="F153" s="2" t="s">
        <v>361</v>
      </c>
    </row>
    <row r="154" spans="1:6" x14ac:dyDescent="0.25">
      <c r="A154" s="2">
        <v>118</v>
      </c>
      <c r="B154" s="2">
        <v>187</v>
      </c>
      <c r="C154" s="2" t="s">
        <v>753</v>
      </c>
      <c r="D154" s="2" t="s">
        <v>729</v>
      </c>
      <c r="E154" s="2" t="s">
        <v>754</v>
      </c>
      <c r="F154" s="2" t="s">
        <v>361</v>
      </c>
    </row>
    <row r="157" spans="1:6" x14ac:dyDescent="0.25">
      <c r="A157" s="2">
        <v>119</v>
      </c>
      <c r="B157" s="2">
        <v>194</v>
      </c>
      <c r="C157" s="2" t="s">
        <v>752</v>
      </c>
      <c r="D157" s="2" t="s">
        <v>739</v>
      </c>
      <c r="E157" s="2" t="s">
        <v>749</v>
      </c>
      <c r="F157" s="2" t="s">
        <v>361</v>
      </c>
    </row>
    <row r="158" spans="1:6" x14ac:dyDescent="0.25">
      <c r="A158" s="2">
        <v>120</v>
      </c>
      <c r="B158" s="2">
        <v>194</v>
      </c>
      <c r="C158" s="2" t="s">
        <v>753</v>
      </c>
      <c r="D158" s="2" t="s">
        <v>729</v>
      </c>
      <c r="E158" s="2" t="s">
        <v>754</v>
      </c>
      <c r="F158" s="2" t="s">
        <v>361</v>
      </c>
    </row>
    <row r="161" spans="1:7" x14ac:dyDescent="0.25">
      <c r="A161" s="2">
        <v>121</v>
      </c>
      <c r="B161" s="2">
        <v>44</v>
      </c>
      <c r="C161" s="2" t="s">
        <v>755</v>
      </c>
      <c r="D161" s="2" t="s">
        <v>368</v>
      </c>
      <c r="E161" s="2" t="s">
        <v>378</v>
      </c>
      <c r="F161" s="2" t="s">
        <v>733</v>
      </c>
    </row>
    <row r="164" spans="1:7" x14ac:dyDescent="0.25">
      <c r="A164" s="2">
        <v>122</v>
      </c>
      <c r="B164" s="2">
        <v>40</v>
      </c>
      <c r="C164" s="2" t="s">
        <v>395</v>
      </c>
      <c r="D164" s="2" t="s">
        <v>368</v>
      </c>
      <c r="E164" s="2" t="s">
        <v>379</v>
      </c>
      <c r="F164" s="2" t="s">
        <v>361</v>
      </c>
    </row>
    <row r="165" spans="1:7" x14ac:dyDescent="0.25">
      <c r="A165" s="2">
        <v>123</v>
      </c>
      <c r="B165" s="2">
        <v>40</v>
      </c>
      <c r="C165" s="2" t="s">
        <v>387</v>
      </c>
      <c r="D165" s="2" t="s">
        <v>371</v>
      </c>
      <c r="E165" s="2" t="s">
        <v>374</v>
      </c>
      <c r="F165" s="2" t="s">
        <v>361</v>
      </c>
    </row>
    <row r="166" spans="1:7" x14ac:dyDescent="0.25">
      <c r="G166" s="6" t="s">
        <v>756</v>
      </c>
    </row>
    <row r="168" spans="1:7" x14ac:dyDescent="0.25">
      <c r="A168" s="2">
        <v>124</v>
      </c>
      <c r="B168" s="2">
        <v>198</v>
      </c>
      <c r="C168" s="2" t="s">
        <v>1273</v>
      </c>
      <c r="D168" s="2" t="s">
        <v>368</v>
      </c>
      <c r="E168" s="2" t="s">
        <v>378</v>
      </c>
      <c r="F168" s="2" t="s">
        <v>361</v>
      </c>
    </row>
    <row r="169" spans="1:7" x14ac:dyDescent="0.25">
      <c r="A169" s="2">
        <v>125</v>
      </c>
      <c r="B169" s="2">
        <v>198</v>
      </c>
      <c r="C169" s="2" t="s">
        <v>393</v>
      </c>
      <c r="D169" s="2" t="s">
        <v>368</v>
      </c>
      <c r="E169" s="2" t="s">
        <v>375</v>
      </c>
      <c r="F169" s="2" t="s">
        <v>361</v>
      </c>
    </row>
    <row r="170" spans="1:7" x14ac:dyDescent="0.25">
      <c r="A170" s="2">
        <v>126</v>
      </c>
      <c r="B170" s="2">
        <v>198</v>
      </c>
      <c r="C170" s="2" t="s">
        <v>393</v>
      </c>
      <c r="D170" s="2" t="s">
        <v>368</v>
      </c>
      <c r="E170" s="2" t="s">
        <v>376</v>
      </c>
      <c r="F170" s="2" t="s">
        <v>361</v>
      </c>
    </row>
    <row r="171" spans="1:7" x14ac:dyDescent="0.25">
      <c r="A171" s="2">
        <v>127</v>
      </c>
      <c r="B171" s="2">
        <v>198</v>
      </c>
      <c r="C171" s="2" t="s">
        <v>393</v>
      </c>
      <c r="D171" s="2" t="s">
        <v>371</v>
      </c>
      <c r="E171" s="2" t="s">
        <v>385</v>
      </c>
      <c r="F171" s="2" t="s">
        <v>361</v>
      </c>
    </row>
    <row r="172" spans="1:7" x14ac:dyDescent="0.25">
      <c r="A172" s="2">
        <v>128</v>
      </c>
      <c r="B172" s="2">
        <v>198</v>
      </c>
      <c r="C172" s="2" t="s">
        <v>393</v>
      </c>
      <c r="D172" s="2" t="s">
        <v>371</v>
      </c>
      <c r="E172" s="2" t="s">
        <v>376</v>
      </c>
      <c r="F172" s="2" t="s">
        <v>361</v>
      </c>
    </row>
    <row r="173" spans="1:7" x14ac:dyDescent="0.25">
      <c r="A173" s="2">
        <v>129</v>
      </c>
      <c r="B173" s="2">
        <v>198</v>
      </c>
      <c r="C173" s="2" t="s">
        <v>393</v>
      </c>
      <c r="D173" s="2" t="s">
        <v>371</v>
      </c>
      <c r="E173" s="2" t="s">
        <v>375</v>
      </c>
      <c r="F173" s="2" t="s">
        <v>361</v>
      </c>
    </row>
    <row r="174" spans="1:7" x14ac:dyDescent="0.25">
      <c r="A174" s="2">
        <v>130</v>
      </c>
      <c r="B174" s="2">
        <v>198</v>
      </c>
      <c r="C174" s="2" t="s">
        <v>393</v>
      </c>
      <c r="D174" s="2" t="s">
        <v>368</v>
      </c>
      <c r="E174" s="2" t="s">
        <v>374</v>
      </c>
      <c r="F174" s="2" t="s">
        <v>361</v>
      </c>
    </row>
    <row r="177" spans="1:6" x14ac:dyDescent="0.25">
      <c r="A177" s="2">
        <v>131</v>
      </c>
      <c r="B177" s="2">
        <v>199</v>
      </c>
      <c r="C177" s="2" t="s">
        <v>1274</v>
      </c>
      <c r="D177" s="2" t="s">
        <v>390</v>
      </c>
      <c r="E177" s="2" t="s">
        <v>372</v>
      </c>
      <c r="F177" s="2" t="s">
        <v>361</v>
      </c>
    </row>
    <row r="178" spans="1:6" x14ac:dyDescent="0.25">
      <c r="A178" s="2">
        <v>132</v>
      </c>
      <c r="B178" s="2">
        <v>199</v>
      </c>
      <c r="C178" s="2" t="s">
        <v>1275</v>
      </c>
      <c r="D178" s="2" t="s">
        <v>740</v>
      </c>
      <c r="E178" s="2" t="s">
        <v>1276</v>
      </c>
      <c r="F178" s="2" t="s">
        <v>361</v>
      </c>
    </row>
    <row r="181" spans="1:6" x14ac:dyDescent="0.25">
      <c r="A181" s="2">
        <v>133</v>
      </c>
      <c r="B181" s="2">
        <v>200</v>
      </c>
      <c r="C181" s="2" t="s">
        <v>1277</v>
      </c>
      <c r="D181" s="2" t="s">
        <v>390</v>
      </c>
      <c r="E181" s="2" t="s">
        <v>385</v>
      </c>
      <c r="F181" s="2" t="s">
        <v>361</v>
      </c>
    </row>
    <row r="182" spans="1:6" x14ac:dyDescent="0.25">
      <c r="A182" s="2">
        <v>134</v>
      </c>
      <c r="B182" s="2">
        <v>200</v>
      </c>
      <c r="C182" s="2" t="s">
        <v>843</v>
      </c>
      <c r="D182" s="2" t="s">
        <v>390</v>
      </c>
      <c r="E182" s="2" t="s">
        <v>749</v>
      </c>
      <c r="F182" s="2" t="s">
        <v>361</v>
      </c>
    </row>
    <row r="183" spans="1:6" x14ac:dyDescent="0.25">
      <c r="A183" s="2">
        <v>135</v>
      </c>
      <c r="B183" s="2">
        <v>200</v>
      </c>
      <c r="C183" s="2" t="s">
        <v>1278</v>
      </c>
      <c r="D183" s="2" t="s">
        <v>390</v>
      </c>
      <c r="E183" s="2" t="s">
        <v>374</v>
      </c>
      <c r="F183" s="2" t="s">
        <v>361</v>
      </c>
    </row>
    <row r="184" spans="1:6" x14ac:dyDescent="0.25">
      <c r="A184" s="2">
        <v>136</v>
      </c>
      <c r="B184" s="2">
        <v>200</v>
      </c>
      <c r="C184" s="2" t="s">
        <v>845</v>
      </c>
      <c r="D184" s="2" t="s">
        <v>368</v>
      </c>
      <c r="E184" s="2" t="s">
        <v>378</v>
      </c>
      <c r="F184" s="2" t="s">
        <v>361</v>
      </c>
    </row>
    <row r="185" spans="1:6" x14ac:dyDescent="0.25">
      <c r="A185" s="2">
        <v>137</v>
      </c>
      <c r="B185" s="2">
        <v>200</v>
      </c>
      <c r="C185" s="2" t="s">
        <v>1278</v>
      </c>
      <c r="D185" s="2" t="s">
        <v>390</v>
      </c>
      <c r="E185" s="2" t="s">
        <v>372</v>
      </c>
      <c r="F185" s="2" t="s">
        <v>361</v>
      </c>
    </row>
    <row r="186" spans="1:6" x14ac:dyDescent="0.25">
      <c r="A186" s="2">
        <v>138</v>
      </c>
      <c r="B186" s="2">
        <v>200</v>
      </c>
      <c r="C186" s="2" t="s">
        <v>1273</v>
      </c>
      <c r="D186" s="2" t="s">
        <v>368</v>
      </c>
      <c r="E186" s="2" t="s">
        <v>369</v>
      </c>
      <c r="F186" s="2" t="s">
        <v>361</v>
      </c>
    </row>
    <row r="187" spans="1:6" x14ac:dyDescent="0.25">
      <c r="A187" s="2">
        <v>139</v>
      </c>
      <c r="B187" s="2">
        <v>200</v>
      </c>
      <c r="C187" s="2" t="s">
        <v>1278</v>
      </c>
      <c r="D187" s="2" t="s">
        <v>390</v>
      </c>
      <c r="E187" s="2" t="s">
        <v>376</v>
      </c>
      <c r="F187" s="2" t="s">
        <v>361</v>
      </c>
    </row>
    <row r="188" spans="1:6" x14ac:dyDescent="0.25">
      <c r="A188" s="2">
        <v>140</v>
      </c>
      <c r="B188" s="2">
        <v>200</v>
      </c>
      <c r="C188" s="2" t="s">
        <v>982</v>
      </c>
      <c r="D188" s="2" t="s">
        <v>729</v>
      </c>
      <c r="E188" s="2" t="s">
        <v>729</v>
      </c>
      <c r="F188" s="2" t="s">
        <v>361</v>
      </c>
    </row>
    <row r="189" spans="1:6" x14ac:dyDescent="0.25">
      <c r="A189" s="2">
        <v>141</v>
      </c>
      <c r="B189" s="2">
        <v>200</v>
      </c>
      <c r="C189" s="2" t="s">
        <v>982</v>
      </c>
      <c r="D189" s="2" t="s">
        <v>729</v>
      </c>
      <c r="E189" s="2" t="s">
        <v>729</v>
      </c>
      <c r="F189" s="2" t="s">
        <v>361</v>
      </c>
    </row>
    <row r="190" spans="1:6" x14ac:dyDescent="0.25">
      <c r="A190" s="2">
        <v>142</v>
      </c>
      <c r="B190" s="2">
        <v>200</v>
      </c>
      <c r="C190" s="2" t="s">
        <v>982</v>
      </c>
      <c r="D190" s="2" t="s">
        <v>729</v>
      </c>
      <c r="E190" s="2" t="s">
        <v>729</v>
      </c>
      <c r="F190" s="2" t="s">
        <v>361</v>
      </c>
    </row>
    <row r="191" spans="1:6" x14ac:dyDescent="0.25">
      <c r="A191" s="2">
        <v>143</v>
      </c>
      <c r="B191" s="2">
        <v>200</v>
      </c>
      <c r="C191" s="2" t="s">
        <v>982</v>
      </c>
      <c r="D191" s="2" t="s">
        <v>729</v>
      </c>
      <c r="E191" s="2" t="s">
        <v>729</v>
      </c>
      <c r="F191" s="2" t="s">
        <v>361</v>
      </c>
    </row>
    <row r="192" spans="1:6" x14ac:dyDescent="0.25">
      <c r="A192" s="2">
        <v>144</v>
      </c>
      <c r="B192" s="2">
        <v>200</v>
      </c>
      <c r="C192" s="2" t="s">
        <v>982</v>
      </c>
      <c r="D192" s="2" t="s">
        <v>729</v>
      </c>
      <c r="E192" s="2" t="s">
        <v>729</v>
      </c>
      <c r="F192" s="2" t="s">
        <v>361</v>
      </c>
    </row>
    <row r="193" spans="1:6" x14ac:dyDescent="0.25">
      <c r="A193" s="2">
        <v>145</v>
      </c>
      <c r="B193" s="2">
        <v>200</v>
      </c>
      <c r="C193" s="2" t="s">
        <v>982</v>
      </c>
      <c r="D193" s="2" t="s">
        <v>729</v>
      </c>
      <c r="E193" s="2" t="s">
        <v>729</v>
      </c>
      <c r="F193" s="2" t="s">
        <v>361</v>
      </c>
    </row>
    <row r="194" spans="1:6" x14ac:dyDescent="0.25">
      <c r="A194" s="2">
        <v>146</v>
      </c>
      <c r="B194" s="2">
        <v>200</v>
      </c>
      <c r="C194" s="2" t="s">
        <v>982</v>
      </c>
      <c r="D194" s="2" t="s">
        <v>729</v>
      </c>
      <c r="E194" s="2" t="s">
        <v>729</v>
      </c>
      <c r="F194" s="2" t="s">
        <v>361</v>
      </c>
    </row>
    <row r="195" spans="1:6" x14ac:dyDescent="0.25">
      <c r="A195" s="2">
        <v>147</v>
      </c>
      <c r="B195" s="2">
        <v>200</v>
      </c>
      <c r="C195" s="2" t="s">
        <v>982</v>
      </c>
      <c r="D195" s="2" t="s">
        <v>729</v>
      </c>
      <c r="E195" s="2" t="s">
        <v>729</v>
      </c>
      <c r="F195" s="2" t="s">
        <v>361</v>
      </c>
    </row>
    <row r="196" spans="1:6" x14ac:dyDescent="0.25">
      <c r="A196" s="2">
        <v>148</v>
      </c>
      <c r="B196" s="2">
        <v>200</v>
      </c>
      <c r="C196" s="2" t="s">
        <v>982</v>
      </c>
      <c r="D196" s="2" t="s">
        <v>729</v>
      </c>
      <c r="E196" s="2" t="s">
        <v>729</v>
      </c>
      <c r="F196" s="2" t="s">
        <v>361</v>
      </c>
    </row>
    <row r="197" spans="1:6" x14ac:dyDescent="0.25">
      <c r="A197" s="2">
        <v>149</v>
      </c>
      <c r="B197" s="2">
        <v>200</v>
      </c>
      <c r="C197" s="2" t="s">
        <v>982</v>
      </c>
      <c r="D197" s="2" t="s">
        <v>729</v>
      </c>
      <c r="E197" s="2" t="s">
        <v>729</v>
      </c>
      <c r="F197" s="2" t="s">
        <v>361</v>
      </c>
    </row>
    <row r="198" spans="1:6" x14ac:dyDescent="0.25">
      <c r="A198" s="2">
        <v>150</v>
      </c>
      <c r="B198" s="2">
        <v>200</v>
      </c>
      <c r="C198" s="2" t="s">
        <v>982</v>
      </c>
      <c r="D198" s="2" t="s">
        <v>729</v>
      </c>
      <c r="E198" s="2" t="s">
        <v>729</v>
      </c>
      <c r="F198" s="2" t="s">
        <v>361</v>
      </c>
    </row>
    <row r="199" spans="1:6" x14ac:dyDescent="0.25">
      <c r="A199" s="2">
        <v>151</v>
      </c>
      <c r="B199" s="2">
        <v>200</v>
      </c>
      <c r="C199" s="2" t="s">
        <v>982</v>
      </c>
      <c r="D199" s="2" t="s">
        <v>729</v>
      </c>
      <c r="E199" s="2" t="s">
        <v>729</v>
      </c>
      <c r="F199" s="2" t="s">
        <v>361</v>
      </c>
    </row>
    <row r="200" spans="1:6" x14ac:dyDescent="0.25">
      <c r="A200" s="2">
        <v>152</v>
      </c>
      <c r="B200" s="2">
        <v>200</v>
      </c>
      <c r="C200" s="2" t="s">
        <v>982</v>
      </c>
      <c r="D200" s="2" t="s">
        <v>729</v>
      </c>
      <c r="E200" s="2" t="s">
        <v>729</v>
      </c>
      <c r="F200" s="2" t="s">
        <v>361</v>
      </c>
    </row>
    <row r="201" spans="1:6" x14ac:dyDescent="0.25">
      <c r="A201" s="2">
        <v>153</v>
      </c>
      <c r="B201" s="2">
        <v>200</v>
      </c>
      <c r="C201" s="2" t="s">
        <v>1279</v>
      </c>
      <c r="D201" s="2" t="s">
        <v>739</v>
      </c>
      <c r="E201" s="2" t="s">
        <v>385</v>
      </c>
      <c r="F201" s="2" t="s">
        <v>361</v>
      </c>
    </row>
    <row r="202" spans="1:6" x14ac:dyDescent="0.25">
      <c r="A202" s="2">
        <v>154</v>
      </c>
      <c r="B202" s="2">
        <v>200</v>
      </c>
      <c r="C202" s="2" t="s">
        <v>1280</v>
      </c>
      <c r="D202" s="2" t="s">
        <v>739</v>
      </c>
      <c r="E202" s="2" t="s">
        <v>385</v>
      </c>
      <c r="F202" s="2" t="s">
        <v>361</v>
      </c>
    </row>
    <row r="203" spans="1:6" x14ac:dyDescent="0.25">
      <c r="A203" s="2">
        <v>155</v>
      </c>
      <c r="B203" s="2">
        <v>200</v>
      </c>
      <c r="C203" s="2" t="s">
        <v>1279</v>
      </c>
      <c r="D203" s="2" t="s">
        <v>739</v>
      </c>
      <c r="E203" s="2" t="s">
        <v>372</v>
      </c>
      <c r="F203" s="2" t="s">
        <v>361</v>
      </c>
    </row>
    <row r="204" spans="1:6" x14ac:dyDescent="0.25">
      <c r="A204" s="2">
        <v>156</v>
      </c>
      <c r="B204" s="2">
        <v>200</v>
      </c>
      <c r="C204" s="2" t="s">
        <v>1280</v>
      </c>
      <c r="D204" s="2" t="s">
        <v>739</v>
      </c>
      <c r="E204" s="2" t="s">
        <v>372</v>
      </c>
      <c r="F204" s="2" t="s">
        <v>361</v>
      </c>
    </row>
    <row r="205" spans="1:6" x14ac:dyDescent="0.25">
      <c r="A205" s="2">
        <v>157</v>
      </c>
      <c r="B205" s="2">
        <v>200</v>
      </c>
      <c r="C205" s="2" t="s">
        <v>1281</v>
      </c>
      <c r="D205" s="2" t="s">
        <v>739</v>
      </c>
      <c r="E205" s="2" t="s">
        <v>373</v>
      </c>
      <c r="F205" s="2" t="s">
        <v>361</v>
      </c>
    </row>
    <row r="206" spans="1:6" x14ac:dyDescent="0.25">
      <c r="A206" s="2">
        <v>158</v>
      </c>
      <c r="B206" s="2">
        <v>200</v>
      </c>
      <c r="C206" s="2" t="s">
        <v>1280</v>
      </c>
      <c r="D206" s="2" t="s">
        <v>739</v>
      </c>
      <c r="E206" s="2" t="s">
        <v>373</v>
      </c>
      <c r="F206" s="2" t="s">
        <v>361</v>
      </c>
    </row>
    <row r="207" spans="1:6" x14ac:dyDescent="0.25">
      <c r="A207" s="2">
        <v>159</v>
      </c>
      <c r="B207" s="2">
        <v>200</v>
      </c>
      <c r="C207" s="2" t="s">
        <v>1279</v>
      </c>
      <c r="D207" s="2" t="s">
        <v>739</v>
      </c>
      <c r="E207" s="2" t="s">
        <v>374</v>
      </c>
      <c r="F207" s="2" t="s">
        <v>361</v>
      </c>
    </row>
    <row r="208" spans="1:6" x14ac:dyDescent="0.25">
      <c r="A208" s="2">
        <v>160</v>
      </c>
      <c r="B208" s="2">
        <v>200</v>
      </c>
      <c r="C208" s="2" t="s">
        <v>1280</v>
      </c>
      <c r="D208" s="2" t="s">
        <v>739</v>
      </c>
      <c r="E208" s="2" t="s">
        <v>374</v>
      </c>
      <c r="F208" s="2" t="s">
        <v>361</v>
      </c>
    </row>
    <row r="209" spans="1:6" x14ac:dyDescent="0.25">
      <c r="A209" s="2">
        <v>161</v>
      </c>
      <c r="B209" s="2">
        <v>200</v>
      </c>
      <c r="C209" s="2" t="s">
        <v>1279</v>
      </c>
      <c r="D209" s="2" t="s">
        <v>739</v>
      </c>
      <c r="E209" s="2" t="s">
        <v>375</v>
      </c>
      <c r="F209" s="2" t="s">
        <v>361</v>
      </c>
    </row>
    <row r="210" spans="1:6" x14ac:dyDescent="0.25">
      <c r="A210" s="2">
        <v>162</v>
      </c>
      <c r="B210" s="2">
        <v>200</v>
      </c>
      <c r="C210" s="2" t="s">
        <v>1280</v>
      </c>
      <c r="D210" s="2" t="s">
        <v>739</v>
      </c>
      <c r="E210" s="2" t="s">
        <v>375</v>
      </c>
      <c r="F210" s="2" t="s">
        <v>361</v>
      </c>
    </row>
    <row r="211" spans="1:6" x14ac:dyDescent="0.25">
      <c r="A211" s="2">
        <v>163</v>
      </c>
      <c r="B211" s="2">
        <v>200</v>
      </c>
      <c r="C211" s="2" t="s">
        <v>1279</v>
      </c>
      <c r="D211" s="2" t="s">
        <v>739</v>
      </c>
      <c r="E211" s="2" t="s">
        <v>376</v>
      </c>
      <c r="F211" s="2" t="s">
        <v>361</v>
      </c>
    </row>
    <row r="212" spans="1:6" x14ac:dyDescent="0.25">
      <c r="A212" s="2">
        <v>164</v>
      </c>
      <c r="B212" s="2">
        <v>200</v>
      </c>
      <c r="C212" s="2" t="s">
        <v>1280</v>
      </c>
      <c r="D212" s="2" t="s">
        <v>739</v>
      </c>
      <c r="E212" s="2" t="s">
        <v>376</v>
      </c>
      <c r="F212" s="2" t="s">
        <v>361</v>
      </c>
    </row>
    <row r="213" spans="1:6" x14ac:dyDescent="0.25">
      <c r="A213" s="2">
        <v>165</v>
      </c>
      <c r="B213" s="2">
        <v>200</v>
      </c>
      <c r="C213" s="2" t="s">
        <v>1279</v>
      </c>
      <c r="D213" s="2" t="s">
        <v>740</v>
      </c>
      <c r="E213" s="2" t="s">
        <v>375</v>
      </c>
      <c r="F213" s="2" t="s">
        <v>361</v>
      </c>
    </row>
    <row r="214" spans="1:6" x14ac:dyDescent="0.25">
      <c r="A214" s="2">
        <v>166</v>
      </c>
      <c r="B214" s="2">
        <v>200</v>
      </c>
      <c r="C214" s="2" t="s">
        <v>1280</v>
      </c>
      <c r="D214" s="2" t="s">
        <v>740</v>
      </c>
      <c r="E214" s="2" t="s">
        <v>375</v>
      </c>
      <c r="F214" s="2" t="s">
        <v>361</v>
      </c>
    </row>
    <row r="215" spans="1:6" x14ac:dyDescent="0.25">
      <c r="A215" s="2">
        <v>167</v>
      </c>
      <c r="B215" s="2">
        <v>200</v>
      </c>
      <c r="C215" s="2" t="s">
        <v>1279</v>
      </c>
      <c r="D215" s="2" t="s">
        <v>740</v>
      </c>
      <c r="E215" s="2" t="s">
        <v>376</v>
      </c>
      <c r="F215" s="2" t="s">
        <v>361</v>
      </c>
    </row>
    <row r="216" spans="1:6" x14ac:dyDescent="0.25">
      <c r="A216" s="2">
        <v>168</v>
      </c>
      <c r="B216" s="2">
        <v>200</v>
      </c>
      <c r="C216" s="2" t="s">
        <v>1280</v>
      </c>
      <c r="D216" s="2" t="s">
        <v>740</v>
      </c>
      <c r="E216" s="2" t="s">
        <v>376</v>
      </c>
      <c r="F216" s="2" t="s">
        <v>361</v>
      </c>
    </row>
    <row r="217" spans="1:6" x14ac:dyDescent="0.25">
      <c r="A217" s="2">
        <v>169</v>
      </c>
      <c r="B217" s="2">
        <v>200</v>
      </c>
      <c r="C217" s="2" t="s">
        <v>1279</v>
      </c>
      <c r="D217" s="2" t="s">
        <v>741</v>
      </c>
      <c r="E217" s="2" t="s">
        <v>388</v>
      </c>
      <c r="F217" s="2" t="s">
        <v>361</v>
      </c>
    </row>
    <row r="218" spans="1:6" x14ac:dyDescent="0.25">
      <c r="A218" s="2">
        <v>170</v>
      </c>
      <c r="B218" s="2">
        <v>200</v>
      </c>
      <c r="C218" s="2" t="s">
        <v>1280</v>
      </c>
      <c r="D218" s="2" t="s">
        <v>741</v>
      </c>
      <c r="E218" s="2" t="s">
        <v>388</v>
      </c>
      <c r="F218" s="2" t="s">
        <v>361</v>
      </c>
    </row>
    <row r="219" spans="1:6" x14ac:dyDescent="0.25">
      <c r="A219" s="2">
        <v>171</v>
      </c>
      <c r="B219" s="2">
        <v>200</v>
      </c>
      <c r="C219" s="2" t="s">
        <v>1279</v>
      </c>
      <c r="D219" s="2" t="s">
        <v>741</v>
      </c>
      <c r="E219" s="2" t="s">
        <v>384</v>
      </c>
      <c r="F219" s="2" t="s">
        <v>361</v>
      </c>
    </row>
    <row r="220" spans="1:6" x14ac:dyDescent="0.25">
      <c r="A220" s="2">
        <v>172</v>
      </c>
      <c r="B220" s="2">
        <v>200</v>
      </c>
      <c r="C220" s="2" t="s">
        <v>1280</v>
      </c>
      <c r="D220" s="2" t="s">
        <v>741</v>
      </c>
      <c r="E220" s="2" t="s">
        <v>384</v>
      </c>
      <c r="F220" s="2" t="s">
        <v>361</v>
      </c>
    </row>
    <row r="221" spans="1:6" x14ac:dyDescent="0.25">
      <c r="A221" s="2">
        <v>173</v>
      </c>
      <c r="B221" s="2">
        <v>200</v>
      </c>
      <c r="C221" s="2" t="s">
        <v>1279</v>
      </c>
      <c r="D221" s="2" t="s">
        <v>741</v>
      </c>
      <c r="E221" s="2" t="s">
        <v>373</v>
      </c>
      <c r="F221" s="2" t="s">
        <v>361</v>
      </c>
    </row>
    <row r="222" spans="1:6" x14ac:dyDescent="0.25">
      <c r="A222" s="2">
        <v>174</v>
      </c>
      <c r="B222" s="2">
        <v>200</v>
      </c>
      <c r="C222" s="2" t="s">
        <v>1280</v>
      </c>
      <c r="D222" s="2" t="s">
        <v>741</v>
      </c>
      <c r="E222" s="2" t="s">
        <v>373</v>
      </c>
      <c r="F222" s="2" t="s">
        <v>361</v>
      </c>
    </row>
    <row r="223" spans="1:6" x14ac:dyDescent="0.25">
      <c r="A223" s="2">
        <v>175</v>
      </c>
      <c r="B223" s="2">
        <v>200</v>
      </c>
      <c r="C223" s="2" t="s">
        <v>1279</v>
      </c>
      <c r="D223" s="2" t="s">
        <v>741</v>
      </c>
      <c r="E223" s="2" t="s">
        <v>374</v>
      </c>
      <c r="F223" s="2" t="s">
        <v>361</v>
      </c>
    </row>
    <row r="224" spans="1:6" x14ac:dyDescent="0.25">
      <c r="A224" s="2">
        <v>176</v>
      </c>
      <c r="B224" s="2">
        <v>200</v>
      </c>
      <c r="C224" s="2" t="s">
        <v>1280</v>
      </c>
      <c r="D224" s="2" t="s">
        <v>741</v>
      </c>
      <c r="E224" s="2" t="s">
        <v>374</v>
      </c>
      <c r="F224" s="2" t="s">
        <v>361</v>
      </c>
    </row>
    <row r="225" spans="1:6" x14ac:dyDescent="0.25">
      <c r="A225" s="2">
        <v>177</v>
      </c>
      <c r="B225" s="2">
        <v>200</v>
      </c>
      <c r="C225" s="2" t="s">
        <v>1279</v>
      </c>
      <c r="D225" s="2" t="s">
        <v>1282</v>
      </c>
      <c r="E225" s="2" t="s">
        <v>376</v>
      </c>
      <c r="F225" s="2" t="s">
        <v>361</v>
      </c>
    </row>
    <row r="226" spans="1:6" x14ac:dyDescent="0.25">
      <c r="A226" s="2">
        <v>178</v>
      </c>
      <c r="B226" s="2">
        <v>200</v>
      </c>
      <c r="C226" s="2" t="s">
        <v>1280</v>
      </c>
      <c r="D226" s="2" t="s">
        <v>1282</v>
      </c>
      <c r="E226" s="2" t="s">
        <v>376</v>
      </c>
      <c r="F226" s="2" t="s">
        <v>361</v>
      </c>
    </row>
    <row r="227" spans="1:6" x14ac:dyDescent="0.25">
      <c r="A227" s="2">
        <v>179</v>
      </c>
      <c r="B227" s="2">
        <v>200</v>
      </c>
      <c r="C227" s="2" t="s">
        <v>1279</v>
      </c>
      <c r="D227" s="2" t="s">
        <v>1282</v>
      </c>
      <c r="E227" s="2" t="s">
        <v>388</v>
      </c>
      <c r="F227" s="2" t="s">
        <v>361</v>
      </c>
    </row>
    <row r="228" spans="1:6" x14ac:dyDescent="0.25">
      <c r="A228" s="2">
        <v>180</v>
      </c>
      <c r="B228" s="2">
        <v>200</v>
      </c>
      <c r="C228" s="2" t="s">
        <v>1280</v>
      </c>
      <c r="D228" s="2" t="s">
        <v>1282</v>
      </c>
      <c r="E228" s="2" t="s">
        <v>388</v>
      </c>
      <c r="F228" s="2" t="s">
        <v>361</v>
      </c>
    </row>
    <row r="229" spans="1:6" x14ac:dyDescent="0.25">
      <c r="A229" s="2">
        <v>181</v>
      </c>
      <c r="B229" s="2">
        <v>200</v>
      </c>
      <c r="C229" s="2" t="s">
        <v>1279</v>
      </c>
      <c r="D229" s="2" t="s">
        <v>1282</v>
      </c>
      <c r="E229" s="2" t="s">
        <v>374</v>
      </c>
      <c r="F229" s="2" t="s">
        <v>361</v>
      </c>
    </row>
    <row r="230" spans="1:6" x14ac:dyDescent="0.25">
      <c r="A230" s="2">
        <v>182</v>
      </c>
      <c r="B230" s="2">
        <v>200</v>
      </c>
      <c r="C230" s="2" t="s">
        <v>1280</v>
      </c>
      <c r="D230" s="2" t="s">
        <v>1282</v>
      </c>
      <c r="E230" s="2" t="s">
        <v>374</v>
      </c>
      <c r="F230" s="2" t="s">
        <v>361</v>
      </c>
    </row>
    <row r="231" spans="1:6" x14ac:dyDescent="0.25">
      <c r="A231" s="2">
        <v>183</v>
      </c>
      <c r="B231" s="2">
        <v>200</v>
      </c>
      <c r="C231" s="2" t="s">
        <v>1279</v>
      </c>
      <c r="D231" s="2" t="s">
        <v>1282</v>
      </c>
      <c r="E231" s="2" t="s">
        <v>375</v>
      </c>
      <c r="F231" s="2" t="s">
        <v>361</v>
      </c>
    </row>
    <row r="232" spans="1:6" x14ac:dyDescent="0.25">
      <c r="A232" s="2">
        <v>184</v>
      </c>
      <c r="B232" s="2">
        <v>200</v>
      </c>
      <c r="C232" s="2" t="s">
        <v>1280</v>
      </c>
      <c r="D232" s="2" t="s">
        <v>1282</v>
      </c>
      <c r="E232" s="2" t="s">
        <v>375</v>
      </c>
      <c r="F232" s="2" t="s">
        <v>361</v>
      </c>
    </row>
    <row r="233" spans="1:6" x14ac:dyDescent="0.25">
      <c r="A233" s="2">
        <v>185</v>
      </c>
      <c r="B233" s="2">
        <v>200</v>
      </c>
      <c r="C233" s="2" t="s">
        <v>1279</v>
      </c>
      <c r="D233" s="2" t="s">
        <v>1283</v>
      </c>
      <c r="E233" s="2" t="s">
        <v>375</v>
      </c>
      <c r="F233" s="2" t="s">
        <v>361</v>
      </c>
    </row>
    <row r="234" spans="1:6" x14ac:dyDescent="0.25">
      <c r="A234" s="2">
        <v>186</v>
      </c>
      <c r="B234" s="2">
        <v>200</v>
      </c>
      <c r="C234" s="2" t="s">
        <v>1280</v>
      </c>
      <c r="D234" s="2" t="s">
        <v>1283</v>
      </c>
      <c r="E234" s="2" t="s">
        <v>375</v>
      </c>
      <c r="F234" s="2" t="s">
        <v>361</v>
      </c>
    </row>
    <row r="235" spans="1:6" x14ac:dyDescent="0.25">
      <c r="A235" s="2">
        <v>187</v>
      </c>
      <c r="B235" s="2">
        <v>200</v>
      </c>
      <c r="C235" s="2" t="s">
        <v>1279</v>
      </c>
      <c r="D235" s="2" t="s">
        <v>1283</v>
      </c>
      <c r="E235" s="2" t="s">
        <v>376</v>
      </c>
      <c r="F235" s="2" t="s">
        <v>361</v>
      </c>
    </row>
    <row r="236" spans="1:6" x14ac:dyDescent="0.25">
      <c r="A236" s="2">
        <v>188</v>
      </c>
      <c r="B236" s="2">
        <v>200</v>
      </c>
      <c r="C236" s="2" t="s">
        <v>1280</v>
      </c>
      <c r="D236" s="2" t="s">
        <v>1283</v>
      </c>
      <c r="E236" s="2" t="s">
        <v>376</v>
      </c>
      <c r="F236" s="2" t="s">
        <v>361</v>
      </c>
    </row>
    <row r="239" spans="1:6" x14ac:dyDescent="0.25">
      <c r="A239" s="2">
        <v>189</v>
      </c>
      <c r="B239" s="2">
        <v>201</v>
      </c>
      <c r="C239" s="2" t="s">
        <v>1284</v>
      </c>
      <c r="D239" s="2" t="s">
        <v>390</v>
      </c>
      <c r="E239" s="2" t="s">
        <v>372</v>
      </c>
      <c r="F239" s="2" t="s">
        <v>361</v>
      </c>
    </row>
    <row r="240" spans="1:6" x14ac:dyDescent="0.25">
      <c r="A240" s="2">
        <v>190</v>
      </c>
      <c r="B240" s="2">
        <v>201</v>
      </c>
      <c r="C240" s="2" t="s">
        <v>394</v>
      </c>
      <c r="D240" s="2" t="s">
        <v>368</v>
      </c>
      <c r="E240" s="2" t="s">
        <v>380</v>
      </c>
      <c r="F240" s="2" t="s">
        <v>361</v>
      </c>
    </row>
    <row r="241" spans="1:6" x14ac:dyDescent="0.25">
      <c r="A241" s="2">
        <v>191</v>
      </c>
      <c r="B241" s="2">
        <v>201</v>
      </c>
      <c r="C241" s="2" t="s">
        <v>1281</v>
      </c>
      <c r="D241" s="2" t="s">
        <v>739</v>
      </c>
      <c r="E241" s="2" t="s">
        <v>372</v>
      </c>
      <c r="F241" s="2" t="s">
        <v>361</v>
      </c>
    </row>
    <row r="242" spans="1:6" x14ac:dyDescent="0.25">
      <c r="A242" s="2">
        <v>192</v>
      </c>
      <c r="B242" s="2">
        <v>201</v>
      </c>
      <c r="C242" s="2" t="s">
        <v>1285</v>
      </c>
      <c r="D242" s="2" t="s">
        <v>739</v>
      </c>
      <c r="E242" s="2" t="s">
        <v>372</v>
      </c>
      <c r="F242" s="2" t="s">
        <v>361</v>
      </c>
    </row>
    <row r="243" spans="1:6" x14ac:dyDescent="0.25">
      <c r="A243" s="2">
        <v>193</v>
      </c>
      <c r="B243" s="2">
        <v>201</v>
      </c>
      <c r="C243" s="2" t="s">
        <v>1279</v>
      </c>
      <c r="D243" s="2" t="s">
        <v>739</v>
      </c>
      <c r="E243" s="2" t="s">
        <v>373</v>
      </c>
      <c r="F243" s="2" t="s">
        <v>361</v>
      </c>
    </row>
    <row r="244" spans="1:6" x14ac:dyDescent="0.25">
      <c r="A244" s="2">
        <v>194</v>
      </c>
      <c r="B244" s="2">
        <v>201</v>
      </c>
      <c r="C244" s="2" t="s">
        <v>1285</v>
      </c>
      <c r="D244" s="2" t="s">
        <v>739</v>
      </c>
      <c r="E244" s="2" t="s">
        <v>373</v>
      </c>
      <c r="F244" s="2" t="s">
        <v>361</v>
      </c>
    </row>
    <row r="245" spans="1:6" x14ac:dyDescent="0.25">
      <c r="A245" s="2">
        <v>195</v>
      </c>
      <c r="B245" s="2">
        <v>201</v>
      </c>
      <c r="C245" s="2" t="s">
        <v>1281</v>
      </c>
      <c r="D245" s="2" t="s">
        <v>1283</v>
      </c>
      <c r="E245" s="2" t="s">
        <v>373</v>
      </c>
      <c r="F245" s="2" t="s">
        <v>361</v>
      </c>
    </row>
    <row r="246" spans="1:6" x14ac:dyDescent="0.25">
      <c r="A246" s="2">
        <v>196</v>
      </c>
      <c r="B246" s="2">
        <v>201</v>
      </c>
      <c r="C246" s="2" t="s">
        <v>1285</v>
      </c>
      <c r="D246" s="2" t="s">
        <v>1283</v>
      </c>
      <c r="E246" s="2" t="s">
        <v>373</v>
      </c>
      <c r="F246" s="2" t="s">
        <v>361</v>
      </c>
    </row>
    <row r="249" spans="1:6" x14ac:dyDescent="0.25">
      <c r="A249" s="2">
        <v>197</v>
      </c>
      <c r="B249" s="2">
        <v>202</v>
      </c>
      <c r="C249" s="2" t="s">
        <v>377</v>
      </c>
      <c r="D249" s="2" t="s">
        <v>390</v>
      </c>
      <c r="E249" s="2" t="s">
        <v>388</v>
      </c>
      <c r="F249" s="2" t="s">
        <v>361</v>
      </c>
    </row>
    <row r="252" spans="1:6" x14ac:dyDescent="0.25">
      <c r="A252" s="2">
        <v>198</v>
      </c>
      <c r="B252" s="2">
        <v>203</v>
      </c>
      <c r="C252" s="2" t="s">
        <v>823</v>
      </c>
      <c r="D252" s="2" t="s">
        <v>1286</v>
      </c>
      <c r="E252" s="2" t="s">
        <v>749</v>
      </c>
      <c r="F252" s="2" t="s">
        <v>361</v>
      </c>
    </row>
    <row r="253" spans="1:6" x14ac:dyDescent="0.25">
      <c r="A253" s="2">
        <v>199</v>
      </c>
      <c r="B253" s="2">
        <v>203</v>
      </c>
      <c r="C253" s="2" t="s">
        <v>824</v>
      </c>
      <c r="D253" s="2" t="s">
        <v>1287</v>
      </c>
      <c r="E253" s="2" t="s">
        <v>384</v>
      </c>
      <c r="F253" s="2" t="s">
        <v>361</v>
      </c>
    </row>
    <row r="254" spans="1:6" x14ac:dyDescent="0.25">
      <c r="A254" s="2">
        <v>200</v>
      </c>
      <c r="B254" s="2">
        <v>203</v>
      </c>
      <c r="C254" s="2" t="s">
        <v>825</v>
      </c>
      <c r="D254" s="2" t="s">
        <v>1287</v>
      </c>
      <c r="E254" s="2" t="s">
        <v>375</v>
      </c>
      <c r="F254" s="2" t="s">
        <v>361</v>
      </c>
    </row>
    <row r="255" spans="1:6" x14ac:dyDescent="0.25">
      <c r="A255" s="2">
        <v>201</v>
      </c>
      <c r="B255" s="2">
        <v>203</v>
      </c>
      <c r="C255" s="2" t="s">
        <v>745</v>
      </c>
      <c r="D255" s="2" t="s">
        <v>1288</v>
      </c>
      <c r="E255" s="2" t="s">
        <v>376</v>
      </c>
      <c r="F255" s="2" t="s">
        <v>361</v>
      </c>
    </row>
    <row r="256" spans="1:6" x14ac:dyDescent="0.25">
      <c r="A256" s="2">
        <v>202</v>
      </c>
      <c r="B256" s="2">
        <v>203</v>
      </c>
      <c r="C256" s="2" t="s">
        <v>826</v>
      </c>
      <c r="D256" s="2" t="s">
        <v>1286</v>
      </c>
      <c r="E256" s="2" t="s">
        <v>375</v>
      </c>
      <c r="F256" s="2" t="s">
        <v>361</v>
      </c>
    </row>
    <row r="257" spans="1:6" x14ac:dyDescent="0.25">
      <c r="A257" s="2">
        <v>203</v>
      </c>
      <c r="B257" s="2">
        <v>203</v>
      </c>
      <c r="C257" s="2" t="s">
        <v>827</v>
      </c>
      <c r="D257" s="2" t="s">
        <v>739</v>
      </c>
      <c r="E257" s="2" t="s">
        <v>385</v>
      </c>
      <c r="F257" s="2" t="s">
        <v>361</v>
      </c>
    </row>
    <row r="258" spans="1:6" x14ac:dyDescent="0.25">
      <c r="A258" s="2">
        <v>204</v>
      </c>
      <c r="B258" s="2">
        <v>203</v>
      </c>
      <c r="C258" s="2" t="s">
        <v>394</v>
      </c>
      <c r="D258" s="2" t="s">
        <v>741</v>
      </c>
      <c r="E258" s="2" t="s">
        <v>374</v>
      </c>
      <c r="F258" s="2" t="s">
        <v>361</v>
      </c>
    </row>
    <row r="259" spans="1:6" x14ac:dyDescent="0.25">
      <c r="A259" s="2">
        <v>205</v>
      </c>
      <c r="B259" s="2">
        <v>203</v>
      </c>
      <c r="C259" s="2" t="s">
        <v>828</v>
      </c>
      <c r="D259" s="2" t="s">
        <v>1283</v>
      </c>
      <c r="E259" s="2" t="s">
        <v>374</v>
      </c>
      <c r="F259" s="2" t="s">
        <v>361</v>
      </c>
    </row>
    <row r="260" spans="1:6" x14ac:dyDescent="0.25">
      <c r="A260" s="2">
        <v>206</v>
      </c>
      <c r="B260" s="2">
        <v>203</v>
      </c>
      <c r="C260" s="2" t="s">
        <v>829</v>
      </c>
      <c r="D260" s="2" t="s">
        <v>1282</v>
      </c>
      <c r="E260" s="2" t="s">
        <v>373</v>
      </c>
      <c r="F260" s="2" t="s">
        <v>361</v>
      </c>
    </row>
    <row r="261" spans="1:6" x14ac:dyDescent="0.25">
      <c r="A261" s="2">
        <v>207</v>
      </c>
      <c r="B261" s="2">
        <v>203</v>
      </c>
      <c r="C261" s="2" t="s">
        <v>830</v>
      </c>
      <c r="D261" s="2" t="s">
        <v>740</v>
      </c>
      <c r="E261" s="2" t="s">
        <v>388</v>
      </c>
      <c r="F261" s="2" t="s">
        <v>361</v>
      </c>
    </row>
    <row r="262" spans="1:6" x14ac:dyDescent="0.25">
      <c r="A262" s="2">
        <v>208</v>
      </c>
      <c r="B262" s="2">
        <v>203</v>
      </c>
      <c r="C262" s="2" t="s">
        <v>828</v>
      </c>
      <c r="D262" s="2" t="s">
        <v>739</v>
      </c>
      <c r="E262" s="2" t="s">
        <v>374</v>
      </c>
      <c r="F262" s="2" t="s">
        <v>361</v>
      </c>
    </row>
    <row r="263" spans="1:6" x14ac:dyDescent="0.25">
      <c r="A263" s="2">
        <v>209</v>
      </c>
      <c r="B263" s="2">
        <v>203</v>
      </c>
      <c r="C263" s="2" t="s">
        <v>831</v>
      </c>
      <c r="D263" s="2" t="s">
        <v>739</v>
      </c>
      <c r="E263" s="2" t="s">
        <v>376</v>
      </c>
      <c r="F263" s="2" t="s">
        <v>361</v>
      </c>
    </row>
    <row r="264" spans="1:6" x14ac:dyDescent="0.25">
      <c r="A264" s="2">
        <v>210</v>
      </c>
      <c r="B264" s="2">
        <v>203</v>
      </c>
      <c r="C264" s="2" t="s">
        <v>828</v>
      </c>
      <c r="D264" s="2" t="s">
        <v>741</v>
      </c>
      <c r="E264" s="2" t="s">
        <v>376</v>
      </c>
      <c r="F264" s="2" t="s">
        <v>361</v>
      </c>
    </row>
    <row r="265" spans="1:6" x14ac:dyDescent="0.25">
      <c r="A265" s="2">
        <v>211</v>
      </c>
      <c r="B265" s="2">
        <v>203</v>
      </c>
      <c r="C265" s="2" t="s">
        <v>831</v>
      </c>
      <c r="D265" s="2" t="s">
        <v>1283</v>
      </c>
      <c r="E265" s="2" t="s">
        <v>376</v>
      </c>
      <c r="F265" s="2" t="s">
        <v>361</v>
      </c>
    </row>
    <row r="266" spans="1:6" x14ac:dyDescent="0.25">
      <c r="A266" s="2">
        <v>212</v>
      </c>
      <c r="B266" s="2">
        <v>203</v>
      </c>
      <c r="C266" s="2" t="s">
        <v>831</v>
      </c>
      <c r="D266" s="2" t="s">
        <v>1283</v>
      </c>
      <c r="E266" s="2" t="s">
        <v>388</v>
      </c>
      <c r="F266" s="2" t="s">
        <v>361</v>
      </c>
    </row>
    <row r="267" spans="1:6" x14ac:dyDescent="0.25">
      <c r="A267" s="2">
        <v>213</v>
      </c>
      <c r="B267" s="2">
        <v>203</v>
      </c>
      <c r="C267" s="2" t="s">
        <v>828</v>
      </c>
      <c r="D267" s="2" t="s">
        <v>1282</v>
      </c>
      <c r="E267" s="2" t="s">
        <v>385</v>
      </c>
      <c r="F267" s="2" t="s">
        <v>361</v>
      </c>
    </row>
    <row r="268" spans="1:6" x14ac:dyDescent="0.25">
      <c r="A268" s="2">
        <v>214</v>
      </c>
      <c r="B268" s="2">
        <v>203</v>
      </c>
      <c r="C268" s="2" t="s">
        <v>830</v>
      </c>
      <c r="D268" s="2" t="s">
        <v>1282</v>
      </c>
      <c r="E268" s="2" t="s">
        <v>374</v>
      </c>
      <c r="F268" s="2" t="s">
        <v>361</v>
      </c>
    </row>
    <row r="269" spans="1:6" x14ac:dyDescent="0.25">
      <c r="A269" s="2">
        <v>215</v>
      </c>
      <c r="B269" s="2">
        <v>203</v>
      </c>
      <c r="C269" s="2" t="s">
        <v>833</v>
      </c>
      <c r="D269" s="2" t="s">
        <v>741</v>
      </c>
      <c r="E269" s="2" t="s">
        <v>372</v>
      </c>
      <c r="F269" s="2" t="s">
        <v>361</v>
      </c>
    </row>
    <row r="270" spans="1:6" x14ac:dyDescent="0.25">
      <c r="A270" s="2">
        <v>216</v>
      </c>
      <c r="B270" s="2">
        <v>203</v>
      </c>
      <c r="C270" s="2" t="s">
        <v>833</v>
      </c>
      <c r="D270" s="2" t="s">
        <v>741</v>
      </c>
      <c r="E270" s="2" t="s">
        <v>373</v>
      </c>
      <c r="F270" s="2" t="s">
        <v>361</v>
      </c>
    </row>
    <row r="271" spans="1:6" x14ac:dyDescent="0.25">
      <c r="A271" s="2">
        <v>217</v>
      </c>
      <c r="B271" s="2">
        <v>203</v>
      </c>
      <c r="C271" s="2" t="s">
        <v>833</v>
      </c>
      <c r="D271" s="2" t="s">
        <v>1283</v>
      </c>
      <c r="E271" s="2" t="s">
        <v>372</v>
      </c>
      <c r="F271" s="2" t="s">
        <v>361</v>
      </c>
    </row>
    <row r="272" spans="1:6" x14ac:dyDescent="0.25">
      <c r="A272" s="2">
        <v>218</v>
      </c>
      <c r="B272" s="2">
        <v>203</v>
      </c>
      <c r="C272" s="2" t="s">
        <v>833</v>
      </c>
      <c r="D272" s="2" t="s">
        <v>1283</v>
      </c>
      <c r="E272" s="2" t="s">
        <v>373</v>
      </c>
      <c r="F272" s="2" t="s">
        <v>361</v>
      </c>
    </row>
    <row r="273" spans="1:6" x14ac:dyDescent="0.25">
      <c r="A273" s="2">
        <v>219</v>
      </c>
      <c r="B273" s="2">
        <v>203</v>
      </c>
      <c r="C273" s="2" t="s">
        <v>833</v>
      </c>
      <c r="D273" s="2" t="s">
        <v>740</v>
      </c>
      <c r="E273" s="2" t="s">
        <v>374</v>
      </c>
      <c r="F273" s="2" t="s">
        <v>361</v>
      </c>
    </row>
    <row r="274" spans="1:6" x14ac:dyDescent="0.25">
      <c r="A274" s="2">
        <v>220</v>
      </c>
      <c r="B274" s="2">
        <v>203</v>
      </c>
      <c r="C274" s="2" t="s">
        <v>833</v>
      </c>
      <c r="D274" s="2" t="s">
        <v>740</v>
      </c>
      <c r="E274" s="2" t="s">
        <v>373</v>
      </c>
      <c r="F274" s="2" t="s">
        <v>361</v>
      </c>
    </row>
    <row r="275" spans="1:6" x14ac:dyDescent="0.25">
      <c r="A275" s="2">
        <v>221</v>
      </c>
      <c r="B275" s="2">
        <v>203</v>
      </c>
      <c r="C275" s="2" t="s">
        <v>833</v>
      </c>
      <c r="D275" s="2" t="s">
        <v>739</v>
      </c>
      <c r="E275" s="2" t="s">
        <v>372</v>
      </c>
      <c r="F275" s="2" t="s">
        <v>361</v>
      </c>
    </row>
    <row r="276" spans="1:6" x14ac:dyDescent="0.25">
      <c r="A276" s="2">
        <v>222</v>
      </c>
      <c r="B276" s="2">
        <v>203</v>
      </c>
      <c r="C276" s="2" t="s">
        <v>833</v>
      </c>
      <c r="D276" s="2" t="s">
        <v>739</v>
      </c>
      <c r="E276" s="2" t="s">
        <v>373</v>
      </c>
      <c r="F276" s="2" t="s">
        <v>361</v>
      </c>
    </row>
    <row r="277" spans="1:6" x14ac:dyDescent="0.25">
      <c r="A277" s="2">
        <v>223</v>
      </c>
      <c r="B277" s="2">
        <v>203</v>
      </c>
      <c r="C277" s="2" t="s">
        <v>982</v>
      </c>
      <c r="D277" s="2" t="s">
        <v>729</v>
      </c>
      <c r="E277" s="2" t="s">
        <v>729</v>
      </c>
      <c r="F277" s="2" t="s">
        <v>361</v>
      </c>
    </row>
    <row r="278" spans="1:6" x14ac:dyDescent="0.25">
      <c r="A278" s="2">
        <v>224</v>
      </c>
      <c r="B278" s="2">
        <v>203</v>
      </c>
      <c r="C278" s="2" t="s">
        <v>982</v>
      </c>
      <c r="D278" s="2" t="s">
        <v>729</v>
      </c>
      <c r="E278" s="2" t="s">
        <v>729</v>
      </c>
      <c r="F278" s="2" t="s">
        <v>361</v>
      </c>
    </row>
    <row r="279" spans="1:6" x14ac:dyDescent="0.25">
      <c r="A279" s="2">
        <v>225</v>
      </c>
      <c r="B279" s="2">
        <v>203</v>
      </c>
      <c r="C279" s="2" t="s">
        <v>982</v>
      </c>
      <c r="D279" s="2" t="s">
        <v>729</v>
      </c>
      <c r="E279" s="2" t="s">
        <v>729</v>
      </c>
      <c r="F279" s="2" t="s">
        <v>361</v>
      </c>
    </row>
    <row r="280" spans="1:6" x14ac:dyDescent="0.25">
      <c r="A280" s="2">
        <v>226</v>
      </c>
      <c r="B280" s="2">
        <v>203</v>
      </c>
      <c r="C280" s="2" t="s">
        <v>982</v>
      </c>
      <c r="D280" s="2" t="s">
        <v>729</v>
      </c>
      <c r="E280" s="2" t="s">
        <v>729</v>
      </c>
      <c r="F280" s="2" t="s">
        <v>361</v>
      </c>
    </row>
    <row r="281" spans="1:6" x14ac:dyDescent="0.25">
      <c r="A281" s="2">
        <v>227</v>
      </c>
      <c r="B281" s="2">
        <v>203</v>
      </c>
      <c r="C281" s="2" t="s">
        <v>982</v>
      </c>
      <c r="D281" s="2" t="s">
        <v>729</v>
      </c>
      <c r="E281" s="2" t="s">
        <v>729</v>
      </c>
      <c r="F281" s="2" t="s">
        <v>361</v>
      </c>
    </row>
    <row r="282" spans="1:6" x14ac:dyDescent="0.25">
      <c r="A282" s="2">
        <v>228</v>
      </c>
      <c r="B282" s="2">
        <v>203</v>
      </c>
      <c r="C282" s="2" t="s">
        <v>982</v>
      </c>
      <c r="D282" s="2" t="s">
        <v>729</v>
      </c>
      <c r="E282" s="2" t="s">
        <v>729</v>
      </c>
      <c r="F282" s="2" t="s">
        <v>361</v>
      </c>
    </row>
    <row r="283" spans="1:6" x14ac:dyDescent="0.25">
      <c r="A283" s="2">
        <v>229</v>
      </c>
      <c r="B283" s="2">
        <v>203</v>
      </c>
      <c r="C283" s="2" t="s">
        <v>982</v>
      </c>
      <c r="D283" s="2" t="s">
        <v>729</v>
      </c>
      <c r="E283" s="2" t="s">
        <v>729</v>
      </c>
      <c r="F283" s="2" t="s">
        <v>361</v>
      </c>
    </row>
    <row r="284" spans="1:6" x14ac:dyDescent="0.25">
      <c r="A284" s="2">
        <v>230</v>
      </c>
      <c r="B284" s="2">
        <v>203</v>
      </c>
      <c r="C284" s="2" t="s">
        <v>982</v>
      </c>
      <c r="D284" s="2" t="s">
        <v>729</v>
      </c>
      <c r="E284" s="2" t="s">
        <v>729</v>
      </c>
      <c r="F284" s="2" t="s">
        <v>361</v>
      </c>
    </row>
    <row r="285" spans="1:6" x14ac:dyDescent="0.25">
      <c r="A285" s="2">
        <v>231</v>
      </c>
      <c r="B285" s="2">
        <v>203</v>
      </c>
      <c r="C285" s="2" t="s">
        <v>982</v>
      </c>
      <c r="D285" s="2" t="s">
        <v>729</v>
      </c>
      <c r="E285" s="2" t="s">
        <v>729</v>
      </c>
      <c r="F285" s="2" t="s">
        <v>361</v>
      </c>
    </row>
    <row r="286" spans="1:6" x14ac:dyDescent="0.25">
      <c r="A286" s="2">
        <v>232</v>
      </c>
      <c r="B286" s="2">
        <v>203</v>
      </c>
      <c r="C286" s="2" t="s">
        <v>982</v>
      </c>
      <c r="D286" s="2" t="s">
        <v>729</v>
      </c>
      <c r="E286" s="2" t="s">
        <v>729</v>
      </c>
      <c r="F286" s="2" t="s">
        <v>361</v>
      </c>
    </row>
    <row r="289" spans="1:6" x14ac:dyDescent="0.25">
      <c r="A289" s="2">
        <v>233</v>
      </c>
      <c r="B289" s="2">
        <v>204</v>
      </c>
      <c r="C289" s="2" t="s">
        <v>823</v>
      </c>
      <c r="D289" s="2" t="s">
        <v>390</v>
      </c>
      <c r="E289" s="2" t="s">
        <v>388</v>
      </c>
      <c r="F289" s="2" t="s">
        <v>361</v>
      </c>
    </row>
    <row r="290" spans="1:6" x14ac:dyDescent="0.25">
      <c r="A290" s="2">
        <v>234</v>
      </c>
      <c r="B290" s="2">
        <v>204</v>
      </c>
      <c r="C290" s="2" t="s">
        <v>824</v>
      </c>
      <c r="D290" s="2" t="s">
        <v>390</v>
      </c>
      <c r="E290" s="2" t="s">
        <v>372</v>
      </c>
      <c r="F290" s="2" t="s">
        <v>361</v>
      </c>
    </row>
    <row r="291" spans="1:6" x14ac:dyDescent="0.25">
      <c r="A291" s="2">
        <v>235</v>
      </c>
      <c r="B291" s="2">
        <v>204</v>
      </c>
      <c r="C291" s="2" t="s">
        <v>843</v>
      </c>
      <c r="D291" s="2" t="s">
        <v>390</v>
      </c>
      <c r="E291" s="2" t="s">
        <v>385</v>
      </c>
      <c r="F291" s="2" t="s">
        <v>361</v>
      </c>
    </row>
    <row r="292" spans="1:6" x14ac:dyDescent="0.25">
      <c r="A292" s="2">
        <v>236</v>
      </c>
      <c r="B292" s="2">
        <v>204</v>
      </c>
      <c r="C292" s="2" t="s">
        <v>747</v>
      </c>
      <c r="D292" s="2" t="s">
        <v>390</v>
      </c>
      <c r="E292" s="2" t="s">
        <v>373</v>
      </c>
      <c r="F292" s="2" t="s">
        <v>361</v>
      </c>
    </row>
    <row r="293" spans="1:6" x14ac:dyDescent="0.25">
      <c r="A293" s="2">
        <v>237</v>
      </c>
      <c r="B293" s="2">
        <v>204</v>
      </c>
      <c r="C293" s="2" t="s">
        <v>845</v>
      </c>
      <c r="D293" s="2" t="s">
        <v>368</v>
      </c>
      <c r="E293" s="2" t="s">
        <v>1289</v>
      </c>
      <c r="F293" s="2" t="s">
        <v>361</v>
      </c>
    </row>
    <row r="294" spans="1:6" x14ac:dyDescent="0.25">
      <c r="A294" s="2">
        <v>238</v>
      </c>
      <c r="B294" s="2">
        <v>204</v>
      </c>
      <c r="C294" s="2" t="s">
        <v>845</v>
      </c>
      <c r="D294" s="2" t="s">
        <v>368</v>
      </c>
      <c r="E294" s="2" t="s">
        <v>369</v>
      </c>
      <c r="F294" s="2" t="s">
        <v>361</v>
      </c>
    </row>
    <row r="295" spans="1:6" x14ac:dyDescent="0.25">
      <c r="A295" s="2">
        <v>239</v>
      </c>
      <c r="B295" s="2">
        <v>204</v>
      </c>
      <c r="C295" s="2" t="s">
        <v>828</v>
      </c>
      <c r="D295" s="2" t="s">
        <v>740</v>
      </c>
      <c r="E295" s="2" t="s">
        <v>373</v>
      </c>
      <c r="F295" s="2" t="s">
        <v>361</v>
      </c>
    </row>
    <row r="296" spans="1:6" x14ac:dyDescent="0.25">
      <c r="A296" s="2">
        <v>240</v>
      </c>
      <c r="B296" s="2">
        <v>204</v>
      </c>
      <c r="C296" s="2" t="s">
        <v>394</v>
      </c>
      <c r="D296" s="2" t="s">
        <v>740</v>
      </c>
      <c r="E296" s="2" t="s">
        <v>374</v>
      </c>
      <c r="F296" s="2" t="s">
        <v>361</v>
      </c>
    </row>
    <row r="297" spans="1:6" x14ac:dyDescent="0.25">
      <c r="A297" s="2">
        <v>241</v>
      </c>
      <c r="B297" s="2">
        <v>204</v>
      </c>
      <c r="C297" s="2" t="s">
        <v>828</v>
      </c>
      <c r="D297" s="2" t="s">
        <v>740</v>
      </c>
      <c r="E297" s="2" t="s">
        <v>384</v>
      </c>
      <c r="F297" s="2" t="s">
        <v>361</v>
      </c>
    </row>
    <row r="298" spans="1:6" x14ac:dyDescent="0.25">
      <c r="A298" s="2">
        <v>242</v>
      </c>
      <c r="B298" s="2">
        <v>204</v>
      </c>
      <c r="C298" s="2" t="s">
        <v>828</v>
      </c>
      <c r="D298" s="2" t="s">
        <v>739</v>
      </c>
      <c r="E298" s="2" t="s">
        <v>373</v>
      </c>
      <c r="F298" s="2" t="s">
        <v>361</v>
      </c>
    </row>
    <row r="299" spans="1:6" x14ac:dyDescent="0.25">
      <c r="A299" s="2">
        <v>243</v>
      </c>
      <c r="B299" s="2">
        <v>204</v>
      </c>
      <c r="C299" s="2" t="s">
        <v>828</v>
      </c>
      <c r="D299" s="2" t="s">
        <v>739</v>
      </c>
      <c r="E299" s="2" t="s">
        <v>375</v>
      </c>
      <c r="F299" s="2" t="s">
        <v>361</v>
      </c>
    </row>
    <row r="300" spans="1:6" x14ac:dyDescent="0.25">
      <c r="A300" s="2">
        <v>244</v>
      </c>
      <c r="B300" s="2">
        <v>204</v>
      </c>
      <c r="C300" s="2" t="s">
        <v>828</v>
      </c>
      <c r="D300" s="2" t="s">
        <v>741</v>
      </c>
      <c r="E300" s="2" t="s">
        <v>384</v>
      </c>
      <c r="F300" s="2" t="s">
        <v>361</v>
      </c>
    </row>
    <row r="301" spans="1:6" x14ac:dyDescent="0.25">
      <c r="A301" s="2">
        <v>245</v>
      </c>
      <c r="B301" s="2">
        <v>204</v>
      </c>
      <c r="C301" s="2" t="s">
        <v>831</v>
      </c>
      <c r="D301" s="2" t="s">
        <v>1283</v>
      </c>
      <c r="E301" s="2" t="s">
        <v>385</v>
      </c>
      <c r="F301" s="2" t="s">
        <v>361</v>
      </c>
    </row>
    <row r="302" spans="1:6" x14ac:dyDescent="0.25">
      <c r="A302" s="2">
        <v>246</v>
      </c>
      <c r="B302" s="2">
        <v>204</v>
      </c>
      <c r="C302" s="2" t="s">
        <v>831</v>
      </c>
      <c r="D302" s="2" t="s">
        <v>1283</v>
      </c>
      <c r="E302" s="2" t="s">
        <v>372</v>
      </c>
      <c r="F302" s="2" t="s">
        <v>361</v>
      </c>
    </row>
    <row r="303" spans="1:6" x14ac:dyDescent="0.25">
      <c r="A303" s="2">
        <v>247</v>
      </c>
      <c r="B303" s="2">
        <v>204</v>
      </c>
      <c r="C303" s="2" t="s">
        <v>828</v>
      </c>
      <c r="D303" s="2" t="s">
        <v>741</v>
      </c>
      <c r="E303" s="2" t="s">
        <v>385</v>
      </c>
      <c r="F303" s="2" t="s">
        <v>361</v>
      </c>
    </row>
    <row r="304" spans="1:6" x14ac:dyDescent="0.25">
      <c r="A304" s="2">
        <v>248</v>
      </c>
      <c r="B304" s="2">
        <v>204</v>
      </c>
      <c r="C304" s="2" t="s">
        <v>750</v>
      </c>
      <c r="D304" s="2" t="s">
        <v>741</v>
      </c>
      <c r="E304" s="2" t="s">
        <v>373</v>
      </c>
      <c r="F304" s="2" t="s">
        <v>361</v>
      </c>
    </row>
    <row r="305" spans="1:6" x14ac:dyDescent="0.25">
      <c r="A305" s="2">
        <v>249</v>
      </c>
      <c r="B305" s="2">
        <v>204</v>
      </c>
      <c r="C305" s="2" t="s">
        <v>846</v>
      </c>
      <c r="D305" s="2" t="s">
        <v>1283</v>
      </c>
      <c r="E305" s="2" t="s">
        <v>373</v>
      </c>
      <c r="F305" s="2" t="s">
        <v>361</v>
      </c>
    </row>
    <row r="306" spans="1:6" x14ac:dyDescent="0.25">
      <c r="A306" s="2">
        <v>250</v>
      </c>
      <c r="B306" s="2">
        <v>204</v>
      </c>
      <c r="C306" s="2" t="s">
        <v>846</v>
      </c>
      <c r="D306" s="2" t="s">
        <v>1283</v>
      </c>
      <c r="E306" s="2" t="s">
        <v>374</v>
      </c>
      <c r="F306" s="2" t="s">
        <v>361</v>
      </c>
    </row>
    <row r="307" spans="1:6" x14ac:dyDescent="0.25">
      <c r="A307" s="2">
        <v>251</v>
      </c>
      <c r="B307" s="2">
        <v>204</v>
      </c>
      <c r="C307" s="2" t="s">
        <v>846</v>
      </c>
      <c r="D307" s="2" t="s">
        <v>1282</v>
      </c>
      <c r="E307" s="2" t="s">
        <v>749</v>
      </c>
      <c r="F307" s="2" t="s">
        <v>361</v>
      </c>
    </row>
    <row r="308" spans="1:6" x14ac:dyDescent="0.25">
      <c r="A308" s="2">
        <v>252</v>
      </c>
      <c r="B308" s="2">
        <v>204</v>
      </c>
      <c r="C308" s="2" t="s">
        <v>833</v>
      </c>
      <c r="D308" s="2" t="s">
        <v>1282</v>
      </c>
      <c r="E308" s="2" t="s">
        <v>749</v>
      </c>
      <c r="F308" s="2" t="s">
        <v>361</v>
      </c>
    </row>
    <row r="309" spans="1:6" x14ac:dyDescent="0.25">
      <c r="A309" s="2">
        <v>253</v>
      </c>
      <c r="B309" s="2">
        <v>204</v>
      </c>
      <c r="C309" s="2" t="s">
        <v>846</v>
      </c>
      <c r="D309" s="2" t="s">
        <v>741</v>
      </c>
      <c r="E309" s="2" t="s">
        <v>376</v>
      </c>
      <c r="F309" s="2" t="s">
        <v>361</v>
      </c>
    </row>
    <row r="310" spans="1:6" x14ac:dyDescent="0.25">
      <c r="A310" s="2">
        <v>254</v>
      </c>
      <c r="B310" s="2">
        <v>204</v>
      </c>
      <c r="C310" s="2" t="s">
        <v>846</v>
      </c>
      <c r="D310" s="2" t="s">
        <v>741</v>
      </c>
      <c r="E310" s="2" t="s">
        <v>388</v>
      </c>
      <c r="F310" s="2" t="s">
        <v>361</v>
      </c>
    </row>
    <row r="311" spans="1:6" x14ac:dyDescent="0.25">
      <c r="A311" s="2">
        <v>255</v>
      </c>
      <c r="B311" s="2">
        <v>204</v>
      </c>
      <c r="C311" s="2" t="s">
        <v>846</v>
      </c>
      <c r="D311" s="2" t="s">
        <v>1283</v>
      </c>
      <c r="E311" s="2" t="s">
        <v>375</v>
      </c>
      <c r="F311" s="2" t="s">
        <v>361</v>
      </c>
    </row>
    <row r="312" spans="1:6" x14ac:dyDescent="0.25">
      <c r="A312" s="2">
        <v>256</v>
      </c>
      <c r="B312" s="2">
        <v>204</v>
      </c>
      <c r="C312" s="2" t="s">
        <v>846</v>
      </c>
      <c r="D312" s="2" t="s">
        <v>1283</v>
      </c>
      <c r="E312" s="2" t="s">
        <v>376</v>
      </c>
      <c r="F312" s="2" t="s">
        <v>361</v>
      </c>
    </row>
    <row r="313" spans="1:6" x14ac:dyDescent="0.25">
      <c r="A313" s="2">
        <v>257</v>
      </c>
      <c r="B313" s="2">
        <v>204</v>
      </c>
      <c r="C313" s="2" t="s">
        <v>846</v>
      </c>
      <c r="D313" s="2" t="s">
        <v>741</v>
      </c>
      <c r="E313" s="2" t="s">
        <v>374</v>
      </c>
      <c r="F313" s="2" t="s">
        <v>361</v>
      </c>
    </row>
    <row r="314" spans="1:6" x14ac:dyDescent="0.25">
      <c r="A314" s="2">
        <v>258</v>
      </c>
      <c r="B314" s="2">
        <v>204</v>
      </c>
      <c r="C314" s="2" t="s">
        <v>846</v>
      </c>
      <c r="D314" s="2" t="s">
        <v>741</v>
      </c>
      <c r="E314" s="2" t="s">
        <v>375</v>
      </c>
      <c r="F314" s="2" t="s">
        <v>361</v>
      </c>
    </row>
    <row r="315" spans="1:6" x14ac:dyDescent="0.25">
      <c r="A315" s="2">
        <v>259</v>
      </c>
      <c r="B315" s="2">
        <v>204</v>
      </c>
      <c r="C315" s="2" t="s">
        <v>846</v>
      </c>
      <c r="D315" s="2" t="s">
        <v>1282</v>
      </c>
      <c r="E315" s="2" t="s">
        <v>372</v>
      </c>
      <c r="F315" s="2" t="s">
        <v>361</v>
      </c>
    </row>
    <row r="316" spans="1:6" x14ac:dyDescent="0.25">
      <c r="A316" s="2">
        <v>260</v>
      </c>
      <c r="B316" s="2">
        <v>204</v>
      </c>
      <c r="C316" s="2" t="s">
        <v>846</v>
      </c>
      <c r="D316" s="2" t="s">
        <v>1282</v>
      </c>
      <c r="E316" s="2" t="s">
        <v>373</v>
      </c>
      <c r="F316" s="2" t="s">
        <v>361</v>
      </c>
    </row>
    <row r="317" spans="1:6" x14ac:dyDescent="0.25">
      <c r="A317" s="2">
        <v>261</v>
      </c>
      <c r="B317" s="2">
        <v>204</v>
      </c>
      <c r="C317" s="2" t="s">
        <v>846</v>
      </c>
      <c r="D317" s="2" t="s">
        <v>740</v>
      </c>
      <c r="E317" s="2" t="s">
        <v>385</v>
      </c>
      <c r="F317" s="2" t="s">
        <v>361</v>
      </c>
    </row>
    <row r="318" spans="1:6" x14ac:dyDescent="0.25">
      <c r="A318" s="2">
        <v>262</v>
      </c>
      <c r="B318" s="2">
        <v>204</v>
      </c>
      <c r="C318" s="2" t="s">
        <v>846</v>
      </c>
      <c r="D318" s="2" t="s">
        <v>740</v>
      </c>
      <c r="E318" s="2" t="s">
        <v>372</v>
      </c>
      <c r="F318" s="2" t="s">
        <v>361</v>
      </c>
    </row>
    <row r="319" spans="1:6" x14ac:dyDescent="0.25">
      <c r="A319" s="2">
        <v>263</v>
      </c>
      <c r="B319" s="2">
        <v>204</v>
      </c>
      <c r="C319" s="2" t="s">
        <v>846</v>
      </c>
      <c r="D319" s="2" t="s">
        <v>740</v>
      </c>
      <c r="E319" s="2" t="s">
        <v>376</v>
      </c>
      <c r="F319" s="2" t="s">
        <v>361</v>
      </c>
    </row>
    <row r="320" spans="1:6" x14ac:dyDescent="0.25">
      <c r="A320" s="2">
        <v>264</v>
      </c>
      <c r="B320" s="2">
        <v>204</v>
      </c>
      <c r="C320" s="2" t="s">
        <v>846</v>
      </c>
      <c r="D320" s="2" t="s">
        <v>740</v>
      </c>
      <c r="E320" s="2" t="s">
        <v>388</v>
      </c>
      <c r="F320" s="2" t="s">
        <v>361</v>
      </c>
    </row>
    <row r="321" spans="1:6" x14ac:dyDescent="0.25">
      <c r="A321" s="2">
        <v>265</v>
      </c>
      <c r="B321" s="2">
        <v>204</v>
      </c>
      <c r="C321" s="2" t="s">
        <v>982</v>
      </c>
      <c r="D321" s="2" t="s">
        <v>729</v>
      </c>
      <c r="E321" s="2" t="s">
        <v>729</v>
      </c>
      <c r="F321" s="2" t="s">
        <v>361</v>
      </c>
    </row>
    <row r="322" spans="1:6" x14ac:dyDescent="0.25">
      <c r="A322" s="2">
        <v>266</v>
      </c>
      <c r="B322" s="2">
        <v>204</v>
      </c>
      <c r="C322" s="2" t="s">
        <v>982</v>
      </c>
      <c r="D322" s="2" t="s">
        <v>729</v>
      </c>
      <c r="E322" s="2" t="s">
        <v>729</v>
      </c>
      <c r="F322" s="2" t="s">
        <v>361</v>
      </c>
    </row>
    <row r="323" spans="1:6" x14ac:dyDescent="0.25">
      <c r="A323" s="2">
        <v>267</v>
      </c>
      <c r="B323" s="2">
        <v>204</v>
      </c>
      <c r="C323" s="2" t="s">
        <v>982</v>
      </c>
      <c r="D323" s="2" t="s">
        <v>729</v>
      </c>
      <c r="E323" s="2" t="s">
        <v>729</v>
      </c>
      <c r="F323" s="2" t="s">
        <v>361</v>
      </c>
    </row>
    <row r="324" spans="1:6" x14ac:dyDescent="0.25">
      <c r="A324" s="2">
        <v>268</v>
      </c>
      <c r="B324" s="2">
        <v>204</v>
      </c>
      <c r="C324" s="2" t="s">
        <v>982</v>
      </c>
      <c r="D324" s="2" t="s">
        <v>729</v>
      </c>
      <c r="E324" s="2" t="s">
        <v>729</v>
      </c>
      <c r="F324" s="2" t="s">
        <v>361</v>
      </c>
    </row>
    <row r="325" spans="1:6" x14ac:dyDescent="0.25">
      <c r="A325" s="2">
        <v>269</v>
      </c>
      <c r="B325" s="2">
        <v>204</v>
      </c>
      <c r="C325" s="2" t="s">
        <v>982</v>
      </c>
      <c r="D325" s="2" t="s">
        <v>729</v>
      </c>
      <c r="E325" s="2" t="s">
        <v>729</v>
      </c>
      <c r="F325" s="2" t="s">
        <v>361</v>
      </c>
    </row>
    <row r="326" spans="1:6" x14ac:dyDescent="0.25">
      <c r="A326" s="2">
        <v>270</v>
      </c>
      <c r="B326" s="2">
        <v>204</v>
      </c>
      <c r="C326" s="2" t="s">
        <v>982</v>
      </c>
      <c r="D326" s="2" t="s">
        <v>729</v>
      </c>
      <c r="E326" s="2" t="s">
        <v>729</v>
      </c>
      <c r="F326" s="2" t="s">
        <v>361</v>
      </c>
    </row>
    <row r="327" spans="1:6" x14ac:dyDescent="0.25">
      <c r="A327" s="2">
        <v>271</v>
      </c>
      <c r="B327" s="2">
        <v>204</v>
      </c>
      <c r="C327" s="2" t="s">
        <v>982</v>
      </c>
      <c r="D327" s="2" t="s">
        <v>729</v>
      </c>
      <c r="E327" s="2" t="s">
        <v>729</v>
      </c>
      <c r="F327" s="2" t="s">
        <v>361</v>
      </c>
    </row>
    <row r="328" spans="1:6" x14ac:dyDescent="0.25">
      <c r="A328" s="2">
        <v>272</v>
      </c>
      <c r="B328" s="2">
        <v>204</v>
      </c>
      <c r="C328" s="2" t="s">
        <v>982</v>
      </c>
      <c r="D328" s="2" t="s">
        <v>729</v>
      </c>
      <c r="E328" s="2" t="s">
        <v>729</v>
      </c>
      <c r="F328" s="2" t="s">
        <v>361</v>
      </c>
    </row>
    <row r="331" spans="1:6" x14ac:dyDescent="0.25">
      <c r="A331" s="2">
        <v>273</v>
      </c>
      <c r="B331" s="2">
        <v>205</v>
      </c>
      <c r="C331" s="2" t="s">
        <v>848</v>
      </c>
      <c r="D331" s="2" t="s">
        <v>390</v>
      </c>
      <c r="E331" s="2" t="s">
        <v>384</v>
      </c>
      <c r="F331" s="2" t="s">
        <v>361</v>
      </c>
    </row>
    <row r="332" spans="1:6" x14ac:dyDescent="0.25">
      <c r="A332" s="2">
        <v>274</v>
      </c>
      <c r="B332" s="2">
        <v>205</v>
      </c>
      <c r="C332" s="2" t="s">
        <v>849</v>
      </c>
      <c r="D332" s="2" t="s">
        <v>368</v>
      </c>
      <c r="E332" s="2" t="s">
        <v>380</v>
      </c>
      <c r="F332" s="2" t="s">
        <v>361</v>
      </c>
    </row>
    <row r="333" spans="1:6" x14ac:dyDescent="0.25">
      <c r="A333" s="2">
        <v>275</v>
      </c>
      <c r="B333" s="2">
        <v>205</v>
      </c>
      <c r="C333" s="2" t="s">
        <v>849</v>
      </c>
      <c r="D333" s="2" t="s">
        <v>368</v>
      </c>
      <c r="E333" s="2" t="s">
        <v>379</v>
      </c>
      <c r="F333" s="2" t="s">
        <v>361</v>
      </c>
    </row>
    <row r="334" spans="1:6" x14ac:dyDescent="0.25">
      <c r="A334" s="2">
        <v>276</v>
      </c>
      <c r="B334" s="2">
        <v>205</v>
      </c>
      <c r="C334" s="2" t="s">
        <v>849</v>
      </c>
      <c r="D334" s="2" t="s">
        <v>390</v>
      </c>
      <c r="E334" s="2" t="s">
        <v>372</v>
      </c>
      <c r="F334" s="2" t="s">
        <v>361</v>
      </c>
    </row>
    <row r="335" spans="1:6" x14ac:dyDescent="0.25">
      <c r="A335" s="2">
        <v>277</v>
      </c>
      <c r="B335" s="2">
        <v>205</v>
      </c>
      <c r="C335" s="2" t="s">
        <v>850</v>
      </c>
      <c r="D335" s="2" t="s">
        <v>739</v>
      </c>
      <c r="E335" s="2" t="s">
        <v>379</v>
      </c>
      <c r="F335" s="2" t="s">
        <v>361</v>
      </c>
    </row>
    <row r="336" spans="1:6" x14ac:dyDescent="0.25">
      <c r="A336" s="2">
        <v>278</v>
      </c>
      <c r="B336" s="2">
        <v>205</v>
      </c>
      <c r="C336" s="2" t="s">
        <v>851</v>
      </c>
      <c r="D336" s="2" t="s">
        <v>739</v>
      </c>
      <c r="E336" s="2" t="s">
        <v>379</v>
      </c>
      <c r="F336" s="2" t="s">
        <v>361</v>
      </c>
    </row>
    <row r="337" spans="1:6" x14ac:dyDescent="0.25">
      <c r="A337" s="2">
        <v>279</v>
      </c>
      <c r="B337" s="2">
        <v>205</v>
      </c>
      <c r="C337" s="2" t="s">
        <v>736</v>
      </c>
      <c r="D337" s="2" t="s">
        <v>1283</v>
      </c>
      <c r="E337" s="2" t="s">
        <v>379</v>
      </c>
      <c r="F337" s="2" t="s">
        <v>361</v>
      </c>
    </row>
    <row r="338" spans="1:6" x14ac:dyDescent="0.25">
      <c r="A338" s="2">
        <v>280</v>
      </c>
      <c r="B338" s="2">
        <v>205</v>
      </c>
      <c r="C338" s="2" t="s">
        <v>851</v>
      </c>
      <c r="D338" s="2" t="s">
        <v>1283</v>
      </c>
      <c r="E338" s="2" t="s">
        <v>379</v>
      </c>
      <c r="F338" s="2" t="s">
        <v>361</v>
      </c>
    </row>
    <row r="339" spans="1:6" x14ac:dyDescent="0.25">
      <c r="A339" s="2">
        <v>281</v>
      </c>
      <c r="B339" s="2">
        <v>205</v>
      </c>
      <c r="C339" s="2" t="s">
        <v>852</v>
      </c>
      <c r="D339" s="2" t="s">
        <v>740</v>
      </c>
      <c r="E339" s="2" t="s">
        <v>1290</v>
      </c>
      <c r="F339" s="2" t="s">
        <v>361</v>
      </c>
    </row>
    <row r="340" spans="1:6" x14ac:dyDescent="0.25">
      <c r="A340" s="2">
        <v>282</v>
      </c>
      <c r="B340" s="2">
        <v>205</v>
      </c>
      <c r="C340" s="2" t="s">
        <v>851</v>
      </c>
      <c r="D340" s="2" t="s">
        <v>740</v>
      </c>
      <c r="E340" s="2" t="s">
        <v>1290</v>
      </c>
      <c r="F340" s="2" t="s">
        <v>361</v>
      </c>
    </row>
    <row r="341" spans="1:6" x14ac:dyDescent="0.25">
      <c r="A341" s="2">
        <v>283</v>
      </c>
      <c r="B341" s="2">
        <v>205</v>
      </c>
      <c r="C341" s="2" t="s">
        <v>743</v>
      </c>
      <c r="D341" s="2" t="s">
        <v>741</v>
      </c>
      <c r="E341" s="2" t="s">
        <v>1290</v>
      </c>
      <c r="F341" s="2" t="s">
        <v>361</v>
      </c>
    </row>
    <row r="342" spans="1:6" x14ac:dyDescent="0.25">
      <c r="A342" s="2">
        <v>284</v>
      </c>
      <c r="B342" s="2">
        <v>205</v>
      </c>
      <c r="C342" s="2" t="s">
        <v>853</v>
      </c>
      <c r="D342" s="2" t="s">
        <v>741</v>
      </c>
      <c r="E342" s="2" t="s">
        <v>1290</v>
      </c>
      <c r="F342" s="2" t="s">
        <v>361</v>
      </c>
    </row>
    <row r="343" spans="1:6" x14ac:dyDescent="0.25">
      <c r="A343" s="2">
        <v>285</v>
      </c>
      <c r="B343" s="2">
        <v>205</v>
      </c>
      <c r="C343" s="2" t="s">
        <v>850</v>
      </c>
      <c r="D343" s="2" t="s">
        <v>1283</v>
      </c>
      <c r="E343" s="2" t="s">
        <v>369</v>
      </c>
      <c r="F343" s="2" t="s">
        <v>361</v>
      </c>
    </row>
    <row r="344" spans="1:6" x14ac:dyDescent="0.25">
      <c r="A344" s="2">
        <v>286</v>
      </c>
      <c r="B344" s="2">
        <v>205</v>
      </c>
      <c r="C344" s="2" t="s">
        <v>851</v>
      </c>
      <c r="D344" s="2" t="s">
        <v>1283</v>
      </c>
      <c r="E344" s="2" t="s">
        <v>369</v>
      </c>
      <c r="F344" s="2" t="s">
        <v>361</v>
      </c>
    </row>
    <row r="345" spans="1:6" x14ac:dyDescent="0.25">
      <c r="A345" s="2">
        <v>287</v>
      </c>
      <c r="B345" s="2">
        <v>205</v>
      </c>
      <c r="C345" s="2" t="s">
        <v>850</v>
      </c>
      <c r="D345" s="2" t="s">
        <v>1283</v>
      </c>
      <c r="E345" s="2" t="s">
        <v>380</v>
      </c>
      <c r="F345" s="2" t="s">
        <v>361</v>
      </c>
    </row>
    <row r="346" spans="1:6" x14ac:dyDescent="0.25">
      <c r="A346" s="2">
        <v>288</v>
      </c>
      <c r="B346" s="2">
        <v>205</v>
      </c>
      <c r="C346" s="2" t="s">
        <v>854</v>
      </c>
      <c r="D346" s="2" t="s">
        <v>1283</v>
      </c>
      <c r="E346" s="2" t="s">
        <v>380</v>
      </c>
      <c r="F346" s="2" t="s">
        <v>361</v>
      </c>
    </row>
    <row r="347" spans="1:6" x14ac:dyDescent="0.25">
      <c r="A347" s="2">
        <v>289</v>
      </c>
      <c r="B347" s="2">
        <v>205</v>
      </c>
      <c r="C347" s="2" t="s">
        <v>982</v>
      </c>
      <c r="D347" s="2" t="s">
        <v>729</v>
      </c>
      <c r="E347" s="2" t="s">
        <v>729</v>
      </c>
      <c r="F347" s="2" t="s">
        <v>361</v>
      </c>
    </row>
    <row r="350" spans="1:6" x14ac:dyDescent="0.25">
      <c r="A350" s="2">
        <v>290</v>
      </c>
      <c r="B350" s="2">
        <v>206</v>
      </c>
      <c r="C350" s="2" t="s">
        <v>849</v>
      </c>
      <c r="D350" s="2" t="s">
        <v>390</v>
      </c>
      <c r="E350" s="2" t="s">
        <v>388</v>
      </c>
      <c r="F350" s="2" t="s">
        <v>361</v>
      </c>
    </row>
    <row r="351" spans="1:6" x14ac:dyDescent="0.25">
      <c r="A351" s="2">
        <v>291</v>
      </c>
      <c r="B351" s="2">
        <v>206</v>
      </c>
      <c r="C351" s="2" t="s">
        <v>849</v>
      </c>
      <c r="D351" s="2" t="s">
        <v>368</v>
      </c>
      <c r="E351" s="2" t="s">
        <v>378</v>
      </c>
      <c r="F351" s="2" t="s">
        <v>361</v>
      </c>
    </row>
    <row r="352" spans="1:6" x14ac:dyDescent="0.25">
      <c r="A352" s="2">
        <v>292</v>
      </c>
      <c r="B352" s="2">
        <v>206</v>
      </c>
      <c r="C352" s="2" t="s">
        <v>825</v>
      </c>
      <c r="D352" s="2" t="s">
        <v>368</v>
      </c>
      <c r="E352" s="2" t="s">
        <v>380</v>
      </c>
      <c r="F352" s="2" t="s">
        <v>361</v>
      </c>
    </row>
    <row r="353" spans="1:6" x14ac:dyDescent="0.25">
      <c r="A353" s="2">
        <v>293</v>
      </c>
      <c r="B353" s="2">
        <v>206</v>
      </c>
      <c r="C353" s="2" t="s">
        <v>856</v>
      </c>
      <c r="D353" s="2" t="s">
        <v>390</v>
      </c>
      <c r="E353" s="2" t="s">
        <v>385</v>
      </c>
      <c r="F353" s="2" t="s">
        <v>361</v>
      </c>
    </row>
    <row r="354" spans="1:6" x14ac:dyDescent="0.25">
      <c r="A354" s="2">
        <v>294</v>
      </c>
      <c r="B354" s="2">
        <v>206</v>
      </c>
      <c r="C354" s="2" t="s">
        <v>856</v>
      </c>
      <c r="D354" s="2" t="s">
        <v>390</v>
      </c>
      <c r="E354" s="2" t="s">
        <v>385</v>
      </c>
      <c r="F354" s="2" t="s">
        <v>361</v>
      </c>
    </row>
    <row r="355" spans="1:6" x14ac:dyDescent="0.25">
      <c r="A355" s="2">
        <v>295</v>
      </c>
      <c r="B355" s="2">
        <v>206</v>
      </c>
      <c r="C355" s="2" t="s">
        <v>857</v>
      </c>
      <c r="D355" s="2" t="s">
        <v>390</v>
      </c>
      <c r="E355" s="2" t="s">
        <v>372</v>
      </c>
      <c r="F355" s="2" t="s">
        <v>361</v>
      </c>
    </row>
    <row r="356" spans="1:6" x14ac:dyDescent="0.25">
      <c r="A356" s="2">
        <v>296</v>
      </c>
      <c r="B356" s="2">
        <v>206</v>
      </c>
      <c r="C356" s="2" t="s">
        <v>858</v>
      </c>
      <c r="D356" s="2" t="s">
        <v>390</v>
      </c>
      <c r="E356" s="2" t="s">
        <v>373</v>
      </c>
      <c r="F356" s="2" t="s">
        <v>361</v>
      </c>
    </row>
    <row r="357" spans="1:6" x14ac:dyDescent="0.25">
      <c r="A357" s="2">
        <v>297</v>
      </c>
      <c r="B357" s="2">
        <v>206</v>
      </c>
      <c r="C357" s="2" t="s">
        <v>857</v>
      </c>
      <c r="D357" s="2" t="s">
        <v>368</v>
      </c>
      <c r="E357" s="2" t="s">
        <v>1289</v>
      </c>
      <c r="F357" s="2" t="s">
        <v>361</v>
      </c>
    </row>
    <row r="358" spans="1:6" x14ac:dyDescent="0.25">
      <c r="A358" s="2">
        <v>298</v>
      </c>
      <c r="B358" s="2">
        <v>206</v>
      </c>
      <c r="C358" s="2" t="s">
        <v>859</v>
      </c>
      <c r="D358" s="2" t="s">
        <v>741</v>
      </c>
      <c r="E358" s="2" t="s">
        <v>373</v>
      </c>
      <c r="F358" s="2" t="s">
        <v>361</v>
      </c>
    </row>
    <row r="359" spans="1:6" x14ac:dyDescent="0.25">
      <c r="A359" s="2">
        <v>299</v>
      </c>
      <c r="B359" s="2">
        <v>206</v>
      </c>
      <c r="C359" s="2" t="s">
        <v>860</v>
      </c>
      <c r="D359" s="2" t="s">
        <v>741</v>
      </c>
      <c r="E359" s="2" t="s">
        <v>373</v>
      </c>
      <c r="F359" s="2" t="s">
        <v>361</v>
      </c>
    </row>
    <row r="360" spans="1:6" x14ac:dyDescent="0.25">
      <c r="A360" s="2">
        <v>300</v>
      </c>
      <c r="B360" s="2">
        <v>206</v>
      </c>
      <c r="C360" s="2" t="s">
        <v>829</v>
      </c>
      <c r="D360" s="2" t="s">
        <v>741</v>
      </c>
      <c r="E360" s="2" t="s">
        <v>375</v>
      </c>
      <c r="F360" s="2" t="s">
        <v>361</v>
      </c>
    </row>
    <row r="361" spans="1:6" x14ac:dyDescent="0.25">
      <c r="A361" s="2">
        <v>301</v>
      </c>
      <c r="B361" s="2">
        <v>206</v>
      </c>
      <c r="C361" s="2" t="s">
        <v>827</v>
      </c>
      <c r="D361" s="2" t="s">
        <v>741</v>
      </c>
      <c r="E361" s="2" t="s">
        <v>375</v>
      </c>
      <c r="F361" s="2" t="s">
        <v>361</v>
      </c>
    </row>
    <row r="362" spans="1:6" x14ac:dyDescent="0.25">
      <c r="A362" s="2">
        <v>302</v>
      </c>
      <c r="B362" s="2">
        <v>206</v>
      </c>
      <c r="C362" s="2" t="s">
        <v>861</v>
      </c>
      <c r="D362" s="2" t="s">
        <v>741</v>
      </c>
      <c r="E362" s="2" t="s">
        <v>375</v>
      </c>
      <c r="F362" s="2" t="s">
        <v>361</v>
      </c>
    </row>
    <row r="363" spans="1:6" x14ac:dyDescent="0.25">
      <c r="A363" s="2">
        <v>303</v>
      </c>
      <c r="B363" s="2">
        <v>206</v>
      </c>
      <c r="C363" s="2" t="s">
        <v>862</v>
      </c>
      <c r="D363" s="2" t="s">
        <v>740</v>
      </c>
      <c r="E363" s="2" t="s">
        <v>373</v>
      </c>
      <c r="F363" s="2" t="s">
        <v>361</v>
      </c>
    </row>
    <row r="364" spans="1:6" x14ac:dyDescent="0.25">
      <c r="A364" s="2">
        <v>304</v>
      </c>
      <c r="B364" s="2">
        <v>206</v>
      </c>
      <c r="C364" s="2" t="s">
        <v>830</v>
      </c>
      <c r="D364" s="2" t="s">
        <v>740</v>
      </c>
      <c r="E364" s="2" t="s">
        <v>373</v>
      </c>
      <c r="F364" s="2" t="s">
        <v>361</v>
      </c>
    </row>
    <row r="365" spans="1:6" x14ac:dyDescent="0.25">
      <c r="A365" s="2">
        <v>305</v>
      </c>
      <c r="B365" s="2">
        <v>206</v>
      </c>
      <c r="C365" s="2" t="s">
        <v>829</v>
      </c>
      <c r="D365" s="2" t="s">
        <v>740</v>
      </c>
      <c r="E365" s="2" t="s">
        <v>374</v>
      </c>
      <c r="F365" s="2" t="s">
        <v>361</v>
      </c>
    </row>
    <row r="366" spans="1:6" x14ac:dyDescent="0.25">
      <c r="A366" s="2">
        <v>306</v>
      </c>
      <c r="B366" s="2">
        <v>206</v>
      </c>
      <c r="C366" s="2" t="s">
        <v>860</v>
      </c>
      <c r="D366" s="2" t="s">
        <v>740</v>
      </c>
      <c r="E366" s="2" t="s">
        <v>374</v>
      </c>
      <c r="F366" s="2" t="s">
        <v>361</v>
      </c>
    </row>
    <row r="367" spans="1:6" x14ac:dyDescent="0.25">
      <c r="A367" s="2">
        <v>307</v>
      </c>
      <c r="B367" s="2">
        <v>206</v>
      </c>
      <c r="C367" s="2" t="s">
        <v>862</v>
      </c>
      <c r="D367" s="2" t="s">
        <v>741</v>
      </c>
      <c r="E367" s="2" t="s">
        <v>749</v>
      </c>
      <c r="F367" s="2" t="s">
        <v>361</v>
      </c>
    </row>
    <row r="368" spans="1:6" x14ac:dyDescent="0.25">
      <c r="A368" s="2">
        <v>308</v>
      </c>
      <c r="B368" s="2">
        <v>206</v>
      </c>
      <c r="C368" s="2" t="s">
        <v>830</v>
      </c>
      <c r="D368" s="2" t="s">
        <v>741</v>
      </c>
      <c r="E368" s="2" t="s">
        <v>749</v>
      </c>
      <c r="F368" s="2" t="s">
        <v>361</v>
      </c>
    </row>
    <row r="369" spans="1:6" x14ac:dyDescent="0.25">
      <c r="A369" s="2">
        <v>309</v>
      </c>
      <c r="B369" s="2">
        <v>206</v>
      </c>
      <c r="C369" s="2" t="s">
        <v>829</v>
      </c>
      <c r="D369" s="2" t="s">
        <v>741</v>
      </c>
      <c r="E369" s="2" t="s">
        <v>374</v>
      </c>
      <c r="F369" s="2" t="s">
        <v>361</v>
      </c>
    </row>
    <row r="370" spans="1:6" x14ac:dyDescent="0.25">
      <c r="A370" s="2">
        <v>310</v>
      </c>
      <c r="B370" s="2">
        <v>206</v>
      </c>
      <c r="C370" s="2" t="s">
        <v>861</v>
      </c>
      <c r="D370" s="2" t="s">
        <v>741</v>
      </c>
      <c r="E370" s="2" t="s">
        <v>374</v>
      </c>
      <c r="F370" s="2" t="s">
        <v>361</v>
      </c>
    </row>
    <row r="371" spans="1:6" x14ac:dyDescent="0.25">
      <c r="A371" s="2">
        <v>311</v>
      </c>
      <c r="B371" s="2">
        <v>206</v>
      </c>
      <c r="C371" s="2" t="s">
        <v>862</v>
      </c>
      <c r="D371" s="2" t="s">
        <v>741</v>
      </c>
      <c r="E371" s="2" t="s">
        <v>373</v>
      </c>
      <c r="F371" s="2" t="s">
        <v>361</v>
      </c>
    </row>
    <row r="372" spans="1:6" x14ac:dyDescent="0.25">
      <c r="A372" s="2">
        <v>312</v>
      </c>
      <c r="B372" s="2">
        <v>206</v>
      </c>
      <c r="C372" s="2" t="s">
        <v>827</v>
      </c>
      <c r="D372" s="2" t="s">
        <v>741</v>
      </c>
      <c r="E372" s="2" t="s">
        <v>373</v>
      </c>
      <c r="F372" s="2" t="s">
        <v>361</v>
      </c>
    </row>
    <row r="373" spans="1:6" x14ac:dyDescent="0.25">
      <c r="A373" s="2">
        <v>313</v>
      </c>
      <c r="B373" s="2">
        <v>206</v>
      </c>
      <c r="C373" s="2" t="s">
        <v>828</v>
      </c>
      <c r="D373" s="2" t="s">
        <v>1282</v>
      </c>
      <c r="E373" s="2" t="s">
        <v>373</v>
      </c>
      <c r="F373" s="2" t="s">
        <v>361</v>
      </c>
    </row>
    <row r="374" spans="1:6" x14ac:dyDescent="0.25">
      <c r="A374" s="2">
        <v>314</v>
      </c>
      <c r="B374" s="2">
        <v>206</v>
      </c>
      <c r="C374" s="2" t="s">
        <v>828</v>
      </c>
      <c r="D374" s="2" t="s">
        <v>1282</v>
      </c>
      <c r="E374" s="2" t="s">
        <v>373</v>
      </c>
      <c r="F374" s="2" t="s">
        <v>361</v>
      </c>
    </row>
    <row r="375" spans="1:6" x14ac:dyDescent="0.25">
      <c r="A375" s="2">
        <v>315</v>
      </c>
      <c r="B375" s="2">
        <v>206</v>
      </c>
      <c r="C375" s="2" t="s">
        <v>828</v>
      </c>
      <c r="D375" s="2" t="s">
        <v>741</v>
      </c>
      <c r="E375" s="2" t="s">
        <v>388</v>
      </c>
      <c r="F375" s="2" t="s">
        <v>361</v>
      </c>
    </row>
    <row r="376" spans="1:6" x14ac:dyDescent="0.25">
      <c r="A376" s="2">
        <v>316</v>
      </c>
      <c r="B376" s="2">
        <v>206</v>
      </c>
      <c r="C376" s="2" t="s">
        <v>829</v>
      </c>
      <c r="D376" s="2" t="s">
        <v>741</v>
      </c>
      <c r="E376" s="2" t="s">
        <v>375</v>
      </c>
      <c r="F376" s="2" t="s">
        <v>361</v>
      </c>
    </row>
    <row r="377" spans="1:6" x14ac:dyDescent="0.25">
      <c r="A377" s="2">
        <v>317</v>
      </c>
      <c r="B377" s="2">
        <v>206</v>
      </c>
      <c r="C377" s="2" t="s">
        <v>863</v>
      </c>
      <c r="D377" s="2" t="s">
        <v>1282</v>
      </c>
      <c r="E377" s="2" t="s">
        <v>374</v>
      </c>
      <c r="F377" s="2" t="s">
        <v>361</v>
      </c>
    </row>
    <row r="378" spans="1:6" x14ac:dyDescent="0.25">
      <c r="A378" s="2">
        <v>318</v>
      </c>
      <c r="B378" s="2">
        <v>206</v>
      </c>
      <c r="C378" s="2" t="s">
        <v>864</v>
      </c>
      <c r="D378" s="2" t="s">
        <v>739</v>
      </c>
      <c r="E378" s="2" t="s">
        <v>384</v>
      </c>
      <c r="F378" s="2" t="s">
        <v>361</v>
      </c>
    </row>
    <row r="379" spans="1:6" x14ac:dyDescent="0.25">
      <c r="A379" s="2">
        <v>319</v>
      </c>
      <c r="B379" s="2">
        <v>206</v>
      </c>
      <c r="C379" s="2" t="s">
        <v>865</v>
      </c>
      <c r="D379" s="2" t="s">
        <v>741</v>
      </c>
      <c r="E379" s="2" t="s">
        <v>375</v>
      </c>
      <c r="F379" s="2" t="s">
        <v>361</v>
      </c>
    </row>
    <row r="380" spans="1:6" x14ac:dyDescent="0.25">
      <c r="A380" s="2">
        <v>320</v>
      </c>
      <c r="B380" s="2">
        <v>206</v>
      </c>
      <c r="C380" s="2" t="s">
        <v>865</v>
      </c>
      <c r="D380" s="2" t="s">
        <v>741</v>
      </c>
      <c r="E380" s="2" t="s">
        <v>388</v>
      </c>
      <c r="F380" s="2" t="s">
        <v>361</v>
      </c>
    </row>
    <row r="381" spans="1:6" x14ac:dyDescent="0.25">
      <c r="A381" s="2">
        <v>321</v>
      </c>
      <c r="B381" s="2">
        <v>206</v>
      </c>
      <c r="C381" s="2" t="s">
        <v>866</v>
      </c>
      <c r="D381" s="2" t="s">
        <v>1283</v>
      </c>
      <c r="E381" s="2" t="s">
        <v>384</v>
      </c>
      <c r="F381" s="2" t="s">
        <v>361</v>
      </c>
    </row>
    <row r="382" spans="1:6" x14ac:dyDescent="0.25">
      <c r="A382" s="2">
        <v>322</v>
      </c>
      <c r="B382" s="2">
        <v>206</v>
      </c>
      <c r="C382" s="2" t="s">
        <v>867</v>
      </c>
      <c r="D382" s="2" t="s">
        <v>1283</v>
      </c>
      <c r="E382" s="2" t="s">
        <v>384</v>
      </c>
      <c r="F382" s="2" t="s">
        <v>361</v>
      </c>
    </row>
    <row r="383" spans="1:6" x14ac:dyDescent="0.25">
      <c r="A383" s="2">
        <v>323</v>
      </c>
      <c r="B383" s="2">
        <v>206</v>
      </c>
      <c r="C383" s="2" t="s">
        <v>864</v>
      </c>
      <c r="D383" s="2" t="s">
        <v>740</v>
      </c>
      <c r="E383" s="2" t="s">
        <v>372</v>
      </c>
      <c r="F383" s="2" t="s">
        <v>361</v>
      </c>
    </row>
    <row r="384" spans="1:6" x14ac:dyDescent="0.25">
      <c r="A384" s="2">
        <v>324</v>
      </c>
      <c r="B384" s="2">
        <v>206</v>
      </c>
      <c r="C384" s="2" t="s">
        <v>864</v>
      </c>
      <c r="D384" s="2" t="s">
        <v>740</v>
      </c>
      <c r="E384" s="2" t="s">
        <v>376</v>
      </c>
      <c r="F384" s="2" t="s">
        <v>361</v>
      </c>
    </row>
    <row r="385" spans="1:6" x14ac:dyDescent="0.25">
      <c r="A385" s="2">
        <v>325</v>
      </c>
      <c r="B385" s="2">
        <v>206</v>
      </c>
      <c r="C385" s="2" t="s">
        <v>865</v>
      </c>
      <c r="D385" s="2" t="s">
        <v>740</v>
      </c>
      <c r="E385" s="2" t="s">
        <v>384</v>
      </c>
      <c r="F385" s="2" t="s">
        <v>361</v>
      </c>
    </row>
    <row r="386" spans="1:6" x14ac:dyDescent="0.25">
      <c r="A386" s="2">
        <v>326</v>
      </c>
      <c r="B386" s="2">
        <v>206</v>
      </c>
      <c r="C386" s="2" t="s">
        <v>982</v>
      </c>
      <c r="D386" s="2" t="s">
        <v>729</v>
      </c>
      <c r="E386" s="2" t="s">
        <v>729</v>
      </c>
      <c r="F386" s="2" t="s">
        <v>361</v>
      </c>
    </row>
    <row r="387" spans="1:6" x14ac:dyDescent="0.25">
      <c r="A387" s="2">
        <v>327</v>
      </c>
      <c r="B387" s="2">
        <v>206</v>
      </c>
      <c r="C387" s="2" t="s">
        <v>982</v>
      </c>
      <c r="D387" s="2" t="s">
        <v>729</v>
      </c>
      <c r="E387" s="2" t="s">
        <v>729</v>
      </c>
      <c r="F387" s="2" t="s">
        <v>361</v>
      </c>
    </row>
    <row r="388" spans="1:6" x14ac:dyDescent="0.25">
      <c r="A388" s="2">
        <v>328</v>
      </c>
      <c r="B388" s="2">
        <v>206</v>
      </c>
      <c r="C388" s="2" t="s">
        <v>982</v>
      </c>
      <c r="D388" s="2" t="s">
        <v>729</v>
      </c>
      <c r="E388" s="2" t="s">
        <v>729</v>
      </c>
      <c r="F388" s="2" t="s">
        <v>361</v>
      </c>
    </row>
    <row r="389" spans="1:6" x14ac:dyDescent="0.25">
      <c r="A389" s="2">
        <v>329</v>
      </c>
      <c r="B389" s="2">
        <v>206</v>
      </c>
      <c r="C389" s="2" t="s">
        <v>982</v>
      </c>
      <c r="D389" s="2" t="s">
        <v>729</v>
      </c>
      <c r="E389" s="2" t="s">
        <v>729</v>
      </c>
      <c r="F389" s="2" t="s">
        <v>361</v>
      </c>
    </row>
    <row r="390" spans="1:6" x14ac:dyDescent="0.25">
      <c r="A390" s="2">
        <v>330</v>
      </c>
      <c r="B390" s="2">
        <v>206</v>
      </c>
      <c r="C390" s="2" t="s">
        <v>982</v>
      </c>
      <c r="D390" s="2" t="s">
        <v>729</v>
      </c>
      <c r="E390" s="2" t="s">
        <v>729</v>
      </c>
      <c r="F390" s="2" t="s">
        <v>361</v>
      </c>
    </row>
    <row r="391" spans="1:6" x14ac:dyDescent="0.25">
      <c r="A391" s="2">
        <v>331</v>
      </c>
      <c r="B391" s="2">
        <v>206</v>
      </c>
      <c r="C391" s="2" t="s">
        <v>982</v>
      </c>
      <c r="D391" s="2" t="s">
        <v>729</v>
      </c>
      <c r="E391" s="2" t="s">
        <v>729</v>
      </c>
      <c r="F391" s="2" t="s">
        <v>361</v>
      </c>
    </row>
    <row r="392" spans="1:6" x14ac:dyDescent="0.25">
      <c r="A392" s="2">
        <v>332</v>
      </c>
      <c r="B392" s="2">
        <v>206</v>
      </c>
      <c r="C392" s="2" t="s">
        <v>982</v>
      </c>
      <c r="D392" s="2" t="s">
        <v>729</v>
      </c>
      <c r="E392" s="2" t="s">
        <v>729</v>
      </c>
      <c r="F392" s="2" t="s">
        <v>361</v>
      </c>
    </row>
    <row r="393" spans="1:6" x14ac:dyDescent="0.25">
      <c r="A393" s="2">
        <v>333</v>
      </c>
      <c r="B393" s="2">
        <v>206</v>
      </c>
      <c r="C393" s="2" t="s">
        <v>982</v>
      </c>
      <c r="D393" s="2" t="s">
        <v>729</v>
      </c>
      <c r="E393" s="2" t="s">
        <v>729</v>
      </c>
      <c r="F393" s="2" t="s">
        <v>361</v>
      </c>
    </row>
    <row r="394" spans="1:6" x14ac:dyDescent="0.25">
      <c r="A394" s="2">
        <v>334</v>
      </c>
      <c r="B394" s="2">
        <v>206</v>
      </c>
      <c r="C394" s="2" t="s">
        <v>982</v>
      </c>
      <c r="D394" s="2" t="s">
        <v>729</v>
      </c>
      <c r="E394" s="2" t="s">
        <v>729</v>
      </c>
      <c r="F394" s="2" t="s">
        <v>361</v>
      </c>
    </row>
    <row r="395" spans="1:6" x14ac:dyDescent="0.25">
      <c r="A395" s="2">
        <v>335</v>
      </c>
      <c r="B395" s="2">
        <v>206</v>
      </c>
      <c r="C395" s="2" t="s">
        <v>982</v>
      </c>
      <c r="D395" s="2" t="s">
        <v>729</v>
      </c>
      <c r="E395" s="2" t="s">
        <v>729</v>
      </c>
      <c r="F395" s="2" t="s">
        <v>361</v>
      </c>
    </row>
    <row r="396" spans="1:6" x14ac:dyDescent="0.25">
      <c r="A396" s="2">
        <v>336</v>
      </c>
      <c r="B396" s="2">
        <v>206</v>
      </c>
      <c r="C396" s="2" t="s">
        <v>982</v>
      </c>
      <c r="D396" s="2" t="s">
        <v>729</v>
      </c>
      <c r="E396" s="2" t="s">
        <v>729</v>
      </c>
      <c r="F396" s="2" t="s">
        <v>361</v>
      </c>
    </row>
    <row r="399" spans="1:6" x14ac:dyDescent="0.25">
      <c r="A399" s="2">
        <v>337</v>
      </c>
      <c r="B399" s="2">
        <v>208</v>
      </c>
      <c r="C399" s="2" t="s">
        <v>1291</v>
      </c>
      <c r="D399" s="2" t="s">
        <v>390</v>
      </c>
      <c r="E399" s="2" t="s">
        <v>373</v>
      </c>
      <c r="F399" s="2" t="s">
        <v>361</v>
      </c>
    </row>
    <row r="400" spans="1:6" x14ac:dyDescent="0.25">
      <c r="A400" s="2">
        <v>338</v>
      </c>
      <c r="B400" s="2">
        <v>208</v>
      </c>
      <c r="C400" s="2" t="s">
        <v>1292</v>
      </c>
      <c r="D400" s="2" t="s">
        <v>1282</v>
      </c>
      <c r="E400" s="2" t="s">
        <v>374</v>
      </c>
      <c r="F400" s="2" t="s">
        <v>361</v>
      </c>
    </row>
    <row r="401" spans="1:6" x14ac:dyDescent="0.25">
      <c r="A401" s="2">
        <v>339</v>
      </c>
      <c r="B401" s="2">
        <v>208</v>
      </c>
      <c r="C401" s="2" t="s">
        <v>851</v>
      </c>
      <c r="D401" s="2" t="s">
        <v>1283</v>
      </c>
      <c r="E401" s="2" t="s">
        <v>376</v>
      </c>
      <c r="F401" s="2" t="s">
        <v>361</v>
      </c>
    </row>
    <row r="402" spans="1:6" x14ac:dyDescent="0.25">
      <c r="A402" s="2">
        <v>340</v>
      </c>
      <c r="B402" s="2">
        <v>208</v>
      </c>
      <c r="C402" s="2" t="s">
        <v>747</v>
      </c>
      <c r="D402" s="2" t="s">
        <v>1282</v>
      </c>
      <c r="E402" s="2" t="s">
        <v>388</v>
      </c>
      <c r="F402" s="2" t="s">
        <v>361</v>
      </c>
    </row>
    <row r="405" spans="1:6" x14ac:dyDescent="0.25">
      <c r="A405" s="2">
        <v>341</v>
      </c>
      <c r="B405" s="2">
        <v>209</v>
      </c>
      <c r="C405" s="2" t="s">
        <v>394</v>
      </c>
      <c r="D405" s="2" t="s">
        <v>390</v>
      </c>
      <c r="E405" s="2" t="s">
        <v>385</v>
      </c>
      <c r="F405" s="2" t="s">
        <v>361</v>
      </c>
    </row>
    <row r="406" spans="1:6" x14ac:dyDescent="0.25">
      <c r="A406" s="2">
        <v>342</v>
      </c>
      <c r="B406" s="2">
        <v>209</v>
      </c>
      <c r="C406" s="2" t="s">
        <v>1293</v>
      </c>
      <c r="D406" s="2" t="s">
        <v>739</v>
      </c>
      <c r="E406" s="2" t="s">
        <v>385</v>
      </c>
      <c r="F406" s="2" t="s">
        <v>361</v>
      </c>
    </row>
    <row r="407" spans="1:6" x14ac:dyDescent="0.25">
      <c r="A407" s="2">
        <v>343</v>
      </c>
      <c r="B407" s="2">
        <v>209</v>
      </c>
      <c r="C407" s="2" t="s">
        <v>394</v>
      </c>
      <c r="D407" s="2" t="s">
        <v>1282</v>
      </c>
      <c r="E407" s="2" t="s">
        <v>375</v>
      </c>
      <c r="F407" s="2" t="s">
        <v>361</v>
      </c>
    </row>
    <row r="410" spans="1:6" x14ac:dyDescent="0.25">
      <c r="A410" s="2">
        <v>344</v>
      </c>
      <c r="B410" s="2">
        <v>210</v>
      </c>
      <c r="C410" s="2" t="s">
        <v>902</v>
      </c>
      <c r="D410" s="2" t="s">
        <v>390</v>
      </c>
      <c r="E410" s="2" t="s">
        <v>375</v>
      </c>
      <c r="F410" s="2" t="s">
        <v>361</v>
      </c>
    </row>
    <row r="411" spans="1:6" x14ac:dyDescent="0.25">
      <c r="A411" s="2">
        <v>345</v>
      </c>
      <c r="B411" s="2">
        <v>210</v>
      </c>
      <c r="C411" s="2" t="s">
        <v>903</v>
      </c>
      <c r="D411" s="2" t="s">
        <v>368</v>
      </c>
      <c r="E411" s="2" t="s">
        <v>1289</v>
      </c>
      <c r="F411" s="2" t="s">
        <v>361</v>
      </c>
    </row>
    <row r="412" spans="1:6" x14ac:dyDescent="0.25">
      <c r="A412" s="2">
        <v>346</v>
      </c>
      <c r="B412" s="2">
        <v>210</v>
      </c>
      <c r="C412" s="2" t="s">
        <v>904</v>
      </c>
      <c r="D412" s="2" t="s">
        <v>740</v>
      </c>
      <c r="E412" s="2" t="s">
        <v>376</v>
      </c>
      <c r="F412" s="2" t="s">
        <v>361</v>
      </c>
    </row>
    <row r="413" spans="1:6" x14ac:dyDescent="0.25">
      <c r="A413" s="2">
        <v>347</v>
      </c>
      <c r="B413" s="2">
        <v>210</v>
      </c>
      <c r="C413" s="2" t="s">
        <v>905</v>
      </c>
      <c r="D413" s="2" t="s">
        <v>740</v>
      </c>
      <c r="E413" s="2" t="s">
        <v>388</v>
      </c>
      <c r="F413" s="2" t="s">
        <v>361</v>
      </c>
    </row>
    <row r="414" spans="1:6" x14ac:dyDescent="0.25">
      <c r="A414" s="2">
        <v>348</v>
      </c>
      <c r="B414" s="2">
        <v>210</v>
      </c>
      <c r="C414" s="2" t="s">
        <v>906</v>
      </c>
      <c r="D414" s="2" t="s">
        <v>739</v>
      </c>
      <c r="E414" s="2" t="s">
        <v>373</v>
      </c>
      <c r="F414" s="2" t="s">
        <v>361</v>
      </c>
    </row>
    <row r="415" spans="1:6" x14ac:dyDescent="0.25">
      <c r="A415" s="2">
        <v>349</v>
      </c>
      <c r="B415" s="2">
        <v>210</v>
      </c>
      <c r="C415" s="2" t="s">
        <v>906</v>
      </c>
      <c r="D415" s="2" t="s">
        <v>739</v>
      </c>
      <c r="E415" s="2" t="s">
        <v>375</v>
      </c>
      <c r="F415" s="2" t="s">
        <v>361</v>
      </c>
    </row>
    <row r="416" spans="1:6" x14ac:dyDescent="0.25">
      <c r="A416" s="2">
        <v>350</v>
      </c>
      <c r="B416" s="2">
        <v>210</v>
      </c>
      <c r="C416" s="2" t="s">
        <v>907</v>
      </c>
      <c r="D416" s="2" t="s">
        <v>741</v>
      </c>
      <c r="E416" s="2" t="s">
        <v>372</v>
      </c>
      <c r="F416" s="2" t="s">
        <v>361</v>
      </c>
    </row>
    <row r="417" spans="1:6" x14ac:dyDescent="0.25">
      <c r="A417" s="2">
        <v>351</v>
      </c>
      <c r="B417" s="2">
        <v>210</v>
      </c>
      <c r="C417" s="2" t="s">
        <v>908</v>
      </c>
      <c r="D417" s="2" t="s">
        <v>741</v>
      </c>
      <c r="E417" s="2" t="s">
        <v>373</v>
      </c>
      <c r="F417" s="2" t="s">
        <v>361</v>
      </c>
    </row>
    <row r="420" spans="1:6" x14ac:dyDescent="0.25">
      <c r="A420" s="2">
        <v>352</v>
      </c>
      <c r="B420" s="2">
        <v>212</v>
      </c>
      <c r="C420" s="2" t="s">
        <v>909</v>
      </c>
      <c r="D420" s="2" t="s">
        <v>390</v>
      </c>
      <c r="E420" s="2" t="s">
        <v>385</v>
      </c>
      <c r="F420" s="2" t="s">
        <v>361</v>
      </c>
    </row>
    <row r="421" spans="1:6" x14ac:dyDescent="0.25">
      <c r="A421" s="2">
        <v>353</v>
      </c>
      <c r="B421" s="2">
        <v>212</v>
      </c>
      <c r="C421" s="2" t="s">
        <v>910</v>
      </c>
      <c r="D421" s="2" t="s">
        <v>390</v>
      </c>
      <c r="E421" s="2" t="s">
        <v>376</v>
      </c>
      <c r="F421" s="2" t="s">
        <v>361</v>
      </c>
    </row>
    <row r="422" spans="1:6" x14ac:dyDescent="0.25">
      <c r="A422" s="2">
        <v>354</v>
      </c>
      <c r="B422" s="2">
        <v>212</v>
      </c>
      <c r="C422" s="2" t="s">
        <v>1246</v>
      </c>
      <c r="D422" s="2" t="s">
        <v>1294</v>
      </c>
      <c r="E422" s="2" t="s">
        <v>373</v>
      </c>
      <c r="F422" s="2" t="s">
        <v>361</v>
      </c>
    </row>
    <row r="423" spans="1:6" x14ac:dyDescent="0.25">
      <c r="A423" s="2">
        <v>355</v>
      </c>
      <c r="B423" s="2">
        <v>212</v>
      </c>
      <c r="C423" s="2" t="s">
        <v>1246</v>
      </c>
      <c r="D423" s="2" t="s">
        <v>1295</v>
      </c>
      <c r="E423" s="2" t="s">
        <v>372</v>
      </c>
      <c r="F423" s="2" t="s">
        <v>361</v>
      </c>
    </row>
    <row r="424" spans="1:6" x14ac:dyDescent="0.25">
      <c r="A424" s="2">
        <v>356</v>
      </c>
      <c r="B424" s="2">
        <v>212</v>
      </c>
      <c r="C424" s="2" t="s">
        <v>911</v>
      </c>
      <c r="D424" s="2" t="s">
        <v>740</v>
      </c>
      <c r="E424" s="2" t="s">
        <v>372</v>
      </c>
      <c r="F424" s="2" t="s">
        <v>361</v>
      </c>
    </row>
    <row r="425" spans="1:6" x14ac:dyDescent="0.25">
      <c r="A425" s="2">
        <v>357</v>
      </c>
      <c r="B425" s="2">
        <v>212</v>
      </c>
      <c r="C425" s="2" t="s">
        <v>911</v>
      </c>
      <c r="D425" s="2" t="s">
        <v>740</v>
      </c>
      <c r="E425" s="2" t="s">
        <v>373</v>
      </c>
      <c r="F425" s="2" t="s">
        <v>361</v>
      </c>
    </row>
    <row r="426" spans="1:6" x14ac:dyDescent="0.25">
      <c r="A426" s="2">
        <v>358</v>
      </c>
      <c r="B426" s="2">
        <v>212</v>
      </c>
      <c r="C426" s="2" t="s">
        <v>912</v>
      </c>
      <c r="D426" s="2" t="s">
        <v>740</v>
      </c>
      <c r="E426" s="2" t="s">
        <v>376</v>
      </c>
      <c r="F426" s="2" t="s">
        <v>361</v>
      </c>
    </row>
    <row r="427" spans="1:6" x14ac:dyDescent="0.25">
      <c r="A427" s="2">
        <v>359</v>
      </c>
      <c r="B427" s="2">
        <v>212</v>
      </c>
      <c r="C427" s="2" t="s">
        <v>911</v>
      </c>
      <c r="D427" s="2" t="s">
        <v>739</v>
      </c>
      <c r="E427" s="2" t="s">
        <v>372</v>
      </c>
      <c r="F427" s="2" t="s">
        <v>361</v>
      </c>
    </row>
    <row r="428" spans="1:6" x14ac:dyDescent="0.25">
      <c r="A428" s="2">
        <v>360</v>
      </c>
      <c r="B428" s="2">
        <v>212</v>
      </c>
      <c r="C428" s="2" t="s">
        <v>911</v>
      </c>
      <c r="D428" s="2" t="s">
        <v>739</v>
      </c>
      <c r="E428" s="2" t="s">
        <v>373</v>
      </c>
      <c r="F428" s="2" t="s">
        <v>361</v>
      </c>
    </row>
    <row r="429" spans="1:6" x14ac:dyDescent="0.25">
      <c r="A429" s="2">
        <v>361</v>
      </c>
      <c r="B429" s="2">
        <v>212</v>
      </c>
      <c r="C429" s="2" t="s">
        <v>913</v>
      </c>
      <c r="D429" s="2" t="s">
        <v>739</v>
      </c>
      <c r="E429" s="2" t="s">
        <v>375</v>
      </c>
      <c r="F429" s="2" t="s">
        <v>361</v>
      </c>
    </row>
    <row r="430" spans="1:6" x14ac:dyDescent="0.25">
      <c r="A430" s="2">
        <v>362</v>
      </c>
      <c r="B430" s="2">
        <v>212</v>
      </c>
      <c r="C430" s="2" t="s">
        <v>387</v>
      </c>
      <c r="D430" s="2" t="s">
        <v>741</v>
      </c>
      <c r="E430" s="2" t="s">
        <v>385</v>
      </c>
      <c r="F430" s="2" t="s">
        <v>361</v>
      </c>
    </row>
    <row r="431" spans="1:6" x14ac:dyDescent="0.25">
      <c r="A431" s="2">
        <v>363</v>
      </c>
      <c r="B431" s="2">
        <v>212</v>
      </c>
      <c r="C431" s="2" t="s">
        <v>914</v>
      </c>
      <c r="D431" s="2" t="s">
        <v>741</v>
      </c>
      <c r="E431" s="2" t="s">
        <v>385</v>
      </c>
      <c r="F431" s="2" t="s">
        <v>361</v>
      </c>
    </row>
    <row r="432" spans="1:6" x14ac:dyDescent="0.25">
      <c r="A432" s="2">
        <v>364</v>
      </c>
      <c r="B432" s="2">
        <v>212</v>
      </c>
      <c r="C432" s="2" t="s">
        <v>1296</v>
      </c>
      <c r="D432" s="2" t="s">
        <v>741</v>
      </c>
      <c r="E432" s="2" t="s">
        <v>372</v>
      </c>
      <c r="F432" s="2" t="s">
        <v>361</v>
      </c>
    </row>
    <row r="435" spans="1:6" x14ac:dyDescent="0.25">
      <c r="A435" s="2">
        <v>365</v>
      </c>
      <c r="B435" s="2">
        <v>213</v>
      </c>
      <c r="C435" s="2" t="s">
        <v>377</v>
      </c>
      <c r="D435" s="2" t="s">
        <v>390</v>
      </c>
      <c r="E435" s="2" t="s">
        <v>373</v>
      </c>
      <c r="F435" s="2" t="s">
        <v>361</v>
      </c>
    </row>
    <row r="436" spans="1:6" x14ac:dyDescent="0.25">
      <c r="A436" s="2">
        <v>366</v>
      </c>
      <c r="B436" s="2">
        <v>213</v>
      </c>
      <c r="C436" s="2" t="s">
        <v>914</v>
      </c>
      <c r="D436" s="2" t="s">
        <v>741</v>
      </c>
      <c r="E436" s="2" t="s">
        <v>375</v>
      </c>
      <c r="F436" s="2" t="s">
        <v>361</v>
      </c>
    </row>
    <row r="437" spans="1:6" x14ac:dyDescent="0.25">
      <c r="A437" s="2">
        <v>367</v>
      </c>
      <c r="B437" s="2">
        <v>213</v>
      </c>
      <c r="C437" s="2" t="s">
        <v>914</v>
      </c>
      <c r="D437" s="2" t="s">
        <v>741</v>
      </c>
      <c r="E437" s="2" t="s">
        <v>376</v>
      </c>
      <c r="F437" s="2" t="s">
        <v>361</v>
      </c>
    </row>
    <row r="438" spans="1:6" x14ac:dyDescent="0.25">
      <c r="A438" s="2">
        <v>368</v>
      </c>
      <c r="B438" s="2">
        <v>213</v>
      </c>
      <c r="C438" s="2" t="s">
        <v>911</v>
      </c>
      <c r="D438" s="2" t="s">
        <v>1283</v>
      </c>
      <c r="E438" s="2" t="s">
        <v>372</v>
      </c>
      <c r="F438" s="2" t="s">
        <v>361</v>
      </c>
    </row>
    <row r="439" spans="1:6" x14ac:dyDescent="0.25">
      <c r="A439" s="2">
        <v>369</v>
      </c>
      <c r="B439" s="2">
        <v>213</v>
      </c>
      <c r="C439" s="2" t="s">
        <v>911</v>
      </c>
      <c r="D439" s="2" t="s">
        <v>1283</v>
      </c>
      <c r="E439" s="2" t="s">
        <v>373</v>
      </c>
      <c r="F439" s="2" t="s">
        <v>361</v>
      </c>
    </row>
    <row r="442" spans="1:6" x14ac:dyDescent="0.25">
      <c r="A442" s="2">
        <v>370</v>
      </c>
      <c r="B442" s="2">
        <v>214</v>
      </c>
      <c r="C442" s="2" t="s">
        <v>1297</v>
      </c>
      <c r="D442" s="2" t="s">
        <v>390</v>
      </c>
      <c r="E442" s="2" t="s">
        <v>374</v>
      </c>
      <c r="F442" s="2" t="s">
        <v>361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workbookViewId="0">
      <selection activeCell="B31" sqref="B31"/>
    </sheetView>
  </sheetViews>
  <sheetFormatPr defaultRowHeight="15" x14ac:dyDescent="0.25"/>
  <cols>
    <col min="3" max="4" width="9.140625" style="2"/>
  </cols>
  <sheetData>
    <row r="1" spans="1:12" x14ac:dyDescent="0.25">
      <c r="A1" t="s">
        <v>0</v>
      </c>
      <c r="B1">
        <v>231</v>
      </c>
      <c r="C1" s="2" t="str">
        <f>CONCATENATE(A1, " ", B1)</f>
        <v>CPSC 231</v>
      </c>
      <c r="D1" s="2">
        <f>VLOOKUP(C1,courses!A:F,3,FALSE)</f>
        <v>7</v>
      </c>
      <c r="E1">
        <v>1</v>
      </c>
      <c r="L1" t="str">
        <f t="shared" ref="L1:L38" si="0">CONCATENATE($G$5,D1,", ",E1,");")</f>
        <v>INSERT INTO major (Deg_ID, Cid, GroupBy) VALUES (1, 7, 1);</v>
      </c>
    </row>
    <row r="2" spans="1:12" x14ac:dyDescent="0.25">
      <c r="A2" s="2" t="s">
        <v>0</v>
      </c>
      <c r="B2">
        <v>233</v>
      </c>
      <c r="C2" s="2" t="str">
        <f t="shared" ref="C2:C38" si="1">CONCATENATE(A2, " ", B2)</f>
        <v>CPSC 233</v>
      </c>
      <c r="D2" s="2">
        <f>VLOOKUP(C2,courses!A:F,3,FALSE)</f>
        <v>8</v>
      </c>
      <c r="E2">
        <v>1</v>
      </c>
      <c r="L2" s="2" t="str">
        <f t="shared" si="0"/>
        <v>INSERT INTO major (Deg_ID, Cid, GroupBy) VALUES (1, 8, 1);</v>
      </c>
    </row>
    <row r="3" spans="1:12" x14ac:dyDescent="0.25">
      <c r="A3" s="2" t="s">
        <v>0</v>
      </c>
      <c r="B3">
        <v>217</v>
      </c>
      <c r="C3" s="2" t="str">
        <f t="shared" si="1"/>
        <v>CPSC 217</v>
      </c>
      <c r="D3" s="2">
        <f>VLOOKUP(C3,courses!A:F,3,FALSE)</f>
        <v>5</v>
      </c>
      <c r="E3">
        <v>2</v>
      </c>
      <c r="G3" t="s">
        <v>757</v>
      </c>
      <c r="L3" s="2" t="str">
        <f t="shared" si="0"/>
        <v>INSERT INTO major (Deg_ID, Cid, GroupBy) VALUES (1, 5, 2);</v>
      </c>
    </row>
    <row r="4" spans="1:12" x14ac:dyDescent="0.25">
      <c r="A4" s="2" t="s">
        <v>0</v>
      </c>
      <c r="B4">
        <v>219</v>
      </c>
      <c r="C4" s="2" t="str">
        <f t="shared" si="1"/>
        <v>CPSC 219</v>
      </c>
      <c r="D4" s="2">
        <f>VLOOKUP(C4,courses!A:F,3,FALSE)</f>
        <v>6</v>
      </c>
      <c r="E4">
        <v>2</v>
      </c>
      <c r="L4" s="2" t="str">
        <f t="shared" si="0"/>
        <v>INSERT INTO major (Deg_ID, Cid, GroupBy) VALUES (1, 6, 2);</v>
      </c>
    </row>
    <row r="5" spans="1:12" x14ac:dyDescent="0.25">
      <c r="A5" s="2" t="s">
        <v>0</v>
      </c>
      <c r="B5">
        <v>313</v>
      </c>
      <c r="C5" s="2" t="str">
        <f t="shared" si="1"/>
        <v>CPSC 313</v>
      </c>
      <c r="D5" s="2">
        <f>VLOOKUP(C5,courses!A:F,3,FALSE)</f>
        <v>10</v>
      </c>
      <c r="E5">
        <v>3</v>
      </c>
      <c r="G5" t="s">
        <v>810</v>
      </c>
      <c r="L5" s="2" t="str">
        <f t="shared" si="0"/>
        <v>INSERT INTO major (Deg_ID, Cid, GroupBy) VALUES (1, 10, 3);</v>
      </c>
    </row>
    <row r="6" spans="1:12" x14ac:dyDescent="0.25">
      <c r="A6" s="2" t="s">
        <v>0</v>
      </c>
      <c r="B6">
        <v>355</v>
      </c>
      <c r="C6" s="2" t="str">
        <f t="shared" si="1"/>
        <v>CPSC 355</v>
      </c>
      <c r="D6" s="2">
        <f>VLOOKUP(C6,courses!A:F,3,FALSE)</f>
        <v>15</v>
      </c>
      <c r="E6">
        <v>4</v>
      </c>
      <c r="L6" s="2" t="str">
        <f t="shared" si="0"/>
        <v>INSERT INTO major (Deg_ID, Cid, GroupBy) VALUES (1, 15, 4);</v>
      </c>
    </row>
    <row r="7" spans="1:12" x14ac:dyDescent="0.25">
      <c r="A7" s="2" t="s">
        <v>0</v>
      </c>
      <c r="B7">
        <v>413</v>
      </c>
      <c r="C7" s="2" t="str">
        <f t="shared" si="1"/>
        <v>CPSC 413</v>
      </c>
      <c r="D7" s="2">
        <f>VLOOKUP(C7,courses!A:F,3,FALSE)</f>
        <v>20</v>
      </c>
      <c r="E7">
        <v>5</v>
      </c>
      <c r="G7" t="s">
        <v>792</v>
      </c>
      <c r="L7" s="2" t="str">
        <f t="shared" si="0"/>
        <v>INSERT INTO major (Deg_ID, Cid, GroupBy) VALUES (1, 20, 5);</v>
      </c>
    </row>
    <row r="8" spans="1:12" x14ac:dyDescent="0.25">
      <c r="A8" s="2" t="s">
        <v>0</v>
      </c>
      <c r="B8">
        <v>449</v>
      </c>
      <c r="C8" s="2" t="str">
        <f t="shared" si="1"/>
        <v>CPSC 449</v>
      </c>
      <c r="D8" s="2">
        <f>VLOOKUP(C8,courses!A:F,3,FALSE)</f>
        <v>24</v>
      </c>
      <c r="E8">
        <v>6</v>
      </c>
      <c r="G8" t="s">
        <v>793</v>
      </c>
      <c r="L8" s="2" t="str">
        <f t="shared" si="0"/>
        <v>INSERT INTO major (Deg_ID, Cid, GroupBy) VALUES (1, 24, 6);</v>
      </c>
    </row>
    <row r="9" spans="1:12" x14ac:dyDescent="0.25">
      <c r="A9" s="2" t="s">
        <v>0</v>
      </c>
      <c r="B9">
        <v>457</v>
      </c>
      <c r="C9" s="2" t="str">
        <f t="shared" si="1"/>
        <v>CPSC 457</v>
      </c>
      <c r="D9" s="2">
        <f>VLOOKUP(C9,courses!A:F,3,FALSE)</f>
        <v>26</v>
      </c>
      <c r="E9">
        <v>7</v>
      </c>
      <c r="G9" t="s">
        <v>794</v>
      </c>
      <c r="L9" s="2" t="str">
        <f t="shared" si="0"/>
        <v>INSERT INTO major (Deg_ID, Cid, GroupBy) VALUES (1, 26, 7);</v>
      </c>
    </row>
    <row r="10" spans="1:12" x14ac:dyDescent="0.25">
      <c r="A10" s="2" t="s">
        <v>0</v>
      </c>
      <c r="B10">
        <v>359</v>
      </c>
      <c r="C10" s="2" t="str">
        <f t="shared" si="1"/>
        <v>CPSC 359</v>
      </c>
      <c r="D10" s="2">
        <f>VLOOKUP(C10,courses!A:F,3,FALSE)</f>
        <v>16</v>
      </c>
      <c r="E10">
        <v>8</v>
      </c>
      <c r="G10" t="s">
        <v>795</v>
      </c>
      <c r="L10" s="2" t="str">
        <f t="shared" si="0"/>
        <v>INSERT INTO major (Deg_ID, Cid, GroupBy) VALUES (1, 16, 8);</v>
      </c>
    </row>
    <row r="11" spans="1:12" x14ac:dyDescent="0.25">
      <c r="A11" s="2" t="s">
        <v>0</v>
      </c>
      <c r="B11">
        <v>331</v>
      </c>
      <c r="C11" s="2" t="str">
        <f t="shared" si="1"/>
        <v>CPSC 331</v>
      </c>
      <c r="D11" s="2">
        <f>VLOOKUP(C11,courses!A:F,3,FALSE)</f>
        <v>13</v>
      </c>
      <c r="E11">
        <v>9</v>
      </c>
      <c r="G11" t="s">
        <v>796</v>
      </c>
      <c r="L11" s="2" t="str">
        <f t="shared" si="0"/>
        <v>INSERT INTO major (Deg_ID, Cid, GroupBy) VALUES (1, 13, 9);</v>
      </c>
    </row>
    <row r="12" spans="1:12" x14ac:dyDescent="0.25">
      <c r="A12" s="2" t="s">
        <v>397</v>
      </c>
      <c r="B12">
        <v>301</v>
      </c>
      <c r="C12" s="2" t="str">
        <f t="shared" si="1"/>
        <v>SENG 301</v>
      </c>
      <c r="D12" s="2">
        <f>VLOOKUP(C12,courses!A:F,3,FALSE)</f>
        <v>198</v>
      </c>
      <c r="E12">
        <v>10</v>
      </c>
      <c r="G12" t="s">
        <v>797</v>
      </c>
      <c r="L12" s="2" t="str">
        <f t="shared" si="0"/>
        <v>INSERT INTO major (Deg_ID, Cid, GroupBy) VALUES (1, 198, 10);</v>
      </c>
    </row>
    <row r="13" spans="1:12" x14ac:dyDescent="0.25">
      <c r="A13" s="2" t="s">
        <v>0</v>
      </c>
      <c r="B13">
        <v>329</v>
      </c>
      <c r="C13" s="2" t="str">
        <f t="shared" si="1"/>
        <v>CPSC 329</v>
      </c>
      <c r="D13" s="2">
        <f>VLOOKUP(C13,courses!A:F,3,FALSE)</f>
        <v>12</v>
      </c>
      <c r="E13">
        <v>11</v>
      </c>
      <c r="G13" t="s">
        <v>798</v>
      </c>
      <c r="L13" s="2" t="str">
        <f t="shared" si="0"/>
        <v>INSERT INTO major (Deg_ID, Cid, GroupBy) VALUES (1, 12, 11);</v>
      </c>
    </row>
    <row r="14" spans="1:12" x14ac:dyDescent="0.25">
      <c r="A14" s="2" t="s">
        <v>0</v>
      </c>
      <c r="B14">
        <v>441</v>
      </c>
      <c r="C14" s="2" t="str">
        <f t="shared" si="1"/>
        <v>CPSC 441</v>
      </c>
      <c r="D14" s="2">
        <f>VLOOKUP(C14,courses!A:F,3,FALSE)</f>
        <v>23</v>
      </c>
      <c r="E14">
        <v>12</v>
      </c>
      <c r="G14" t="s">
        <v>799</v>
      </c>
      <c r="L14" s="2" t="str">
        <f t="shared" si="0"/>
        <v>INSERT INTO major (Deg_ID, Cid, GroupBy) VALUES (1, 23, 12);</v>
      </c>
    </row>
    <row r="15" spans="1:12" x14ac:dyDescent="0.25">
      <c r="A15" s="2" t="s">
        <v>0</v>
      </c>
      <c r="B15">
        <v>525</v>
      </c>
      <c r="C15" s="2" t="str">
        <f t="shared" si="1"/>
        <v>CPSC 525</v>
      </c>
      <c r="D15" s="2">
        <f>VLOOKUP(C15,courses!A:F,3,FALSE)</f>
        <v>42</v>
      </c>
      <c r="E15">
        <v>13</v>
      </c>
      <c r="G15" t="s">
        <v>800</v>
      </c>
      <c r="L15" s="2" t="str">
        <f t="shared" si="0"/>
        <v>INSERT INTO major (Deg_ID, Cid, GroupBy) VALUES (1, 42, 13);</v>
      </c>
    </row>
    <row r="16" spans="1:12" x14ac:dyDescent="0.25">
      <c r="A16" s="2" t="s">
        <v>0</v>
      </c>
      <c r="B16">
        <v>526</v>
      </c>
      <c r="C16" s="2" t="str">
        <f t="shared" si="1"/>
        <v>CPSC 526</v>
      </c>
      <c r="D16" s="2">
        <f>VLOOKUP(C16,courses!A:F,3,FALSE)</f>
        <v>43</v>
      </c>
      <c r="E16">
        <v>14</v>
      </c>
      <c r="G16" t="s">
        <v>801</v>
      </c>
      <c r="L16" s="2" t="str">
        <f t="shared" si="0"/>
        <v>INSERT INTO major (Deg_ID, Cid, GroupBy) VALUES (1, 43, 14);</v>
      </c>
    </row>
    <row r="17" spans="1:12" x14ac:dyDescent="0.25">
      <c r="A17" s="2" t="s">
        <v>0</v>
      </c>
      <c r="B17">
        <v>418</v>
      </c>
      <c r="C17" s="2" t="str">
        <f t="shared" si="1"/>
        <v>CPSC 418</v>
      </c>
      <c r="D17" s="2">
        <f>VLOOKUP(C17,courses!A:F,3,FALSE)</f>
        <v>21</v>
      </c>
      <c r="E17">
        <v>15</v>
      </c>
      <c r="G17" t="s">
        <v>802</v>
      </c>
      <c r="L17" s="2" t="str">
        <f t="shared" si="0"/>
        <v>INSERT INTO major (Deg_ID, Cid, GroupBy) VALUES (1, 21, 15);</v>
      </c>
    </row>
    <row r="18" spans="1:12" s="2" customFormat="1" x14ac:dyDescent="0.25">
      <c r="A18" s="2" t="s">
        <v>766</v>
      </c>
      <c r="B18" s="2">
        <v>418</v>
      </c>
      <c r="C18" s="2" t="str">
        <f t="shared" si="1"/>
        <v>PMAT 418</v>
      </c>
      <c r="D18" s="2">
        <f>VLOOKUP(C18,courses!A:F,3,FALSE)</f>
        <v>202</v>
      </c>
      <c r="E18" s="2">
        <v>15</v>
      </c>
      <c r="G18" s="2" t="s">
        <v>803</v>
      </c>
      <c r="L18" s="2" t="str">
        <f t="shared" si="0"/>
        <v>INSERT INTO major (Deg_ID, Cid, GroupBy) VALUES (1, 202, 15);</v>
      </c>
    </row>
    <row r="19" spans="1:12" x14ac:dyDescent="0.25">
      <c r="A19" s="2" t="s">
        <v>0</v>
      </c>
      <c r="B19">
        <v>50204</v>
      </c>
      <c r="C19" s="2" t="str">
        <f t="shared" si="1"/>
        <v>CPSC 50204</v>
      </c>
      <c r="D19" s="2">
        <f>VLOOKUP(C19,courses!A:F,3,FALSE)</f>
        <v>187</v>
      </c>
      <c r="E19">
        <v>16</v>
      </c>
      <c r="G19" t="s">
        <v>804</v>
      </c>
      <c r="L19" s="2" t="str">
        <f t="shared" si="0"/>
        <v>INSERT INTO major (Deg_ID, Cid, GroupBy) VALUES (1, 187, 16);</v>
      </c>
    </row>
    <row r="20" spans="1:12" x14ac:dyDescent="0.25">
      <c r="A20" s="2" t="s">
        <v>0</v>
      </c>
      <c r="B20">
        <v>50304</v>
      </c>
      <c r="C20" s="2" t="str">
        <f t="shared" si="1"/>
        <v>CPSC 50304</v>
      </c>
      <c r="D20" s="2">
        <f>VLOOKUP(C20,courses!A:F,3,FALSE)</f>
        <v>194</v>
      </c>
      <c r="E20">
        <v>16</v>
      </c>
      <c r="G20" t="s">
        <v>805</v>
      </c>
      <c r="L20" s="2" t="str">
        <f t="shared" si="0"/>
        <v>INSERT INTO major (Deg_ID, Cid, GroupBy) VALUES (1, 194, 16);</v>
      </c>
    </row>
    <row r="21" spans="1:12" x14ac:dyDescent="0.25">
      <c r="A21" s="2" t="s">
        <v>0</v>
      </c>
      <c r="B21">
        <v>527</v>
      </c>
      <c r="C21" s="2" t="str">
        <f t="shared" si="1"/>
        <v>CPSC 527</v>
      </c>
      <c r="D21" s="2">
        <f>VLOOKUP(C21,courses!A:F,3,FALSE)</f>
        <v>44</v>
      </c>
      <c r="E21">
        <v>16</v>
      </c>
      <c r="G21" t="s">
        <v>806</v>
      </c>
      <c r="L21" s="2" t="str">
        <f t="shared" si="0"/>
        <v>INSERT INTO major (Deg_ID, Cid, GroupBy) VALUES (1, 44, 16);</v>
      </c>
    </row>
    <row r="22" spans="1:12" x14ac:dyDescent="0.25">
      <c r="A22" s="2" t="s">
        <v>0</v>
      </c>
      <c r="B22">
        <v>528</v>
      </c>
      <c r="C22" s="2" t="str">
        <f t="shared" si="1"/>
        <v>CPSC 528</v>
      </c>
      <c r="D22" s="2">
        <f>VLOOKUP(C22,courses!A:F,3,FALSE)</f>
        <v>45</v>
      </c>
      <c r="E22">
        <v>16</v>
      </c>
      <c r="G22" t="s">
        <v>807</v>
      </c>
      <c r="L22" s="2" t="str">
        <f t="shared" si="0"/>
        <v>INSERT INTO major (Deg_ID, Cid, GroupBy) VALUES (1, 45, 16);</v>
      </c>
    </row>
    <row r="23" spans="1:12" x14ac:dyDescent="0.25">
      <c r="A23" s="2" t="s">
        <v>0</v>
      </c>
      <c r="B23">
        <v>530</v>
      </c>
      <c r="C23" s="2" t="str">
        <f t="shared" si="1"/>
        <v>CPSC 530</v>
      </c>
      <c r="D23" s="2">
        <f>VLOOKUP(C23,courses!A:F,3,FALSE)</f>
        <v>46</v>
      </c>
      <c r="E23">
        <v>16</v>
      </c>
      <c r="G23" t="s">
        <v>808</v>
      </c>
      <c r="L23" s="2" t="str">
        <f t="shared" si="0"/>
        <v>INSERT INTO major (Deg_ID, Cid, GroupBy) VALUES (1, 46, 16);</v>
      </c>
    </row>
    <row r="24" spans="1:12" s="2" customFormat="1" x14ac:dyDescent="0.25">
      <c r="A24" s="2" t="s">
        <v>397</v>
      </c>
      <c r="B24" s="2">
        <v>521</v>
      </c>
      <c r="C24" s="2" t="str">
        <f t="shared" si="1"/>
        <v>SENG 521</v>
      </c>
      <c r="D24" s="2">
        <f>VLOOKUP(C24,courses!A:F,3,FALSE)</f>
        <v>199</v>
      </c>
      <c r="E24" s="2">
        <v>16</v>
      </c>
      <c r="G24" s="2" t="s">
        <v>809</v>
      </c>
      <c r="L24" s="2" t="str">
        <f t="shared" si="0"/>
        <v>INSERT INTO major (Deg_ID, Cid, GroupBy) VALUES (1, 199, 16);</v>
      </c>
    </row>
    <row r="25" spans="1:12" x14ac:dyDescent="0.25">
      <c r="A25" s="2" t="s">
        <v>398</v>
      </c>
      <c r="B25">
        <v>213</v>
      </c>
      <c r="C25" s="2" t="str">
        <f t="shared" si="1"/>
        <v>STAT 213</v>
      </c>
      <c r="D25" s="2">
        <f>VLOOKUP(C25,courses!A:F,3,FALSE)</f>
        <v>200</v>
      </c>
      <c r="E25">
        <v>17</v>
      </c>
      <c r="L25" s="2" t="str">
        <f t="shared" si="0"/>
        <v>INSERT INTO major (Deg_ID, Cid, GroupBy) VALUES (1, 200, 17);</v>
      </c>
    </row>
    <row r="26" spans="1:12" x14ac:dyDescent="0.25">
      <c r="A26" s="2" t="s">
        <v>398</v>
      </c>
      <c r="B26">
        <v>321</v>
      </c>
      <c r="C26" s="2" t="str">
        <f t="shared" si="1"/>
        <v>STAT 321</v>
      </c>
      <c r="D26" s="2">
        <f>VLOOKUP(C26,courses!A:F,3,FALSE)</f>
        <v>201</v>
      </c>
      <c r="E26">
        <v>17</v>
      </c>
      <c r="L26" s="2" t="str">
        <f t="shared" si="0"/>
        <v>INSERT INTO major (Deg_ID, Cid, GroupBy) VALUES (1, 201, 17);</v>
      </c>
    </row>
    <row r="27" spans="1:12" x14ac:dyDescent="0.25">
      <c r="A27" s="2" t="s">
        <v>399</v>
      </c>
      <c r="B27">
        <v>249</v>
      </c>
      <c r="C27" s="2" t="str">
        <f t="shared" si="1"/>
        <v>MATH 249</v>
      </c>
      <c r="D27" s="2">
        <f>VLOOKUP(C27,courses!A:F,3,FALSE)</f>
        <v>203</v>
      </c>
      <c r="E27">
        <v>18</v>
      </c>
      <c r="L27" s="2" t="str">
        <f t="shared" si="0"/>
        <v>INSERT INTO major (Deg_ID, Cid, GroupBy) VALUES (1, 203, 18);</v>
      </c>
    </row>
    <row r="28" spans="1:12" x14ac:dyDescent="0.25">
      <c r="A28" s="2" t="s">
        <v>399</v>
      </c>
      <c r="B28">
        <v>265</v>
      </c>
      <c r="C28" s="2" t="str">
        <f t="shared" si="1"/>
        <v>MATH 265</v>
      </c>
      <c r="D28" s="2">
        <f>VLOOKUP(C28,courses!A:F,3,FALSE)</f>
        <v>204</v>
      </c>
      <c r="E28">
        <v>18</v>
      </c>
      <c r="L28" s="2" t="str">
        <f t="shared" si="0"/>
        <v>INSERT INTO major (Deg_ID, Cid, GroupBy) VALUES (1, 204, 18);</v>
      </c>
    </row>
    <row r="29" spans="1:12" x14ac:dyDescent="0.25">
      <c r="A29" s="2" t="s">
        <v>399</v>
      </c>
      <c r="B29">
        <v>275</v>
      </c>
      <c r="C29" s="2" t="str">
        <f t="shared" si="1"/>
        <v>MATH 275</v>
      </c>
      <c r="D29" s="2">
        <f>VLOOKUP(C29,courses!A:F,3,FALSE)</f>
        <v>205</v>
      </c>
      <c r="E29">
        <v>18</v>
      </c>
      <c r="L29" s="2" t="str">
        <f t="shared" si="0"/>
        <v>INSERT INTO major (Deg_ID, Cid, GroupBy) VALUES (1, 205, 18);</v>
      </c>
    </row>
    <row r="30" spans="1:12" x14ac:dyDescent="0.25">
      <c r="A30" s="2" t="s">
        <v>399</v>
      </c>
      <c r="B30">
        <v>211</v>
      </c>
      <c r="C30" s="2" t="str">
        <f t="shared" si="1"/>
        <v>MATH 211</v>
      </c>
      <c r="D30" s="2">
        <f>VLOOKUP(C30,courses!A:F,3,FALSE)</f>
        <v>206</v>
      </c>
      <c r="E30">
        <v>19</v>
      </c>
      <c r="L30" s="2" t="str">
        <f t="shared" si="0"/>
        <v>INSERT INTO major (Deg_ID, Cid, GroupBy) VALUES (1, 206, 19);</v>
      </c>
    </row>
    <row r="31" spans="1:12" x14ac:dyDescent="0.25">
      <c r="A31" s="2" t="s">
        <v>399</v>
      </c>
      <c r="B31">
        <v>213</v>
      </c>
      <c r="C31" s="2" t="str">
        <f t="shared" si="1"/>
        <v>MATH 213</v>
      </c>
      <c r="D31" s="2">
        <f>VLOOKUP(C31,courses!A:F,3,FALSE)</f>
        <v>207</v>
      </c>
      <c r="E31">
        <v>19</v>
      </c>
      <c r="L31" s="2" t="str">
        <f t="shared" si="0"/>
        <v>INSERT INTO major (Deg_ID, Cid, GroupBy) VALUES (1, 207, 19);</v>
      </c>
    </row>
    <row r="32" spans="1:12" x14ac:dyDescent="0.25">
      <c r="A32" s="2" t="s">
        <v>399</v>
      </c>
      <c r="B32">
        <v>271</v>
      </c>
      <c r="C32" s="2" t="str">
        <f t="shared" si="1"/>
        <v>MATH 271</v>
      </c>
      <c r="D32" s="2">
        <f>VLOOKUP(C32,courses!A:F,3,FALSE)</f>
        <v>208</v>
      </c>
      <c r="E32">
        <v>20</v>
      </c>
      <c r="L32" s="2" t="str">
        <f t="shared" si="0"/>
        <v>INSERT INTO major (Deg_ID, Cid, GroupBy) VALUES (1, 208, 20);</v>
      </c>
    </row>
    <row r="33" spans="1:12" x14ac:dyDescent="0.25">
      <c r="A33" s="2" t="s">
        <v>399</v>
      </c>
      <c r="B33">
        <v>273</v>
      </c>
      <c r="C33" s="2" t="str">
        <f t="shared" si="1"/>
        <v>MATH 273</v>
      </c>
      <c r="D33" s="2">
        <f>VLOOKUP(C33,courses!A:F,3,FALSE)</f>
        <v>209</v>
      </c>
      <c r="E33">
        <v>20</v>
      </c>
      <c r="L33" s="2" t="str">
        <f t="shared" si="0"/>
        <v>INSERT INTO major (Deg_ID, Cid, GroupBy) VALUES (1, 209, 20);</v>
      </c>
    </row>
    <row r="34" spans="1:12" x14ac:dyDescent="0.25">
      <c r="A34" s="2" t="s">
        <v>400</v>
      </c>
      <c r="B34">
        <v>279</v>
      </c>
      <c r="C34" s="2" t="str">
        <f t="shared" si="1"/>
        <v>PHIL 279</v>
      </c>
      <c r="D34" s="2">
        <f>VLOOKUP(C34,courses!A:F,3,FALSE)</f>
        <v>210</v>
      </c>
      <c r="E34">
        <v>21</v>
      </c>
      <c r="L34" s="2" t="str">
        <f t="shared" si="0"/>
        <v>INSERT INTO major (Deg_ID, Cid, GroupBy) VALUES (1, 210, 21);</v>
      </c>
    </row>
    <row r="35" spans="1:12" x14ac:dyDescent="0.25">
      <c r="A35" s="2" t="s">
        <v>400</v>
      </c>
      <c r="B35">
        <v>377</v>
      </c>
      <c r="C35" s="2" t="str">
        <f t="shared" si="1"/>
        <v>PHIL 377</v>
      </c>
      <c r="D35" s="2">
        <f>VLOOKUP(C35,courses!A:F,3,FALSE)</f>
        <v>211</v>
      </c>
      <c r="E35">
        <v>21</v>
      </c>
      <c r="L35" s="2" t="str">
        <f t="shared" si="0"/>
        <v>INSERT INTO major (Deg_ID, Cid, GroupBy) VALUES (1, 211, 21);</v>
      </c>
    </row>
    <row r="36" spans="1:12" x14ac:dyDescent="0.25">
      <c r="A36" s="2" t="s">
        <v>400</v>
      </c>
      <c r="B36">
        <v>249</v>
      </c>
      <c r="C36" s="2" t="str">
        <f t="shared" si="1"/>
        <v>PHIL 249</v>
      </c>
      <c r="D36" s="2">
        <f>VLOOKUP(C36,courses!A:F,3,FALSE)</f>
        <v>212</v>
      </c>
      <c r="E36">
        <v>22</v>
      </c>
      <c r="L36" s="2" t="str">
        <f t="shared" si="0"/>
        <v>INSERT INTO major (Deg_ID, Cid, GroupBy) VALUES (1, 212, 22);</v>
      </c>
    </row>
    <row r="37" spans="1:12" x14ac:dyDescent="0.25">
      <c r="A37" s="2" t="s">
        <v>400</v>
      </c>
      <c r="B37">
        <v>314</v>
      </c>
      <c r="C37" s="2" t="str">
        <f t="shared" si="1"/>
        <v>PHIL 314</v>
      </c>
      <c r="D37" s="2">
        <f>VLOOKUP(C37,courses!A:F,3,FALSE)</f>
        <v>213</v>
      </c>
      <c r="E37">
        <v>22</v>
      </c>
      <c r="L37" s="2" t="str">
        <f t="shared" si="0"/>
        <v>INSERT INTO major (Deg_ID, Cid, GroupBy) VALUES (1, 213, 22);</v>
      </c>
    </row>
    <row r="38" spans="1:12" x14ac:dyDescent="0.25">
      <c r="A38" s="2" t="s">
        <v>400</v>
      </c>
      <c r="B38">
        <v>329</v>
      </c>
      <c r="C38" s="2" t="str">
        <f t="shared" si="1"/>
        <v>PHIL 329</v>
      </c>
      <c r="D38" s="2">
        <f>VLOOKUP(C38,courses!A:F,3,FALSE)</f>
        <v>214</v>
      </c>
      <c r="E38">
        <v>22</v>
      </c>
      <c r="L38" s="2" t="str">
        <f t="shared" si="0"/>
        <v>INSERT INTO major (Deg_ID, Cid, GroupBy) VALUES (1, 214, 22);</v>
      </c>
    </row>
    <row r="45" spans="1:12" x14ac:dyDescent="0.25">
      <c r="L45" s="2"/>
    </row>
    <row r="46" spans="1:12" x14ac:dyDescent="0.25">
      <c r="L46" s="2"/>
    </row>
    <row r="47" spans="1:12" x14ac:dyDescent="0.25">
      <c r="L47" s="2"/>
    </row>
    <row r="48" spans="1:12" x14ac:dyDescent="0.25">
      <c r="L48" s="2"/>
    </row>
    <row r="49" spans="12:12" x14ac:dyDescent="0.25">
      <c r="L49" s="2"/>
    </row>
    <row r="50" spans="12:12" x14ac:dyDescent="0.25">
      <c r="L50" s="2"/>
    </row>
    <row r="51" spans="12:12" x14ac:dyDescent="0.25">
      <c r="L51" s="2"/>
    </row>
    <row r="52" spans="12:12" x14ac:dyDescent="0.25">
      <c r="L52" s="2"/>
    </row>
    <row r="53" spans="12:12" x14ac:dyDescent="0.25">
      <c r="L53" s="2"/>
    </row>
    <row r="54" spans="12:12" x14ac:dyDescent="0.25">
      <c r="L54" s="2"/>
    </row>
    <row r="55" spans="12:12" x14ac:dyDescent="0.25">
      <c r="L55" s="2"/>
    </row>
    <row r="56" spans="12:12" x14ac:dyDescent="0.25">
      <c r="L56" s="2"/>
    </row>
    <row r="57" spans="12:12" x14ac:dyDescent="0.25">
      <c r="L57" s="2"/>
    </row>
    <row r="58" spans="12:12" x14ac:dyDescent="0.25">
      <c r="L58" s="2"/>
    </row>
    <row r="59" spans="12:12" x14ac:dyDescent="0.25">
      <c r="L59" s="2"/>
    </row>
    <row r="60" spans="12:12" x14ac:dyDescent="0.25">
      <c r="L60" s="2"/>
    </row>
    <row r="61" spans="12:12" x14ac:dyDescent="0.25">
      <c r="L61" s="2"/>
    </row>
    <row r="62" spans="12:12" x14ac:dyDescent="0.25">
      <c r="L62" s="2"/>
    </row>
    <row r="63" spans="12:12" x14ac:dyDescent="0.25">
      <c r="L63" s="2"/>
    </row>
    <row r="64" spans="12:12" x14ac:dyDescent="0.25">
      <c r="L6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3"/>
  <sheetViews>
    <sheetView topLeftCell="A11" workbookViewId="0">
      <selection activeCell="H21" sqref="H21"/>
    </sheetView>
  </sheetViews>
  <sheetFormatPr defaultRowHeight="15" x14ac:dyDescent="0.25"/>
  <cols>
    <col min="11" max="11" width="9.140625" style="2"/>
  </cols>
  <sheetData>
    <row r="1" spans="1:23" x14ac:dyDescent="0.25">
      <c r="A1" s="6" t="s">
        <v>855</v>
      </c>
      <c r="B1" s="2"/>
      <c r="C1" s="2"/>
      <c r="D1" s="2"/>
      <c r="E1" s="2"/>
      <c r="F1" s="2"/>
      <c r="G1" s="2"/>
      <c r="H1" s="2"/>
      <c r="I1" s="2"/>
      <c r="J1" s="2"/>
      <c r="L1" s="2"/>
    </row>
    <row r="2" spans="1:23" ht="15" customHeight="1" x14ac:dyDescent="0.25">
      <c r="A2" s="2">
        <v>76724</v>
      </c>
      <c r="B2" s="2"/>
      <c r="C2" s="2"/>
      <c r="D2" s="2"/>
      <c r="E2" s="2"/>
      <c r="F2" s="2"/>
      <c r="G2" s="2"/>
      <c r="H2" s="2"/>
      <c r="I2" s="2"/>
      <c r="J2" s="2"/>
      <c r="L2" s="2"/>
      <c r="M2" s="2"/>
      <c r="N2" s="2"/>
      <c r="O2" s="2"/>
      <c r="P2" s="2"/>
      <c r="Q2" s="2"/>
      <c r="R2" s="2"/>
      <c r="S2" s="2"/>
      <c r="T2" s="2"/>
      <c r="U2" s="2"/>
      <c r="V2" s="2"/>
      <c r="W2" s="2"/>
    </row>
    <row r="3" spans="1:23" x14ac:dyDescent="0.25">
      <c r="A3" s="2" t="s">
        <v>820</v>
      </c>
      <c r="B3" s="2"/>
      <c r="C3" s="2"/>
      <c r="D3" s="2"/>
      <c r="E3" s="2"/>
      <c r="F3" s="2"/>
      <c r="G3" s="2"/>
      <c r="H3" s="2"/>
      <c r="I3" s="2"/>
      <c r="J3" s="2"/>
      <c r="L3" s="2"/>
      <c r="M3" s="2"/>
      <c r="N3" s="2"/>
      <c r="O3" s="2"/>
      <c r="P3" s="2"/>
      <c r="Q3" s="2"/>
      <c r="R3" s="2"/>
      <c r="S3" s="2"/>
      <c r="T3" s="2"/>
      <c r="U3" s="2"/>
      <c r="V3" s="2"/>
      <c r="W3" s="2"/>
    </row>
    <row r="4" spans="1:23" x14ac:dyDescent="0.25">
      <c r="A4" s="2" t="s">
        <v>821</v>
      </c>
      <c r="B4" s="2"/>
      <c r="C4" s="2"/>
      <c r="D4" s="2"/>
      <c r="E4" s="2"/>
      <c r="F4" s="2"/>
      <c r="G4" s="2"/>
      <c r="H4" s="2"/>
      <c r="I4" s="2"/>
      <c r="J4" s="2"/>
      <c r="L4" s="2"/>
      <c r="M4" s="2"/>
      <c r="N4" s="2"/>
      <c r="O4" s="2"/>
      <c r="P4" s="2"/>
      <c r="Q4" s="2"/>
      <c r="R4" s="2"/>
      <c r="S4" s="2"/>
      <c r="T4" s="2"/>
      <c r="U4" s="2"/>
      <c r="V4" s="2"/>
      <c r="W4" s="2"/>
    </row>
    <row r="5" spans="1:23" x14ac:dyDescent="0.25">
      <c r="A5" s="2" t="s">
        <v>844</v>
      </c>
      <c r="B5" s="2"/>
      <c r="C5" s="2"/>
      <c r="D5" s="2"/>
      <c r="E5" s="2"/>
      <c r="F5" s="2"/>
      <c r="G5" s="2"/>
      <c r="H5" s="2"/>
      <c r="I5" s="2"/>
      <c r="J5" s="2"/>
      <c r="L5" s="2"/>
      <c r="M5" s="2"/>
      <c r="N5" s="2"/>
      <c r="O5" s="2"/>
      <c r="P5" s="2"/>
      <c r="Q5" s="2"/>
      <c r="R5" s="2"/>
      <c r="S5" s="2"/>
      <c r="T5" s="2"/>
      <c r="U5" s="2"/>
      <c r="V5" s="2"/>
      <c r="W5" s="2"/>
    </row>
    <row r="6" spans="1:23" x14ac:dyDescent="0.25">
      <c r="A6" s="2" t="s">
        <v>822</v>
      </c>
      <c r="B6" s="2"/>
      <c r="C6" s="2"/>
      <c r="D6" s="2"/>
      <c r="E6" s="2"/>
      <c r="F6" s="2"/>
      <c r="G6" s="2"/>
      <c r="H6" s="2"/>
      <c r="I6" s="2"/>
      <c r="J6" s="2"/>
      <c r="L6" s="2"/>
      <c r="M6" s="2" t="str">
        <f>A5</f>
        <v>MoWeFr 11:00AM - 11:50AM</v>
      </c>
      <c r="N6" s="2"/>
      <c r="O6" s="2"/>
      <c r="P6" s="2" t="s">
        <v>925</v>
      </c>
      <c r="Q6" s="2"/>
      <c r="R6" s="2"/>
      <c r="S6" s="2"/>
      <c r="T6" s="2"/>
      <c r="U6" s="2"/>
      <c r="V6" s="2"/>
      <c r="W6" s="2" t="str">
        <f>CONCATENATE(P6," (",M6,")")</f>
        <v>PHIL 314 L01: Lecture in SA 104, group 1, taught by Reid Buchanan (MoWeFr 11:00AM - 11:50AM)</v>
      </c>
    </row>
    <row r="7" spans="1:23" x14ac:dyDescent="0.25">
      <c r="A7" s="2" t="s">
        <v>377</v>
      </c>
      <c r="B7" s="2"/>
      <c r="C7" s="2"/>
      <c r="D7" s="2"/>
      <c r="E7" s="2"/>
      <c r="F7" s="2"/>
      <c r="G7" s="2"/>
      <c r="H7" s="2"/>
      <c r="I7" s="2"/>
      <c r="J7" s="2"/>
      <c r="L7" s="2">
        <v>1</v>
      </c>
      <c r="M7" s="2" t="str">
        <f ca="1">INDIRECT(ADDRESS(5+13*L7,1))</f>
        <v>We 1:00PM - 1:50PM</v>
      </c>
      <c r="N7" s="2"/>
      <c r="O7" s="2"/>
      <c r="P7" s="2" t="s">
        <v>926</v>
      </c>
      <c r="Q7" s="2"/>
      <c r="R7" s="2"/>
      <c r="S7" s="2"/>
      <c r="T7" s="2"/>
      <c r="U7" s="2"/>
      <c r="V7" s="2"/>
      <c r="W7" s="2" t="str">
        <f t="shared" ref="W7:W16" ca="1" si="0">CONCATENATE(P7," (",M7,")")</f>
        <v>PHIL 314 T01: Tutorial in CHE 202, group 1, taught by Robert James Armstrong (We 1:00PM - 1:50PM)</v>
      </c>
    </row>
    <row r="8" spans="1:23" ht="15" customHeight="1" x14ac:dyDescent="0.25">
      <c r="A8" s="2" t="s">
        <v>923</v>
      </c>
      <c r="B8" s="2"/>
      <c r="C8" s="2"/>
      <c r="D8" s="2"/>
      <c r="E8" s="2"/>
      <c r="F8" s="2"/>
      <c r="G8" s="2"/>
      <c r="H8" s="2"/>
      <c r="I8" s="2"/>
      <c r="J8" s="2"/>
      <c r="L8" s="2">
        <v>2</v>
      </c>
      <c r="M8" s="2" t="str">
        <f ca="1">INDIRECT(ADDRESS(5+13*L8-L7,1))</f>
        <v>We 2:00PM - 2:50PM</v>
      </c>
      <c r="N8" s="2"/>
      <c r="O8" s="2"/>
      <c r="P8" s="2" t="s">
        <v>927</v>
      </c>
      <c r="Q8" s="2"/>
      <c r="R8" s="2"/>
      <c r="S8" s="2"/>
      <c r="T8" s="2"/>
      <c r="U8" s="2"/>
      <c r="V8" s="2"/>
      <c r="W8" s="2" t="str">
        <f t="shared" ca="1" si="0"/>
        <v>PHIL 314 T02: Tutorial in CHE 202, group 1, taught by Robert James Armstrong (We 2:00PM - 2:50PM)</v>
      </c>
    </row>
    <row r="9" spans="1:23" x14ac:dyDescent="0.25">
      <c r="A9" s="2">
        <v>1</v>
      </c>
      <c r="B9" s="2"/>
      <c r="C9" s="2"/>
      <c r="D9" s="2"/>
      <c r="E9" s="2"/>
      <c r="F9" s="2"/>
      <c r="G9" s="2"/>
      <c r="H9" s="2"/>
      <c r="I9" s="2"/>
      <c r="J9" s="2"/>
      <c r="L9" s="2">
        <v>3</v>
      </c>
      <c r="M9" s="2" t="str">
        <f t="shared" ref="M9:M25" ca="1" si="1">INDIRECT(ADDRESS(5+13*L9-L8,1))</f>
        <v>Th 10:00AM - 10:50AM</v>
      </c>
      <c r="N9" s="2"/>
      <c r="O9" s="2"/>
      <c r="P9" s="2" t="s">
        <v>928</v>
      </c>
      <c r="Q9" s="2"/>
      <c r="R9" s="2"/>
      <c r="S9" s="2"/>
      <c r="T9" s="2"/>
      <c r="U9" s="2"/>
      <c r="V9" s="2"/>
      <c r="W9" s="2" t="str">
        <f t="shared" ca="1" si="0"/>
        <v>PHIL 314 T03: Tutorial in EDC 172, group 1, taught by Robert James Armstrong (Th 10:00AM - 10:50AM)</v>
      </c>
    </row>
    <row r="10" spans="1:23" x14ac:dyDescent="0.25">
      <c r="A10" s="2" t="s">
        <v>840</v>
      </c>
      <c r="B10" s="2"/>
      <c r="C10" s="2"/>
      <c r="D10" s="2"/>
      <c r="E10" s="2"/>
      <c r="F10" s="2"/>
      <c r="G10" s="2"/>
      <c r="H10" s="2"/>
      <c r="I10" s="2"/>
      <c r="J10" s="2"/>
      <c r="L10" s="2">
        <v>4</v>
      </c>
      <c r="M10" s="2" t="str">
        <f t="shared" ca="1" si="1"/>
        <v>Th 11:00AM - 11:50AM</v>
      </c>
      <c r="N10" s="2"/>
      <c r="O10" s="2"/>
      <c r="P10" s="2" t="s">
        <v>929</v>
      </c>
      <c r="Q10" s="2"/>
      <c r="R10" s="2"/>
      <c r="S10" s="2"/>
      <c r="T10" s="2"/>
      <c r="U10" s="2"/>
      <c r="V10" s="2"/>
      <c r="W10" s="2" t="str">
        <f t="shared" ca="1" si="0"/>
        <v>PHIL 314 T04: Tutorial in EDC 172, group 1, taught by Robert James Armstrong (Th 11:00AM - 11:50AM)</v>
      </c>
    </row>
    <row r="11" spans="1:23" x14ac:dyDescent="0.25">
      <c r="A11" s="2" t="s">
        <v>842</v>
      </c>
      <c r="B11" s="2"/>
      <c r="C11" s="2"/>
      <c r="D11" s="2"/>
      <c r="E11" s="2"/>
      <c r="F11" s="2"/>
      <c r="G11" s="2"/>
      <c r="H11" s="2"/>
      <c r="I11" s="2"/>
      <c r="J11" s="2"/>
      <c r="L11" s="2">
        <v>5</v>
      </c>
      <c r="M11" s="2">
        <f t="shared" ca="1" si="1"/>
        <v>0</v>
      </c>
      <c r="N11" s="2"/>
      <c r="O11" s="2"/>
      <c r="P11" s="2" t="s">
        <v>915</v>
      </c>
      <c r="Q11" s="2"/>
      <c r="R11" s="2"/>
      <c r="S11" s="2"/>
      <c r="T11" s="2"/>
      <c r="U11" s="2"/>
      <c r="V11" s="2"/>
      <c r="W11" s="2" t="str">
        <f t="shared" ca="1" si="0"/>
        <v>PHIL 249 T02: Tutorial in EDC 172, group 1, taught by Justin Caouette (0)</v>
      </c>
    </row>
    <row r="12" spans="1:23" x14ac:dyDescent="0.25">
      <c r="A12" s="2" t="s">
        <v>842</v>
      </c>
      <c r="B12" s="2"/>
      <c r="C12" s="2"/>
      <c r="D12" s="2"/>
      <c r="E12" s="2"/>
      <c r="F12" s="2"/>
      <c r="G12" s="2"/>
      <c r="H12" s="2"/>
      <c r="I12" s="2"/>
      <c r="J12" s="2"/>
      <c r="L12" s="2">
        <v>6</v>
      </c>
      <c r="M12" s="2">
        <f t="shared" ca="1" si="1"/>
        <v>0</v>
      </c>
      <c r="N12" s="2"/>
      <c r="O12" s="2"/>
      <c r="P12" s="2" t="s">
        <v>916</v>
      </c>
      <c r="Q12" s="2"/>
      <c r="R12" s="2"/>
      <c r="S12" s="2"/>
      <c r="T12" s="2"/>
      <c r="U12" s="2"/>
      <c r="V12" s="2"/>
      <c r="W12" s="2" t="str">
        <f t="shared" ca="1" si="0"/>
        <v>PHIL 249 T03: Tutorial in EDC 276, group 1, taught by Justin Caouette (0)</v>
      </c>
    </row>
    <row r="13" spans="1:23" x14ac:dyDescent="0.25">
      <c r="A13" s="2" t="s">
        <v>840</v>
      </c>
      <c r="B13" s="2"/>
      <c r="C13" s="2"/>
      <c r="D13" s="2"/>
      <c r="E13" s="2"/>
      <c r="F13" s="2"/>
      <c r="G13" s="2"/>
      <c r="H13" s="2"/>
      <c r="I13" s="2"/>
      <c r="J13" s="2"/>
      <c r="L13" s="2">
        <v>7</v>
      </c>
      <c r="M13" s="2">
        <f t="shared" ca="1" si="1"/>
        <v>0</v>
      </c>
      <c r="N13" s="2"/>
      <c r="O13" s="2"/>
      <c r="P13" s="2" t="s">
        <v>917</v>
      </c>
      <c r="Q13" s="2"/>
      <c r="R13" s="2"/>
      <c r="S13" s="2"/>
      <c r="T13" s="2"/>
      <c r="U13" s="2"/>
      <c r="V13" s="2"/>
      <c r="W13" s="2" t="str">
        <f t="shared" ca="1" si="0"/>
        <v>PHIL 249 T04: Tutorial in EDC 172, group 1, taught by Justin Caouette (0)</v>
      </c>
    </row>
    <row r="14" spans="1:23" ht="15" customHeight="1" x14ac:dyDescent="0.25">
      <c r="A14" s="2" t="s">
        <v>811</v>
      </c>
      <c r="B14" s="2" t="s">
        <v>812</v>
      </c>
      <c r="C14" s="2" t="s">
        <v>813</v>
      </c>
      <c r="D14" s="2" t="s">
        <v>814</v>
      </c>
      <c r="E14" s="2" t="s">
        <v>363</v>
      </c>
      <c r="F14" s="2" t="s">
        <v>815</v>
      </c>
      <c r="G14" s="2" t="s">
        <v>816</v>
      </c>
      <c r="H14" s="2" t="s">
        <v>817</v>
      </c>
      <c r="I14" s="2" t="s">
        <v>818</v>
      </c>
      <c r="J14" s="2" t="s">
        <v>819</v>
      </c>
      <c r="K14" s="2" t="s">
        <v>840</v>
      </c>
      <c r="L14" s="2">
        <v>8</v>
      </c>
      <c r="M14" s="2">
        <f t="shared" ca="1" si="1"/>
        <v>0</v>
      </c>
      <c r="N14" s="2"/>
      <c r="O14" s="2"/>
      <c r="P14" s="2" t="s">
        <v>918</v>
      </c>
      <c r="Q14" s="2"/>
      <c r="R14" s="2"/>
      <c r="S14" s="2"/>
      <c r="T14" s="2"/>
      <c r="U14" s="2"/>
      <c r="V14" s="2"/>
      <c r="W14" s="2" t="str">
        <f t="shared" ca="1" si="0"/>
        <v>PHIL 249 T05: Tutorial in EDC 172, group 2, taught by Bokai Yao (0)</v>
      </c>
    </row>
    <row r="15" spans="1:23" x14ac:dyDescent="0.25">
      <c r="A15" s="2">
        <v>76854</v>
      </c>
      <c r="B15" s="2"/>
      <c r="C15" s="2"/>
      <c r="D15" s="2"/>
      <c r="E15" s="2"/>
      <c r="F15" s="2"/>
      <c r="G15" s="2"/>
      <c r="H15" s="2"/>
      <c r="I15" s="2"/>
      <c r="J15" s="2"/>
      <c r="L15" s="2">
        <v>9</v>
      </c>
      <c r="M15" s="2">
        <f t="shared" ca="1" si="1"/>
        <v>0</v>
      </c>
      <c r="N15" s="2"/>
      <c r="O15" s="2"/>
      <c r="P15" s="2" t="s">
        <v>919</v>
      </c>
      <c r="Q15" s="2"/>
      <c r="R15" s="2"/>
      <c r="S15" s="2"/>
      <c r="T15" s="2"/>
      <c r="U15" s="2"/>
      <c r="V15" s="2"/>
      <c r="W15" s="2" t="str">
        <f t="shared" ca="1" si="0"/>
        <v>PHIL 249 T06: Tutorial in EDC 154, group 2, taught by Bokai Yao (0)</v>
      </c>
    </row>
    <row r="16" spans="1:23" x14ac:dyDescent="0.25">
      <c r="A16" s="2" t="s">
        <v>836</v>
      </c>
      <c r="B16" s="2"/>
      <c r="C16" s="2"/>
      <c r="D16" s="2"/>
      <c r="E16" s="2"/>
      <c r="F16" s="2"/>
      <c r="G16" s="2"/>
      <c r="H16" s="2"/>
      <c r="I16" s="2"/>
      <c r="J16" s="2"/>
      <c r="L16" s="2">
        <v>10</v>
      </c>
      <c r="M16" s="2">
        <f t="shared" ca="1" si="1"/>
        <v>0</v>
      </c>
      <c r="N16" s="2"/>
      <c r="O16" s="2"/>
      <c r="P16" s="2" t="s">
        <v>920</v>
      </c>
      <c r="Q16" s="2"/>
      <c r="R16" s="2"/>
      <c r="S16" s="2"/>
      <c r="T16" s="2"/>
      <c r="U16" s="2"/>
      <c r="V16" s="2"/>
      <c r="W16" s="2" t="str">
        <f t="shared" ca="1" si="0"/>
        <v>PHIL 249 T07: Tutorial in ST 055, group 2, taught by Bokai Yao (0)</v>
      </c>
    </row>
    <row r="17" spans="1:23" x14ac:dyDescent="0.25">
      <c r="A17" s="2" t="s">
        <v>821</v>
      </c>
      <c r="B17" s="2"/>
      <c r="C17" s="2"/>
      <c r="D17" s="2"/>
      <c r="E17" s="2"/>
      <c r="F17" s="2"/>
      <c r="G17" s="2"/>
      <c r="H17" s="2"/>
      <c r="I17" s="2"/>
      <c r="J17" s="2"/>
      <c r="L17" s="2">
        <v>11</v>
      </c>
      <c r="M17" s="2">
        <f t="shared" ca="1" si="1"/>
        <v>0</v>
      </c>
      <c r="N17" s="2"/>
      <c r="O17" s="2"/>
      <c r="P17" s="2" t="s">
        <v>921</v>
      </c>
      <c r="Q17" s="2"/>
      <c r="R17" s="2"/>
      <c r="S17" s="2"/>
      <c r="T17" s="2"/>
      <c r="U17" s="2"/>
      <c r="V17" s="2"/>
      <c r="W17" s="2" t="str">
        <f ca="1">CONCATENATE(P17," (",M16,")")</f>
        <v>PHIL 249 T08: Tutorial in CHE 202, group 2, taught by Bokai Yao (0)</v>
      </c>
    </row>
    <row r="18" spans="1:23" x14ac:dyDescent="0.25">
      <c r="A18" s="2" t="s">
        <v>847</v>
      </c>
      <c r="B18" s="2"/>
      <c r="C18" s="2"/>
      <c r="D18" s="2"/>
      <c r="E18" s="2"/>
      <c r="F18" s="2"/>
      <c r="G18" s="2"/>
      <c r="H18" s="2"/>
      <c r="I18" s="2"/>
      <c r="J18" s="2"/>
      <c r="L18" s="2">
        <v>12</v>
      </c>
      <c r="M18" s="2">
        <f t="shared" ca="1" si="1"/>
        <v>0</v>
      </c>
      <c r="N18" s="2"/>
      <c r="O18" s="2"/>
      <c r="P18" s="2" t="s">
        <v>922</v>
      </c>
      <c r="Q18" s="2"/>
      <c r="R18" s="2"/>
      <c r="S18" s="2"/>
      <c r="T18" s="2"/>
      <c r="U18" s="2"/>
      <c r="V18" s="2"/>
      <c r="W18" s="2" t="str">
        <f ca="1">CONCATENATE(P18," (",M17,")")</f>
        <v>PHIL 249 T09: Tutorial in RDC, group 3, no instructor assigned (0)</v>
      </c>
    </row>
    <row r="19" spans="1:23" x14ac:dyDescent="0.25">
      <c r="A19" s="2" t="s">
        <v>822</v>
      </c>
      <c r="B19" s="2"/>
      <c r="C19" s="2"/>
      <c r="D19" s="2"/>
      <c r="E19" s="2"/>
      <c r="F19" s="2"/>
      <c r="G19" s="2"/>
      <c r="H19" s="2"/>
      <c r="I19" s="2"/>
      <c r="J19" s="2"/>
      <c r="L19" s="2">
        <v>13</v>
      </c>
      <c r="M19" s="2">
        <f t="shared" ca="1" si="1"/>
        <v>0</v>
      </c>
      <c r="N19" s="2"/>
      <c r="O19" s="2"/>
      <c r="P19" s="2" t="s">
        <v>868</v>
      </c>
      <c r="Q19" s="2"/>
      <c r="R19" s="2"/>
      <c r="S19" s="2"/>
      <c r="T19" s="2"/>
      <c r="U19" s="2"/>
      <c r="V19" s="2"/>
      <c r="W19" s="2" t="str">
        <f ca="1">CONCATENATE(P19," (",M18,")")</f>
        <v>MATH 211 B06: Lab in ES 920, group 2, taught by Jean-Simon Pacaud Lemay (0)</v>
      </c>
    </row>
    <row r="20" spans="1:23" ht="15" customHeight="1" x14ac:dyDescent="0.25">
      <c r="A20" s="2" t="s">
        <v>914</v>
      </c>
      <c r="B20" s="2"/>
      <c r="C20" s="2"/>
      <c r="D20" s="2"/>
      <c r="E20" s="2"/>
      <c r="F20" s="2"/>
      <c r="G20" s="2"/>
      <c r="H20" s="2"/>
      <c r="I20" s="2"/>
      <c r="J20" s="2"/>
      <c r="L20" s="2">
        <v>14</v>
      </c>
      <c r="M20" s="2">
        <f t="shared" ca="1" si="1"/>
        <v>0</v>
      </c>
      <c r="N20" s="2"/>
      <c r="O20" s="2"/>
      <c r="P20" s="2" t="s">
        <v>869</v>
      </c>
      <c r="Q20" s="2"/>
      <c r="R20" s="2"/>
      <c r="S20" s="2"/>
      <c r="T20" s="2"/>
      <c r="U20" s="2"/>
      <c r="V20" s="2"/>
      <c r="W20" s="2" t="str">
        <f ca="1">CONCATENATE(P20," (",M19,")")</f>
        <v>MATH 211 B07: Lab in TRB 101, group 2, taught by Evan Michael MacNeil (0)</v>
      </c>
    </row>
    <row r="21" spans="1:23" x14ac:dyDescent="0.25">
      <c r="A21" s="2" t="s">
        <v>924</v>
      </c>
      <c r="B21" s="2"/>
      <c r="C21" s="2"/>
      <c r="D21" s="2"/>
      <c r="E21" s="2"/>
      <c r="F21" s="2"/>
      <c r="G21" s="2"/>
      <c r="H21" s="2"/>
      <c r="I21" s="2"/>
      <c r="J21" s="2"/>
      <c r="L21" s="2">
        <v>15</v>
      </c>
      <c r="M21" s="2">
        <f t="shared" ca="1" si="1"/>
        <v>0</v>
      </c>
      <c r="N21" s="2"/>
      <c r="O21" s="2"/>
      <c r="P21" s="2" t="s">
        <v>870</v>
      </c>
      <c r="Q21" s="2"/>
      <c r="R21" s="2"/>
      <c r="S21" s="2"/>
      <c r="T21" s="2"/>
      <c r="U21" s="2"/>
      <c r="V21" s="2"/>
      <c r="W21" s="2" t="str">
        <f ca="1">CONCATENATE(P21," (",M20,")")</f>
        <v>MATH 211 B08: Lab in ST 130, group 2, taught by Vanessa Ann Pizante (0)</v>
      </c>
    </row>
    <row r="22" spans="1:23" x14ac:dyDescent="0.25">
      <c r="A22" s="2">
        <v>1</v>
      </c>
      <c r="B22" s="2"/>
      <c r="C22" s="2"/>
      <c r="D22" s="2"/>
      <c r="E22" s="2"/>
      <c r="F22" s="2"/>
      <c r="G22" s="2"/>
      <c r="H22" s="2"/>
      <c r="I22" s="2"/>
      <c r="J22" s="2"/>
      <c r="L22" s="2">
        <v>16</v>
      </c>
      <c r="M22" s="2">
        <f t="shared" ca="1" si="1"/>
        <v>0</v>
      </c>
      <c r="N22" s="2"/>
      <c r="O22" s="2"/>
      <c r="P22" s="2" t="s">
        <v>871</v>
      </c>
      <c r="Q22" s="2"/>
      <c r="R22" s="2"/>
      <c r="S22" s="2"/>
      <c r="T22" s="2"/>
      <c r="U22" s="2"/>
      <c r="V22" s="2"/>
      <c r="W22" s="2" t="str">
        <f ca="1">CONCATENATE(P22," (",M21,")")</f>
        <v>MATH 211 B09: Lab in SA 015, group 3, taught by Eric Provencher (0)</v>
      </c>
    </row>
    <row r="23" spans="1:23" x14ac:dyDescent="0.25">
      <c r="A23" s="2" t="s">
        <v>840</v>
      </c>
      <c r="B23" s="2"/>
      <c r="C23" s="2"/>
      <c r="D23" s="2"/>
      <c r="E23" s="2"/>
      <c r="F23" s="2"/>
      <c r="G23" s="2"/>
      <c r="H23" s="2"/>
      <c r="I23" s="2"/>
      <c r="J23" s="2"/>
      <c r="L23" s="2">
        <v>17</v>
      </c>
      <c r="M23" s="2">
        <f t="shared" ca="1" si="1"/>
        <v>0</v>
      </c>
      <c r="N23" s="2"/>
      <c r="O23" s="2"/>
      <c r="P23" s="2" t="s">
        <v>872</v>
      </c>
      <c r="Q23" s="2"/>
      <c r="R23" s="2"/>
      <c r="S23" s="2"/>
      <c r="T23" s="2"/>
      <c r="U23" s="2"/>
      <c r="V23" s="2"/>
      <c r="W23" s="2" t="str">
        <f t="shared" ref="W23:W52" ca="1" si="2">CONCATENATE(P23," (",M22,")")</f>
        <v>MATH 211 B10: Lab in ES 920, group 3, taught by Qihe Liang (0)</v>
      </c>
    </row>
    <row r="24" spans="1:23" x14ac:dyDescent="0.25">
      <c r="A24" s="2" t="s">
        <v>842</v>
      </c>
      <c r="B24" s="2"/>
      <c r="C24" s="2"/>
      <c r="D24" s="2"/>
      <c r="E24" s="2"/>
      <c r="F24" s="2"/>
      <c r="G24" s="2"/>
      <c r="H24" s="2"/>
      <c r="I24" s="2"/>
      <c r="J24" s="2"/>
      <c r="L24" s="2">
        <v>18</v>
      </c>
      <c r="M24" s="2">
        <f t="shared" ca="1" si="1"/>
        <v>0</v>
      </c>
      <c r="N24" s="2"/>
      <c r="O24" s="2"/>
      <c r="P24" s="2" t="s">
        <v>873</v>
      </c>
      <c r="Q24" s="2"/>
      <c r="R24" s="2"/>
      <c r="S24" s="2"/>
      <c r="T24" s="2"/>
      <c r="U24" s="2"/>
      <c r="V24" s="2"/>
      <c r="W24" s="2" t="str">
        <f t="shared" ca="1" si="2"/>
        <v>MATH 211 B11: Lab in TRB 101, group 3, taught by Muhammad Israr-Ul-Haq (0)</v>
      </c>
    </row>
    <row r="25" spans="1:23" x14ac:dyDescent="0.25">
      <c r="A25" s="2" t="s">
        <v>840</v>
      </c>
      <c r="B25" s="2"/>
      <c r="C25" s="2"/>
      <c r="D25" s="2"/>
      <c r="E25" s="2"/>
      <c r="F25" s="2"/>
      <c r="G25" s="2"/>
      <c r="H25" s="2"/>
      <c r="I25" s="2"/>
      <c r="J25" s="2"/>
      <c r="L25" s="2">
        <v>19</v>
      </c>
      <c r="M25" s="2">
        <f t="shared" ca="1" si="1"/>
        <v>0</v>
      </c>
      <c r="N25" s="2"/>
      <c r="O25" s="2"/>
      <c r="P25" s="2" t="s">
        <v>874</v>
      </c>
      <c r="Q25" s="2"/>
      <c r="R25" s="2"/>
      <c r="S25" s="2"/>
      <c r="T25" s="2"/>
      <c r="U25" s="2"/>
      <c r="V25" s="2"/>
      <c r="W25" s="2" t="str">
        <f t="shared" ca="1" si="2"/>
        <v>MATH 211 B12: Lab in ST 130, group 3, taught by Jean-Simon Pacaud Lemay (0)</v>
      </c>
    </row>
    <row r="26" spans="1:23" ht="15" customHeight="1" x14ac:dyDescent="0.25">
      <c r="A26" s="2" t="s">
        <v>811</v>
      </c>
      <c r="B26" s="2" t="s">
        <v>812</v>
      </c>
      <c r="C26" s="2" t="s">
        <v>813</v>
      </c>
      <c r="D26" s="2" t="s">
        <v>814</v>
      </c>
      <c r="E26" s="2" t="s">
        <v>363</v>
      </c>
      <c r="F26" s="2" t="s">
        <v>815</v>
      </c>
      <c r="G26" s="2" t="s">
        <v>816</v>
      </c>
      <c r="H26" s="2" t="s">
        <v>817</v>
      </c>
      <c r="I26" s="2" t="s">
        <v>818</v>
      </c>
      <c r="J26" s="2" t="s">
        <v>819</v>
      </c>
      <c r="K26" s="2" t="s">
        <v>840</v>
      </c>
      <c r="L26" s="2">
        <v>20</v>
      </c>
      <c r="M26" s="2">
        <f t="shared" ref="M8:M30" ca="1" si="3">INDIRECT(ADDRESS(5+13*L26,1))</f>
        <v>0</v>
      </c>
      <c r="N26" s="2"/>
      <c r="O26" s="2"/>
      <c r="P26" s="2" t="s">
        <v>875</v>
      </c>
      <c r="Q26" s="2"/>
      <c r="R26" s="2"/>
      <c r="S26" s="2"/>
      <c r="T26" s="2"/>
      <c r="U26" s="2"/>
      <c r="V26" s="2"/>
      <c r="W26" s="2" t="str">
        <f t="shared" ca="1" si="2"/>
        <v>MATH 211 B13: Lab in SA 017, group 4, taught by Rachel Lisbeth Hardeman (0)</v>
      </c>
    </row>
    <row r="27" spans="1:23" x14ac:dyDescent="0.25">
      <c r="A27" s="2">
        <v>76855</v>
      </c>
      <c r="B27" s="2"/>
      <c r="C27" s="2"/>
      <c r="D27" s="2"/>
      <c r="E27" s="2"/>
      <c r="F27" s="2"/>
      <c r="G27" s="2"/>
      <c r="H27" s="2"/>
      <c r="I27" s="2"/>
      <c r="J27" s="2"/>
      <c r="L27" s="2">
        <v>21</v>
      </c>
      <c r="M27" s="2">
        <f t="shared" ca="1" si="3"/>
        <v>0</v>
      </c>
      <c r="N27" s="2"/>
      <c r="O27" s="2"/>
      <c r="P27" s="2" t="s">
        <v>876</v>
      </c>
      <c r="Q27" s="2"/>
      <c r="R27" s="2"/>
      <c r="S27" s="2"/>
      <c r="T27" s="2"/>
      <c r="U27" s="2"/>
      <c r="V27" s="2"/>
      <c r="W27" s="2" t="str">
        <f t="shared" ca="1" si="2"/>
        <v>MATH 211 B14: Lab in ES 920, group 4, taught by Vanessa Ann Pizante (0)</v>
      </c>
    </row>
    <row r="28" spans="1:23" x14ac:dyDescent="0.25">
      <c r="A28" s="2" t="s">
        <v>837</v>
      </c>
      <c r="B28" s="2"/>
      <c r="C28" s="2"/>
      <c r="D28" s="2"/>
      <c r="E28" s="2"/>
      <c r="F28" s="2"/>
      <c r="G28" s="2"/>
      <c r="H28" s="2"/>
      <c r="I28" s="2"/>
      <c r="J28" s="2"/>
      <c r="L28" s="2">
        <v>22</v>
      </c>
      <c r="M28" s="2">
        <f t="shared" ca="1" si="3"/>
        <v>0</v>
      </c>
      <c r="N28" s="2"/>
      <c r="O28" s="2"/>
      <c r="P28" s="2" t="s">
        <v>877</v>
      </c>
      <c r="Q28" s="2"/>
      <c r="R28" s="2"/>
      <c r="S28" s="2"/>
      <c r="T28" s="2"/>
      <c r="U28" s="2"/>
      <c r="V28" s="2"/>
      <c r="W28" s="2" t="str">
        <f t="shared" ca="1" si="2"/>
        <v>MATH 211 B15: Lab in ST 128, group 4, taught by Aiden James Huffman (0)</v>
      </c>
    </row>
    <row r="29" spans="1:23" x14ac:dyDescent="0.25">
      <c r="A29" s="2" t="s">
        <v>821</v>
      </c>
      <c r="B29" s="2"/>
      <c r="C29" s="2"/>
      <c r="D29" s="2"/>
      <c r="E29" s="2"/>
      <c r="F29" s="2"/>
      <c r="G29" s="2"/>
      <c r="H29" s="2"/>
      <c r="I29" s="2"/>
      <c r="J29" s="2"/>
      <c r="L29" s="2">
        <v>23</v>
      </c>
      <c r="M29" s="2">
        <f t="shared" ca="1" si="3"/>
        <v>0</v>
      </c>
      <c r="N29" s="2"/>
      <c r="O29" s="2"/>
      <c r="P29" s="2" t="s">
        <v>878</v>
      </c>
      <c r="Q29" s="2"/>
      <c r="R29" s="2"/>
      <c r="S29" s="2"/>
      <c r="T29" s="2"/>
      <c r="U29" s="2"/>
      <c r="V29" s="2"/>
      <c r="W29" s="2" t="str">
        <f t="shared" ca="1" si="2"/>
        <v>MATH 211 B16: Lab in SA 124A, group 4, taught by Vanessa Ann Pizante (0)</v>
      </c>
    </row>
    <row r="30" spans="1:23" x14ac:dyDescent="0.25">
      <c r="A30" s="2" t="s">
        <v>832</v>
      </c>
      <c r="B30" s="2"/>
      <c r="C30" s="2"/>
      <c r="D30" s="2"/>
      <c r="E30" s="2"/>
      <c r="F30" s="2"/>
      <c r="G30" s="2"/>
      <c r="H30" s="2"/>
      <c r="I30" s="2"/>
      <c r="J30" s="2"/>
      <c r="L30" s="2">
        <v>24</v>
      </c>
      <c r="M30" s="2">
        <f t="shared" ca="1" si="3"/>
        <v>0</v>
      </c>
      <c r="N30" s="2"/>
      <c r="O30" s="2"/>
      <c r="P30" s="2" t="s">
        <v>879</v>
      </c>
      <c r="Q30" s="2"/>
      <c r="R30" s="2"/>
      <c r="S30" s="2"/>
      <c r="T30" s="2"/>
      <c r="U30" s="2"/>
      <c r="V30" s="2"/>
      <c r="W30" s="2" t="str">
        <f t="shared" ca="1" si="2"/>
        <v>MATH 211 B17: Lab in SA 124A, group 5, taught by Ilia Ilmer (0)</v>
      </c>
    </row>
    <row r="31" spans="1:23" x14ac:dyDescent="0.25">
      <c r="A31" s="2" t="s">
        <v>822</v>
      </c>
      <c r="B31" s="2"/>
      <c r="C31" s="2"/>
      <c r="D31" s="2"/>
      <c r="E31" s="2"/>
      <c r="F31" s="2"/>
      <c r="G31" s="2"/>
      <c r="H31" s="2"/>
      <c r="I31" s="2"/>
      <c r="J31" s="2"/>
      <c r="L31" s="2">
        <v>25</v>
      </c>
      <c r="M31" s="2">
        <f t="shared" ref="M8:M38" ca="1" si="4">INDIRECT(ADDRESS(5+13*L31-L31,1))</f>
        <v>0</v>
      </c>
      <c r="N31" s="2"/>
      <c r="O31" s="2"/>
      <c r="P31" s="2" t="s">
        <v>880</v>
      </c>
      <c r="Q31" s="2"/>
      <c r="R31" s="2"/>
      <c r="S31" s="2"/>
      <c r="T31" s="2"/>
      <c r="U31" s="2"/>
      <c r="V31" s="2"/>
      <c r="W31" s="2" t="str">
        <f t="shared" ca="1" si="2"/>
        <v>MATH 211 B18: Lab in SA 124A, group 5, taught by Ilia Ilmer (0)</v>
      </c>
    </row>
    <row r="32" spans="1:23" ht="15" customHeight="1" x14ac:dyDescent="0.25">
      <c r="A32" s="2" t="s">
        <v>914</v>
      </c>
      <c r="B32" s="2"/>
      <c r="C32" s="2"/>
      <c r="D32" s="2"/>
      <c r="E32" s="2"/>
      <c r="F32" s="2"/>
      <c r="G32" s="2"/>
      <c r="H32" s="2"/>
      <c r="I32" s="2"/>
      <c r="J32" s="2"/>
      <c r="L32" s="2">
        <v>26</v>
      </c>
      <c r="M32" s="2">
        <f t="shared" ca="1" si="4"/>
        <v>0</v>
      </c>
      <c r="N32" s="2"/>
      <c r="O32" s="2"/>
      <c r="P32" s="2" t="s">
        <v>881</v>
      </c>
      <c r="Q32" s="2"/>
      <c r="R32" s="2"/>
      <c r="S32" s="2"/>
      <c r="T32" s="2"/>
      <c r="U32" s="2"/>
      <c r="V32" s="2"/>
      <c r="W32" s="2" t="str">
        <f t="shared" ca="1" si="2"/>
        <v>MATH 211 B19: Lab in ST 130, group 5, taught by Leanne Carolyn Haasen (0)</v>
      </c>
    </row>
    <row r="33" spans="1:23" x14ac:dyDescent="0.25">
      <c r="A33" s="2" t="s">
        <v>924</v>
      </c>
      <c r="B33" s="2"/>
      <c r="C33" s="2"/>
      <c r="D33" s="2"/>
      <c r="E33" s="2"/>
      <c r="F33" s="2"/>
      <c r="G33" s="2"/>
      <c r="H33" s="2"/>
      <c r="I33" s="2"/>
      <c r="J33" s="2"/>
      <c r="L33" s="2">
        <v>27</v>
      </c>
      <c r="M33" s="2">
        <f t="shared" ca="1" si="4"/>
        <v>0</v>
      </c>
      <c r="N33" s="2"/>
      <c r="O33" s="2"/>
      <c r="P33" s="2" t="s">
        <v>882</v>
      </c>
      <c r="Q33" s="2"/>
      <c r="R33" s="2"/>
      <c r="S33" s="2"/>
      <c r="T33" s="2"/>
      <c r="U33" s="2"/>
      <c r="V33" s="2"/>
      <c r="W33" s="2" t="str">
        <f t="shared" ca="1" si="2"/>
        <v>MATH 211 B20: Lab in SA 235, group 6, taught by William Thomas Johnson (0)</v>
      </c>
    </row>
    <row r="34" spans="1:23" x14ac:dyDescent="0.25">
      <c r="A34" s="2">
        <v>1</v>
      </c>
      <c r="B34" s="2"/>
      <c r="C34" s="2"/>
      <c r="D34" s="2"/>
      <c r="E34" s="2"/>
      <c r="F34" s="2"/>
      <c r="G34" s="2"/>
      <c r="H34" s="2"/>
      <c r="I34" s="2"/>
      <c r="J34" s="2"/>
      <c r="L34" s="2">
        <v>28</v>
      </c>
      <c r="M34" s="2">
        <f t="shared" ca="1" si="4"/>
        <v>0</v>
      </c>
      <c r="N34" s="2"/>
      <c r="O34" s="2"/>
      <c r="P34" s="2" t="s">
        <v>883</v>
      </c>
      <c r="Q34" s="2"/>
      <c r="R34" s="2"/>
      <c r="S34" s="2"/>
      <c r="T34" s="2"/>
      <c r="U34" s="2"/>
      <c r="V34" s="2"/>
      <c r="W34" s="2" t="str">
        <f t="shared" ca="1" si="2"/>
        <v>MATH 211 B21: Lab in MS 427, group 6, taught by Rachel Lisbeth Hardeman (0)</v>
      </c>
    </row>
    <row r="35" spans="1:23" x14ac:dyDescent="0.25">
      <c r="A35" s="2" t="s">
        <v>840</v>
      </c>
      <c r="B35" s="2"/>
      <c r="C35" s="2"/>
      <c r="D35" s="2"/>
      <c r="E35" s="2"/>
      <c r="F35" s="2"/>
      <c r="G35" s="2"/>
      <c r="H35" s="2"/>
      <c r="I35" s="2"/>
      <c r="J35" s="2"/>
      <c r="L35" s="2">
        <v>29</v>
      </c>
      <c r="M35" s="2">
        <f t="shared" ca="1" si="4"/>
        <v>0</v>
      </c>
      <c r="N35" s="2"/>
      <c r="O35" s="2"/>
      <c r="P35" s="2" t="s">
        <v>884</v>
      </c>
      <c r="Q35" s="2"/>
      <c r="R35" s="2"/>
      <c r="S35" s="2"/>
      <c r="T35" s="2"/>
      <c r="U35" s="2"/>
      <c r="V35" s="2"/>
      <c r="W35" s="2" t="str">
        <f t="shared" ca="1" si="2"/>
        <v>MATH 211 B22: Lab in MS 431, group 6, taught by Rachel Lisbeth Hardeman (0)</v>
      </c>
    </row>
    <row r="36" spans="1:23" x14ac:dyDescent="0.25">
      <c r="A36" s="2" t="s">
        <v>842</v>
      </c>
      <c r="B36" s="2"/>
      <c r="C36" s="2"/>
      <c r="D36" s="2"/>
      <c r="E36" s="2"/>
      <c r="F36" s="2"/>
      <c r="G36" s="2"/>
      <c r="H36" s="2"/>
      <c r="I36" s="2"/>
      <c r="J36" s="2"/>
      <c r="L36" s="2">
        <v>30</v>
      </c>
      <c r="M36" s="2">
        <f t="shared" ca="1" si="4"/>
        <v>0</v>
      </c>
      <c r="N36" s="2"/>
      <c r="O36" s="2"/>
      <c r="P36" s="2" t="s">
        <v>885</v>
      </c>
      <c r="Q36" s="2"/>
      <c r="R36" s="2"/>
      <c r="S36" s="2"/>
      <c r="T36" s="2"/>
      <c r="U36" s="2"/>
      <c r="V36" s="2"/>
      <c r="W36" s="2" t="str">
        <f t="shared" ca="1" si="2"/>
        <v>MATH 211 B23: Lab in MS 431, group 7, taught by Qihe Liang (0)</v>
      </c>
    </row>
    <row r="37" spans="1:23" x14ac:dyDescent="0.25">
      <c r="A37" s="2" t="s">
        <v>840</v>
      </c>
      <c r="B37" s="2"/>
      <c r="C37" s="2"/>
      <c r="D37" s="2"/>
      <c r="E37" s="2"/>
      <c r="F37" s="2"/>
      <c r="G37" s="2"/>
      <c r="H37" s="2"/>
      <c r="I37" s="2"/>
      <c r="J37" s="2"/>
      <c r="L37" s="2">
        <v>31</v>
      </c>
      <c r="M37" s="2">
        <f t="shared" ca="1" si="4"/>
        <v>0</v>
      </c>
      <c r="N37" s="2"/>
      <c r="O37" s="2"/>
      <c r="P37" s="2" t="s">
        <v>886</v>
      </c>
      <c r="Q37" s="2"/>
      <c r="R37" s="2"/>
      <c r="S37" s="2"/>
      <c r="T37" s="2"/>
      <c r="U37" s="2"/>
      <c r="V37" s="2"/>
      <c r="W37" s="2" t="str">
        <f t="shared" ca="1" si="2"/>
        <v>MATH 211 B24: Lab in EEEL 345, group 7, taught by William Thomas Johnson (0)</v>
      </c>
    </row>
    <row r="38" spans="1:23" ht="15" customHeight="1" x14ac:dyDescent="0.25">
      <c r="A38" s="2" t="s">
        <v>811</v>
      </c>
      <c r="B38" s="2" t="s">
        <v>812</v>
      </c>
      <c r="C38" s="2" t="s">
        <v>813</v>
      </c>
      <c r="D38" s="2" t="s">
        <v>814</v>
      </c>
      <c r="E38" s="2" t="s">
        <v>363</v>
      </c>
      <c r="F38" s="2" t="s">
        <v>815</v>
      </c>
      <c r="G38" s="2" t="s">
        <v>816</v>
      </c>
      <c r="H38" s="2" t="s">
        <v>817</v>
      </c>
      <c r="I38" s="2" t="s">
        <v>818</v>
      </c>
      <c r="J38" s="2" t="s">
        <v>819</v>
      </c>
      <c r="K38" s="2" t="s">
        <v>840</v>
      </c>
      <c r="L38" s="2">
        <v>32</v>
      </c>
      <c r="M38" s="2">
        <f t="shared" ca="1" si="4"/>
        <v>0</v>
      </c>
      <c r="N38" s="2"/>
      <c r="O38" s="2"/>
      <c r="P38" s="2" t="s">
        <v>887</v>
      </c>
      <c r="Q38" s="2"/>
      <c r="R38" s="2"/>
      <c r="S38" s="2"/>
      <c r="T38" s="2"/>
      <c r="U38" s="2"/>
      <c r="V38" s="2"/>
      <c r="W38" s="2" t="str">
        <f t="shared" ca="1" si="2"/>
        <v>MATH 211 B25: Lab in EEEL 349, group 7, taught by Jeremy James Gillespie (0)</v>
      </c>
    </row>
    <row r="39" spans="1:23" x14ac:dyDescent="0.25">
      <c r="A39" s="2">
        <v>76856</v>
      </c>
      <c r="B39" s="2"/>
      <c r="C39" s="2"/>
      <c r="D39" s="2"/>
      <c r="E39" s="2"/>
      <c r="F39" s="2"/>
      <c r="G39" s="2"/>
      <c r="H39" s="2"/>
      <c r="I39" s="2"/>
      <c r="J39" s="2"/>
      <c r="L39" s="2">
        <v>33</v>
      </c>
      <c r="M39" s="2">
        <f ca="1">INDIRECT(ADDRESS(5+13*L39-L30,1))</f>
        <v>0</v>
      </c>
      <c r="N39" s="2"/>
      <c r="O39" s="2"/>
      <c r="P39" s="2" t="s">
        <v>888</v>
      </c>
      <c r="Q39" s="2"/>
      <c r="R39" s="2"/>
      <c r="S39" s="2"/>
      <c r="T39" s="2"/>
      <c r="U39" s="2"/>
      <c r="V39" s="2"/>
      <c r="W39" s="2" t="str">
        <f t="shared" ca="1" si="2"/>
        <v>MATH 211 B26: Lab in MS 427, group 8, taught by Joshua Simon Novak (0)</v>
      </c>
    </row>
    <row r="40" spans="1:23" x14ac:dyDescent="0.25">
      <c r="A40" s="2" t="s">
        <v>838</v>
      </c>
      <c r="B40" s="2"/>
      <c r="C40" s="2"/>
      <c r="D40" s="2"/>
      <c r="E40" s="2"/>
      <c r="F40" s="2"/>
      <c r="G40" s="2"/>
      <c r="H40" s="2"/>
      <c r="I40" s="2"/>
      <c r="J40" s="2"/>
      <c r="L40" s="2">
        <v>34</v>
      </c>
      <c r="M40" s="2">
        <f ca="1">INDIRECT(ADDRESS(5+13*L40-L31,1))</f>
        <v>0</v>
      </c>
      <c r="N40" s="2"/>
      <c r="O40" s="2"/>
      <c r="P40" s="2" t="s">
        <v>889</v>
      </c>
      <c r="Q40" s="2"/>
      <c r="R40" s="2"/>
      <c r="S40" s="2"/>
      <c r="T40" s="2"/>
      <c r="U40" s="2"/>
      <c r="V40" s="2"/>
      <c r="W40" s="2" t="str">
        <f t="shared" ca="1" si="2"/>
        <v>MATH 211 B27: Lab in MS 427, group 8, taught by Joshua Simon Novak (0)</v>
      </c>
    </row>
    <row r="41" spans="1:23" x14ac:dyDescent="0.25">
      <c r="A41" s="2" t="s">
        <v>821</v>
      </c>
      <c r="B41" s="2"/>
      <c r="C41" s="2"/>
      <c r="D41" s="2"/>
      <c r="E41" s="2"/>
      <c r="F41" s="2"/>
      <c r="G41" s="2"/>
      <c r="H41" s="2"/>
      <c r="I41" s="2"/>
      <c r="J41" s="2"/>
      <c r="L41" s="2">
        <v>35</v>
      </c>
      <c r="M41" s="2">
        <f ca="1">INDIRECT(ADDRESS(5+13*L41-L32,1))</f>
        <v>0</v>
      </c>
      <c r="N41" s="2"/>
      <c r="O41" s="2"/>
      <c r="P41" s="2" t="s">
        <v>890</v>
      </c>
      <c r="Q41" s="2"/>
      <c r="R41" s="2"/>
      <c r="S41" s="2"/>
      <c r="T41" s="2"/>
      <c r="U41" s="2"/>
      <c r="V41" s="2"/>
      <c r="W41" s="2" t="str">
        <f t="shared" ca="1" si="2"/>
        <v>MATH 211 B28: Lab in MS 431, group 8, taught by Kelsey Marie Wagner (0)</v>
      </c>
    </row>
    <row r="42" spans="1:23" x14ac:dyDescent="0.25">
      <c r="A42" s="2" t="s">
        <v>834</v>
      </c>
      <c r="B42" s="2"/>
      <c r="C42" s="2"/>
      <c r="D42" s="2"/>
      <c r="E42" s="2"/>
      <c r="F42" s="2"/>
      <c r="G42" s="2"/>
      <c r="H42" s="2"/>
      <c r="I42" s="2"/>
      <c r="J42" s="2"/>
      <c r="L42" s="2">
        <v>36</v>
      </c>
      <c r="M42" s="2">
        <f ca="1">INDIRECT(ADDRESS(5+13*L42-L33,1))</f>
        <v>0</v>
      </c>
      <c r="N42" s="2"/>
      <c r="O42" s="2"/>
      <c r="P42" s="2" t="s">
        <v>891</v>
      </c>
      <c r="Q42" s="2"/>
      <c r="R42" s="2"/>
      <c r="S42" s="2"/>
      <c r="T42" s="2"/>
      <c r="U42" s="2"/>
      <c r="V42" s="2"/>
      <c r="W42" s="2" t="str">
        <f t="shared" ca="1" si="2"/>
        <v>MATH 211 T01: Tutorial with noroom assigned, any group, no instructor assigned (0)</v>
      </c>
    </row>
    <row r="43" spans="1:23" x14ac:dyDescent="0.25">
      <c r="A43" s="2" t="s">
        <v>822</v>
      </c>
      <c r="B43" s="2"/>
      <c r="C43" s="2"/>
      <c r="D43" s="2"/>
      <c r="E43" s="2"/>
      <c r="F43" s="2"/>
      <c r="G43" s="2"/>
      <c r="H43" s="2"/>
      <c r="I43" s="2"/>
      <c r="J43" s="2"/>
      <c r="L43" s="2">
        <v>37</v>
      </c>
      <c r="M43" s="2">
        <f ca="1">INDIRECT(ADDRESS(5+13*L43-L34,1))</f>
        <v>0</v>
      </c>
      <c r="N43" s="2"/>
      <c r="O43" s="2"/>
      <c r="P43" s="2" t="s">
        <v>892</v>
      </c>
      <c r="Q43" s="2"/>
      <c r="R43" s="2"/>
      <c r="S43" s="2"/>
      <c r="T43" s="2"/>
      <c r="U43" s="2"/>
      <c r="V43" s="2"/>
      <c r="W43" s="2" t="str">
        <f t="shared" ca="1" si="2"/>
        <v>MATH 211 T02: Tutorial with noroom assigned, any group, no instructor assigned (0)</v>
      </c>
    </row>
    <row r="44" spans="1:23" ht="15" customHeight="1" x14ac:dyDescent="0.25">
      <c r="A44" s="2" t="s">
        <v>911</v>
      </c>
      <c r="B44" s="2"/>
      <c r="C44" s="2"/>
      <c r="D44" s="2"/>
      <c r="E44" s="2"/>
      <c r="F44" s="2"/>
      <c r="G44" s="2"/>
      <c r="H44" s="2"/>
      <c r="I44" s="2"/>
      <c r="J44" s="2"/>
      <c r="L44" s="2">
        <v>38</v>
      </c>
      <c r="M44" s="2">
        <f ca="1">INDIRECT(ADDRESS(5+13*L44-L35,1))</f>
        <v>0</v>
      </c>
      <c r="N44" s="2"/>
      <c r="O44" s="2"/>
      <c r="P44" s="2" t="s">
        <v>893</v>
      </c>
      <c r="Q44" s="2"/>
      <c r="R44" s="2"/>
      <c r="S44" s="2"/>
      <c r="T44" s="2"/>
      <c r="U44" s="2"/>
      <c r="V44" s="2"/>
      <c r="W44" s="2" t="str">
        <f t="shared" ca="1" si="2"/>
        <v>MATH 211 T03: Tutorial with noroom assigned, any group, no instructor assigned (0)</v>
      </c>
    </row>
    <row r="45" spans="1:23" x14ac:dyDescent="0.25">
      <c r="A45" s="2" t="s">
        <v>924</v>
      </c>
      <c r="B45" s="2"/>
      <c r="C45" s="2"/>
      <c r="D45" s="2"/>
      <c r="E45" s="2"/>
      <c r="F45" s="2"/>
      <c r="G45" s="2"/>
      <c r="H45" s="2"/>
      <c r="I45" s="2"/>
      <c r="J45" s="2"/>
      <c r="L45" s="2">
        <v>39</v>
      </c>
      <c r="M45" s="2">
        <f ca="1">INDIRECT(ADDRESS(5+13*L45-L36,1))</f>
        <v>0</v>
      </c>
      <c r="N45" s="2"/>
      <c r="O45" s="2"/>
      <c r="P45" s="2" t="s">
        <v>894</v>
      </c>
      <c r="Q45" s="2"/>
      <c r="R45" s="2"/>
      <c r="S45" s="2"/>
      <c r="T45" s="2"/>
      <c r="U45" s="2"/>
      <c r="V45" s="2"/>
      <c r="W45" s="2" t="str">
        <f t="shared" ca="1" si="2"/>
        <v>MATH 211 T04: Tutorial with noroom assigned, any group, no instructor assigned (0)</v>
      </c>
    </row>
    <row r="46" spans="1:23" x14ac:dyDescent="0.25">
      <c r="A46" s="2">
        <v>1</v>
      </c>
      <c r="B46" s="2"/>
      <c r="C46" s="2"/>
      <c r="D46" s="2"/>
      <c r="E46" s="2"/>
      <c r="F46" s="2"/>
      <c r="G46" s="2"/>
      <c r="H46" s="2"/>
      <c r="I46" s="2"/>
      <c r="J46" s="2"/>
      <c r="L46" s="2">
        <v>40</v>
      </c>
      <c r="M46" s="2">
        <f ca="1">INDIRECT(ADDRESS(5+13*L46-L37,1))</f>
        <v>0</v>
      </c>
      <c r="N46" s="2"/>
      <c r="O46" s="2"/>
      <c r="P46" s="2" t="s">
        <v>895</v>
      </c>
      <c r="Q46" s="2"/>
      <c r="R46" s="2"/>
      <c r="S46" s="2"/>
      <c r="T46" s="2"/>
      <c r="U46" s="2"/>
      <c r="V46" s="2"/>
      <c r="W46" s="2" t="str">
        <f t="shared" ca="1" si="2"/>
        <v>MATH 211 T05: Tutorial with noroom assigned, any group, no instructor assigned (0)</v>
      </c>
    </row>
    <row r="47" spans="1:23" x14ac:dyDescent="0.25">
      <c r="A47" s="2" t="s">
        <v>840</v>
      </c>
      <c r="B47" s="2"/>
      <c r="C47" s="2"/>
      <c r="D47" s="2"/>
      <c r="E47" s="2"/>
      <c r="F47" s="2"/>
      <c r="G47" s="2"/>
      <c r="H47" s="2"/>
      <c r="I47" s="2"/>
      <c r="J47" s="2"/>
      <c r="L47" s="2">
        <v>41</v>
      </c>
      <c r="M47" s="2">
        <f ca="1">INDIRECT(ADDRESS(5+13*L47-L38,1))</f>
        <v>0</v>
      </c>
      <c r="N47" s="2"/>
      <c r="O47" s="2"/>
      <c r="P47" s="2" t="s">
        <v>896</v>
      </c>
      <c r="Q47" s="2"/>
      <c r="R47" s="2"/>
      <c r="S47" s="2"/>
      <c r="T47" s="2"/>
      <c r="U47" s="2"/>
      <c r="V47" s="2"/>
      <c r="W47" s="2" t="str">
        <f t="shared" ca="1" si="2"/>
        <v>MATH 211 T06: Tutorial with noroom assigned, any group, no instructor assigned (0)</v>
      </c>
    </row>
    <row r="48" spans="1:23" x14ac:dyDescent="0.25">
      <c r="A48" s="2" t="s">
        <v>841</v>
      </c>
      <c r="B48" s="2"/>
      <c r="C48" s="2"/>
      <c r="D48" s="2"/>
      <c r="E48" s="2"/>
      <c r="F48" s="2"/>
      <c r="G48" s="2"/>
      <c r="H48" s="2"/>
      <c r="I48" s="2"/>
      <c r="J48" s="2"/>
      <c r="L48" s="2">
        <v>42</v>
      </c>
      <c r="M48" s="2">
        <f ca="1">INDIRECT(ADDRESS(5+13*L48-L39,1))</f>
        <v>0</v>
      </c>
      <c r="N48" s="2"/>
      <c r="O48" s="2"/>
      <c r="P48" s="2" t="s">
        <v>897</v>
      </c>
      <c r="Q48" s="2"/>
      <c r="R48" s="2"/>
      <c r="S48" s="2"/>
      <c r="T48" s="2"/>
      <c r="U48" s="2"/>
      <c r="V48" s="2"/>
      <c r="W48" s="2" t="str">
        <f t="shared" ca="1" si="2"/>
        <v>MATH 211 T07: Tutorial with noroom assigned, any group, no instructor assigned (0)</v>
      </c>
    </row>
    <row r="49" spans="1:23" x14ac:dyDescent="0.25">
      <c r="A49" s="2" t="s">
        <v>840</v>
      </c>
      <c r="B49" s="2"/>
      <c r="C49" s="2"/>
      <c r="D49" s="2"/>
      <c r="E49" s="2"/>
      <c r="F49" s="2"/>
      <c r="G49" s="2"/>
      <c r="H49" s="2"/>
      <c r="I49" s="2"/>
      <c r="J49" s="2"/>
      <c r="L49" s="2">
        <v>43</v>
      </c>
      <c r="M49" s="2">
        <f ca="1">INDIRECT(ADDRESS(5+13*L49-L40,1))</f>
        <v>0</v>
      </c>
      <c r="N49" s="2"/>
      <c r="O49" s="2"/>
      <c r="P49" s="2" t="s">
        <v>898</v>
      </c>
      <c r="Q49" s="2"/>
      <c r="R49" s="2"/>
      <c r="S49" s="2"/>
      <c r="T49" s="2"/>
      <c r="U49" s="2"/>
      <c r="V49" s="2"/>
      <c r="W49" s="2" t="str">
        <f t="shared" ca="1" si="2"/>
        <v>MATH 211 T08: Tutorial with noroom assigned, any group, no instructor assigned (0)</v>
      </c>
    </row>
    <row r="50" spans="1:23" ht="15" customHeight="1" x14ac:dyDescent="0.25">
      <c r="A50" s="2" t="s">
        <v>811</v>
      </c>
      <c r="B50" s="2" t="s">
        <v>812</v>
      </c>
      <c r="C50" s="2" t="s">
        <v>813</v>
      </c>
      <c r="D50" s="2" t="s">
        <v>814</v>
      </c>
      <c r="E50" s="2" t="s">
        <v>363</v>
      </c>
      <c r="F50" s="2" t="s">
        <v>815</v>
      </c>
      <c r="G50" s="2" t="s">
        <v>816</v>
      </c>
      <c r="H50" s="2" t="s">
        <v>817</v>
      </c>
      <c r="I50" s="2" t="s">
        <v>818</v>
      </c>
      <c r="J50" s="2" t="s">
        <v>819</v>
      </c>
      <c r="K50" s="2" t="s">
        <v>840</v>
      </c>
      <c r="L50" s="2">
        <v>44</v>
      </c>
      <c r="M50" s="2">
        <f ca="1">INDIRECT(ADDRESS(5+13*L50-L41,1))</f>
        <v>0</v>
      </c>
      <c r="N50" s="2"/>
      <c r="O50" s="2"/>
      <c r="P50" s="2" t="s">
        <v>899</v>
      </c>
      <c r="Q50" s="2"/>
      <c r="R50" s="2"/>
      <c r="S50" s="2"/>
      <c r="T50" s="2"/>
      <c r="U50" s="2"/>
      <c r="V50" s="2"/>
      <c r="W50" s="2" t="str">
        <f t="shared" ca="1" si="2"/>
        <v>MATH 211 T09: Tutorial with noroom assigned, any group, no instructor assigned (0)</v>
      </c>
    </row>
    <row r="51" spans="1:23" x14ac:dyDescent="0.25">
      <c r="A51" s="2">
        <v>76857</v>
      </c>
      <c r="B51" s="2"/>
      <c r="C51" s="2"/>
      <c r="D51" s="2"/>
      <c r="E51" s="2"/>
      <c r="F51" s="2"/>
      <c r="G51" s="2"/>
      <c r="H51" s="2"/>
      <c r="I51" s="2"/>
      <c r="J51" s="2"/>
      <c r="L51" s="2">
        <v>45</v>
      </c>
      <c r="M51" s="2">
        <f ca="1">INDIRECT(ADDRESS(5+13*L51-L42,1))</f>
        <v>0</v>
      </c>
      <c r="N51" s="2"/>
      <c r="O51" s="2"/>
      <c r="P51" s="2" t="s">
        <v>900</v>
      </c>
      <c r="Q51" s="2"/>
      <c r="R51" s="2"/>
      <c r="S51" s="2"/>
      <c r="T51" s="2"/>
      <c r="U51" s="2"/>
      <c r="V51" s="2"/>
      <c r="W51" s="2" t="str">
        <f t="shared" ca="1" si="2"/>
        <v>MATH 211 T10: Tutorial with noroom assigned, any group, no instructor assigned (0)</v>
      </c>
    </row>
    <row r="52" spans="1:23" x14ac:dyDescent="0.25">
      <c r="A52" s="2" t="s">
        <v>839</v>
      </c>
      <c r="B52" s="2"/>
      <c r="C52" s="2"/>
      <c r="D52" s="2"/>
      <c r="E52" s="2"/>
      <c r="F52" s="2"/>
      <c r="G52" s="2"/>
      <c r="H52" s="2"/>
      <c r="I52" s="2"/>
      <c r="J52" s="2"/>
      <c r="L52" s="2">
        <v>46</v>
      </c>
      <c r="M52" s="2">
        <f ca="1">INDIRECT(ADDRESS(5+13*L52-L43,1))</f>
        <v>0</v>
      </c>
      <c r="N52" s="2"/>
      <c r="O52" s="2"/>
      <c r="P52" s="2" t="s">
        <v>901</v>
      </c>
      <c r="Q52" s="2"/>
      <c r="R52" s="2"/>
      <c r="S52" s="2"/>
      <c r="T52" s="2"/>
      <c r="U52" s="2"/>
      <c r="V52" s="2"/>
      <c r="W52" s="2" t="str">
        <f t="shared" ca="1" si="2"/>
        <v>MATH 211 T11: Tutorial with noroom assigned, any group, no instructor assigned (0)</v>
      </c>
    </row>
    <row r="53" spans="1:23" x14ac:dyDescent="0.25">
      <c r="A53" s="2" t="s">
        <v>821</v>
      </c>
      <c r="B53" s="2"/>
      <c r="C53" s="2"/>
      <c r="D53" s="2"/>
      <c r="E53" s="2"/>
      <c r="F53" s="2"/>
      <c r="G53" s="2"/>
      <c r="H53" s="2"/>
      <c r="I53" s="2"/>
      <c r="J53" s="2"/>
      <c r="L53" s="2">
        <v>47</v>
      </c>
      <c r="M53" s="2">
        <f ca="1">INDIRECT(ADDRESS(5+13*L53-L44,1))</f>
        <v>0</v>
      </c>
      <c r="N53" s="2"/>
      <c r="O53" s="2"/>
      <c r="P53" s="2"/>
      <c r="Q53" s="2"/>
      <c r="R53" s="2"/>
      <c r="S53" s="2"/>
      <c r="T53" s="2"/>
      <c r="U53" s="2"/>
      <c r="V53" s="2"/>
      <c r="W53" s="2"/>
    </row>
    <row r="54" spans="1:23" x14ac:dyDescent="0.25">
      <c r="A54" s="2" t="s">
        <v>835</v>
      </c>
      <c r="B54" s="2"/>
      <c r="C54" s="2"/>
      <c r="D54" s="2"/>
      <c r="E54" s="2"/>
      <c r="F54" s="2"/>
      <c r="G54" s="2"/>
      <c r="H54" s="2"/>
      <c r="I54" s="2"/>
      <c r="J54" s="2"/>
      <c r="L54" s="2">
        <v>48</v>
      </c>
      <c r="M54" s="2">
        <f ca="1">INDIRECT(ADDRESS(5+13*L54-L45,1))</f>
        <v>0</v>
      </c>
      <c r="N54" s="2"/>
      <c r="O54" s="2"/>
      <c r="P54" s="2"/>
      <c r="Q54" s="2"/>
      <c r="R54" s="2"/>
      <c r="S54" s="2"/>
      <c r="T54" s="2"/>
      <c r="U54" s="2"/>
      <c r="V54" s="2"/>
      <c r="W54" s="2"/>
    </row>
    <row r="55" spans="1:23" x14ac:dyDescent="0.25">
      <c r="A55" s="2" t="s">
        <v>822</v>
      </c>
      <c r="B55" s="2"/>
      <c r="C55" s="2"/>
      <c r="D55" s="2"/>
      <c r="E55" s="2"/>
      <c r="F55" s="2"/>
      <c r="G55" s="2"/>
      <c r="H55" s="2"/>
      <c r="I55" s="2"/>
      <c r="J55" s="2"/>
      <c r="L55" s="2">
        <v>49</v>
      </c>
      <c r="M55" s="2">
        <f ca="1">INDIRECT(ADDRESS(5+13*L55-L46,1))</f>
        <v>0</v>
      </c>
      <c r="N55" s="2"/>
      <c r="O55" s="2"/>
      <c r="P55" s="2"/>
      <c r="Q55" s="2"/>
      <c r="R55" s="2"/>
      <c r="S55" s="2"/>
      <c r="T55" s="2"/>
      <c r="U55" s="2"/>
      <c r="V55" s="2"/>
      <c r="W55" s="2"/>
    </row>
    <row r="56" spans="1:23" ht="15" customHeight="1" x14ac:dyDescent="0.25">
      <c r="A56" s="2" t="s">
        <v>911</v>
      </c>
      <c r="B56" s="2"/>
      <c r="C56" s="2"/>
      <c r="D56" s="2"/>
      <c r="E56" s="2"/>
      <c r="F56" s="2"/>
      <c r="G56" s="2"/>
      <c r="H56" s="2"/>
      <c r="I56" s="2"/>
      <c r="J56" s="2"/>
      <c r="L56" s="2">
        <v>50</v>
      </c>
      <c r="M56" s="2">
        <f ca="1">INDIRECT(ADDRESS(5+13*L56-L47,1))</f>
        <v>0</v>
      </c>
      <c r="N56" s="2"/>
      <c r="O56" s="2"/>
      <c r="P56" s="2"/>
      <c r="Q56" s="2"/>
      <c r="R56" s="2"/>
      <c r="S56" s="2"/>
      <c r="T56" s="2"/>
      <c r="U56" s="2"/>
      <c r="V56" s="2"/>
      <c r="W56" s="2"/>
    </row>
    <row r="57" spans="1:23" x14ac:dyDescent="0.25">
      <c r="A57" s="2" t="s">
        <v>924</v>
      </c>
      <c r="B57" s="2"/>
      <c r="C57" s="2"/>
      <c r="D57" s="2"/>
      <c r="E57" s="2"/>
      <c r="F57" s="2"/>
      <c r="G57" s="2"/>
      <c r="H57" s="2"/>
      <c r="I57" s="2"/>
      <c r="J57" s="2"/>
      <c r="L57" s="2">
        <v>51</v>
      </c>
      <c r="M57" s="2">
        <f ca="1">INDIRECT(ADDRESS(5+13*L57-L48,1))</f>
        <v>0</v>
      </c>
      <c r="N57" s="2"/>
      <c r="O57" s="2"/>
      <c r="P57" s="2"/>
      <c r="Q57" s="2"/>
      <c r="R57" s="2"/>
      <c r="S57" s="2"/>
      <c r="T57" s="2"/>
      <c r="U57" s="2"/>
      <c r="V57" s="2"/>
      <c r="W57" s="2"/>
    </row>
    <row r="58" spans="1:23" x14ac:dyDescent="0.25">
      <c r="A58" s="2">
        <v>1</v>
      </c>
      <c r="B58" s="2"/>
      <c r="C58" s="2"/>
      <c r="D58" s="2"/>
      <c r="E58" s="2"/>
      <c r="F58" s="2"/>
      <c r="G58" s="2"/>
      <c r="H58" s="2"/>
      <c r="I58" s="2"/>
      <c r="J58" s="2"/>
      <c r="L58" s="2">
        <v>52</v>
      </c>
      <c r="M58" s="2">
        <f ca="1">INDIRECT(ADDRESS(5+13*L58-L49,1))</f>
        <v>0</v>
      </c>
      <c r="N58" s="2"/>
      <c r="O58" s="2"/>
      <c r="P58" s="2"/>
      <c r="Q58" s="2"/>
      <c r="R58" s="2"/>
      <c r="S58" s="2"/>
      <c r="T58" s="2"/>
      <c r="U58" s="2"/>
      <c r="V58" s="2"/>
      <c r="W58" s="2"/>
    </row>
    <row r="59" spans="1:23" x14ac:dyDescent="0.25">
      <c r="A59" s="2" t="s">
        <v>840</v>
      </c>
      <c r="B59" s="2"/>
      <c r="C59" s="2"/>
      <c r="D59" s="2"/>
      <c r="E59" s="2"/>
      <c r="F59" s="2"/>
      <c r="G59" s="2"/>
      <c r="H59" s="2"/>
      <c r="I59" s="2"/>
      <c r="J59" s="2"/>
      <c r="L59" s="2">
        <v>53</v>
      </c>
      <c r="M59" s="2">
        <f ca="1">INDIRECT(ADDRESS(5+13*L59-L50,1))</f>
        <v>0</v>
      </c>
      <c r="N59" s="2"/>
      <c r="O59" s="2"/>
      <c r="P59" s="2"/>
      <c r="Q59" s="2"/>
      <c r="R59" s="2"/>
      <c r="S59" s="2"/>
      <c r="T59" s="2"/>
      <c r="U59" s="2"/>
      <c r="V59" s="2"/>
      <c r="W59" s="2"/>
    </row>
    <row r="60" spans="1:23" x14ac:dyDescent="0.25">
      <c r="A60" s="2" t="s">
        <v>842</v>
      </c>
      <c r="B60" s="2"/>
      <c r="C60" s="2"/>
      <c r="D60" s="2"/>
      <c r="E60" s="2"/>
      <c r="F60" s="2"/>
      <c r="G60" s="2"/>
      <c r="H60" s="2"/>
      <c r="I60" s="2"/>
      <c r="J60" s="2"/>
      <c r="L60" s="2">
        <v>54</v>
      </c>
      <c r="M60" s="2">
        <f ca="1">INDIRECT(ADDRESS(5+13*L60-L51,1))</f>
        <v>0</v>
      </c>
      <c r="N60" s="2"/>
      <c r="O60" s="2"/>
      <c r="P60" s="2"/>
      <c r="Q60" s="2"/>
      <c r="R60" s="2"/>
      <c r="S60" s="2"/>
      <c r="T60" s="2"/>
      <c r="U60" s="2"/>
      <c r="V60" s="2"/>
      <c r="W60" s="2"/>
    </row>
    <row r="61" spans="1:23" x14ac:dyDescent="0.25">
      <c r="A61" s="2" t="s">
        <v>840</v>
      </c>
      <c r="B61" s="2"/>
      <c r="C61" s="2"/>
      <c r="D61" s="2"/>
      <c r="E61" s="2"/>
      <c r="F61" s="2"/>
      <c r="G61" s="2"/>
      <c r="H61" s="2"/>
      <c r="I61" s="2"/>
      <c r="J61" s="2"/>
      <c r="L61" s="2">
        <v>55</v>
      </c>
      <c r="M61" s="2">
        <f ca="1">INDIRECT(ADDRESS(5+13*L61-L52,1))</f>
        <v>0</v>
      </c>
      <c r="N61" s="2"/>
      <c r="O61" s="2"/>
      <c r="P61" s="2"/>
      <c r="Q61" s="2"/>
      <c r="R61" s="2"/>
      <c r="S61" s="2"/>
      <c r="T61" s="2"/>
      <c r="U61" s="2"/>
      <c r="V61" s="2"/>
      <c r="W61" s="2"/>
    </row>
    <row r="62" spans="1:23" ht="15" customHeight="1" x14ac:dyDescent="0.25">
      <c r="A62" s="2"/>
      <c r="B62" s="2"/>
      <c r="C62" s="2"/>
      <c r="D62" s="2"/>
      <c r="E62" s="2"/>
      <c r="F62" s="2"/>
      <c r="G62" s="2"/>
      <c r="H62" s="2"/>
      <c r="I62" s="2"/>
      <c r="J62" s="2"/>
      <c r="L62" s="2">
        <v>56</v>
      </c>
      <c r="M62" s="2">
        <f ca="1">INDIRECT(ADDRESS(5+13*L62-L53,1))</f>
        <v>0</v>
      </c>
      <c r="N62" s="2"/>
      <c r="O62" s="2"/>
      <c r="P62" s="2"/>
      <c r="Q62" s="2"/>
      <c r="R62" s="2"/>
      <c r="S62" s="2"/>
      <c r="T62" s="2"/>
      <c r="U62" s="2"/>
      <c r="V62" s="2"/>
      <c r="W62" s="2"/>
    </row>
    <row r="63" spans="1:23" x14ac:dyDescent="0.25">
      <c r="A63" s="2"/>
      <c r="B63" s="2"/>
      <c r="C63" s="2"/>
      <c r="D63" s="2"/>
      <c r="E63" s="2"/>
      <c r="F63" s="2"/>
      <c r="G63" s="2"/>
      <c r="H63" s="2"/>
      <c r="I63" s="2"/>
      <c r="J63" s="2"/>
      <c r="L63" s="2">
        <v>57</v>
      </c>
      <c r="M63" s="2">
        <f ca="1">INDIRECT(ADDRESS(5+13*L63-L54,1))</f>
        <v>0</v>
      </c>
      <c r="N63" s="2"/>
      <c r="O63" s="2"/>
      <c r="P63" s="2"/>
      <c r="Q63" s="2"/>
      <c r="R63" s="2"/>
      <c r="S63" s="2"/>
      <c r="T63" s="2"/>
      <c r="U63" s="2"/>
      <c r="V63" s="2"/>
      <c r="W63" s="2"/>
    </row>
    <row r="64" spans="1:23" x14ac:dyDescent="0.25">
      <c r="A64" s="2"/>
      <c r="B64" s="2"/>
      <c r="C64" s="2"/>
      <c r="D64" s="2"/>
      <c r="E64" s="2"/>
      <c r="F64" s="2"/>
      <c r="G64" s="2"/>
      <c r="H64" s="2"/>
      <c r="I64" s="2"/>
      <c r="J64" s="2"/>
      <c r="L64" s="2">
        <v>58</v>
      </c>
      <c r="M64" s="2">
        <f ca="1">INDIRECT(ADDRESS(5+13*L64-L55,1))</f>
        <v>0</v>
      </c>
      <c r="N64" s="2"/>
      <c r="O64" s="2"/>
      <c r="P64" s="2"/>
      <c r="Q64" s="2"/>
      <c r="R64" s="2"/>
      <c r="S64" s="2"/>
      <c r="T64" s="2"/>
      <c r="U64" s="2"/>
      <c r="V64" s="2"/>
      <c r="W64" s="2"/>
    </row>
    <row r="65" spans="1:13" x14ac:dyDescent="0.25">
      <c r="A65" s="2"/>
      <c r="B65" s="2"/>
      <c r="C65" s="2"/>
      <c r="D65" s="2"/>
      <c r="E65" s="2"/>
      <c r="F65" s="2"/>
      <c r="G65" s="2"/>
      <c r="H65" s="2"/>
      <c r="I65" s="2"/>
      <c r="J65" s="2"/>
      <c r="L65" s="2">
        <v>59</v>
      </c>
      <c r="M65" s="2">
        <f ca="1">INDIRECT(ADDRESS(5+13*L65-L56,1))</f>
        <v>0</v>
      </c>
    </row>
    <row r="66" spans="1:13" x14ac:dyDescent="0.25">
      <c r="A66" s="2"/>
      <c r="B66" s="2"/>
      <c r="C66" s="2"/>
      <c r="D66" s="2"/>
      <c r="E66" s="2"/>
      <c r="F66" s="2"/>
      <c r="G66" s="2"/>
      <c r="H66" s="2"/>
      <c r="I66" s="2"/>
      <c r="J66" s="2"/>
      <c r="L66" s="2">
        <v>60</v>
      </c>
      <c r="M66" s="2">
        <f ca="1">INDIRECT(ADDRESS(5+13*L66-L57,1))</f>
        <v>0</v>
      </c>
    </row>
    <row r="67" spans="1:13" x14ac:dyDescent="0.25">
      <c r="A67" s="2"/>
      <c r="B67" s="2"/>
      <c r="C67" s="2"/>
      <c r="D67" s="2"/>
      <c r="E67" s="2"/>
      <c r="F67" s="2"/>
      <c r="G67" s="2"/>
      <c r="H67" s="2"/>
      <c r="I67" s="2"/>
      <c r="J67" s="2"/>
      <c r="L67" s="2">
        <v>61</v>
      </c>
      <c r="M67" s="2">
        <f ca="1">INDIRECT(ADDRESS(5+13*L67-L58,1))</f>
        <v>0</v>
      </c>
    </row>
    <row r="68" spans="1:13" ht="15" customHeight="1" x14ac:dyDescent="0.25">
      <c r="A68" s="2"/>
      <c r="B68" s="2"/>
      <c r="C68" s="2"/>
      <c r="D68" s="2"/>
      <c r="E68" s="2"/>
      <c r="F68" s="2"/>
      <c r="G68" s="2"/>
      <c r="H68" s="2"/>
      <c r="I68" s="2"/>
      <c r="J68" s="2"/>
      <c r="L68" s="2">
        <v>62</v>
      </c>
      <c r="M68" s="2">
        <f ca="1">INDIRECT(ADDRESS(5+13*L68-L59,1))</f>
        <v>0</v>
      </c>
    </row>
    <row r="69" spans="1:13" x14ac:dyDescent="0.25">
      <c r="A69" s="2"/>
      <c r="B69" s="2"/>
      <c r="C69" s="2"/>
      <c r="D69" s="2"/>
      <c r="E69" s="2"/>
      <c r="F69" s="2"/>
      <c r="G69" s="2"/>
      <c r="H69" s="2"/>
      <c r="I69" s="2"/>
      <c r="J69" s="2"/>
      <c r="L69" s="2">
        <v>63</v>
      </c>
      <c r="M69" s="2">
        <f ca="1">INDIRECT(ADDRESS(5+13*L69-L60,1))</f>
        <v>0</v>
      </c>
    </row>
    <row r="70" spans="1:13" x14ac:dyDescent="0.25">
      <c r="A70" s="2"/>
      <c r="B70" s="2"/>
      <c r="C70" s="2"/>
      <c r="D70" s="2"/>
      <c r="E70" s="2"/>
      <c r="F70" s="2"/>
      <c r="G70" s="2"/>
      <c r="H70" s="2"/>
      <c r="I70" s="2"/>
      <c r="J70" s="2"/>
      <c r="L70" s="2">
        <v>64</v>
      </c>
      <c r="M70" s="2">
        <f ca="1">INDIRECT(ADDRESS(5+13*L70-L61,1))</f>
        <v>0</v>
      </c>
    </row>
    <row r="71" spans="1:13" x14ac:dyDescent="0.25">
      <c r="A71" s="2"/>
      <c r="B71" s="2"/>
      <c r="C71" s="2"/>
      <c r="D71" s="2"/>
      <c r="E71" s="2"/>
      <c r="F71" s="2"/>
      <c r="G71" s="2"/>
      <c r="H71" s="2"/>
      <c r="I71" s="2"/>
      <c r="J71" s="2"/>
      <c r="L71" s="2">
        <v>65</v>
      </c>
      <c r="M71" s="2">
        <f ca="1">INDIRECT(ADDRESS(5+13*L71-L62,1))</f>
        <v>0</v>
      </c>
    </row>
    <row r="72" spans="1:13" x14ac:dyDescent="0.25">
      <c r="A72" s="2"/>
      <c r="B72" s="2"/>
      <c r="C72" s="2"/>
      <c r="D72" s="2"/>
      <c r="E72" s="2"/>
      <c r="F72" s="2"/>
      <c r="G72" s="2"/>
      <c r="H72" s="2"/>
      <c r="I72" s="2"/>
      <c r="J72" s="2"/>
      <c r="L72" s="2">
        <v>66</v>
      </c>
      <c r="M72" s="2">
        <f ca="1">INDIRECT(ADDRESS(5+13*L72-L63,1))</f>
        <v>0</v>
      </c>
    </row>
    <row r="73" spans="1:13" x14ac:dyDescent="0.25">
      <c r="A73" s="2"/>
      <c r="B73" s="2"/>
      <c r="C73" s="2"/>
      <c r="D73" s="2"/>
      <c r="E73" s="2"/>
      <c r="F73" s="2"/>
      <c r="G73" s="2"/>
      <c r="H73" s="2"/>
      <c r="I73" s="2"/>
      <c r="J73" s="2"/>
      <c r="L73" s="2">
        <v>67</v>
      </c>
      <c r="M73" s="2">
        <f ca="1">INDIRECT(ADDRESS(5+13*L73-L64,1))</f>
        <v>0</v>
      </c>
    </row>
    <row r="74" spans="1:13" ht="15" customHeight="1" x14ac:dyDescent="0.25">
      <c r="A74" s="2"/>
      <c r="B74" s="2"/>
      <c r="C74" s="2"/>
      <c r="D74" s="2"/>
      <c r="E74" s="2"/>
      <c r="F74" s="2"/>
      <c r="G74" s="2"/>
      <c r="H74" s="2"/>
      <c r="I74" s="2"/>
      <c r="J74" s="2"/>
      <c r="L74" s="2">
        <v>68</v>
      </c>
      <c r="M74" s="2">
        <f ca="1">INDIRECT(ADDRESS(5+13*L74-L65,1))</f>
        <v>0</v>
      </c>
    </row>
    <row r="75" spans="1:13" x14ac:dyDescent="0.25">
      <c r="A75" s="2"/>
      <c r="B75" s="2"/>
      <c r="C75" s="2"/>
      <c r="D75" s="2"/>
      <c r="E75" s="2"/>
      <c r="F75" s="2"/>
      <c r="G75" s="2"/>
      <c r="H75" s="2"/>
      <c r="I75" s="2"/>
      <c r="J75" s="2"/>
      <c r="L75" s="2">
        <v>69</v>
      </c>
      <c r="M75" s="2">
        <f ca="1">INDIRECT(ADDRESS(5+13*L75-L66,1))</f>
        <v>0</v>
      </c>
    </row>
    <row r="76" spans="1:13" x14ac:dyDescent="0.25">
      <c r="A76" s="2"/>
      <c r="B76" s="2"/>
      <c r="C76" s="2"/>
      <c r="D76" s="2"/>
      <c r="E76" s="2"/>
      <c r="F76" s="2"/>
      <c r="G76" s="2"/>
      <c r="H76" s="2"/>
      <c r="I76" s="2"/>
      <c r="J76" s="2"/>
      <c r="L76" s="2">
        <v>70</v>
      </c>
      <c r="M76" s="2">
        <f ca="1">INDIRECT(ADDRESS(5+13*L76-L67,1))</f>
        <v>0</v>
      </c>
    </row>
    <row r="77" spans="1:13" x14ac:dyDescent="0.25">
      <c r="A77" s="2"/>
      <c r="B77" s="2"/>
      <c r="C77" s="2"/>
      <c r="D77" s="2"/>
      <c r="E77" s="2"/>
      <c r="F77" s="2"/>
      <c r="G77" s="2"/>
      <c r="H77" s="2"/>
      <c r="I77" s="2"/>
      <c r="J77" s="2"/>
      <c r="L77" s="2">
        <v>71</v>
      </c>
      <c r="M77" s="2">
        <f ca="1">INDIRECT(ADDRESS(5+13*L77-L68,1))</f>
        <v>0</v>
      </c>
    </row>
    <row r="78" spans="1:13" x14ac:dyDescent="0.25">
      <c r="A78" s="2"/>
      <c r="B78" s="2"/>
      <c r="C78" s="2"/>
      <c r="D78" s="2"/>
      <c r="E78" s="2"/>
      <c r="F78" s="2"/>
      <c r="G78" s="2"/>
      <c r="H78" s="2"/>
      <c r="I78" s="2"/>
      <c r="J78" s="2"/>
      <c r="L78" s="2">
        <v>72</v>
      </c>
      <c r="M78" s="2">
        <f ca="1">INDIRECT(ADDRESS(5+13*L78-L69,1))</f>
        <v>0</v>
      </c>
    </row>
    <row r="79" spans="1:13" x14ac:dyDescent="0.25">
      <c r="A79" s="2"/>
      <c r="B79" s="2"/>
      <c r="C79" s="2"/>
      <c r="D79" s="2"/>
      <c r="E79" s="2"/>
      <c r="F79" s="2"/>
      <c r="G79" s="2"/>
      <c r="H79" s="2"/>
      <c r="I79" s="2"/>
      <c r="J79" s="2"/>
      <c r="L79" s="2">
        <v>73</v>
      </c>
      <c r="M79" s="2">
        <f ca="1">INDIRECT(ADDRESS(5+13*L79-L70,1))</f>
        <v>0</v>
      </c>
    </row>
    <row r="80" spans="1:13" ht="15" customHeight="1" x14ac:dyDescent="0.25">
      <c r="A80" s="2"/>
      <c r="B80" s="2"/>
      <c r="C80" s="2"/>
      <c r="D80" s="2"/>
      <c r="E80" s="2"/>
      <c r="F80" s="2"/>
      <c r="G80" s="2"/>
      <c r="H80" s="2"/>
      <c r="I80" s="2"/>
      <c r="J80" s="2"/>
      <c r="L80" s="2">
        <v>74</v>
      </c>
      <c r="M80" s="2">
        <f ca="1">INDIRECT(ADDRESS(5+13*L80-L71,1))</f>
        <v>0</v>
      </c>
    </row>
    <row r="81" spans="1:13" x14ac:dyDescent="0.25">
      <c r="A81" s="2"/>
      <c r="B81" s="2"/>
      <c r="C81" s="2"/>
      <c r="D81" s="2"/>
      <c r="E81" s="2"/>
      <c r="F81" s="2"/>
      <c r="G81" s="2"/>
      <c r="H81" s="2"/>
      <c r="I81" s="2"/>
      <c r="J81" s="2"/>
      <c r="L81" s="2">
        <v>75</v>
      </c>
      <c r="M81" s="2">
        <f ca="1">INDIRECT(ADDRESS(5+13*L81-L72,1))</f>
        <v>0</v>
      </c>
    </row>
    <row r="82" spans="1:13" x14ac:dyDescent="0.25">
      <c r="A82" s="2"/>
      <c r="B82" s="2"/>
      <c r="C82" s="2"/>
      <c r="D82" s="2"/>
      <c r="E82" s="2"/>
      <c r="F82" s="2"/>
      <c r="G82" s="2"/>
      <c r="H82" s="2"/>
      <c r="I82" s="2"/>
      <c r="J82" s="2"/>
      <c r="L82" s="2">
        <v>76</v>
      </c>
      <c r="M82" s="2">
        <f ca="1">INDIRECT(ADDRESS(5+13*L82-L73,1))</f>
        <v>0</v>
      </c>
    </row>
    <row r="83" spans="1:13" x14ac:dyDescent="0.25">
      <c r="A83" s="2"/>
      <c r="B83" s="2"/>
      <c r="C83" s="2"/>
      <c r="D83" s="2"/>
      <c r="E83" s="2"/>
      <c r="F83" s="2"/>
      <c r="G83" s="2"/>
      <c r="H83" s="2"/>
      <c r="I83" s="2"/>
      <c r="J83" s="2"/>
      <c r="L83" s="2">
        <v>77</v>
      </c>
      <c r="M83" s="2">
        <f ca="1">INDIRECT(ADDRESS(5+13*L83-L74,1))</f>
        <v>0</v>
      </c>
    </row>
    <row r="84" spans="1:13" x14ac:dyDescent="0.25">
      <c r="A84" s="2"/>
      <c r="B84" s="2"/>
      <c r="C84" s="2"/>
      <c r="D84" s="2"/>
      <c r="E84" s="2"/>
      <c r="F84" s="2"/>
      <c r="G84" s="2"/>
      <c r="H84" s="2"/>
      <c r="I84" s="2"/>
      <c r="J84" s="2"/>
      <c r="L84" s="2">
        <v>78</v>
      </c>
      <c r="M84" s="2">
        <f ca="1">INDIRECT(ADDRESS(5+13*L84-L75,1))</f>
        <v>0</v>
      </c>
    </row>
    <row r="85" spans="1:13" x14ac:dyDescent="0.25">
      <c r="A85" s="2"/>
      <c r="B85" s="2"/>
      <c r="C85" s="2"/>
      <c r="D85" s="2"/>
      <c r="E85" s="2"/>
      <c r="F85" s="2"/>
      <c r="G85" s="2"/>
      <c r="H85" s="2"/>
      <c r="I85" s="2"/>
      <c r="J85" s="2"/>
      <c r="L85" s="2">
        <v>79</v>
      </c>
      <c r="M85" s="2">
        <f ca="1">INDIRECT(ADDRESS(5+13*L85-L76,1))</f>
        <v>0</v>
      </c>
    </row>
    <row r="86" spans="1:13" ht="15" customHeight="1" x14ac:dyDescent="0.25">
      <c r="A86" s="2"/>
      <c r="B86" s="2"/>
      <c r="C86" s="2"/>
      <c r="D86" s="2"/>
      <c r="E86" s="2"/>
      <c r="F86" s="2"/>
      <c r="G86" s="2"/>
      <c r="H86" s="2"/>
      <c r="I86" s="2"/>
      <c r="J86" s="2"/>
      <c r="L86" s="2">
        <v>80</v>
      </c>
      <c r="M86" s="2">
        <f ca="1">INDIRECT(ADDRESS(5+13*L86-L77,1))</f>
        <v>0</v>
      </c>
    </row>
    <row r="87" spans="1:13" x14ac:dyDescent="0.25">
      <c r="A87" s="2"/>
      <c r="B87" s="2"/>
      <c r="C87" s="2"/>
      <c r="D87" s="2"/>
      <c r="E87" s="2"/>
      <c r="F87" s="2"/>
      <c r="G87" s="2"/>
      <c r="H87" s="2"/>
      <c r="I87" s="2"/>
      <c r="J87" s="2"/>
      <c r="L87" s="2">
        <v>81</v>
      </c>
      <c r="M87" s="2">
        <f ca="1">INDIRECT(ADDRESS(5+13*L87-L78,1))</f>
        <v>0</v>
      </c>
    </row>
    <row r="88" spans="1:13" x14ac:dyDescent="0.25">
      <c r="A88" s="2"/>
      <c r="B88" s="2"/>
      <c r="C88" s="2"/>
      <c r="D88" s="2"/>
      <c r="E88" s="2"/>
      <c r="F88" s="2"/>
      <c r="G88" s="2"/>
      <c r="H88" s="2"/>
      <c r="I88" s="2"/>
      <c r="J88" s="2"/>
      <c r="L88" s="2">
        <v>82</v>
      </c>
      <c r="M88" s="2">
        <f ca="1">INDIRECT(ADDRESS(5+13*L88-L79,1))</f>
        <v>0</v>
      </c>
    </row>
    <row r="89" spans="1:13" x14ac:dyDescent="0.25">
      <c r="A89" s="2"/>
      <c r="B89" s="2"/>
      <c r="C89" s="2"/>
      <c r="D89" s="2"/>
      <c r="E89" s="2"/>
      <c r="F89" s="2"/>
      <c r="G89" s="2"/>
      <c r="H89" s="2"/>
      <c r="I89" s="2"/>
      <c r="J89" s="2"/>
      <c r="L89" s="2">
        <v>83</v>
      </c>
      <c r="M89" s="2">
        <f ca="1">INDIRECT(ADDRESS(5+13*L89-L80,1))</f>
        <v>0</v>
      </c>
    </row>
    <row r="90" spans="1:13" x14ac:dyDescent="0.25">
      <c r="A90" s="2"/>
      <c r="B90" s="2"/>
      <c r="C90" s="2"/>
      <c r="D90" s="2"/>
      <c r="E90" s="2"/>
      <c r="F90" s="2"/>
      <c r="G90" s="2"/>
      <c r="H90" s="2"/>
      <c r="I90" s="2"/>
      <c r="J90" s="2"/>
      <c r="L90" s="2">
        <v>84</v>
      </c>
      <c r="M90" s="2">
        <f ca="1">INDIRECT(ADDRESS(5+13*L90-L81,1))</f>
        <v>0</v>
      </c>
    </row>
    <row r="91" spans="1:13" x14ac:dyDescent="0.25">
      <c r="A91" s="2"/>
      <c r="B91" s="2"/>
      <c r="C91" s="2"/>
      <c r="D91" s="2"/>
      <c r="E91" s="2"/>
      <c r="F91" s="2"/>
      <c r="G91" s="2"/>
      <c r="H91" s="2"/>
      <c r="I91" s="2"/>
      <c r="J91" s="2"/>
      <c r="L91" s="2">
        <v>85</v>
      </c>
      <c r="M91" s="2">
        <f ca="1">INDIRECT(ADDRESS(5+13*L91-L82,1))</f>
        <v>0</v>
      </c>
    </row>
    <row r="92" spans="1:13" ht="15" customHeight="1" x14ac:dyDescent="0.25">
      <c r="A92" s="2"/>
      <c r="B92" s="2"/>
      <c r="C92" s="2"/>
      <c r="D92" s="2"/>
      <c r="E92" s="2"/>
      <c r="F92" s="2"/>
      <c r="G92" s="2"/>
      <c r="H92" s="2"/>
      <c r="I92" s="2"/>
      <c r="J92" s="2"/>
      <c r="L92" s="2">
        <v>86</v>
      </c>
      <c r="M92" s="2">
        <f ca="1">INDIRECT(ADDRESS(5+13*L92-L83,1))</f>
        <v>0</v>
      </c>
    </row>
    <row r="93" spans="1:13" x14ac:dyDescent="0.25">
      <c r="A93" s="2"/>
      <c r="B93" s="2"/>
      <c r="C93" s="2"/>
      <c r="D93" s="2"/>
      <c r="E93" s="2"/>
      <c r="F93" s="2"/>
      <c r="G93" s="2"/>
      <c r="H93" s="2"/>
      <c r="I93" s="2"/>
      <c r="J93" s="2"/>
      <c r="L93" s="2">
        <v>87</v>
      </c>
      <c r="M93" s="2">
        <f ca="1">INDIRECT(ADDRESS(5+13*L93-L84,1))</f>
        <v>0</v>
      </c>
    </row>
    <row r="94" spans="1:13" x14ac:dyDescent="0.25">
      <c r="A94" s="2"/>
      <c r="B94" s="2"/>
      <c r="C94" s="2"/>
      <c r="D94" s="2"/>
      <c r="E94" s="2"/>
      <c r="F94" s="2"/>
      <c r="G94" s="2"/>
      <c r="H94" s="2"/>
      <c r="I94" s="2"/>
      <c r="J94" s="2"/>
      <c r="L94" s="2">
        <v>88</v>
      </c>
      <c r="M94" s="2">
        <f ca="1">INDIRECT(ADDRESS(5+13*L94-L85,1))</f>
        <v>0</v>
      </c>
    </row>
    <row r="95" spans="1:13" x14ac:dyDescent="0.25">
      <c r="A95" s="2"/>
      <c r="B95" s="2"/>
      <c r="C95" s="2"/>
      <c r="D95" s="2"/>
      <c r="E95" s="2"/>
      <c r="F95" s="2"/>
      <c r="G95" s="2"/>
      <c r="H95" s="2"/>
      <c r="I95" s="2"/>
      <c r="J95" s="2"/>
      <c r="L95" s="2">
        <v>89</v>
      </c>
      <c r="M95" s="2">
        <f ca="1">INDIRECT(ADDRESS(5+13*L95-L86,1))</f>
        <v>0</v>
      </c>
    </row>
    <row r="96" spans="1:13" x14ac:dyDescent="0.25">
      <c r="A96" s="2"/>
      <c r="B96" s="2"/>
      <c r="C96" s="2"/>
      <c r="D96" s="2"/>
      <c r="E96" s="2"/>
      <c r="F96" s="2"/>
      <c r="G96" s="2"/>
      <c r="H96" s="2"/>
      <c r="I96" s="2"/>
      <c r="J96" s="2"/>
      <c r="L96" s="2">
        <v>90</v>
      </c>
      <c r="M96" s="2">
        <f ca="1">INDIRECT(ADDRESS(5+13*L96-L87,1))</f>
        <v>0</v>
      </c>
    </row>
    <row r="97" spans="1:13" x14ac:dyDescent="0.25">
      <c r="A97" s="2"/>
      <c r="B97" s="2"/>
      <c r="C97" s="2"/>
      <c r="D97" s="2"/>
      <c r="E97" s="2"/>
      <c r="F97" s="2"/>
      <c r="G97" s="2"/>
      <c r="H97" s="2"/>
      <c r="I97" s="2"/>
      <c r="J97" s="2"/>
      <c r="L97" s="2">
        <v>91</v>
      </c>
      <c r="M97" s="2">
        <f ca="1">INDIRECT(ADDRESS(5+13*L97-L88,1))</f>
        <v>0</v>
      </c>
    </row>
    <row r="98" spans="1:13" ht="15" customHeight="1" x14ac:dyDescent="0.25">
      <c r="A98" s="2"/>
      <c r="B98" s="2"/>
      <c r="C98" s="2"/>
      <c r="D98" s="2"/>
      <c r="E98" s="2"/>
      <c r="F98" s="2"/>
      <c r="G98" s="2"/>
      <c r="H98" s="2"/>
      <c r="I98" s="2"/>
      <c r="J98" s="2"/>
      <c r="L98" s="2">
        <v>92</v>
      </c>
      <c r="M98" s="2">
        <f ca="1">INDIRECT(ADDRESS(5+13*L98-L89,1))</f>
        <v>0</v>
      </c>
    </row>
    <row r="99" spans="1:13" x14ac:dyDescent="0.25">
      <c r="A99" s="2"/>
      <c r="B99" s="2"/>
      <c r="C99" s="2"/>
      <c r="D99" s="2"/>
      <c r="E99" s="2"/>
      <c r="F99" s="2"/>
      <c r="G99" s="2"/>
      <c r="H99" s="2"/>
      <c r="I99" s="2"/>
      <c r="J99" s="2"/>
      <c r="L99" s="2">
        <v>93</v>
      </c>
      <c r="M99" s="2">
        <f ca="1">INDIRECT(ADDRESS(5+13*L99-L90,1))</f>
        <v>0</v>
      </c>
    </row>
    <row r="100" spans="1:13" x14ac:dyDescent="0.25">
      <c r="A100" s="2"/>
      <c r="B100" s="2"/>
      <c r="C100" s="2"/>
      <c r="D100" s="2"/>
      <c r="E100" s="2"/>
      <c r="F100" s="2"/>
      <c r="G100" s="2"/>
      <c r="H100" s="2"/>
      <c r="I100" s="2"/>
      <c r="J100" s="2"/>
      <c r="L100" s="2">
        <v>94</v>
      </c>
      <c r="M100" s="2">
        <f ca="1">INDIRECT(ADDRESS(5+13*L100-L91,1))</f>
        <v>0</v>
      </c>
    </row>
    <row r="101" spans="1:13" x14ac:dyDescent="0.25">
      <c r="A101" s="2"/>
      <c r="B101" s="2"/>
      <c r="C101" s="2"/>
      <c r="D101" s="2"/>
      <c r="E101" s="2"/>
      <c r="F101" s="2"/>
      <c r="G101" s="2"/>
      <c r="H101" s="2"/>
      <c r="I101" s="2"/>
      <c r="J101" s="2"/>
      <c r="L101" s="2">
        <v>95</v>
      </c>
      <c r="M101" s="2">
        <f ca="1">INDIRECT(ADDRESS(5+13*L101-L92,1))</f>
        <v>0</v>
      </c>
    </row>
    <row r="102" spans="1:13" x14ac:dyDescent="0.25">
      <c r="A102" s="2"/>
      <c r="B102" s="2"/>
      <c r="C102" s="2"/>
      <c r="D102" s="2"/>
      <c r="E102" s="2"/>
      <c r="F102" s="2"/>
      <c r="G102" s="2"/>
      <c r="H102" s="2"/>
      <c r="I102" s="2"/>
      <c r="J102" s="2"/>
      <c r="L102" s="2">
        <v>96</v>
      </c>
      <c r="M102" s="2">
        <f ca="1">INDIRECT(ADDRESS(5+13*L102-L93,1))</f>
        <v>0</v>
      </c>
    </row>
    <row r="103" spans="1:13" x14ac:dyDescent="0.25">
      <c r="A103" s="2"/>
      <c r="B103" s="2"/>
      <c r="C103" s="2"/>
      <c r="D103" s="2"/>
      <c r="E103" s="2"/>
      <c r="F103" s="2"/>
      <c r="G103" s="2"/>
      <c r="H103" s="2"/>
      <c r="I103" s="2"/>
      <c r="J103" s="2"/>
      <c r="L103" s="2">
        <v>97</v>
      </c>
      <c r="M103" s="2">
        <f ca="1">INDIRECT(ADDRESS(5+13*L103-L94,1))</f>
        <v>0</v>
      </c>
    </row>
    <row r="104" spans="1:13" x14ac:dyDescent="0.25">
      <c r="A104" s="2"/>
      <c r="B104" s="2"/>
      <c r="C104" s="2"/>
      <c r="D104" s="2"/>
      <c r="E104" s="2"/>
      <c r="F104" s="2"/>
      <c r="G104" s="2"/>
      <c r="H104" s="2"/>
      <c r="I104" s="2"/>
      <c r="J104" s="2"/>
      <c r="L104" s="2">
        <v>98</v>
      </c>
      <c r="M104" s="2">
        <f ca="1">INDIRECT(ADDRESS(5+13*L104-L95,1))</f>
        <v>0</v>
      </c>
    </row>
    <row r="105" spans="1:13" x14ac:dyDescent="0.25">
      <c r="A105" s="2"/>
      <c r="B105" s="2"/>
      <c r="C105" s="2"/>
      <c r="D105" s="2"/>
      <c r="E105" s="2"/>
      <c r="F105" s="2"/>
      <c r="G105" s="2"/>
      <c r="H105" s="2"/>
      <c r="I105" s="2"/>
      <c r="J105" s="2"/>
      <c r="L105" s="2">
        <v>99</v>
      </c>
      <c r="M105" s="2">
        <f ca="1">INDIRECT(ADDRESS(5+13*L105-L96,1))</f>
        <v>0</v>
      </c>
    </row>
    <row r="106" spans="1:13" x14ac:dyDescent="0.25">
      <c r="A106" s="2"/>
      <c r="B106" s="2"/>
      <c r="C106" s="2"/>
      <c r="D106" s="2"/>
      <c r="E106" s="2"/>
      <c r="F106" s="2"/>
      <c r="G106" s="2"/>
      <c r="H106" s="2"/>
      <c r="I106" s="2"/>
      <c r="J106" s="2"/>
      <c r="L106" s="2">
        <v>100</v>
      </c>
      <c r="M106" s="2">
        <f ca="1">INDIRECT(ADDRESS(5+13*L106-L97,1))</f>
        <v>0</v>
      </c>
    </row>
    <row r="107" spans="1:13" x14ac:dyDescent="0.25">
      <c r="A107" s="2"/>
      <c r="B107" s="2"/>
      <c r="C107" s="2"/>
      <c r="D107" s="2"/>
      <c r="E107" s="2"/>
      <c r="F107" s="2"/>
      <c r="G107" s="2"/>
      <c r="H107" s="2"/>
      <c r="I107" s="2"/>
      <c r="J107" s="2"/>
      <c r="L107" s="2">
        <v>101</v>
      </c>
      <c r="M107" s="2">
        <f ca="1">INDIRECT(ADDRESS(5+13*L107-L98,1))</f>
        <v>0</v>
      </c>
    </row>
    <row r="108" spans="1:13" x14ac:dyDescent="0.25">
      <c r="A108" s="2"/>
      <c r="B108" s="2"/>
      <c r="C108" s="2"/>
      <c r="D108" s="2"/>
      <c r="E108" s="2"/>
      <c r="F108" s="2"/>
      <c r="G108" s="2"/>
      <c r="H108" s="2"/>
      <c r="I108" s="2"/>
      <c r="J108" s="2"/>
      <c r="L108" s="2">
        <v>102</v>
      </c>
      <c r="M108" s="2">
        <f ca="1">INDIRECT(ADDRESS(5+13*L108-L99,1))</f>
        <v>0</v>
      </c>
    </row>
    <row r="109" spans="1:13" x14ac:dyDescent="0.25">
      <c r="A109" s="2"/>
      <c r="B109" s="2"/>
      <c r="C109" s="2"/>
      <c r="D109" s="2"/>
      <c r="E109" s="2"/>
      <c r="F109" s="2"/>
      <c r="G109" s="2"/>
      <c r="H109" s="2"/>
      <c r="I109" s="2"/>
      <c r="J109" s="2"/>
      <c r="L109" s="2">
        <v>103</v>
      </c>
      <c r="M109" s="2">
        <f ca="1">INDIRECT(ADDRESS(5+13*L109-L100,1))</f>
        <v>0</v>
      </c>
    </row>
    <row r="110" spans="1:13" x14ac:dyDescent="0.25">
      <c r="A110" s="2"/>
      <c r="B110" s="2"/>
      <c r="C110" s="2"/>
      <c r="D110" s="2"/>
      <c r="E110" s="2"/>
      <c r="F110" s="2"/>
      <c r="G110" s="2"/>
      <c r="H110" s="2"/>
      <c r="I110" s="2"/>
      <c r="J110" s="2"/>
      <c r="L110" s="2">
        <v>104</v>
      </c>
      <c r="M110" s="2">
        <f ca="1">INDIRECT(ADDRESS(5+13*L110-L101,1))</f>
        <v>0</v>
      </c>
    </row>
    <row r="111" spans="1:13" x14ac:dyDescent="0.25">
      <c r="A111" s="2"/>
      <c r="B111" s="2"/>
      <c r="C111" s="2"/>
      <c r="D111" s="2"/>
      <c r="E111" s="2"/>
      <c r="F111" s="2"/>
      <c r="G111" s="2"/>
      <c r="H111" s="2"/>
      <c r="I111" s="2"/>
      <c r="J111" s="2"/>
      <c r="L111" s="2">
        <v>105</v>
      </c>
      <c r="M111" s="2">
        <f ca="1">INDIRECT(ADDRESS(5+13*L111-L102,1))</f>
        <v>0</v>
      </c>
    </row>
    <row r="112" spans="1:13" x14ac:dyDescent="0.25">
      <c r="A112" s="2"/>
      <c r="B112" s="2"/>
      <c r="C112" s="2"/>
      <c r="D112" s="2"/>
      <c r="E112" s="2"/>
      <c r="F112" s="2"/>
      <c r="G112" s="2"/>
      <c r="H112" s="2"/>
      <c r="I112" s="2"/>
      <c r="J112" s="2"/>
      <c r="L112" s="2">
        <v>106</v>
      </c>
      <c r="M112" s="2">
        <f ca="1">INDIRECT(ADDRESS(5+13*L112-L103,1))</f>
        <v>0</v>
      </c>
    </row>
    <row r="113" spans="1:13" x14ac:dyDescent="0.25">
      <c r="A113" s="2"/>
      <c r="B113" s="2"/>
      <c r="C113" s="2"/>
      <c r="D113" s="2"/>
      <c r="E113" s="2"/>
      <c r="F113" s="2"/>
      <c r="G113" s="2"/>
      <c r="H113" s="2"/>
      <c r="I113" s="2"/>
      <c r="J113" s="2"/>
      <c r="L113" s="2">
        <v>107</v>
      </c>
      <c r="M113" s="2">
        <f ca="1">INDIRECT(ADDRESS(5+13*L114+L110,1))</f>
        <v>0</v>
      </c>
    </row>
    <row r="114" spans="1:13" x14ac:dyDescent="0.25">
      <c r="A114" s="2"/>
      <c r="B114" s="2"/>
      <c r="C114" s="2"/>
      <c r="D114" s="2"/>
      <c r="E114" s="2"/>
      <c r="F114" s="2"/>
      <c r="G114" s="2"/>
      <c r="H114" s="2"/>
      <c r="I114" s="2"/>
      <c r="J114" s="2"/>
      <c r="L114" s="2">
        <v>108</v>
      </c>
      <c r="M114" s="2">
        <f ca="1">INDIRECT(ADDRESS(5+13*L115+L111,1))</f>
        <v>0</v>
      </c>
    </row>
    <row r="115" spans="1:13" x14ac:dyDescent="0.25">
      <c r="A115" s="2"/>
      <c r="B115" s="2"/>
      <c r="C115" s="2"/>
      <c r="D115" s="2"/>
      <c r="E115" s="2"/>
      <c r="F115" s="2"/>
      <c r="G115" s="2"/>
      <c r="H115" s="2"/>
      <c r="I115" s="2"/>
      <c r="J115" s="2"/>
      <c r="L115" s="2">
        <v>109</v>
      </c>
      <c r="M115" s="2">
        <f ca="1">INDIRECT(ADDRESS(5+13*L116+L112,1))</f>
        <v>0</v>
      </c>
    </row>
    <row r="116" spans="1:13" x14ac:dyDescent="0.25">
      <c r="A116" s="2"/>
      <c r="B116" s="2"/>
      <c r="C116" s="2"/>
      <c r="D116" s="2"/>
      <c r="E116" s="2"/>
      <c r="F116" s="2"/>
      <c r="G116" s="2"/>
      <c r="H116" s="2"/>
      <c r="I116" s="2"/>
      <c r="J116" s="2"/>
      <c r="L116" s="2">
        <v>110</v>
      </c>
      <c r="M116" s="2">
        <f ca="1">INDIRECT(ADDRESS(5+13*L117+L113,1))</f>
        <v>0</v>
      </c>
    </row>
    <row r="117" spans="1:13" x14ac:dyDescent="0.25">
      <c r="A117" s="2"/>
      <c r="B117" s="2"/>
      <c r="C117" s="2"/>
      <c r="D117" s="2"/>
      <c r="E117" s="2"/>
      <c r="F117" s="2"/>
      <c r="G117" s="2"/>
      <c r="H117" s="2"/>
      <c r="I117" s="2"/>
      <c r="J117" s="2"/>
      <c r="L117" s="2">
        <v>111</v>
      </c>
      <c r="M117" s="2">
        <f ca="1">INDIRECT(ADDRESS(5+13*L118+L114,1))</f>
        <v>0</v>
      </c>
    </row>
    <row r="118" spans="1:13" x14ac:dyDescent="0.25">
      <c r="A118" s="2"/>
      <c r="B118" s="2"/>
      <c r="C118" s="2"/>
      <c r="D118" s="2"/>
      <c r="E118" s="2"/>
      <c r="F118" s="2"/>
      <c r="G118" s="2"/>
      <c r="H118" s="2"/>
      <c r="I118" s="2"/>
      <c r="J118" s="2"/>
      <c r="L118" s="2">
        <v>112</v>
      </c>
      <c r="M118" s="2">
        <f ca="1">INDIRECT(ADDRESS(5+13*L119+L115,1))</f>
        <v>0</v>
      </c>
    </row>
    <row r="119" spans="1:13" x14ac:dyDescent="0.25">
      <c r="A119" s="2"/>
      <c r="B119" s="2"/>
      <c r="C119" s="2"/>
      <c r="D119" s="2"/>
      <c r="E119" s="2"/>
      <c r="F119" s="2"/>
      <c r="G119" s="2"/>
      <c r="H119" s="2"/>
      <c r="I119" s="2"/>
      <c r="J119" s="2"/>
      <c r="L119" s="2">
        <v>113</v>
      </c>
      <c r="M119" s="2">
        <f ca="1">INDIRECT(ADDRESS(5+13*L120+L116,1))</f>
        <v>0</v>
      </c>
    </row>
    <row r="120" spans="1:13" x14ac:dyDescent="0.25">
      <c r="A120" s="2"/>
      <c r="B120" s="2"/>
      <c r="C120" s="2"/>
      <c r="D120" s="2"/>
      <c r="E120" s="2"/>
      <c r="F120" s="2"/>
      <c r="G120" s="2"/>
      <c r="H120" s="2"/>
      <c r="I120" s="2"/>
      <c r="J120" s="2"/>
      <c r="L120" s="2">
        <v>114</v>
      </c>
      <c r="M120" s="2">
        <f ca="1">INDIRECT(ADDRESS(5+13*L121+L117,1))</f>
        <v>0</v>
      </c>
    </row>
    <row r="121" spans="1:13" x14ac:dyDescent="0.25">
      <c r="A121" s="2"/>
      <c r="B121" s="2"/>
      <c r="C121" s="2"/>
      <c r="D121" s="2"/>
      <c r="E121" s="2"/>
      <c r="F121" s="2"/>
      <c r="G121" s="2"/>
      <c r="H121" s="2"/>
      <c r="I121" s="2"/>
      <c r="J121" s="2"/>
      <c r="L121" s="2">
        <v>115</v>
      </c>
      <c r="M121" s="2">
        <f ca="1">INDIRECT(ADDRESS(5+13*L122+L118,1))</f>
        <v>0</v>
      </c>
    </row>
    <row r="122" spans="1:13" x14ac:dyDescent="0.25">
      <c r="A122" s="2"/>
      <c r="B122" s="2"/>
      <c r="C122" s="2"/>
      <c r="D122" s="2"/>
      <c r="E122" s="2"/>
      <c r="F122" s="2"/>
      <c r="G122" s="2"/>
      <c r="H122" s="2"/>
      <c r="I122" s="2"/>
      <c r="J122" s="2"/>
      <c r="L122" s="2">
        <v>116</v>
      </c>
      <c r="M122" s="2">
        <f ca="1">INDIRECT(ADDRESS(5+13*L123+L119,1))</f>
        <v>0</v>
      </c>
    </row>
    <row r="123" spans="1:13" x14ac:dyDescent="0.25">
      <c r="A123" s="2"/>
      <c r="B123" s="2"/>
      <c r="C123" s="2"/>
      <c r="D123" s="2"/>
      <c r="E123" s="2"/>
      <c r="F123" s="2"/>
      <c r="G123" s="2"/>
      <c r="H123" s="2"/>
      <c r="I123" s="2"/>
      <c r="J123" s="2"/>
      <c r="L123" s="2">
        <v>117</v>
      </c>
      <c r="M123" s="2">
        <f ca="1">INDIRECT(ADDRESS(5+13*L124+L120,1))</f>
        <v>0</v>
      </c>
    </row>
    <row r="124" spans="1:13" x14ac:dyDescent="0.25">
      <c r="A124" s="2"/>
      <c r="B124" s="2"/>
      <c r="C124" s="2"/>
      <c r="D124" s="2"/>
      <c r="E124" s="2"/>
      <c r="F124" s="2"/>
      <c r="G124" s="2"/>
      <c r="H124" s="2"/>
      <c r="I124" s="2"/>
      <c r="J124" s="2"/>
      <c r="L124" s="2">
        <v>118</v>
      </c>
      <c r="M124" s="2">
        <f ca="1">INDIRECT(ADDRESS(5+13*L125+L121,1))</f>
        <v>0</v>
      </c>
    </row>
    <row r="125" spans="1:13" x14ac:dyDescent="0.25">
      <c r="A125" s="2"/>
      <c r="B125" s="2"/>
      <c r="C125" s="2"/>
      <c r="D125" s="2"/>
      <c r="E125" s="2"/>
      <c r="F125" s="2"/>
      <c r="G125" s="2"/>
      <c r="H125" s="2"/>
      <c r="I125" s="2"/>
      <c r="J125" s="2"/>
      <c r="L125" s="2">
        <v>119</v>
      </c>
      <c r="M125" s="2">
        <f ca="1">INDIRECT(ADDRESS(5+13*L126+L122,1))</f>
        <v>0</v>
      </c>
    </row>
    <row r="126" spans="1:13" x14ac:dyDescent="0.25">
      <c r="A126" s="2"/>
      <c r="B126" s="2"/>
      <c r="C126" s="2"/>
      <c r="D126" s="2"/>
      <c r="E126" s="2"/>
      <c r="F126" s="2"/>
      <c r="G126" s="2"/>
      <c r="H126" s="2"/>
      <c r="I126" s="2"/>
      <c r="J126" s="2"/>
      <c r="L126" s="2">
        <v>120</v>
      </c>
      <c r="M126" s="2">
        <f ca="1">INDIRECT(ADDRESS(5+13*L127+L123,1))</f>
        <v>0</v>
      </c>
    </row>
    <row r="127" spans="1:13" x14ac:dyDescent="0.25">
      <c r="A127" s="2"/>
      <c r="B127" s="2"/>
      <c r="C127" s="2"/>
      <c r="D127" s="2"/>
      <c r="E127" s="2"/>
      <c r="F127" s="2"/>
      <c r="G127" s="2"/>
      <c r="H127" s="2"/>
      <c r="I127" s="2"/>
      <c r="J127" s="2"/>
      <c r="L127" s="2">
        <v>121</v>
      </c>
      <c r="M127" s="2">
        <f ca="1">INDIRECT(ADDRESS(5+13*L128+L124,1))</f>
        <v>0</v>
      </c>
    </row>
    <row r="128" spans="1:13" x14ac:dyDescent="0.25">
      <c r="A128" s="2"/>
      <c r="B128" s="2"/>
      <c r="C128" s="2"/>
      <c r="D128" s="2"/>
      <c r="E128" s="2"/>
      <c r="F128" s="2"/>
      <c r="G128" s="2"/>
      <c r="H128" s="2"/>
      <c r="I128" s="2"/>
      <c r="J128" s="2"/>
      <c r="L128" s="2">
        <v>122</v>
      </c>
      <c r="M128" s="2">
        <f ca="1">INDIRECT(ADDRESS(5+13*L129+L125,1))</f>
        <v>0</v>
      </c>
    </row>
    <row r="129" spans="1:13" x14ac:dyDescent="0.25">
      <c r="A129" s="2"/>
      <c r="B129" s="2"/>
      <c r="C129" s="2"/>
      <c r="D129" s="2"/>
      <c r="E129" s="2"/>
      <c r="F129" s="2"/>
      <c r="G129" s="2"/>
      <c r="H129" s="2"/>
      <c r="I129" s="2"/>
      <c r="J129" s="2"/>
      <c r="L129" s="2">
        <v>123</v>
      </c>
      <c r="M129" s="2">
        <f ca="1">INDIRECT(ADDRESS(5+13*L130+L126,1))</f>
        <v>0</v>
      </c>
    </row>
    <row r="130" spans="1:13" x14ac:dyDescent="0.25">
      <c r="A130" s="2"/>
      <c r="B130" s="2"/>
      <c r="C130" s="2"/>
      <c r="D130" s="2"/>
      <c r="E130" s="2"/>
      <c r="F130" s="2"/>
      <c r="G130" s="2"/>
      <c r="H130" s="2"/>
      <c r="I130" s="2"/>
      <c r="J130" s="2"/>
      <c r="L130" s="2">
        <v>124</v>
      </c>
      <c r="M130" s="2">
        <f ca="1">INDIRECT(ADDRESS(5+13*L131+L127,1))</f>
        <v>0</v>
      </c>
    </row>
    <row r="131" spans="1:13" x14ac:dyDescent="0.25">
      <c r="A131" s="2"/>
      <c r="B131" s="2"/>
      <c r="C131" s="2"/>
      <c r="D131" s="2"/>
      <c r="E131" s="2"/>
      <c r="F131" s="2"/>
      <c r="G131" s="2"/>
      <c r="H131" s="2"/>
      <c r="I131" s="2"/>
      <c r="J131" s="2"/>
      <c r="L131" s="2">
        <v>125</v>
      </c>
      <c r="M131" s="2">
        <f ca="1">INDIRECT(ADDRESS(5+13*L132+L129,1))</f>
        <v>0</v>
      </c>
    </row>
    <row r="132" spans="1:13" x14ac:dyDescent="0.25">
      <c r="A132" s="2"/>
      <c r="B132" s="2"/>
      <c r="C132" s="2"/>
      <c r="D132" s="2"/>
      <c r="E132" s="2"/>
      <c r="F132" s="2"/>
      <c r="G132" s="2"/>
      <c r="H132" s="2"/>
      <c r="I132" s="2"/>
      <c r="J132" s="2"/>
      <c r="L132" s="2">
        <v>126</v>
      </c>
      <c r="M132" s="2">
        <f ca="1">INDIRECT(ADDRESS(5+13*L133+L130,1))</f>
        <v>0</v>
      </c>
    </row>
    <row r="133" spans="1:13" x14ac:dyDescent="0.25">
      <c r="A133" s="2"/>
      <c r="B133" s="2"/>
      <c r="C133" s="2"/>
      <c r="D133" s="2"/>
      <c r="E133" s="2"/>
      <c r="F133" s="2"/>
      <c r="G133" s="2"/>
      <c r="H133" s="2"/>
      <c r="I133" s="2"/>
      <c r="J133" s="2"/>
      <c r="L133" s="2">
        <v>127</v>
      </c>
      <c r="M133" s="2">
        <f ca="1">INDIRECT(ADDRESS(5+13*L134+L131,1))</f>
        <v>0</v>
      </c>
    </row>
    <row r="134" spans="1:13" x14ac:dyDescent="0.25">
      <c r="A134" s="2"/>
      <c r="B134" s="2"/>
      <c r="C134" s="2"/>
      <c r="D134" s="2"/>
      <c r="E134" s="2"/>
      <c r="F134" s="2"/>
      <c r="G134" s="2"/>
      <c r="H134" s="2"/>
      <c r="I134" s="2"/>
      <c r="J134" s="2"/>
      <c r="L134" s="2">
        <v>128</v>
      </c>
      <c r="M134" s="2">
        <f ca="1">INDIRECT(ADDRESS(5+13*L135+L132,1))</f>
        <v>0</v>
      </c>
    </row>
    <row r="135" spans="1:13" x14ac:dyDescent="0.25">
      <c r="A135" s="2"/>
      <c r="B135" s="2"/>
      <c r="C135" s="2"/>
      <c r="D135" s="2"/>
      <c r="E135" s="2"/>
      <c r="F135" s="2"/>
      <c r="G135" s="2"/>
      <c r="H135" s="2"/>
      <c r="I135" s="2"/>
      <c r="J135" s="2"/>
      <c r="L135" s="2">
        <v>129</v>
      </c>
      <c r="M135" s="2">
        <f ca="1">INDIRECT(ADDRESS(5+13*L136+L133,1))</f>
        <v>0</v>
      </c>
    </row>
    <row r="136" spans="1:13" x14ac:dyDescent="0.25">
      <c r="A136" s="2"/>
      <c r="B136" s="2"/>
      <c r="C136" s="2"/>
      <c r="D136" s="2"/>
      <c r="E136" s="2"/>
      <c r="F136" s="2"/>
      <c r="G136" s="2"/>
      <c r="H136" s="2"/>
      <c r="I136" s="2"/>
      <c r="J136" s="2"/>
      <c r="L136" s="2">
        <v>130</v>
      </c>
      <c r="M136" s="2">
        <f ca="1">INDIRECT(ADDRESS(5+13*L137+L134,1))</f>
        <v>0</v>
      </c>
    </row>
    <row r="137" spans="1:13" x14ac:dyDescent="0.25">
      <c r="A137" s="2"/>
      <c r="B137" s="2"/>
      <c r="C137" s="2"/>
      <c r="D137" s="2"/>
      <c r="E137" s="2"/>
      <c r="F137" s="2"/>
      <c r="G137" s="2"/>
      <c r="H137" s="2"/>
      <c r="I137" s="2"/>
      <c r="J137" s="2"/>
      <c r="L137" s="2">
        <v>131</v>
      </c>
      <c r="M137" s="2">
        <f ca="1">INDIRECT(ADDRESS(5+13*L138+L135,1))</f>
        <v>0</v>
      </c>
    </row>
    <row r="138" spans="1:13" x14ac:dyDescent="0.25">
      <c r="A138" s="2"/>
      <c r="B138" s="2"/>
      <c r="C138" s="2"/>
      <c r="D138" s="2"/>
      <c r="E138" s="2"/>
      <c r="F138" s="2"/>
      <c r="G138" s="2"/>
      <c r="H138" s="2"/>
      <c r="I138" s="2"/>
      <c r="J138" s="2"/>
      <c r="L138" s="2">
        <v>132</v>
      </c>
      <c r="M138" s="2">
        <f ca="1">INDIRECT(ADDRESS(5+13*L139+L136,1))</f>
        <v>0</v>
      </c>
    </row>
    <row r="139" spans="1:13" x14ac:dyDescent="0.25">
      <c r="A139" s="2"/>
      <c r="B139" s="2"/>
      <c r="C139" s="2"/>
      <c r="D139" s="2"/>
      <c r="E139" s="2"/>
      <c r="F139" s="2"/>
      <c r="G139" s="2"/>
      <c r="H139" s="2"/>
      <c r="I139" s="2"/>
      <c r="J139" s="2"/>
      <c r="L139" s="2">
        <v>133</v>
      </c>
      <c r="M139" s="2">
        <f ca="1">INDIRECT(ADDRESS(5+13*L140+L137,1))</f>
        <v>0</v>
      </c>
    </row>
    <row r="140" spans="1:13" x14ac:dyDescent="0.25">
      <c r="A140" s="2"/>
      <c r="B140" s="2"/>
      <c r="C140" s="2"/>
      <c r="D140" s="2"/>
      <c r="E140" s="2"/>
      <c r="F140" s="2"/>
      <c r="G140" s="2"/>
      <c r="H140" s="2"/>
      <c r="I140" s="2"/>
      <c r="J140" s="2"/>
      <c r="L140" s="2">
        <v>134</v>
      </c>
      <c r="M140" s="2">
        <f ca="1">INDIRECT(ADDRESS(5+13*L141+L138,1))</f>
        <v>0</v>
      </c>
    </row>
    <row r="141" spans="1:13" x14ac:dyDescent="0.25">
      <c r="A141" s="2"/>
      <c r="B141" s="2"/>
      <c r="C141" s="2"/>
      <c r="D141" s="2"/>
      <c r="E141" s="2"/>
      <c r="F141" s="2"/>
      <c r="G141" s="2"/>
      <c r="H141" s="2"/>
      <c r="I141" s="2"/>
      <c r="J141" s="2"/>
      <c r="L141" s="2">
        <v>135</v>
      </c>
      <c r="M141" s="2">
        <f ca="1">INDIRECT(ADDRESS(5+13*L142+L139,1))</f>
        <v>0</v>
      </c>
    </row>
    <row r="142" spans="1:13" x14ac:dyDescent="0.25">
      <c r="A142" s="2"/>
      <c r="B142" s="2"/>
      <c r="C142" s="2"/>
      <c r="D142" s="2"/>
      <c r="E142" s="2"/>
      <c r="F142" s="2"/>
      <c r="G142" s="2"/>
      <c r="H142" s="2"/>
      <c r="I142" s="2"/>
      <c r="J142" s="2"/>
      <c r="L142" s="2">
        <v>136</v>
      </c>
      <c r="M142" s="2">
        <f ca="1">INDIRECT(ADDRESS(5+13*L143+L140,1))</f>
        <v>0</v>
      </c>
    </row>
    <row r="143" spans="1:13" x14ac:dyDescent="0.25">
      <c r="A143" s="2"/>
      <c r="B143" s="2"/>
      <c r="C143" s="2"/>
      <c r="D143" s="2"/>
      <c r="E143" s="2"/>
      <c r="F143" s="2"/>
      <c r="G143" s="2"/>
      <c r="H143" s="2"/>
      <c r="I143" s="2"/>
      <c r="J143" s="2"/>
      <c r="L143" s="2">
        <v>137</v>
      </c>
      <c r="M143" s="2">
        <f ca="1">INDIRECT(ADDRESS(5+13*L144+L141,1))</f>
        <v>0</v>
      </c>
    </row>
    <row r="144" spans="1:13" x14ac:dyDescent="0.25">
      <c r="A144" s="2"/>
      <c r="B144" s="2"/>
      <c r="C144" s="2"/>
      <c r="D144" s="2"/>
      <c r="E144" s="2"/>
      <c r="F144" s="2"/>
      <c r="G144" s="2"/>
      <c r="H144" s="2"/>
      <c r="I144" s="2"/>
      <c r="J144" s="2"/>
      <c r="L144" s="2">
        <v>138</v>
      </c>
      <c r="M144" s="2">
        <f ca="1">INDIRECT(ADDRESS(5+13*L145+L142,1))</f>
        <v>0</v>
      </c>
    </row>
    <row r="145" spans="1:13" x14ac:dyDescent="0.25">
      <c r="A145" s="2"/>
      <c r="B145" s="2"/>
      <c r="C145" s="2"/>
      <c r="D145" s="2"/>
      <c r="E145" s="2"/>
      <c r="F145" s="2"/>
      <c r="G145" s="2"/>
      <c r="H145" s="2"/>
      <c r="I145" s="2"/>
      <c r="J145" s="2"/>
      <c r="L145" s="2">
        <v>139</v>
      </c>
      <c r="M145" s="2">
        <f ca="1">INDIRECT(ADDRESS(5+13*L146+L143,1))</f>
        <v>0</v>
      </c>
    </row>
    <row r="146" spans="1:13" x14ac:dyDescent="0.25">
      <c r="A146" s="2"/>
      <c r="B146" s="2"/>
      <c r="C146" s="2"/>
      <c r="D146" s="2"/>
      <c r="E146" s="2"/>
      <c r="F146" s="2"/>
      <c r="G146" s="2"/>
      <c r="H146" s="2"/>
      <c r="I146" s="2"/>
      <c r="J146" s="2"/>
      <c r="L146" s="2">
        <v>140</v>
      </c>
      <c r="M146" s="2">
        <f ca="1">INDIRECT(ADDRESS(5+13*L147+L144,1))</f>
        <v>0</v>
      </c>
    </row>
    <row r="147" spans="1:13" x14ac:dyDescent="0.25">
      <c r="A147" s="2"/>
      <c r="B147" s="2"/>
      <c r="C147" s="2"/>
      <c r="D147" s="2"/>
      <c r="E147" s="2"/>
      <c r="F147" s="2"/>
      <c r="G147" s="2"/>
      <c r="H147" s="2"/>
      <c r="I147" s="2"/>
      <c r="J147" s="2"/>
      <c r="L147" s="2">
        <v>141</v>
      </c>
      <c r="M147" s="2">
        <f ca="1">INDIRECT(ADDRESS(5+13*L148+L145,1))</f>
        <v>0</v>
      </c>
    </row>
    <row r="148" spans="1:13" x14ac:dyDescent="0.25">
      <c r="A148" s="2"/>
      <c r="B148" s="2"/>
      <c r="C148" s="2"/>
      <c r="D148" s="2"/>
      <c r="E148" s="2"/>
      <c r="F148" s="2"/>
      <c r="G148" s="2"/>
      <c r="H148" s="2"/>
      <c r="I148" s="2"/>
      <c r="J148" s="2"/>
      <c r="L148" s="2">
        <v>142</v>
      </c>
      <c r="M148" s="2">
        <f ca="1">INDIRECT(ADDRESS(5+13*L149+L146,1))</f>
        <v>0</v>
      </c>
    </row>
    <row r="149" spans="1:13" x14ac:dyDescent="0.25">
      <c r="A149" s="2"/>
      <c r="B149" s="2"/>
      <c r="C149" s="2"/>
      <c r="D149" s="2"/>
      <c r="E149" s="2"/>
      <c r="F149" s="2"/>
      <c r="G149" s="2"/>
      <c r="H149" s="2"/>
      <c r="I149" s="2"/>
      <c r="J149" s="2"/>
      <c r="L149" s="2">
        <v>143</v>
      </c>
      <c r="M149" s="2">
        <f ca="1">INDIRECT(ADDRESS(5+13*L150+L147,1))</f>
        <v>0</v>
      </c>
    </row>
    <row r="150" spans="1:13" x14ac:dyDescent="0.25">
      <c r="A150" s="2"/>
      <c r="B150" s="2"/>
      <c r="C150" s="2"/>
      <c r="D150" s="2"/>
      <c r="E150" s="2"/>
      <c r="F150" s="2"/>
      <c r="G150" s="2"/>
      <c r="H150" s="2"/>
      <c r="I150" s="2"/>
      <c r="J150" s="2"/>
      <c r="L150" s="2">
        <v>144</v>
      </c>
      <c r="M150" s="2">
        <f ca="1">INDIRECT(ADDRESS(5+13*L151+L148,1))</f>
        <v>0</v>
      </c>
    </row>
    <row r="151" spans="1:13" x14ac:dyDescent="0.25">
      <c r="A151" s="2"/>
      <c r="B151" s="2"/>
      <c r="C151" s="2"/>
      <c r="D151" s="2"/>
      <c r="E151" s="2"/>
      <c r="F151" s="2"/>
      <c r="G151" s="2"/>
      <c r="H151" s="2"/>
      <c r="I151" s="2"/>
      <c r="J151" s="2"/>
      <c r="L151" s="2">
        <v>145</v>
      </c>
      <c r="M151" s="2">
        <f ca="1">INDIRECT(ADDRESS(5+13*L152+L149,1))</f>
        <v>0</v>
      </c>
    </row>
    <row r="152" spans="1:13" x14ac:dyDescent="0.25">
      <c r="A152" s="2"/>
      <c r="B152" s="2"/>
      <c r="C152" s="2"/>
      <c r="D152" s="2"/>
      <c r="E152" s="2"/>
      <c r="F152" s="2"/>
      <c r="G152" s="2"/>
      <c r="H152" s="2"/>
      <c r="I152" s="2"/>
      <c r="J152" s="2"/>
      <c r="L152" s="2">
        <v>146</v>
      </c>
      <c r="M152" s="2">
        <f ca="1">INDIRECT(ADDRESS(5+13*L153+L150,1))</f>
        <v>0</v>
      </c>
    </row>
    <row r="153" spans="1:13" x14ac:dyDescent="0.25">
      <c r="A153" s="2"/>
      <c r="B153" s="2"/>
      <c r="C153" s="2"/>
      <c r="D153" s="2"/>
      <c r="E153" s="2"/>
      <c r="F153" s="2"/>
      <c r="G153" s="2"/>
      <c r="H153" s="2"/>
      <c r="I153" s="2"/>
      <c r="J153" s="2"/>
      <c r="L153" s="2">
        <v>147</v>
      </c>
      <c r="M153" s="2">
        <f ca="1">INDIRECT(ADDRESS(5+13*L154+L151,1))</f>
        <v>0</v>
      </c>
    </row>
    <row r="154" spans="1:13" x14ac:dyDescent="0.25">
      <c r="A154" s="2"/>
      <c r="B154" s="2"/>
      <c r="C154" s="2"/>
      <c r="D154" s="2"/>
      <c r="E154" s="2"/>
      <c r="F154" s="2"/>
      <c r="G154" s="2"/>
      <c r="H154" s="2"/>
      <c r="I154" s="2"/>
      <c r="J154" s="2"/>
      <c r="L154" s="2">
        <v>148</v>
      </c>
      <c r="M154" s="2">
        <f ca="1">INDIRECT(ADDRESS(5+13*L155+L152,1))</f>
        <v>0</v>
      </c>
    </row>
    <row r="155" spans="1:13" x14ac:dyDescent="0.25">
      <c r="A155" s="2"/>
      <c r="B155" s="2"/>
      <c r="C155" s="2"/>
      <c r="D155" s="2"/>
      <c r="E155" s="2"/>
      <c r="F155" s="2"/>
      <c r="G155" s="2"/>
      <c r="H155" s="2"/>
      <c r="I155" s="2"/>
      <c r="J155" s="2"/>
      <c r="L155" s="2">
        <v>149</v>
      </c>
      <c r="M155" s="2">
        <f ca="1">INDIRECT(ADDRESS(5+13*L156+L153,1))</f>
        <v>0</v>
      </c>
    </row>
    <row r="156" spans="1:13" x14ac:dyDescent="0.25">
      <c r="A156" s="2"/>
      <c r="B156" s="2"/>
      <c r="C156" s="2"/>
      <c r="D156" s="2"/>
      <c r="E156" s="2"/>
      <c r="F156" s="2"/>
      <c r="G156" s="2"/>
      <c r="H156" s="2"/>
      <c r="I156" s="2"/>
      <c r="J156" s="2"/>
      <c r="L156" s="2">
        <v>150</v>
      </c>
      <c r="M156" s="2">
        <f ca="1">INDIRECT(ADDRESS(5+13*L157+L154,1))</f>
        <v>0</v>
      </c>
    </row>
    <row r="157" spans="1:13" x14ac:dyDescent="0.25">
      <c r="A157" s="2"/>
      <c r="B157" s="2"/>
      <c r="C157" s="2"/>
      <c r="D157" s="2"/>
      <c r="E157" s="2"/>
      <c r="F157" s="2"/>
      <c r="G157" s="2"/>
      <c r="H157" s="2"/>
      <c r="I157" s="2"/>
      <c r="J157" s="2"/>
      <c r="L157" s="2">
        <v>151</v>
      </c>
      <c r="M157" s="2">
        <f ca="1">INDIRECT(ADDRESS(5+13*L158+L155,1))</f>
        <v>0</v>
      </c>
    </row>
    <row r="158" spans="1:13" x14ac:dyDescent="0.25">
      <c r="A158" s="2"/>
      <c r="B158" s="2"/>
      <c r="C158" s="2"/>
      <c r="D158" s="2"/>
      <c r="E158" s="2"/>
      <c r="F158" s="2"/>
      <c r="G158" s="2"/>
      <c r="H158" s="2"/>
      <c r="I158" s="2"/>
      <c r="J158" s="2"/>
      <c r="L158" s="2">
        <v>152</v>
      </c>
      <c r="M158" s="2">
        <f ca="1">INDIRECT(ADDRESS(5+13*L159+L156,1))</f>
        <v>0</v>
      </c>
    </row>
    <row r="159" spans="1:13" x14ac:dyDescent="0.25">
      <c r="A159" s="2"/>
      <c r="B159" s="2"/>
      <c r="C159" s="2"/>
      <c r="D159" s="2"/>
      <c r="E159" s="2"/>
      <c r="F159" s="2"/>
      <c r="G159" s="2"/>
      <c r="H159" s="2"/>
      <c r="I159" s="2"/>
      <c r="J159" s="2"/>
      <c r="L159" s="2">
        <v>153</v>
      </c>
      <c r="M159" s="2">
        <f ca="1">INDIRECT(ADDRESS(5+13*L160+L157,1))</f>
        <v>0</v>
      </c>
    </row>
    <row r="160" spans="1:13" x14ac:dyDescent="0.25">
      <c r="A160" s="2"/>
      <c r="B160" s="2"/>
      <c r="C160" s="2"/>
      <c r="D160" s="2"/>
      <c r="E160" s="2"/>
      <c r="F160" s="2"/>
      <c r="G160" s="2"/>
      <c r="H160" s="2"/>
      <c r="I160" s="2"/>
      <c r="J160" s="2"/>
      <c r="L160" s="2">
        <v>154</v>
      </c>
      <c r="M160" s="2">
        <f ca="1">INDIRECT(ADDRESS(5+13*L161+L158,1))</f>
        <v>0</v>
      </c>
    </row>
    <row r="161" spans="1:13" x14ac:dyDescent="0.25">
      <c r="A161" s="2"/>
      <c r="B161" s="2"/>
      <c r="C161" s="2"/>
      <c r="D161" s="2"/>
      <c r="E161" s="2"/>
      <c r="F161" s="2"/>
      <c r="G161" s="2"/>
      <c r="H161" s="2"/>
      <c r="I161" s="2"/>
      <c r="J161" s="2"/>
      <c r="L161" s="2">
        <v>155</v>
      </c>
      <c r="M161" s="2">
        <f ca="1">INDIRECT(ADDRESS(5+13*L162+L159,1))</f>
        <v>0</v>
      </c>
    </row>
    <row r="162" spans="1:13" x14ac:dyDescent="0.25">
      <c r="A162" s="2"/>
      <c r="B162" s="2"/>
      <c r="C162" s="2"/>
      <c r="D162" s="2"/>
      <c r="E162" s="2"/>
      <c r="F162" s="2"/>
      <c r="G162" s="2"/>
      <c r="H162" s="2"/>
      <c r="I162" s="2"/>
      <c r="J162" s="2"/>
      <c r="L162" s="2">
        <v>156</v>
      </c>
      <c r="M162" s="2">
        <f ca="1">INDIRECT(ADDRESS(5+13*L163+L160,1))</f>
        <v>0</v>
      </c>
    </row>
    <row r="163" spans="1:13" x14ac:dyDescent="0.25">
      <c r="A163" s="2"/>
      <c r="B163" s="2"/>
      <c r="C163" s="2"/>
      <c r="D163" s="2"/>
      <c r="E163" s="2"/>
      <c r="F163" s="2"/>
      <c r="G163" s="2"/>
      <c r="H163" s="2"/>
      <c r="I163" s="2"/>
      <c r="J163" s="2"/>
      <c r="L163" s="2">
        <v>157</v>
      </c>
      <c r="M163" s="2">
        <f ca="1">INDIRECT(ADDRESS(5+13*L164+L161,1))</f>
        <v>0</v>
      </c>
    </row>
    <row r="164" spans="1:13" x14ac:dyDescent="0.25">
      <c r="A164" s="2"/>
      <c r="B164" s="2"/>
      <c r="C164" s="2"/>
      <c r="D164" s="2"/>
      <c r="E164" s="2"/>
      <c r="F164" s="2"/>
      <c r="G164" s="2"/>
      <c r="H164" s="2"/>
      <c r="I164" s="2"/>
      <c r="J164" s="2"/>
      <c r="L164" s="2">
        <v>158</v>
      </c>
      <c r="M164" s="2">
        <f ca="1">INDIRECT(ADDRESS(5+13*L165+L162,1))</f>
        <v>0</v>
      </c>
    </row>
    <row r="165" spans="1:13" x14ac:dyDescent="0.25">
      <c r="A165" s="2"/>
      <c r="B165" s="2"/>
      <c r="C165" s="2"/>
      <c r="D165" s="2"/>
      <c r="E165" s="2"/>
      <c r="F165" s="2"/>
      <c r="G165" s="2"/>
      <c r="H165" s="2"/>
      <c r="I165" s="2"/>
      <c r="J165" s="2"/>
      <c r="L165" s="2">
        <v>159</v>
      </c>
      <c r="M165" s="2">
        <f ca="1">INDIRECT(ADDRESS(5+13*L166+L163,1))</f>
        <v>0</v>
      </c>
    </row>
    <row r="166" spans="1:13" x14ac:dyDescent="0.25">
      <c r="A166" s="2"/>
      <c r="B166" s="2"/>
      <c r="C166" s="2"/>
      <c r="D166" s="2"/>
      <c r="E166" s="2"/>
      <c r="F166" s="2"/>
      <c r="G166" s="2"/>
      <c r="H166" s="2"/>
      <c r="I166" s="2"/>
      <c r="J166" s="2"/>
      <c r="L166" s="2">
        <v>160</v>
      </c>
      <c r="M166" s="2">
        <f ca="1">INDIRECT(ADDRESS(5+13*L167+L164,1))</f>
        <v>0</v>
      </c>
    </row>
    <row r="167" spans="1:13" x14ac:dyDescent="0.25">
      <c r="A167" s="2"/>
      <c r="B167" s="2"/>
      <c r="C167" s="2"/>
      <c r="D167" s="2"/>
      <c r="E167" s="2"/>
      <c r="F167" s="2"/>
      <c r="G167" s="2"/>
      <c r="H167" s="2"/>
      <c r="I167" s="2"/>
      <c r="J167" s="2"/>
      <c r="L167" s="2">
        <v>161</v>
      </c>
      <c r="M167" s="2">
        <f ca="1">INDIRECT(ADDRESS(5+13*L168+L165,1))</f>
        <v>0</v>
      </c>
    </row>
    <row r="168" spans="1:13" x14ac:dyDescent="0.25">
      <c r="A168" s="2"/>
      <c r="B168" s="2"/>
      <c r="C168" s="2"/>
      <c r="D168" s="2"/>
      <c r="E168" s="2"/>
      <c r="F168" s="2"/>
      <c r="G168" s="2"/>
      <c r="H168" s="2"/>
      <c r="I168" s="2"/>
      <c r="J168" s="2"/>
      <c r="L168" s="2">
        <v>162</v>
      </c>
      <c r="M168" s="2">
        <f ca="1">INDIRECT(ADDRESS(5+13*L169+L166,1))</f>
        <v>0</v>
      </c>
    </row>
    <row r="169" spans="1:13" x14ac:dyDescent="0.25">
      <c r="A169" s="2"/>
      <c r="B169" s="2"/>
      <c r="C169" s="2"/>
      <c r="D169" s="2"/>
      <c r="E169" s="2"/>
      <c r="F169" s="2"/>
      <c r="G169" s="2"/>
      <c r="H169" s="2"/>
      <c r="I169" s="2"/>
      <c r="J169" s="2"/>
      <c r="L169" s="2">
        <v>163</v>
      </c>
      <c r="M169" s="2">
        <f ca="1">INDIRECT(ADDRESS(5+13*L170+L167,1))</f>
        <v>0</v>
      </c>
    </row>
    <row r="170" spans="1:13" x14ac:dyDescent="0.25">
      <c r="A170" s="2"/>
      <c r="B170" s="2"/>
      <c r="C170" s="2"/>
      <c r="D170" s="2"/>
      <c r="E170" s="2"/>
      <c r="F170" s="2"/>
      <c r="G170" s="2"/>
      <c r="H170" s="2"/>
      <c r="I170" s="2"/>
      <c r="J170" s="2"/>
      <c r="L170" s="2">
        <v>164</v>
      </c>
      <c r="M170" s="2">
        <f ca="1">INDIRECT(ADDRESS(5+13*L171+L168,1))</f>
        <v>0</v>
      </c>
    </row>
    <row r="171" spans="1:13" x14ac:dyDescent="0.25">
      <c r="A171" s="2"/>
      <c r="B171" s="2"/>
      <c r="C171" s="2"/>
      <c r="D171" s="2"/>
      <c r="E171" s="2"/>
      <c r="F171" s="2"/>
      <c r="G171" s="2"/>
      <c r="H171" s="2"/>
      <c r="I171" s="2"/>
      <c r="J171" s="2"/>
      <c r="L171" s="2">
        <v>165</v>
      </c>
      <c r="M171" s="2">
        <f ca="1">INDIRECT(ADDRESS(5+13*L172+L169,1))</f>
        <v>0</v>
      </c>
    </row>
    <row r="172" spans="1:13" x14ac:dyDescent="0.25">
      <c r="A172" s="2"/>
      <c r="B172" s="2"/>
      <c r="C172" s="2"/>
      <c r="D172" s="2"/>
      <c r="E172" s="2"/>
      <c r="F172" s="2"/>
      <c r="G172" s="2"/>
      <c r="H172" s="2"/>
      <c r="I172" s="2"/>
      <c r="J172" s="2"/>
      <c r="L172" s="2">
        <v>166</v>
      </c>
      <c r="M172" s="2">
        <f ca="1">INDIRECT(ADDRESS(5+13*L173+L170,1))</f>
        <v>0</v>
      </c>
    </row>
    <row r="173" spans="1:13" x14ac:dyDescent="0.25">
      <c r="A173" s="2"/>
      <c r="B173" s="2"/>
      <c r="C173" s="2"/>
      <c r="D173" s="2"/>
      <c r="E173" s="2"/>
      <c r="F173" s="2"/>
      <c r="G173" s="2"/>
      <c r="H173" s="2"/>
      <c r="I173" s="2"/>
      <c r="J173" s="2"/>
      <c r="L173" s="2">
        <v>167</v>
      </c>
      <c r="M173" s="2">
        <f ca="1">INDIRECT(ADDRESS(5+13*L174+L171,1))</f>
        <v>0</v>
      </c>
    </row>
    <row r="174" spans="1:13" x14ac:dyDescent="0.25">
      <c r="A174" s="2"/>
      <c r="B174" s="2"/>
      <c r="C174" s="2"/>
      <c r="D174" s="2"/>
      <c r="E174" s="2"/>
      <c r="F174" s="2"/>
      <c r="G174" s="2"/>
      <c r="H174" s="2"/>
      <c r="I174" s="2"/>
      <c r="J174" s="2"/>
      <c r="L174" s="2">
        <v>168</v>
      </c>
      <c r="M174" s="2">
        <f ca="1">INDIRECT(ADDRESS(5+13*L175+L172,1))</f>
        <v>0</v>
      </c>
    </row>
    <row r="175" spans="1:13" x14ac:dyDescent="0.25">
      <c r="A175" s="2"/>
      <c r="B175" s="2"/>
      <c r="C175" s="2"/>
      <c r="D175" s="2"/>
      <c r="E175" s="2"/>
      <c r="F175" s="2"/>
      <c r="G175" s="2"/>
      <c r="H175" s="2"/>
      <c r="I175" s="2"/>
      <c r="J175" s="2"/>
      <c r="L175" s="2">
        <v>169</v>
      </c>
      <c r="M175" s="2">
        <f ca="1">INDIRECT(ADDRESS(5+13*L176+L173,1))</f>
        <v>0</v>
      </c>
    </row>
    <row r="176" spans="1:13" x14ac:dyDescent="0.25">
      <c r="A176" s="2"/>
      <c r="B176" s="2"/>
      <c r="C176" s="2"/>
      <c r="D176" s="2"/>
      <c r="E176" s="2"/>
      <c r="F176" s="2"/>
      <c r="G176" s="2"/>
      <c r="H176" s="2"/>
      <c r="I176" s="2"/>
      <c r="J176" s="2"/>
      <c r="L176" s="2">
        <v>170</v>
      </c>
      <c r="M176" s="2">
        <f ca="1">INDIRECT(ADDRESS(5+13*L177+L174,1))</f>
        <v>0</v>
      </c>
    </row>
    <row r="177" spans="1:13" x14ac:dyDescent="0.25">
      <c r="A177" s="2"/>
      <c r="B177" s="2"/>
      <c r="C177" s="2"/>
      <c r="D177" s="2"/>
      <c r="E177" s="2"/>
      <c r="F177" s="2"/>
      <c r="G177" s="2"/>
      <c r="H177" s="2"/>
      <c r="I177" s="2"/>
      <c r="J177" s="2"/>
      <c r="L177" s="2">
        <v>171</v>
      </c>
      <c r="M177" s="2">
        <f ca="1">INDIRECT(ADDRESS(5+13*L178+L175,1))</f>
        <v>0</v>
      </c>
    </row>
    <row r="178" spans="1:13" x14ac:dyDescent="0.25">
      <c r="A178" s="2"/>
      <c r="B178" s="2"/>
      <c r="C178" s="2"/>
      <c r="D178" s="2"/>
      <c r="E178" s="2"/>
      <c r="F178" s="2"/>
      <c r="G178" s="2"/>
      <c r="H178" s="2"/>
      <c r="I178" s="2"/>
      <c r="J178" s="2"/>
      <c r="L178" s="2">
        <v>172</v>
      </c>
      <c r="M178" s="2">
        <f ca="1">INDIRECT(ADDRESS(5+13*L179+L176,1))</f>
        <v>0</v>
      </c>
    </row>
    <row r="179" spans="1:13" x14ac:dyDescent="0.25">
      <c r="A179" s="2"/>
      <c r="B179" s="2"/>
      <c r="C179" s="2"/>
      <c r="D179" s="2"/>
      <c r="E179" s="2"/>
      <c r="F179" s="2"/>
      <c r="G179" s="2"/>
      <c r="H179" s="2"/>
      <c r="I179" s="2"/>
      <c r="J179" s="2"/>
      <c r="L179" s="2">
        <v>173</v>
      </c>
      <c r="M179" s="2">
        <f ca="1">INDIRECT(ADDRESS(5+13*L180+L177,1))</f>
        <v>0</v>
      </c>
    </row>
    <row r="180" spans="1:13" x14ac:dyDescent="0.25">
      <c r="A180" s="2"/>
      <c r="B180" s="2"/>
      <c r="C180" s="2"/>
      <c r="D180" s="2"/>
      <c r="E180" s="2"/>
      <c r="F180" s="2"/>
      <c r="G180" s="2"/>
      <c r="H180" s="2"/>
      <c r="I180" s="2"/>
      <c r="J180" s="2"/>
      <c r="L180" s="2">
        <v>174</v>
      </c>
      <c r="M180" s="2">
        <f ca="1">INDIRECT(ADDRESS(5+13*L181+L178,1))</f>
        <v>0</v>
      </c>
    </row>
    <row r="181" spans="1:13" x14ac:dyDescent="0.25">
      <c r="A181" s="2"/>
      <c r="B181" s="2"/>
      <c r="C181" s="2"/>
      <c r="D181" s="2"/>
      <c r="E181" s="2"/>
      <c r="F181" s="2"/>
      <c r="G181" s="2"/>
      <c r="H181" s="2"/>
      <c r="I181" s="2"/>
      <c r="J181" s="2"/>
      <c r="L181" s="2">
        <v>175</v>
      </c>
      <c r="M181" s="2">
        <f ca="1">INDIRECT(ADDRESS(5+13*L182+L179,1))</f>
        <v>0</v>
      </c>
    </row>
    <row r="182" spans="1:13" x14ac:dyDescent="0.25">
      <c r="A182" s="2"/>
      <c r="B182" s="2"/>
      <c r="C182" s="2"/>
      <c r="D182" s="2"/>
      <c r="E182" s="2"/>
      <c r="F182" s="2"/>
      <c r="G182" s="2"/>
      <c r="H182" s="2"/>
      <c r="I182" s="2"/>
      <c r="J182" s="2"/>
      <c r="L182" s="2">
        <v>176</v>
      </c>
      <c r="M182" s="2">
        <f ca="1">INDIRECT(ADDRESS(5+13*L183+L180,1))</f>
        <v>0</v>
      </c>
    </row>
    <row r="183" spans="1:13" x14ac:dyDescent="0.25">
      <c r="A183" s="2"/>
      <c r="B183" s="2"/>
      <c r="C183" s="2"/>
      <c r="D183" s="2"/>
      <c r="E183" s="2"/>
      <c r="F183" s="2"/>
      <c r="G183" s="2"/>
      <c r="H183" s="2"/>
      <c r="I183" s="2"/>
      <c r="J183" s="2"/>
      <c r="L183" s="2">
        <v>177</v>
      </c>
      <c r="M183" s="2">
        <f ca="1">INDIRECT(ADDRESS(5+13*L184+L181,1))</f>
        <v>0</v>
      </c>
    </row>
    <row r="184" spans="1:13" x14ac:dyDescent="0.25">
      <c r="A184" s="2"/>
      <c r="B184" s="2"/>
      <c r="C184" s="2"/>
      <c r="D184" s="2"/>
      <c r="E184" s="2"/>
      <c r="F184" s="2"/>
      <c r="G184" s="2"/>
      <c r="H184" s="2"/>
      <c r="I184" s="2"/>
      <c r="J184" s="2"/>
      <c r="L184" s="2">
        <v>178</v>
      </c>
      <c r="M184" s="2">
        <f ca="1">INDIRECT(ADDRESS(5+13*L185+L182,1))</f>
        <v>0</v>
      </c>
    </row>
    <row r="185" spans="1:13" x14ac:dyDescent="0.25">
      <c r="A185" s="2"/>
      <c r="B185" s="2"/>
      <c r="C185" s="2"/>
      <c r="D185" s="2"/>
      <c r="E185" s="2"/>
      <c r="F185" s="2"/>
      <c r="G185" s="2"/>
      <c r="H185" s="2"/>
      <c r="I185" s="2"/>
      <c r="J185" s="2"/>
      <c r="L185" s="2">
        <v>179</v>
      </c>
      <c r="M185" s="2">
        <f ca="1">INDIRECT(ADDRESS(5+13*L186+L183,1))</f>
        <v>0</v>
      </c>
    </row>
    <row r="186" spans="1:13" x14ac:dyDescent="0.25">
      <c r="A186" s="2"/>
      <c r="B186" s="2"/>
      <c r="C186" s="2"/>
      <c r="D186" s="2"/>
      <c r="E186" s="2"/>
      <c r="F186" s="2"/>
      <c r="G186" s="2"/>
      <c r="H186" s="2"/>
      <c r="I186" s="2"/>
      <c r="J186" s="2"/>
      <c r="L186" s="2">
        <v>180</v>
      </c>
      <c r="M186" s="2">
        <f ca="1">INDIRECT(ADDRESS(5+13*L187+L184,1))</f>
        <v>0</v>
      </c>
    </row>
    <row r="187" spans="1:13" x14ac:dyDescent="0.25">
      <c r="A187" s="2"/>
      <c r="B187" s="2"/>
      <c r="C187" s="2"/>
      <c r="D187" s="2"/>
      <c r="E187" s="2"/>
      <c r="F187" s="2"/>
      <c r="G187" s="2"/>
      <c r="H187" s="2"/>
      <c r="I187" s="2"/>
      <c r="J187" s="2"/>
      <c r="L187" s="2">
        <v>181</v>
      </c>
      <c r="M187" s="2">
        <f ca="1">INDIRECT(ADDRESS(5+13*L188+L185,1))</f>
        <v>0</v>
      </c>
    </row>
    <row r="188" spans="1:13" x14ac:dyDescent="0.25">
      <c r="A188" s="2"/>
      <c r="B188" s="2"/>
      <c r="C188" s="2"/>
      <c r="D188" s="2"/>
      <c r="E188" s="2"/>
      <c r="F188" s="2"/>
      <c r="G188" s="2"/>
      <c r="H188" s="2"/>
      <c r="I188" s="2"/>
      <c r="J188" s="2"/>
      <c r="L188" s="2">
        <v>182</v>
      </c>
      <c r="M188" s="2">
        <f ca="1">INDIRECT(ADDRESS(5+13*L189+L186,1))</f>
        <v>0</v>
      </c>
    </row>
    <row r="189" spans="1:13" x14ac:dyDescent="0.25">
      <c r="A189" s="2"/>
      <c r="B189" s="2"/>
      <c r="C189" s="2"/>
      <c r="D189" s="2"/>
      <c r="E189" s="2"/>
      <c r="F189" s="2"/>
      <c r="G189" s="2"/>
      <c r="H189" s="2"/>
      <c r="I189" s="2"/>
      <c r="J189" s="2"/>
      <c r="L189" s="2">
        <v>183</v>
      </c>
      <c r="M189" s="2">
        <f ca="1">INDIRECT(ADDRESS(5+13*L190+L187,1))</f>
        <v>0</v>
      </c>
    </row>
    <row r="190" spans="1:13" x14ac:dyDescent="0.25">
      <c r="A190" s="2"/>
      <c r="B190" s="2"/>
      <c r="C190" s="2"/>
      <c r="D190" s="2"/>
      <c r="E190" s="2"/>
      <c r="F190" s="2"/>
      <c r="G190" s="2"/>
      <c r="H190" s="2"/>
      <c r="I190" s="2"/>
      <c r="J190" s="2"/>
      <c r="L190" s="2">
        <v>184</v>
      </c>
      <c r="M190" s="2">
        <f ca="1">INDIRECT(ADDRESS(5+13*L191+L188,1))</f>
        <v>0</v>
      </c>
    </row>
    <row r="191" spans="1:13" x14ac:dyDescent="0.25">
      <c r="A191" s="2"/>
      <c r="B191" s="2"/>
      <c r="C191" s="2"/>
      <c r="D191" s="2"/>
      <c r="E191" s="2"/>
      <c r="F191" s="2"/>
      <c r="G191" s="2"/>
      <c r="H191" s="2"/>
      <c r="I191" s="2"/>
      <c r="J191" s="2"/>
      <c r="L191" s="2">
        <v>185</v>
      </c>
      <c r="M191" s="2">
        <f ca="1">INDIRECT(ADDRESS(5+13*L192+L189,1))</f>
        <v>0</v>
      </c>
    </row>
    <row r="192" spans="1:13" x14ac:dyDescent="0.25">
      <c r="A192" s="2"/>
      <c r="B192" s="2"/>
      <c r="C192" s="2"/>
      <c r="D192" s="2"/>
      <c r="E192" s="2"/>
      <c r="F192" s="2"/>
      <c r="G192" s="2"/>
      <c r="H192" s="2"/>
      <c r="I192" s="2"/>
      <c r="J192" s="2"/>
      <c r="L192" s="2">
        <v>186</v>
      </c>
      <c r="M192" s="2">
        <f ca="1">INDIRECT(ADDRESS(5+13*L193+L190,1))</f>
        <v>0</v>
      </c>
    </row>
    <row r="193" spans="1:13" x14ac:dyDescent="0.25">
      <c r="A193" s="2"/>
      <c r="B193" s="2"/>
      <c r="C193" s="2"/>
      <c r="D193" s="2"/>
      <c r="E193" s="2"/>
      <c r="F193" s="2"/>
      <c r="G193" s="2"/>
      <c r="H193" s="2"/>
      <c r="I193" s="2"/>
      <c r="J193" s="2"/>
      <c r="L193" s="2">
        <v>187</v>
      </c>
      <c r="M193" s="2">
        <f ca="1">INDIRECT(ADDRESS(5+13*L194+L191,1))</f>
        <v>0</v>
      </c>
    </row>
    <row r="194" spans="1:13" x14ac:dyDescent="0.25">
      <c r="A194" s="2"/>
      <c r="B194" s="2"/>
      <c r="C194" s="2"/>
      <c r="D194" s="2"/>
      <c r="E194" s="2"/>
      <c r="F194" s="2"/>
      <c r="G194" s="2"/>
      <c r="H194" s="2"/>
      <c r="I194" s="2"/>
      <c r="J194" s="2"/>
      <c r="L194" s="2">
        <v>188</v>
      </c>
      <c r="M194" s="2">
        <f ca="1">INDIRECT(ADDRESS(5+13*L195+1,1))</f>
        <v>0</v>
      </c>
    </row>
    <row r="195" spans="1:13" x14ac:dyDescent="0.25">
      <c r="A195" s="2"/>
      <c r="B195" s="2"/>
      <c r="C195" s="2"/>
      <c r="D195" s="2"/>
      <c r="E195" s="2"/>
      <c r="F195" s="2"/>
      <c r="G195" s="2"/>
      <c r="H195" s="2"/>
      <c r="I195" s="2"/>
      <c r="J195" s="2"/>
      <c r="L195" s="2">
        <v>189</v>
      </c>
      <c r="M195" s="2">
        <f ca="1">INDIRECT(ADDRESS(5+13*L196+1,1))</f>
        <v>0</v>
      </c>
    </row>
    <row r="196" spans="1:13" x14ac:dyDescent="0.25">
      <c r="A196" s="2"/>
      <c r="B196" s="2"/>
      <c r="C196" s="2"/>
      <c r="D196" s="2"/>
      <c r="E196" s="2"/>
      <c r="F196" s="2"/>
      <c r="G196" s="2"/>
      <c r="H196" s="2"/>
      <c r="I196" s="2"/>
      <c r="J196" s="2"/>
      <c r="L196" s="2">
        <v>190</v>
      </c>
      <c r="M196" s="2">
        <f ca="1">INDIRECT(ADDRESS(5+13*L197+1,1))</f>
        <v>0</v>
      </c>
    </row>
    <row r="197" spans="1:13" x14ac:dyDescent="0.25">
      <c r="A197" s="2"/>
      <c r="B197" s="2"/>
      <c r="C197" s="2"/>
      <c r="D197" s="2"/>
      <c r="E197" s="2"/>
      <c r="F197" s="2"/>
      <c r="G197" s="2"/>
      <c r="H197" s="2"/>
      <c r="I197" s="2"/>
      <c r="J197" s="2"/>
      <c r="L197" s="2">
        <v>191</v>
      </c>
      <c r="M197" s="2">
        <f ca="1">INDIRECT(ADDRESS(5+13*L198,1))</f>
        <v>0</v>
      </c>
    </row>
    <row r="198" spans="1:13" x14ac:dyDescent="0.25">
      <c r="A198" s="2"/>
      <c r="B198" s="2"/>
      <c r="C198" s="2"/>
      <c r="D198" s="2"/>
      <c r="E198" s="2"/>
      <c r="F198" s="2"/>
      <c r="G198" s="2"/>
      <c r="H198" s="2"/>
      <c r="I198" s="2"/>
      <c r="J198" s="2"/>
      <c r="L198" s="2">
        <v>192</v>
      </c>
      <c r="M198" s="2">
        <f ca="1">INDIRECT(ADDRESS(5+13*L199,1))</f>
        <v>0</v>
      </c>
    </row>
    <row r="199" spans="1:13" x14ac:dyDescent="0.25">
      <c r="A199" s="2"/>
      <c r="B199" s="2"/>
      <c r="C199" s="2"/>
      <c r="D199" s="2"/>
      <c r="E199" s="2"/>
      <c r="F199" s="2"/>
      <c r="G199" s="2"/>
      <c r="H199" s="2"/>
      <c r="I199" s="2"/>
      <c r="J199" s="2"/>
      <c r="L199" s="2">
        <v>193</v>
      </c>
      <c r="M199" s="2">
        <f ca="1">INDIRECT(ADDRESS(5+13*L200,1))</f>
        <v>0</v>
      </c>
    </row>
    <row r="200" spans="1:13" x14ac:dyDescent="0.25">
      <c r="A200" s="2"/>
      <c r="B200" s="2"/>
      <c r="C200" s="2"/>
      <c r="D200" s="2"/>
      <c r="E200" s="2"/>
      <c r="F200" s="2"/>
      <c r="G200" s="2"/>
      <c r="H200" s="2"/>
      <c r="I200" s="2"/>
      <c r="J200" s="2"/>
      <c r="L200" s="2">
        <v>194</v>
      </c>
      <c r="M200" s="2">
        <f ca="1">INDIRECT(ADDRESS(5+13*L201,1))</f>
        <v>0</v>
      </c>
    </row>
    <row r="201" spans="1:13" x14ac:dyDescent="0.25">
      <c r="A201" s="2"/>
      <c r="B201" s="2"/>
      <c r="C201" s="2"/>
      <c r="D201" s="2"/>
      <c r="E201" s="2"/>
      <c r="F201" s="2"/>
      <c r="G201" s="2"/>
      <c r="H201" s="2"/>
      <c r="I201" s="2"/>
      <c r="J201" s="2"/>
      <c r="L201" s="2">
        <v>195</v>
      </c>
      <c r="M201" s="2">
        <f ca="1">INDIRECT(ADDRESS(5+13*L202,1))</f>
        <v>0</v>
      </c>
    </row>
    <row r="202" spans="1:13" x14ac:dyDescent="0.25">
      <c r="A202" s="2"/>
      <c r="B202" s="2"/>
      <c r="C202" s="2"/>
      <c r="D202" s="2"/>
      <c r="E202" s="2"/>
      <c r="F202" s="2"/>
      <c r="G202" s="2"/>
      <c r="H202" s="2"/>
      <c r="I202" s="2"/>
      <c r="J202" s="2"/>
      <c r="L202" s="2">
        <v>196</v>
      </c>
      <c r="M202" s="2">
        <f ca="1">INDIRECT(ADDRESS(5+13*L203,1))</f>
        <v>0</v>
      </c>
    </row>
    <row r="203" spans="1:13" x14ac:dyDescent="0.25">
      <c r="A203" s="2"/>
      <c r="B203" s="2"/>
      <c r="C203" s="2"/>
      <c r="D203" s="2"/>
      <c r="E203" s="2"/>
      <c r="F203" s="2"/>
      <c r="G203" s="2"/>
      <c r="H203" s="2"/>
      <c r="I203" s="2"/>
      <c r="J203" s="2"/>
      <c r="L203" s="2">
        <v>197</v>
      </c>
      <c r="M203" s="2">
        <f ca="1">INDIRECT(ADDRESS(5+13*L204,1))</f>
        <v>0</v>
      </c>
    </row>
    <row r="204" spans="1:13" x14ac:dyDescent="0.25">
      <c r="A204" s="2"/>
      <c r="B204" s="2"/>
      <c r="C204" s="2"/>
      <c r="D204" s="2"/>
      <c r="E204" s="2"/>
      <c r="F204" s="2"/>
      <c r="G204" s="2"/>
      <c r="H204" s="2"/>
      <c r="I204" s="2"/>
      <c r="J204" s="2"/>
      <c r="L204" s="2">
        <v>198</v>
      </c>
      <c r="M204" s="2">
        <f ca="1">INDIRECT(ADDRESS(5+13*L205,1))</f>
        <v>0</v>
      </c>
    </row>
    <row r="205" spans="1:13" x14ac:dyDescent="0.25">
      <c r="A205" s="2"/>
      <c r="B205" s="2"/>
      <c r="C205" s="2"/>
      <c r="D205" s="2"/>
      <c r="E205" s="2"/>
      <c r="F205" s="2"/>
      <c r="G205" s="2"/>
      <c r="H205" s="2"/>
      <c r="I205" s="2"/>
      <c r="J205" s="2"/>
      <c r="L205" s="2">
        <v>199</v>
      </c>
      <c r="M205" s="2">
        <f ca="1">INDIRECT(ADDRESS(5+13*L206,1))</f>
        <v>0</v>
      </c>
    </row>
    <row r="206" spans="1:13" x14ac:dyDescent="0.25">
      <c r="A206" s="2"/>
      <c r="B206" s="2"/>
      <c r="C206" s="2"/>
      <c r="D206" s="2"/>
      <c r="E206" s="2"/>
      <c r="F206" s="2"/>
      <c r="G206" s="2"/>
      <c r="H206" s="2"/>
      <c r="I206" s="2"/>
      <c r="J206" s="2"/>
      <c r="L206" s="2">
        <v>200</v>
      </c>
      <c r="M206" s="2">
        <f ca="1">INDIRECT(ADDRESS(5+13*L207,1))</f>
        <v>0</v>
      </c>
    </row>
    <row r="207" spans="1:13" x14ac:dyDescent="0.25">
      <c r="A207" s="2"/>
      <c r="B207" s="2"/>
      <c r="C207" s="2"/>
      <c r="D207" s="2"/>
      <c r="E207" s="2"/>
      <c r="F207" s="2"/>
      <c r="G207" s="2"/>
      <c r="H207" s="2"/>
      <c r="I207" s="2"/>
      <c r="J207" s="2"/>
      <c r="L207" s="2">
        <v>201</v>
      </c>
      <c r="M207" s="2">
        <f ca="1">INDIRECT(ADDRESS(5+13*L208,1))</f>
        <v>0</v>
      </c>
    </row>
    <row r="208" spans="1:13" x14ac:dyDescent="0.25">
      <c r="A208" s="2"/>
      <c r="B208" s="2"/>
      <c r="C208" s="2"/>
      <c r="D208" s="2"/>
      <c r="E208" s="2"/>
      <c r="F208" s="2"/>
      <c r="G208" s="2"/>
      <c r="H208" s="2"/>
      <c r="I208" s="2"/>
      <c r="J208" s="2"/>
      <c r="L208" s="2">
        <v>202</v>
      </c>
      <c r="M208" s="2">
        <f ca="1">INDIRECT(ADDRESS(5+13*L209,1))</f>
        <v>0</v>
      </c>
    </row>
    <row r="209" spans="1:13" x14ac:dyDescent="0.25">
      <c r="A209" s="2"/>
      <c r="B209" s="2"/>
      <c r="C209" s="2"/>
      <c r="D209" s="2"/>
      <c r="E209" s="2"/>
      <c r="F209" s="2"/>
      <c r="G209" s="2"/>
      <c r="H209" s="2"/>
      <c r="I209" s="2"/>
      <c r="J209" s="2"/>
      <c r="L209" s="2">
        <v>203</v>
      </c>
      <c r="M209" s="2">
        <f ca="1">INDIRECT(ADDRESS(5+13*L210,1))</f>
        <v>0</v>
      </c>
    </row>
    <row r="210" spans="1:13" x14ac:dyDescent="0.25">
      <c r="A210" s="2"/>
      <c r="B210" s="2"/>
      <c r="C210" s="2"/>
      <c r="D210" s="2"/>
      <c r="E210" s="2"/>
      <c r="F210" s="2"/>
      <c r="G210" s="2"/>
      <c r="H210" s="2"/>
      <c r="I210" s="2"/>
      <c r="J210" s="2"/>
      <c r="L210" s="2">
        <v>204</v>
      </c>
      <c r="M210" s="2">
        <f ca="1">INDIRECT(ADDRESS(5+13*L211,1))</f>
        <v>0</v>
      </c>
    </row>
    <row r="211" spans="1:13" x14ac:dyDescent="0.25">
      <c r="A211" s="2"/>
      <c r="B211" s="2"/>
      <c r="C211" s="2"/>
      <c r="D211" s="2"/>
      <c r="E211" s="2"/>
      <c r="F211" s="2"/>
      <c r="G211" s="2"/>
      <c r="H211" s="2"/>
      <c r="I211" s="2"/>
      <c r="J211" s="2"/>
      <c r="L211" s="2">
        <v>205</v>
      </c>
      <c r="M211" s="2">
        <f ca="1">INDIRECT(ADDRESS(5+13*L212,1))</f>
        <v>0</v>
      </c>
    </row>
    <row r="212" spans="1:13" x14ac:dyDescent="0.25">
      <c r="A212" s="2"/>
      <c r="B212" s="2"/>
      <c r="C212" s="2"/>
      <c r="D212" s="2"/>
      <c r="E212" s="2"/>
      <c r="F212" s="2"/>
      <c r="G212" s="2"/>
      <c r="H212" s="2"/>
      <c r="I212" s="2"/>
      <c r="J212" s="2"/>
      <c r="L212" s="2">
        <v>206</v>
      </c>
      <c r="M212" s="2">
        <f ca="1">INDIRECT(ADDRESS(5+13*L213,1))</f>
        <v>0</v>
      </c>
    </row>
    <row r="213" spans="1:13" x14ac:dyDescent="0.25">
      <c r="A213" s="2"/>
      <c r="B213" s="2"/>
      <c r="C213" s="2"/>
      <c r="D213" s="2"/>
      <c r="E213" s="2"/>
      <c r="F213" s="2"/>
      <c r="G213" s="2"/>
      <c r="H213" s="2"/>
      <c r="I213" s="2"/>
      <c r="J213" s="2"/>
      <c r="L213" s="2">
        <v>207</v>
      </c>
      <c r="M213" s="2">
        <f ca="1">INDIRECT(ADDRESS(5+13*L214,1))</f>
        <v>0</v>
      </c>
    </row>
    <row r="214" spans="1:13" x14ac:dyDescent="0.25">
      <c r="A214" s="2"/>
      <c r="B214" s="2"/>
      <c r="C214" s="2"/>
      <c r="D214" s="2"/>
      <c r="E214" s="2"/>
      <c r="F214" s="2"/>
      <c r="G214" s="2"/>
      <c r="H214" s="2"/>
      <c r="I214" s="2"/>
      <c r="J214" s="2"/>
      <c r="L214" s="2">
        <v>208</v>
      </c>
      <c r="M214" s="2">
        <f ca="1">INDIRECT(ADDRESS(5+13*L215,1))</f>
        <v>0</v>
      </c>
    </row>
    <row r="215" spans="1:13" x14ac:dyDescent="0.25">
      <c r="A215" s="2"/>
      <c r="B215" s="2"/>
      <c r="C215" s="2"/>
      <c r="D215" s="2"/>
      <c r="E215" s="2"/>
      <c r="F215" s="2"/>
      <c r="G215" s="2"/>
      <c r="H215" s="2"/>
      <c r="I215" s="2"/>
      <c r="J215" s="2"/>
      <c r="L215" s="2">
        <v>209</v>
      </c>
      <c r="M215" s="2">
        <f ca="1">INDIRECT(ADDRESS(5+13*L216,1))</f>
        <v>0</v>
      </c>
    </row>
    <row r="216" spans="1:13" x14ac:dyDescent="0.25">
      <c r="A216" s="2"/>
      <c r="B216" s="2"/>
      <c r="C216" s="2"/>
      <c r="D216" s="2"/>
      <c r="E216" s="2"/>
      <c r="F216" s="2"/>
      <c r="G216" s="2"/>
      <c r="H216" s="2"/>
      <c r="I216" s="2"/>
      <c r="J216" s="2"/>
      <c r="L216" s="2">
        <v>210</v>
      </c>
      <c r="M216" s="2">
        <f ca="1">INDIRECT(ADDRESS(5+13*L217,1))</f>
        <v>0</v>
      </c>
    </row>
    <row r="217" spans="1:13" x14ac:dyDescent="0.25">
      <c r="A217" s="2"/>
      <c r="B217" s="2"/>
      <c r="C217" s="2"/>
      <c r="D217" s="2"/>
      <c r="E217" s="2"/>
      <c r="F217" s="2"/>
      <c r="G217" s="2"/>
      <c r="H217" s="2"/>
      <c r="I217" s="2"/>
      <c r="J217" s="2"/>
      <c r="L217" s="2">
        <v>211</v>
      </c>
    </row>
    <row r="218" spans="1:13" x14ac:dyDescent="0.25">
      <c r="A218" s="2"/>
      <c r="B218" s="2"/>
      <c r="C218" s="2"/>
      <c r="D218" s="2"/>
      <c r="E218" s="2"/>
      <c r="F218" s="2"/>
      <c r="G218" s="2"/>
      <c r="H218" s="2"/>
      <c r="I218" s="2"/>
      <c r="J218" s="2"/>
      <c r="L218" s="2"/>
    </row>
    <row r="219" spans="1:13" x14ac:dyDescent="0.25">
      <c r="A219" s="2"/>
      <c r="B219" s="2"/>
      <c r="C219" s="2"/>
      <c r="D219" s="2"/>
      <c r="E219" s="2"/>
      <c r="F219" s="2"/>
      <c r="G219" s="2"/>
      <c r="H219" s="2"/>
      <c r="I219" s="2"/>
      <c r="J219" s="2"/>
      <c r="L219" s="2"/>
    </row>
    <row r="220" spans="1:13" x14ac:dyDescent="0.25">
      <c r="A220" s="2"/>
      <c r="B220" s="2"/>
      <c r="C220" s="2"/>
      <c r="D220" s="2"/>
      <c r="E220" s="2"/>
      <c r="F220" s="2"/>
      <c r="G220" s="2"/>
      <c r="H220" s="2"/>
      <c r="I220" s="2"/>
      <c r="J220" s="2"/>
      <c r="L220" s="2"/>
    </row>
    <row r="221" spans="1:13" x14ac:dyDescent="0.25">
      <c r="A221" s="2"/>
      <c r="B221" s="2"/>
      <c r="C221" s="2"/>
      <c r="D221" s="2"/>
      <c r="E221" s="2"/>
      <c r="F221" s="2"/>
      <c r="G221" s="2"/>
      <c r="H221" s="2"/>
      <c r="I221" s="2"/>
      <c r="J221" s="2"/>
      <c r="L221" s="2"/>
    </row>
    <row r="222" spans="1:13" x14ac:dyDescent="0.25">
      <c r="A222" s="2"/>
      <c r="B222" s="2"/>
      <c r="C222" s="2"/>
      <c r="D222" s="2"/>
      <c r="E222" s="2"/>
      <c r="F222" s="2"/>
      <c r="G222" s="2"/>
      <c r="H222" s="2"/>
      <c r="I222" s="2"/>
      <c r="J222" s="2"/>
      <c r="L222" s="2"/>
    </row>
    <row r="223" spans="1:13" x14ac:dyDescent="0.25">
      <c r="A223" s="2"/>
      <c r="B223" s="2"/>
      <c r="C223" s="2"/>
      <c r="D223" s="2"/>
      <c r="E223" s="2"/>
      <c r="F223" s="2"/>
      <c r="G223" s="2"/>
      <c r="H223" s="2"/>
      <c r="I223" s="2"/>
      <c r="J223" s="2"/>
      <c r="L223" s="2" t="s">
        <v>840</v>
      </c>
    </row>
    <row r="224" spans="1:13" x14ac:dyDescent="0.25">
      <c r="A224" s="2"/>
      <c r="B224" s="2"/>
      <c r="C224" s="2"/>
      <c r="D224" s="2"/>
      <c r="E224" s="2"/>
      <c r="F224" s="2"/>
      <c r="G224" s="2"/>
      <c r="H224" s="2"/>
      <c r="I224" s="2"/>
      <c r="J224" s="2"/>
      <c r="L224" s="2"/>
    </row>
    <row r="225" spans="1:12" x14ac:dyDescent="0.25">
      <c r="A225" s="2"/>
      <c r="B225" s="2"/>
      <c r="C225" s="2"/>
      <c r="D225" s="2"/>
      <c r="E225" s="2"/>
      <c r="F225" s="2"/>
      <c r="G225" s="2"/>
      <c r="H225" s="2"/>
      <c r="I225" s="2"/>
      <c r="J225" s="2"/>
      <c r="L225" s="2"/>
    </row>
    <row r="226" spans="1:12" x14ac:dyDescent="0.25">
      <c r="A226" s="2"/>
      <c r="B226" s="2"/>
      <c r="C226" s="2"/>
      <c r="D226" s="2"/>
      <c r="E226" s="2"/>
      <c r="F226" s="2"/>
      <c r="G226" s="2"/>
      <c r="H226" s="2"/>
      <c r="I226" s="2"/>
      <c r="J226" s="2"/>
      <c r="L226" s="2"/>
    </row>
    <row r="227" spans="1:12" x14ac:dyDescent="0.25">
      <c r="A227" s="2"/>
      <c r="B227" s="2"/>
      <c r="C227" s="2"/>
      <c r="D227" s="2"/>
      <c r="E227" s="2"/>
      <c r="F227" s="2"/>
      <c r="G227" s="2"/>
      <c r="H227" s="2"/>
      <c r="I227" s="2"/>
      <c r="J227" s="2"/>
      <c r="L227" s="2"/>
    </row>
    <row r="228" spans="1:12" x14ac:dyDescent="0.25">
      <c r="A228" s="2"/>
      <c r="B228" s="2"/>
      <c r="C228" s="2"/>
      <c r="D228" s="2"/>
      <c r="E228" s="2"/>
      <c r="F228" s="2"/>
      <c r="G228" s="2"/>
      <c r="H228" s="2"/>
      <c r="I228" s="2"/>
      <c r="J228" s="2"/>
      <c r="L228" s="2"/>
    </row>
    <row r="229" spans="1:12" x14ac:dyDescent="0.25">
      <c r="A229" s="2"/>
      <c r="B229" s="2"/>
      <c r="C229" s="2"/>
      <c r="D229" s="2"/>
      <c r="E229" s="2"/>
      <c r="F229" s="2"/>
      <c r="G229" s="2"/>
      <c r="H229" s="2"/>
      <c r="I229" s="2"/>
      <c r="J229" s="2"/>
      <c r="L229" s="2"/>
    </row>
    <row r="230" spans="1:12" x14ac:dyDescent="0.25">
      <c r="A230" s="2"/>
      <c r="B230" s="2"/>
      <c r="C230" s="2"/>
      <c r="D230" s="2"/>
      <c r="E230" s="2"/>
      <c r="F230" s="2"/>
      <c r="G230" s="2"/>
      <c r="H230" s="2"/>
      <c r="I230" s="2"/>
      <c r="J230" s="2"/>
      <c r="L230" s="2"/>
    </row>
    <row r="231" spans="1:12" x14ac:dyDescent="0.25">
      <c r="A231" s="2"/>
      <c r="B231" s="2"/>
      <c r="C231" s="2"/>
      <c r="D231" s="2"/>
      <c r="E231" s="2"/>
      <c r="F231" s="2"/>
      <c r="G231" s="2"/>
      <c r="H231" s="2"/>
      <c r="I231" s="2"/>
      <c r="J231" s="2"/>
      <c r="L231" s="2"/>
    </row>
    <row r="232" spans="1:12" x14ac:dyDescent="0.25">
      <c r="A232" s="2"/>
      <c r="B232" s="2"/>
      <c r="C232" s="2"/>
      <c r="D232" s="2"/>
      <c r="E232" s="2"/>
      <c r="F232" s="2"/>
      <c r="G232" s="2"/>
      <c r="H232" s="2"/>
      <c r="I232" s="2"/>
      <c r="J232" s="2"/>
      <c r="L232" s="2"/>
    </row>
    <row r="233" spans="1:12" x14ac:dyDescent="0.25">
      <c r="A233" s="2"/>
      <c r="B233" s="2"/>
      <c r="C233" s="2"/>
      <c r="D233" s="2"/>
      <c r="E233" s="2"/>
      <c r="F233" s="2"/>
      <c r="G233" s="2"/>
      <c r="H233" s="2"/>
      <c r="I233" s="2"/>
      <c r="J233" s="2"/>
      <c r="L233" s="2"/>
    </row>
    <row r="234" spans="1:12" x14ac:dyDescent="0.25">
      <c r="A234" s="2"/>
      <c r="B234" s="2"/>
      <c r="C234" s="2"/>
      <c r="D234" s="2"/>
      <c r="E234" s="2"/>
      <c r="F234" s="2"/>
      <c r="G234" s="2"/>
      <c r="H234" s="2"/>
      <c r="I234" s="2"/>
      <c r="J234" s="2"/>
      <c r="L234" s="2"/>
    </row>
    <row r="235" spans="1:12" x14ac:dyDescent="0.25">
      <c r="A235" s="2"/>
      <c r="B235" s="2"/>
      <c r="C235" s="2"/>
      <c r="D235" s="2"/>
      <c r="E235" s="2"/>
      <c r="F235" s="2"/>
      <c r="G235" s="2"/>
      <c r="H235" s="2"/>
      <c r="I235" s="2"/>
      <c r="J235" s="2"/>
      <c r="L235" s="2" t="s">
        <v>840</v>
      </c>
    </row>
    <row r="236" spans="1:12" x14ac:dyDescent="0.25">
      <c r="A236" s="2"/>
      <c r="B236" s="2"/>
      <c r="C236" s="2"/>
      <c r="D236" s="2"/>
      <c r="E236" s="2"/>
      <c r="F236" s="2"/>
      <c r="G236" s="2"/>
      <c r="H236" s="2"/>
      <c r="I236" s="2"/>
      <c r="J236" s="2"/>
      <c r="L236" s="2"/>
    </row>
    <row r="237" spans="1:12" x14ac:dyDescent="0.25">
      <c r="A237" s="2"/>
      <c r="B237" s="2"/>
      <c r="C237" s="2"/>
      <c r="D237" s="2"/>
      <c r="E237" s="2"/>
      <c r="F237" s="2"/>
      <c r="G237" s="2"/>
      <c r="H237" s="2"/>
      <c r="I237" s="2"/>
      <c r="J237" s="2"/>
      <c r="L237" s="2"/>
    </row>
    <row r="238" spans="1:12" x14ac:dyDescent="0.25">
      <c r="A238" s="2"/>
      <c r="B238" s="2"/>
      <c r="C238" s="2"/>
      <c r="D238" s="2"/>
      <c r="E238" s="2"/>
      <c r="F238" s="2"/>
      <c r="G238" s="2"/>
      <c r="H238" s="2"/>
      <c r="I238" s="2"/>
      <c r="J238" s="2"/>
      <c r="L238" s="2"/>
    </row>
    <row r="239" spans="1:12" x14ac:dyDescent="0.25">
      <c r="A239" s="2"/>
      <c r="B239" s="2"/>
      <c r="C239" s="2"/>
      <c r="D239" s="2"/>
      <c r="E239" s="2"/>
      <c r="F239" s="2"/>
      <c r="G239" s="2"/>
      <c r="H239" s="2"/>
      <c r="I239" s="2"/>
      <c r="J239" s="2"/>
      <c r="L239" s="2"/>
    </row>
    <row r="240" spans="1:12" x14ac:dyDescent="0.25">
      <c r="A240" s="2"/>
      <c r="B240" s="2"/>
      <c r="C240" s="2"/>
      <c r="D240" s="2"/>
      <c r="E240" s="2"/>
      <c r="F240" s="2"/>
      <c r="G240" s="2"/>
      <c r="H240" s="2"/>
      <c r="I240" s="2"/>
      <c r="J240" s="2"/>
      <c r="L240" s="2"/>
    </row>
    <row r="241" spans="1:12" x14ac:dyDescent="0.25">
      <c r="A241" s="2"/>
      <c r="B241" s="2"/>
      <c r="C241" s="2"/>
      <c r="D241" s="2"/>
      <c r="E241" s="2"/>
      <c r="F241" s="2"/>
      <c r="G241" s="2"/>
      <c r="H241" s="2"/>
      <c r="I241" s="2"/>
      <c r="J241" s="2"/>
      <c r="L241" s="2"/>
    </row>
    <row r="242" spans="1:12" x14ac:dyDescent="0.25">
      <c r="A242" s="2"/>
      <c r="B242" s="2"/>
      <c r="C242" s="2"/>
      <c r="D242" s="2"/>
      <c r="E242" s="2"/>
      <c r="F242" s="2"/>
      <c r="G242" s="2"/>
      <c r="H242" s="2"/>
      <c r="I242" s="2"/>
      <c r="J242" s="2"/>
      <c r="L242" s="2"/>
    </row>
    <row r="243" spans="1:12" x14ac:dyDescent="0.25">
      <c r="A243" s="2"/>
      <c r="B243" s="2"/>
      <c r="C243" s="2"/>
      <c r="D243" s="2"/>
      <c r="E243" s="2"/>
      <c r="F243" s="2"/>
      <c r="G243" s="2"/>
      <c r="H243" s="2"/>
      <c r="I243" s="2"/>
      <c r="J243" s="2"/>
      <c r="L243" s="2"/>
    </row>
    <row r="244" spans="1:12" x14ac:dyDescent="0.25">
      <c r="A244" s="2"/>
      <c r="B244" s="2"/>
      <c r="C244" s="2"/>
      <c r="D244" s="2"/>
      <c r="E244" s="2"/>
      <c r="F244" s="2"/>
      <c r="G244" s="2"/>
      <c r="H244" s="2"/>
      <c r="I244" s="2"/>
      <c r="J244" s="2"/>
      <c r="L244" s="2"/>
    </row>
    <row r="245" spans="1:12" x14ac:dyDescent="0.25">
      <c r="A245" s="2"/>
      <c r="B245" s="2"/>
      <c r="C245" s="2"/>
      <c r="D245" s="2"/>
      <c r="E245" s="2"/>
      <c r="F245" s="2"/>
      <c r="G245" s="2"/>
      <c r="H245" s="2"/>
      <c r="I245" s="2"/>
      <c r="J245" s="2"/>
      <c r="L245" s="2"/>
    </row>
    <row r="246" spans="1:12" x14ac:dyDescent="0.25">
      <c r="A246" s="2"/>
      <c r="B246" s="2"/>
      <c r="C246" s="2"/>
      <c r="D246" s="2"/>
      <c r="E246" s="2"/>
      <c r="F246" s="2"/>
      <c r="G246" s="2"/>
      <c r="H246" s="2"/>
      <c r="I246" s="2"/>
      <c r="J246" s="2"/>
      <c r="L246" s="2"/>
    </row>
    <row r="247" spans="1:12" x14ac:dyDescent="0.25">
      <c r="A247" s="2"/>
      <c r="B247" s="2"/>
      <c r="C247" s="2"/>
      <c r="D247" s="2"/>
      <c r="E247" s="2"/>
      <c r="F247" s="2"/>
      <c r="G247" s="2"/>
      <c r="H247" s="2"/>
      <c r="I247" s="2"/>
      <c r="J247" s="2"/>
      <c r="L247" s="2" t="s">
        <v>840</v>
      </c>
    </row>
    <row r="248" spans="1:12" x14ac:dyDescent="0.25">
      <c r="A248" s="2"/>
      <c r="B248" s="2"/>
      <c r="C248" s="2"/>
      <c r="D248" s="2"/>
      <c r="E248" s="2"/>
      <c r="F248" s="2"/>
      <c r="G248" s="2"/>
      <c r="H248" s="2"/>
      <c r="I248" s="2"/>
      <c r="J248" s="2"/>
      <c r="L248" s="2"/>
    </row>
    <row r="249" spans="1:12" x14ac:dyDescent="0.25">
      <c r="A249" s="2"/>
      <c r="B249" s="2"/>
      <c r="C249" s="2"/>
      <c r="D249" s="2"/>
      <c r="E249" s="2"/>
      <c r="F249" s="2"/>
      <c r="G249" s="2"/>
      <c r="H249" s="2"/>
      <c r="I249" s="2"/>
      <c r="J249" s="2"/>
      <c r="L249" s="2"/>
    </row>
    <row r="250" spans="1:12" x14ac:dyDescent="0.25">
      <c r="A250" s="2"/>
      <c r="B250" s="2"/>
      <c r="C250" s="2"/>
      <c r="D250" s="2"/>
      <c r="E250" s="2"/>
      <c r="F250" s="2"/>
      <c r="G250" s="2"/>
      <c r="H250" s="2"/>
      <c r="I250" s="2"/>
      <c r="J250" s="2"/>
      <c r="L250" s="2"/>
    </row>
    <row r="251" spans="1:12" x14ac:dyDescent="0.25">
      <c r="A251" s="2"/>
      <c r="B251" s="2"/>
      <c r="C251" s="2"/>
      <c r="D251" s="2"/>
      <c r="E251" s="2"/>
      <c r="F251" s="2"/>
      <c r="G251" s="2"/>
      <c r="H251" s="2"/>
      <c r="I251" s="2"/>
      <c r="J251" s="2"/>
      <c r="L251" s="2"/>
    </row>
    <row r="252" spans="1:12" x14ac:dyDescent="0.25">
      <c r="A252" s="2"/>
      <c r="B252" s="2"/>
      <c r="C252" s="2"/>
      <c r="D252" s="2"/>
      <c r="E252" s="2"/>
      <c r="F252" s="2"/>
      <c r="G252" s="2"/>
      <c r="H252" s="2"/>
      <c r="I252" s="2"/>
      <c r="J252" s="2"/>
      <c r="L252" s="2"/>
    </row>
    <row r="253" spans="1:12" x14ac:dyDescent="0.25">
      <c r="A253" s="2"/>
      <c r="B253" s="2"/>
      <c r="C253" s="2"/>
      <c r="D253" s="2"/>
      <c r="E253" s="2"/>
      <c r="F253" s="2"/>
      <c r="G253" s="2"/>
      <c r="H253" s="2"/>
      <c r="I253" s="2"/>
      <c r="J253" s="2"/>
      <c r="L253" s="2"/>
    </row>
    <row r="254" spans="1:12" x14ac:dyDescent="0.25">
      <c r="A254" s="2"/>
      <c r="B254" s="2"/>
      <c r="C254" s="2"/>
      <c r="D254" s="2"/>
      <c r="E254" s="2"/>
      <c r="F254" s="2"/>
      <c r="G254" s="2"/>
      <c r="H254" s="2"/>
      <c r="I254" s="2"/>
      <c r="J254" s="2"/>
      <c r="L254" s="2"/>
    </row>
    <row r="255" spans="1:12" x14ac:dyDescent="0.25">
      <c r="A255" s="2"/>
      <c r="B255" s="2"/>
      <c r="C255" s="2"/>
      <c r="D255" s="2"/>
      <c r="E255" s="2"/>
      <c r="F255" s="2"/>
      <c r="G255" s="2"/>
      <c r="H255" s="2"/>
      <c r="I255" s="2"/>
      <c r="J255" s="2"/>
      <c r="L255" s="2"/>
    </row>
    <row r="256" spans="1:12" x14ac:dyDescent="0.25">
      <c r="A256" s="2"/>
      <c r="B256" s="2"/>
      <c r="C256" s="2"/>
      <c r="D256" s="2"/>
      <c r="E256" s="2"/>
      <c r="F256" s="2"/>
      <c r="G256" s="2"/>
      <c r="H256" s="2"/>
      <c r="I256" s="2"/>
      <c r="J256" s="2"/>
      <c r="L256" s="2"/>
    </row>
    <row r="257" spans="1:12" x14ac:dyDescent="0.25">
      <c r="A257" s="2"/>
      <c r="B257" s="2"/>
      <c r="C257" s="2"/>
      <c r="D257" s="2"/>
      <c r="E257" s="2"/>
      <c r="F257" s="2"/>
      <c r="G257" s="2"/>
      <c r="H257" s="2"/>
      <c r="I257" s="2"/>
      <c r="J257" s="2"/>
      <c r="L257" s="2"/>
    </row>
    <row r="258" spans="1:12" x14ac:dyDescent="0.25">
      <c r="A258" s="2"/>
      <c r="B258" s="2"/>
      <c r="C258" s="2"/>
      <c r="D258" s="2"/>
      <c r="E258" s="2"/>
      <c r="F258" s="2"/>
      <c r="G258" s="2"/>
      <c r="H258" s="2"/>
      <c r="I258" s="2"/>
      <c r="J258" s="2"/>
      <c r="L258" s="2"/>
    </row>
    <row r="259" spans="1:12" x14ac:dyDescent="0.25">
      <c r="A259" s="2"/>
      <c r="B259" s="2"/>
      <c r="C259" s="2"/>
      <c r="D259" s="2"/>
      <c r="E259" s="2"/>
      <c r="F259" s="2"/>
      <c r="G259" s="2"/>
      <c r="H259" s="2"/>
      <c r="I259" s="2"/>
      <c r="J259" s="2"/>
      <c r="L259" s="2" t="s">
        <v>840</v>
      </c>
    </row>
    <row r="260" spans="1:12" x14ac:dyDescent="0.25">
      <c r="A260" s="2"/>
      <c r="B260" s="2"/>
      <c r="C260" s="2"/>
      <c r="D260" s="2"/>
      <c r="E260" s="2"/>
      <c r="F260" s="2"/>
      <c r="G260" s="2"/>
      <c r="H260" s="2"/>
      <c r="I260" s="2"/>
      <c r="J260" s="2"/>
      <c r="L260" s="2"/>
    </row>
    <row r="261" spans="1:12" x14ac:dyDescent="0.25">
      <c r="A261" s="2"/>
      <c r="B261" s="2"/>
      <c r="C261" s="2"/>
      <c r="D261" s="2"/>
      <c r="E261" s="2"/>
      <c r="F261" s="2"/>
      <c r="G261" s="2"/>
      <c r="H261" s="2"/>
      <c r="I261" s="2"/>
      <c r="J261" s="2"/>
      <c r="L261" s="2"/>
    </row>
    <row r="262" spans="1:12" x14ac:dyDescent="0.25">
      <c r="A262" s="2"/>
      <c r="B262" s="2"/>
      <c r="C262" s="2"/>
      <c r="D262" s="2"/>
      <c r="E262" s="2"/>
      <c r="F262" s="2"/>
      <c r="G262" s="2"/>
      <c r="H262" s="2"/>
      <c r="I262" s="2"/>
      <c r="J262" s="2"/>
      <c r="L262" s="2"/>
    </row>
    <row r="263" spans="1:12" x14ac:dyDescent="0.25">
      <c r="A263" s="2"/>
      <c r="B263" s="2"/>
      <c r="C263" s="2"/>
      <c r="D263" s="2"/>
      <c r="E263" s="2"/>
      <c r="F263" s="2"/>
      <c r="G263" s="2"/>
      <c r="H263" s="2"/>
      <c r="I263" s="2"/>
      <c r="J263" s="2"/>
      <c r="L263" s="2"/>
    </row>
    <row r="264" spans="1:12" x14ac:dyDescent="0.25">
      <c r="A264" s="2"/>
      <c r="B264" s="2"/>
      <c r="C264" s="2"/>
      <c r="D264" s="2"/>
      <c r="E264" s="2"/>
      <c r="F264" s="2"/>
      <c r="G264" s="2"/>
      <c r="H264" s="2"/>
      <c r="I264" s="2"/>
      <c r="J264" s="2"/>
      <c r="L264" s="2"/>
    </row>
    <row r="265" spans="1:12" x14ac:dyDescent="0.25">
      <c r="A265" s="2"/>
      <c r="B265" s="2"/>
      <c r="C265" s="2"/>
      <c r="D265" s="2"/>
      <c r="E265" s="2"/>
      <c r="F265" s="2"/>
      <c r="G265" s="2"/>
      <c r="H265" s="2"/>
      <c r="I265" s="2"/>
      <c r="J265" s="2"/>
      <c r="L265" s="2"/>
    </row>
    <row r="266" spans="1:12" x14ac:dyDescent="0.25">
      <c r="A266" s="2"/>
      <c r="B266" s="2"/>
      <c r="C266" s="2"/>
      <c r="D266" s="2"/>
      <c r="E266" s="2"/>
      <c r="F266" s="2"/>
      <c r="G266" s="2"/>
      <c r="H266" s="2"/>
      <c r="I266" s="2"/>
      <c r="J266" s="2"/>
      <c r="L266" s="2"/>
    </row>
    <row r="267" spans="1:12" x14ac:dyDescent="0.25">
      <c r="A267" s="2"/>
      <c r="B267" s="2"/>
      <c r="C267" s="2"/>
      <c r="D267" s="2"/>
      <c r="E267" s="2"/>
      <c r="F267" s="2"/>
      <c r="G267" s="2"/>
      <c r="H267" s="2"/>
      <c r="I267" s="2"/>
      <c r="J267" s="2"/>
      <c r="L267" s="2"/>
    </row>
    <row r="268" spans="1:12" x14ac:dyDescent="0.25">
      <c r="A268" s="2"/>
      <c r="B268" s="2"/>
      <c r="C268" s="2"/>
      <c r="D268" s="2"/>
      <c r="E268" s="2"/>
      <c r="F268" s="2"/>
      <c r="G268" s="2"/>
      <c r="H268" s="2"/>
      <c r="I268" s="2"/>
      <c r="J268" s="2"/>
      <c r="L268" s="2"/>
    </row>
    <row r="269" spans="1:12" x14ac:dyDescent="0.25">
      <c r="A269" s="2"/>
      <c r="B269" s="2"/>
      <c r="C269" s="2"/>
      <c r="D269" s="2"/>
      <c r="E269" s="2"/>
      <c r="F269" s="2"/>
      <c r="G269" s="2"/>
      <c r="H269" s="2"/>
      <c r="I269" s="2"/>
      <c r="J269" s="2"/>
      <c r="L269" s="2"/>
    </row>
    <row r="270" spans="1:12" x14ac:dyDescent="0.25">
      <c r="A270" s="2"/>
      <c r="B270" s="2"/>
      <c r="C270" s="2"/>
      <c r="D270" s="2"/>
      <c r="E270" s="2"/>
      <c r="F270" s="2"/>
      <c r="G270" s="2"/>
      <c r="H270" s="2"/>
      <c r="I270" s="2"/>
      <c r="J270" s="2"/>
      <c r="L270" s="2"/>
    </row>
    <row r="271" spans="1:12" x14ac:dyDescent="0.25">
      <c r="A271" s="2"/>
      <c r="B271" s="2"/>
      <c r="C271" s="2"/>
      <c r="D271" s="2"/>
      <c r="E271" s="2"/>
      <c r="F271" s="2"/>
      <c r="G271" s="2"/>
      <c r="H271" s="2"/>
      <c r="I271" s="2"/>
      <c r="J271" s="2"/>
      <c r="L271" s="2" t="s">
        <v>840</v>
      </c>
    </row>
    <row r="272" spans="1:12" x14ac:dyDescent="0.25">
      <c r="A272" s="2"/>
      <c r="B272" s="2"/>
      <c r="C272" s="2"/>
      <c r="D272" s="2"/>
      <c r="E272" s="2"/>
      <c r="F272" s="2"/>
      <c r="G272" s="2"/>
      <c r="H272" s="2"/>
      <c r="I272" s="2"/>
      <c r="J272" s="2"/>
      <c r="L272" s="2"/>
    </row>
    <row r="273" spans="1:12" x14ac:dyDescent="0.25">
      <c r="A273" s="2"/>
      <c r="B273" s="2"/>
      <c r="C273" s="2"/>
      <c r="D273" s="2"/>
      <c r="E273" s="2"/>
      <c r="F273" s="2"/>
      <c r="G273" s="2"/>
      <c r="H273" s="2"/>
      <c r="I273" s="2"/>
      <c r="J273" s="2"/>
      <c r="L273" s="2"/>
    </row>
    <row r="274" spans="1:12" x14ac:dyDescent="0.25">
      <c r="A274" s="2"/>
      <c r="B274" s="2"/>
      <c r="C274" s="2"/>
      <c r="D274" s="2"/>
      <c r="E274" s="2"/>
      <c r="F274" s="2"/>
      <c r="G274" s="2"/>
      <c r="H274" s="2"/>
      <c r="I274" s="2"/>
      <c r="J274" s="2"/>
      <c r="L274" s="2"/>
    </row>
    <row r="275" spans="1:12" x14ac:dyDescent="0.25">
      <c r="A275" s="2"/>
      <c r="B275" s="2"/>
      <c r="C275" s="2"/>
      <c r="D275" s="2"/>
      <c r="E275" s="2"/>
      <c r="F275" s="2"/>
      <c r="G275" s="2"/>
      <c r="H275" s="2"/>
      <c r="I275" s="2"/>
      <c r="J275" s="2"/>
      <c r="L275" s="2"/>
    </row>
    <row r="276" spans="1:12" x14ac:dyDescent="0.25">
      <c r="A276" s="2"/>
      <c r="B276" s="2"/>
      <c r="C276" s="2"/>
      <c r="D276" s="2"/>
      <c r="E276" s="2"/>
      <c r="F276" s="2"/>
      <c r="G276" s="2"/>
      <c r="H276" s="2"/>
      <c r="I276" s="2"/>
      <c r="J276" s="2"/>
      <c r="L276" s="2"/>
    </row>
    <row r="277" spans="1:12" x14ac:dyDescent="0.25">
      <c r="A277" s="2"/>
      <c r="B277" s="2"/>
      <c r="C277" s="2"/>
      <c r="D277" s="2"/>
      <c r="E277" s="2"/>
      <c r="F277" s="2"/>
      <c r="G277" s="2"/>
      <c r="H277" s="2"/>
      <c r="I277" s="2"/>
      <c r="J277" s="2"/>
      <c r="L277" s="2"/>
    </row>
    <row r="278" spans="1:12" x14ac:dyDescent="0.25">
      <c r="A278" s="2"/>
      <c r="B278" s="2"/>
      <c r="C278" s="2"/>
      <c r="D278" s="2"/>
      <c r="E278" s="2"/>
      <c r="F278" s="2"/>
      <c r="G278" s="2"/>
      <c r="H278" s="2"/>
      <c r="I278" s="2"/>
      <c r="J278" s="2"/>
      <c r="L278" s="2"/>
    </row>
    <row r="279" spans="1:12" x14ac:dyDescent="0.25">
      <c r="A279" s="2"/>
      <c r="B279" s="2"/>
      <c r="C279" s="2"/>
      <c r="D279" s="2"/>
      <c r="E279" s="2"/>
      <c r="F279" s="2"/>
      <c r="G279" s="2"/>
      <c r="H279" s="2"/>
      <c r="I279" s="2"/>
      <c r="J279" s="2"/>
      <c r="L279" s="2"/>
    </row>
    <row r="280" spans="1:12" x14ac:dyDescent="0.25">
      <c r="A280" s="2"/>
      <c r="B280" s="2"/>
      <c r="C280" s="2"/>
      <c r="D280" s="2"/>
      <c r="E280" s="2"/>
      <c r="F280" s="2"/>
      <c r="G280" s="2"/>
      <c r="H280" s="2"/>
      <c r="I280" s="2"/>
      <c r="J280" s="2"/>
      <c r="L280" s="2"/>
    </row>
    <row r="281" spans="1:12" x14ac:dyDescent="0.25">
      <c r="A281" s="2"/>
      <c r="B281" s="2"/>
      <c r="C281" s="2"/>
      <c r="D281" s="2"/>
      <c r="E281" s="2"/>
      <c r="F281" s="2"/>
      <c r="G281" s="2"/>
      <c r="H281" s="2"/>
      <c r="I281" s="2"/>
      <c r="J281" s="2"/>
      <c r="L281" s="2"/>
    </row>
    <row r="282" spans="1:12" x14ac:dyDescent="0.25">
      <c r="A282" s="2"/>
      <c r="B282" s="2"/>
      <c r="C282" s="2"/>
      <c r="D282" s="2"/>
      <c r="E282" s="2"/>
      <c r="F282" s="2"/>
      <c r="G282" s="2"/>
      <c r="H282" s="2"/>
      <c r="I282" s="2"/>
      <c r="J282" s="2"/>
      <c r="L282" s="2"/>
    </row>
    <row r="283" spans="1:12" x14ac:dyDescent="0.25">
      <c r="A283" s="2"/>
      <c r="B283" s="2"/>
      <c r="C283" s="2"/>
      <c r="D283" s="2"/>
      <c r="E283" s="2"/>
      <c r="F283" s="2"/>
      <c r="G283" s="2"/>
      <c r="H283" s="2"/>
      <c r="I283" s="2"/>
      <c r="J283" s="2"/>
      <c r="L283" s="2" t="s">
        <v>840</v>
      </c>
    </row>
    <row r="284" spans="1:12" x14ac:dyDescent="0.25">
      <c r="A284" s="2"/>
      <c r="B284" s="2"/>
      <c r="C284" s="2"/>
      <c r="D284" s="2"/>
      <c r="E284" s="2"/>
      <c r="F284" s="2"/>
      <c r="G284" s="2"/>
      <c r="H284" s="2"/>
      <c r="I284" s="2"/>
      <c r="J284" s="2"/>
      <c r="L284" s="2"/>
    </row>
    <row r="285" spans="1:12" x14ac:dyDescent="0.25">
      <c r="A285" s="2"/>
      <c r="B285" s="2"/>
      <c r="C285" s="2"/>
      <c r="D285" s="2"/>
      <c r="E285" s="2"/>
      <c r="F285" s="2"/>
      <c r="G285" s="2"/>
      <c r="H285" s="2"/>
      <c r="I285" s="2"/>
      <c r="J285" s="2"/>
      <c r="L285" s="2"/>
    </row>
    <row r="286" spans="1:12" x14ac:dyDescent="0.25">
      <c r="A286" s="2"/>
      <c r="B286" s="2"/>
      <c r="C286" s="2"/>
      <c r="D286" s="2"/>
      <c r="E286" s="2"/>
      <c r="F286" s="2"/>
      <c r="G286" s="2"/>
      <c r="H286" s="2"/>
      <c r="I286" s="2"/>
      <c r="J286" s="2"/>
      <c r="L286" s="2"/>
    </row>
    <row r="287" spans="1:12" x14ac:dyDescent="0.25">
      <c r="A287" s="2"/>
      <c r="B287" s="2"/>
      <c r="C287" s="2"/>
      <c r="D287" s="2"/>
      <c r="E287" s="2"/>
      <c r="F287" s="2"/>
      <c r="G287" s="2"/>
      <c r="H287" s="2"/>
      <c r="I287" s="2"/>
      <c r="J287" s="2"/>
      <c r="L287" s="2"/>
    </row>
    <row r="288" spans="1:12" x14ac:dyDescent="0.25">
      <c r="A288" s="2"/>
      <c r="B288" s="2"/>
      <c r="C288" s="2"/>
      <c r="D288" s="2"/>
      <c r="E288" s="2"/>
      <c r="F288" s="2"/>
      <c r="G288" s="2"/>
      <c r="H288" s="2"/>
      <c r="I288" s="2"/>
      <c r="J288" s="2"/>
      <c r="L288" s="2"/>
    </row>
    <row r="289" spans="1:12" x14ac:dyDescent="0.25">
      <c r="A289" s="2"/>
      <c r="B289" s="2"/>
      <c r="C289" s="2"/>
      <c r="D289" s="2"/>
      <c r="E289" s="2"/>
      <c r="F289" s="2"/>
      <c r="G289" s="2"/>
      <c r="H289" s="2"/>
      <c r="I289" s="2"/>
      <c r="J289" s="2"/>
      <c r="L289" s="2"/>
    </row>
    <row r="290" spans="1:12" x14ac:dyDescent="0.25">
      <c r="A290" s="2"/>
      <c r="B290" s="2"/>
      <c r="C290" s="2"/>
      <c r="D290" s="2"/>
      <c r="E290" s="2"/>
      <c r="F290" s="2"/>
      <c r="G290" s="2"/>
      <c r="H290" s="2"/>
      <c r="I290" s="2"/>
      <c r="J290" s="2"/>
      <c r="L290" s="2"/>
    </row>
    <row r="291" spans="1:12" x14ac:dyDescent="0.25">
      <c r="A291" s="2"/>
      <c r="B291" s="2"/>
      <c r="C291" s="2"/>
      <c r="D291" s="2"/>
      <c r="E291" s="2"/>
      <c r="F291" s="2"/>
      <c r="G291" s="2"/>
      <c r="H291" s="2"/>
      <c r="I291" s="2"/>
      <c r="J291" s="2"/>
      <c r="L291" s="2"/>
    </row>
    <row r="292" spans="1:12" x14ac:dyDescent="0.25">
      <c r="A292" s="2"/>
      <c r="B292" s="2"/>
      <c r="C292" s="2"/>
      <c r="D292" s="2"/>
      <c r="E292" s="2"/>
      <c r="F292" s="2"/>
      <c r="G292" s="2"/>
      <c r="H292" s="2"/>
      <c r="I292" s="2"/>
      <c r="J292" s="2"/>
      <c r="L292" s="2"/>
    </row>
    <row r="293" spans="1:12" x14ac:dyDescent="0.25">
      <c r="A293" s="2"/>
      <c r="B293" s="2"/>
      <c r="C293" s="2"/>
      <c r="D293" s="2"/>
      <c r="E293" s="2"/>
      <c r="F293" s="2"/>
      <c r="G293" s="2"/>
      <c r="H293" s="2"/>
      <c r="I293" s="2"/>
      <c r="J293" s="2"/>
      <c r="L293" s="2"/>
    </row>
    <row r="294" spans="1:12" x14ac:dyDescent="0.25">
      <c r="A294" s="2"/>
      <c r="B294" s="2"/>
      <c r="C294" s="2"/>
      <c r="D294" s="2"/>
      <c r="E294" s="2"/>
      <c r="F294" s="2"/>
      <c r="G294" s="2"/>
      <c r="H294" s="2"/>
      <c r="I294" s="2"/>
      <c r="J294" s="2"/>
      <c r="L294" s="2"/>
    </row>
    <row r="295" spans="1:12" x14ac:dyDescent="0.25">
      <c r="A295" s="2"/>
      <c r="B295" s="2"/>
      <c r="C295" s="2"/>
      <c r="D295" s="2"/>
      <c r="E295" s="2"/>
      <c r="F295" s="2"/>
      <c r="G295" s="2"/>
      <c r="H295" s="2"/>
      <c r="I295" s="2"/>
      <c r="J295" s="2"/>
      <c r="L295" s="2" t="s">
        <v>840</v>
      </c>
    </row>
    <row r="296" spans="1:12" x14ac:dyDescent="0.25">
      <c r="A296" s="2"/>
      <c r="B296" s="2"/>
      <c r="C296" s="2"/>
      <c r="D296" s="2"/>
      <c r="E296" s="2"/>
      <c r="F296" s="2"/>
      <c r="G296" s="2"/>
      <c r="H296" s="2"/>
      <c r="I296" s="2"/>
      <c r="J296" s="2"/>
      <c r="L296" s="2"/>
    </row>
    <row r="297" spans="1:12" x14ac:dyDescent="0.25">
      <c r="A297" s="2"/>
      <c r="B297" s="2"/>
      <c r="C297" s="2"/>
      <c r="D297" s="2"/>
      <c r="E297" s="2"/>
      <c r="F297" s="2"/>
      <c r="G297" s="2"/>
      <c r="H297" s="2"/>
      <c r="I297" s="2"/>
      <c r="J297" s="2"/>
      <c r="L297" s="2"/>
    </row>
    <row r="298" spans="1:12" x14ac:dyDescent="0.25">
      <c r="A298" s="2"/>
      <c r="B298" s="2"/>
      <c r="C298" s="2"/>
      <c r="D298" s="2"/>
      <c r="E298" s="2"/>
      <c r="F298" s="2"/>
      <c r="G298" s="2"/>
      <c r="H298" s="2"/>
      <c r="I298" s="2"/>
      <c r="J298" s="2"/>
      <c r="L298" s="2"/>
    </row>
    <row r="299" spans="1:12" x14ac:dyDescent="0.25">
      <c r="A299" s="2"/>
      <c r="B299" s="2"/>
      <c r="C299" s="2"/>
      <c r="D299" s="2"/>
      <c r="E299" s="2"/>
      <c r="F299" s="2"/>
      <c r="G299" s="2"/>
      <c r="H299" s="2"/>
      <c r="I299" s="2"/>
      <c r="J299" s="2"/>
      <c r="L299" s="2"/>
    </row>
    <row r="300" spans="1:12" x14ac:dyDescent="0.25">
      <c r="A300" s="2"/>
      <c r="B300" s="2"/>
      <c r="C300" s="2"/>
      <c r="D300" s="2"/>
      <c r="E300" s="2"/>
      <c r="F300" s="2"/>
      <c r="G300" s="2"/>
      <c r="H300" s="2"/>
      <c r="I300" s="2"/>
      <c r="J300" s="2"/>
      <c r="L300" s="2"/>
    </row>
    <row r="301" spans="1:12" x14ac:dyDescent="0.25">
      <c r="A301" s="2"/>
      <c r="B301" s="2"/>
      <c r="C301" s="2"/>
      <c r="D301" s="2"/>
      <c r="E301" s="2"/>
      <c r="F301" s="2"/>
      <c r="G301" s="2"/>
      <c r="H301" s="2"/>
      <c r="I301" s="2"/>
      <c r="J301" s="2"/>
      <c r="L301" s="2"/>
    </row>
    <row r="302" spans="1:12" x14ac:dyDescent="0.25">
      <c r="A302" s="2"/>
      <c r="B302" s="2"/>
      <c r="C302" s="2"/>
      <c r="D302" s="2"/>
      <c r="E302" s="2"/>
      <c r="F302" s="2"/>
      <c r="G302" s="2"/>
      <c r="H302" s="2"/>
      <c r="I302" s="2"/>
      <c r="J302" s="2"/>
      <c r="L302" s="2"/>
    </row>
    <row r="303" spans="1:12" x14ac:dyDescent="0.25">
      <c r="A303" s="2"/>
      <c r="B303" s="2"/>
      <c r="C303" s="2"/>
      <c r="D303" s="2"/>
      <c r="E303" s="2"/>
      <c r="F303" s="2"/>
      <c r="G303" s="2"/>
      <c r="H303" s="2"/>
      <c r="I303" s="2"/>
      <c r="J303" s="2"/>
      <c r="L303" s="2"/>
    </row>
    <row r="304" spans="1:12" x14ac:dyDescent="0.25">
      <c r="A304" s="2"/>
      <c r="B304" s="2"/>
      <c r="C304" s="2"/>
      <c r="D304" s="2"/>
      <c r="E304" s="2"/>
      <c r="F304" s="2"/>
      <c r="G304" s="2"/>
      <c r="H304" s="2"/>
      <c r="I304" s="2"/>
      <c r="J304" s="2"/>
      <c r="L304" s="2"/>
    </row>
    <row r="305" spans="1:12" x14ac:dyDescent="0.25">
      <c r="A305" s="2"/>
      <c r="B305" s="2"/>
      <c r="C305" s="2"/>
      <c r="D305" s="2"/>
      <c r="E305" s="2"/>
      <c r="F305" s="2"/>
      <c r="G305" s="2"/>
      <c r="H305" s="2"/>
      <c r="I305" s="2"/>
      <c r="J305" s="2"/>
      <c r="L305" s="2"/>
    </row>
    <row r="306" spans="1:12" x14ac:dyDescent="0.25">
      <c r="A306" s="2"/>
      <c r="B306" s="2"/>
      <c r="C306" s="2"/>
      <c r="D306" s="2"/>
      <c r="E306" s="2"/>
      <c r="F306" s="2"/>
      <c r="G306" s="2"/>
      <c r="H306" s="2"/>
      <c r="I306" s="2"/>
      <c r="J306" s="2"/>
      <c r="L306" s="2"/>
    </row>
    <row r="307" spans="1:12" x14ac:dyDescent="0.25">
      <c r="A307" s="2"/>
      <c r="B307" s="2"/>
      <c r="C307" s="2"/>
      <c r="D307" s="2"/>
      <c r="E307" s="2"/>
      <c r="F307" s="2"/>
      <c r="G307" s="2"/>
      <c r="H307" s="2"/>
      <c r="I307" s="2"/>
      <c r="J307" s="2"/>
      <c r="L307" s="2" t="s">
        <v>840</v>
      </c>
    </row>
    <row r="308" spans="1:12" x14ac:dyDescent="0.25">
      <c r="A308" s="2"/>
      <c r="B308" s="2"/>
      <c r="C308" s="2"/>
      <c r="D308" s="2"/>
      <c r="E308" s="2"/>
      <c r="F308" s="2"/>
      <c r="G308" s="2"/>
      <c r="H308" s="2"/>
      <c r="I308" s="2"/>
      <c r="J308" s="2"/>
      <c r="L308" s="2"/>
    </row>
    <row r="309" spans="1:12" x14ac:dyDescent="0.25">
      <c r="A309" s="2"/>
      <c r="B309" s="2"/>
      <c r="C309" s="2"/>
      <c r="D309" s="2"/>
      <c r="E309" s="2"/>
      <c r="F309" s="2"/>
      <c r="G309" s="2"/>
      <c r="H309" s="2"/>
      <c r="I309" s="2"/>
      <c r="J309" s="2"/>
      <c r="L309" s="2"/>
    </row>
    <row r="310" spans="1:12" x14ac:dyDescent="0.25">
      <c r="A310" s="2"/>
      <c r="B310" s="2"/>
      <c r="C310" s="2"/>
      <c r="D310" s="2"/>
      <c r="E310" s="2"/>
      <c r="F310" s="2"/>
      <c r="G310" s="2"/>
      <c r="H310" s="2"/>
      <c r="I310" s="2"/>
      <c r="J310" s="2"/>
      <c r="L310" s="2"/>
    </row>
    <row r="311" spans="1:12" x14ac:dyDescent="0.25">
      <c r="A311" s="2"/>
      <c r="B311" s="2"/>
      <c r="C311" s="2"/>
      <c r="D311" s="2"/>
      <c r="E311" s="2"/>
      <c r="F311" s="2"/>
      <c r="G311" s="2"/>
      <c r="H311" s="2"/>
      <c r="I311" s="2"/>
      <c r="J311" s="2"/>
      <c r="L311" s="2"/>
    </row>
    <row r="312" spans="1:12" x14ac:dyDescent="0.25">
      <c r="A312" s="2"/>
      <c r="B312" s="2"/>
      <c r="C312" s="2"/>
      <c r="D312" s="2"/>
      <c r="E312" s="2"/>
      <c r="F312" s="2"/>
      <c r="G312" s="2"/>
      <c r="H312" s="2"/>
      <c r="I312" s="2"/>
      <c r="J312" s="2"/>
      <c r="L312" s="2"/>
    </row>
    <row r="313" spans="1:12" x14ac:dyDescent="0.25">
      <c r="A313" s="2"/>
      <c r="B313" s="2"/>
      <c r="C313" s="2"/>
      <c r="D313" s="2"/>
      <c r="E313" s="2"/>
      <c r="F313" s="2"/>
      <c r="G313" s="2"/>
      <c r="H313" s="2"/>
      <c r="I313" s="2"/>
      <c r="J313" s="2"/>
      <c r="L313" s="2"/>
    </row>
    <row r="314" spans="1:12" x14ac:dyDescent="0.25">
      <c r="A314" s="2"/>
      <c r="B314" s="2"/>
      <c r="C314" s="2"/>
      <c r="D314" s="2"/>
      <c r="E314" s="2"/>
      <c r="F314" s="2"/>
      <c r="G314" s="2"/>
      <c r="H314" s="2"/>
      <c r="I314" s="2"/>
      <c r="J314" s="2"/>
      <c r="L314" s="2"/>
    </row>
    <row r="315" spans="1:12" x14ac:dyDescent="0.25">
      <c r="A315" s="2"/>
      <c r="B315" s="2"/>
      <c r="C315" s="2"/>
      <c r="D315" s="2"/>
      <c r="E315" s="2"/>
      <c r="F315" s="2"/>
      <c r="G315" s="2"/>
      <c r="H315" s="2"/>
      <c r="I315" s="2"/>
      <c r="J315" s="2"/>
      <c r="L315" s="2"/>
    </row>
    <row r="316" spans="1:12" x14ac:dyDescent="0.25">
      <c r="A316" s="2"/>
      <c r="B316" s="2"/>
      <c r="C316" s="2"/>
      <c r="D316" s="2"/>
      <c r="E316" s="2"/>
      <c r="F316" s="2"/>
      <c r="G316" s="2"/>
      <c r="H316" s="2"/>
      <c r="I316" s="2"/>
      <c r="J316" s="2"/>
      <c r="L316" s="2"/>
    </row>
    <row r="317" spans="1:12" x14ac:dyDescent="0.25">
      <c r="A317" s="2"/>
      <c r="B317" s="2"/>
      <c r="C317" s="2"/>
      <c r="D317" s="2"/>
      <c r="E317" s="2"/>
      <c r="F317" s="2"/>
      <c r="G317" s="2"/>
      <c r="H317" s="2"/>
      <c r="I317" s="2"/>
      <c r="J317" s="2"/>
      <c r="L317" s="2"/>
    </row>
    <row r="318" spans="1:12" x14ac:dyDescent="0.25">
      <c r="A318" s="2"/>
      <c r="B318" s="2"/>
      <c r="C318" s="2"/>
      <c r="D318" s="2"/>
      <c r="E318" s="2"/>
      <c r="F318" s="2"/>
      <c r="G318" s="2"/>
      <c r="H318" s="2"/>
      <c r="I318" s="2"/>
      <c r="J318" s="2"/>
      <c r="L318" s="2"/>
    </row>
    <row r="319" spans="1:12" x14ac:dyDescent="0.25">
      <c r="A319" s="2"/>
      <c r="B319" s="2"/>
      <c r="C319" s="2"/>
      <c r="D319" s="2"/>
      <c r="E319" s="2"/>
      <c r="F319" s="2"/>
      <c r="G319" s="2"/>
      <c r="H319" s="2"/>
      <c r="I319" s="2"/>
      <c r="J319" s="2"/>
      <c r="L319" s="2" t="s">
        <v>840</v>
      </c>
    </row>
    <row r="320" spans="1:12" x14ac:dyDescent="0.25">
      <c r="A320" s="2"/>
      <c r="B320" s="2"/>
      <c r="C320" s="2"/>
      <c r="D320" s="2"/>
      <c r="E320" s="2"/>
      <c r="F320" s="2"/>
      <c r="G320" s="2"/>
      <c r="H320" s="2"/>
      <c r="I320" s="2"/>
      <c r="J320" s="2"/>
      <c r="L320" s="2"/>
    </row>
    <row r="321" spans="1:12" x14ac:dyDescent="0.25">
      <c r="A321" s="2"/>
      <c r="B321" s="2"/>
      <c r="C321" s="2"/>
      <c r="D321" s="2"/>
      <c r="E321" s="2"/>
      <c r="F321" s="2"/>
      <c r="G321" s="2"/>
      <c r="H321" s="2"/>
      <c r="I321" s="2"/>
      <c r="J321" s="2"/>
      <c r="L321" s="2"/>
    </row>
    <row r="322" spans="1:12" x14ac:dyDescent="0.25">
      <c r="A322" s="2"/>
      <c r="B322" s="2"/>
      <c r="C322" s="2"/>
      <c r="D322" s="2"/>
      <c r="E322" s="2"/>
      <c r="F322" s="2"/>
      <c r="G322" s="2"/>
      <c r="H322" s="2"/>
      <c r="I322" s="2"/>
      <c r="J322" s="2"/>
      <c r="L322" s="2"/>
    </row>
    <row r="323" spans="1:12" x14ac:dyDescent="0.25">
      <c r="A323" s="2"/>
      <c r="B323" s="2"/>
      <c r="C323" s="2"/>
      <c r="D323" s="2"/>
      <c r="E323" s="2"/>
      <c r="F323" s="2"/>
      <c r="G323" s="2"/>
      <c r="H323" s="2"/>
      <c r="I323" s="2"/>
      <c r="J323" s="2"/>
      <c r="L323" s="2"/>
    </row>
    <row r="324" spans="1:12" x14ac:dyDescent="0.25">
      <c r="A324" s="2"/>
      <c r="B324" s="2"/>
      <c r="C324" s="2"/>
      <c r="D324" s="2"/>
      <c r="E324" s="2"/>
      <c r="F324" s="2"/>
      <c r="G324" s="2"/>
      <c r="H324" s="2"/>
      <c r="I324" s="2"/>
      <c r="J324" s="2"/>
      <c r="L324" s="2"/>
    </row>
    <row r="325" spans="1:12" x14ac:dyDescent="0.25">
      <c r="A325" s="2"/>
      <c r="B325" s="2"/>
      <c r="C325" s="2"/>
      <c r="D325" s="2"/>
      <c r="E325" s="2"/>
      <c r="F325" s="2"/>
      <c r="G325" s="2"/>
      <c r="H325" s="2"/>
      <c r="I325" s="2"/>
      <c r="J325" s="2"/>
      <c r="L325" s="2"/>
    </row>
    <row r="326" spans="1:12" x14ac:dyDescent="0.25">
      <c r="A326" s="2"/>
      <c r="B326" s="2"/>
      <c r="C326" s="2"/>
      <c r="D326" s="2"/>
      <c r="E326" s="2"/>
      <c r="F326" s="2"/>
      <c r="G326" s="2"/>
      <c r="H326" s="2"/>
      <c r="I326" s="2"/>
      <c r="J326" s="2"/>
      <c r="L326" s="2"/>
    </row>
    <row r="327" spans="1:12" x14ac:dyDescent="0.25">
      <c r="A327" s="2"/>
      <c r="B327" s="2"/>
      <c r="C327" s="2"/>
      <c r="D327" s="2"/>
      <c r="E327" s="2"/>
      <c r="F327" s="2"/>
      <c r="G327" s="2"/>
      <c r="H327" s="2"/>
      <c r="I327" s="2"/>
      <c r="J327" s="2"/>
      <c r="L327" s="2"/>
    </row>
    <row r="328" spans="1:12" x14ac:dyDescent="0.25">
      <c r="A328" s="2"/>
      <c r="B328" s="2"/>
      <c r="C328" s="2"/>
      <c r="D328" s="2"/>
      <c r="E328" s="2"/>
      <c r="F328" s="2"/>
      <c r="G328" s="2"/>
      <c r="H328" s="2"/>
      <c r="I328" s="2"/>
      <c r="J328" s="2"/>
      <c r="L328" s="2"/>
    </row>
    <row r="329" spans="1:12" x14ac:dyDescent="0.25">
      <c r="A329" s="2"/>
      <c r="B329" s="2"/>
      <c r="C329" s="2"/>
      <c r="D329" s="2"/>
      <c r="E329" s="2"/>
      <c r="F329" s="2"/>
      <c r="G329" s="2"/>
      <c r="H329" s="2"/>
      <c r="I329" s="2"/>
      <c r="J329" s="2"/>
      <c r="L329" s="2"/>
    </row>
    <row r="330" spans="1:12" x14ac:dyDescent="0.25">
      <c r="A330" s="2"/>
      <c r="B330" s="2"/>
      <c r="C330" s="2"/>
      <c r="D330" s="2"/>
      <c r="E330" s="2"/>
      <c r="F330" s="2"/>
      <c r="G330" s="2"/>
      <c r="H330" s="2"/>
      <c r="I330" s="2"/>
      <c r="J330" s="2"/>
      <c r="L330" s="2"/>
    </row>
    <row r="331" spans="1:12" x14ac:dyDescent="0.25">
      <c r="A331" s="2"/>
      <c r="B331" s="2"/>
      <c r="C331" s="2"/>
      <c r="D331" s="2"/>
      <c r="E331" s="2"/>
      <c r="F331" s="2"/>
      <c r="G331" s="2"/>
      <c r="H331" s="2"/>
      <c r="I331" s="2"/>
      <c r="J331" s="2"/>
      <c r="L331" s="2" t="s">
        <v>840</v>
      </c>
    </row>
    <row r="332" spans="1:12" x14ac:dyDescent="0.25">
      <c r="A332" s="2"/>
      <c r="B332" s="2"/>
      <c r="C332" s="2"/>
      <c r="D332" s="2"/>
      <c r="E332" s="2"/>
      <c r="F332" s="2"/>
      <c r="G332" s="2"/>
      <c r="H332" s="2"/>
      <c r="I332" s="2"/>
      <c r="J332" s="2"/>
      <c r="L332" s="2"/>
    </row>
    <row r="333" spans="1:12" x14ac:dyDescent="0.25">
      <c r="A333" s="2"/>
      <c r="B333" s="2"/>
      <c r="C333" s="2"/>
      <c r="D333" s="2"/>
      <c r="E333" s="2"/>
      <c r="F333" s="2"/>
      <c r="G333" s="2"/>
      <c r="H333" s="2"/>
      <c r="I333" s="2"/>
      <c r="J333" s="2"/>
      <c r="L333" s="2"/>
    </row>
    <row r="334" spans="1:12" x14ac:dyDescent="0.25">
      <c r="A334" s="2"/>
      <c r="B334" s="2"/>
      <c r="C334" s="2"/>
      <c r="D334" s="2"/>
      <c r="E334" s="2"/>
      <c r="F334" s="2"/>
      <c r="G334" s="2"/>
      <c r="H334" s="2"/>
      <c r="I334" s="2"/>
      <c r="J334" s="2"/>
      <c r="L334" s="2"/>
    </row>
    <row r="335" spans="1:12" x14ac:dyDescent="0.25">
      <c r="A335" s="2"/>
      <c r="B335" s="2"/>
      <c r="C335" s="2"/>
      <c r="D335" s="2"/>
      <c r="E335" s="2"/>
      <c r="F335" s="2"/>
      <c r="G335" s="2"/>
      <c r="H335" s="2"/>
      <c r="I335" s="2"/>
      <c r="J335" s="2"/>
      <c r="L335" s="2"/>
    </row>
    <row r="336" spans="1:12" x14ac:dyDescent="0.25">
      <c r="A336" s="2"/>
      <c r="B336" s="2"/>
      <c r="C336" s="2"/>
      <c r="D336" s="2"/>
      <c r="E336" s="2"/>
      <c r="F336" s="2"/>
      <c r="G336" s="2"/>
      <c r="H336" s="2"/>
      <c r="I336" s="2"/>
      <c r="J336" s="2"/>
      <c r="L336" s="2"/>
    </row>
    <row r="337" spans="1:12" x14ac:dyDescent="0.25">
      <c r="A337" s="2"/>
      <c r="B337" s="2"/>
      <c r="C337" s="2"/>
      <c r="D337" s="2"/>
      <c r="E337" s="2"/>
      <c r="F337" s="2"/>
      <c r="G337" s="2"/>
      <c r="H337" s="2"/>
      <c r="I337" s="2"/>
      <c r="J337" s="2"/>
      <c r="L337" s="2"/>
    </row>
    <row r="338" spans="1:12" x14ac:dyDescent="0.25">
      <c r="A338" s="2"/>
      <c r="B338" s="2"/>
      <c r="C338" s="2"/>
      <c r="D338" s="2"/>
      <c r="E338" s="2"/>
      <c r="F338" s="2"/>
      <c r="G338" s="2"/>
      <c r="H338" s="2"/>
      <c r="I338" s="2"/>
      <c r="J338" s="2"/>
      <c r="L338" s="2"/>
    </row>
    <row r="339" spans="1:12" x14ac:dyDescent="0.25">
      <c r="A339" s="2"/>
      <c r="B339" s="2"/>
      <c r="C339" s="2"/>
      <c r="D339" s="2"/>
      <c r="E339" s="2"/>
      <c r="F339" s="2"/>
      <c r="G339" s="2"/>
      <c r="H339" s="2"/>
      <c r="I339" s="2"/>
      <c r="J339" s="2"/>
      <c r="L339" s="2"/>
    </row>
    <row r="340" spans="1:12" x14ac:dyDescent="0.25">
      <c r="A340" s="2"/>
      <c r="B340" s="2"/>
      <c r="C340" s="2"/>
      <c r="D340" s="2"/>
      <c r="E340" s="2"/>
      <c r="F340" s="2"/>
      <c r="G340" s="2"/>
      <c r="H340" s="2"/>
      <c r="I340" s="2"/>
      <c r="J340" s="2"/>
      <c r="L340" s="2"/>
    </row>
    <row r="341" spans="1:12" x14ac:dyDescent="0.25">
      <c r="A341" s="2"/>
      <c r="B341" s="2"/>
      <c r="C341" s="2"/>
      <c r="D341" s="2"/>
      <c r="E341" s="2"/>
      <c r="F341" s="2"/>
      <c r="G341" s="2"/>
      <c r="H341" s="2"/>
      <c r="I341" s="2"/>
      <c r="J341" s="2"/>
      <c r="L341" s="2"/>
    </row>
    <row r="342" spans="1:12" x14ac:dyDescent="0.25">
      <c r="A342" s="2"/>
      <c r="B342" s="2"/>
      <c r="C342" s="2"/>
      <c r="D342" s="2"/>
      <c r="E342" s="2"/>
      <c r="F342" s="2"/>
      <c r="G342" s="2"/>
      <c r="H342" s="2"/>
      <c r="I342" s="2"/>
      <c r="J342" s="2"/>
      <c r="L342" s="2"/>
    </row>
    <row r="343" spans="1:12" x14ac:dyDescent="0.25">
      <c r="A343" s="2"/>
      <c r="B343" s="2"/>
      <c r="C343" s="2"/>
      <c r="D343" s="2"/>
      <c r="E343" s="2"/>
      <c r="F343" s="2"/>
      <c r="G343" s="2"/>
      <c r="H343" s="2"/>
      <c r="I343" s="2"/>
      <c r="J343" s="2"/>
      <c r="L343" s="2" t="s">
        <v>840</v>
      </c>
    </row>
    <row r="344" spans="1:12" x14ac:dyDescent="0.25">
      <c r="A344" s="2"/>
      <c r="B344" s="2"/>
      <c r="C344" s="2"/>
      <c r="D344" s="2"/>
      <c r="E344" s="2"/>
      <c r="F344" s="2"/>
      <c r="G344" s="2"/>
      <c r="H344" s="2"/>
      <c r="I344" s="2"/>
      <c r="J344" s="2"/>
      <c r="L344" s="2"/>
    </row>
    <row r="345" spans="1:12" x14ac:dyDescent="0.25">
      <c r="A345" s="2"/>
      <c r="B345" s="2"/>
      <c r="C345" s="2"/>
      <c r="D345" s="2"/>
      <c r="E345" s="2"/>
      <c r="F345" s="2"/>
      <c r="G345" s="2"/>
      <c r="H345" s="2"/>
      <c r="I345" s="2"/>
      <c r="J345" s="2"/>
      <c r="L345" s="2"/>
    </row>
    <row r="346" spans="1:12" x14ac:dyDescent="0.25">
      <c r="A346" s="2"/>
      <c r="B346" s="2"/>
      <c r="C346" s="2"/>
      <c r="D346" s="2"/>
      <c r="E346" s="2"/>
      <c r="F346" s="2"/>
      <c r="G346" s="2"/>
      <c r="H346" s="2"/>
      <c r="I346" s="2"/>
      <c r="J346" s="2"/>
      <c r="L346" s="2"/>
    </row>
    <row r="347" spans="1:12" x14ac:dyDescent="0.25">
      <c r="A347" s="2"/>
      <c r="B347" s="2"/>
      <c r="C347" s="2"/>
      <c r="D347" s="2"/>
      <c r="E347" s="2"/>
      <c r="F347" s="2"/>
      <c r="G347" s="2"/>
      <c r="H347" s="2"/>
      <c r="I347" s="2"/>
      <c r="J347" s="2"/>
      <c r="L347" s="2"/>
    </row>
    <row r="348" spans="1:12" x14ac:dyDescent="0.25">
      <c r="A348" s="2"/>
      <c r="B348" s="2"/>
      <c r="C348" s="2"/>
      <c r="D348" s="2"/>
      <c r="E348" s="2"/>
      <c r="F348" s="2"/>
      <c r="G348" s="2"/>
      <c r="H348" s="2"/>
      <c r="I348" s="2"/>
      <c r="J348" s="2"/>
      <c r="L348" s="2"/>
    </row>
    <row r="349" spans="1:12" x14ac:dyDescent="0.25">
      <c r="A349" s="2"/>
      <c r="B349" s="2"/>
      <c r="C349" s="2"/>
      <c r="D349" s="2"/>
      <c r="E349" s="2"/>
      <c r="F349" s="2"/>
      <c r="G349" s="2"/>
      <c r="H349" s="2"/>
      <c r="I349" s="2"/>
      <c r="J349" s="2"/>
      <c r="L349" s="2"/>
    </row>
    <row r="350" spans="1:12" x14ac:dyDescent="0.25">
      <c r="A350" s="2"/>
      <c r="B350" s="2"/>
      <c r="C350" s="2"/>
      <c r="D350" s="2"/>
      <c r="E350" s="2"/>
      <c r="F350" s="2"/>
      <c r="G350" s="2"/>
      <c r="H350" s="2"/>
      <c r="I350" s="2"/>
      <c r="J350" s="2"/>
      <c r="L350" s="2"/>
    </row>
    <row r="351" spans="1:12" x14ac:dyDescent="0.25">
      <c r="A351" s="2"/>
      <c r="B351" s="2"/>
      <c r="C351" s="2"/>
      <c r="D351" s="2"/>
      <c r="E351" s="2"/>
      <c r="F351" s="2"/>
      <c r="G351" s="2"/>
      <c r="H351" s="2"/>
      <c r="I351" s="2"/>
      <c r="J351" s="2"/>
      <c r="L351" s="2"/>
    </row>
    <row r="352" spans="1:12" x14ac:dyDescent="0.25">
      <c r="A352" s="2"/>
      <c r="B352" s="2"/>
      <c r="C352" s="2"/>
      <c r="D352" s="2"/>
      <c r="E352" s="2"/>
      <c r="F352" s="2"/>
      <c r="G352" s="2"/>
      <c r="H352" s="2"/>
      <c r="I352" s="2"/>
      <c r="J352" s="2"/>
      <c r="L352" s="2"/>
    </row>
    <row r="353" spans="1:12" x14ac:dyDescent="0.25">
      <c r="A353" s="2"/>
      <c r="B353" s="2"/>
      <c r="C353" s="2"/>
      <c r="D353" s="2"/>
      <c r="E353" s="2"/>
      <c r="F353" s="2"/>
      <c r="G353" s="2"/>
      <c r="H353" s="2"/>
      <c r="I353" s="2"/>
      <c r="J353" s="2"/>
      <c r="L353" s="2"/>
    </row>
    <row r="354" spans="1:12" x14ac:dyDescent="0.25">
      <c r="A354" s="2"/>
      <c r="B354" s="2"/>
      <c r="C354" s="2"/>
      <c r="D354" s="2"/>
      <c r="E354" s="2"/>
      <c r="F354" s="2"/>
      <c r="G354" s="2"/>
      <c r="H354" s="2"/>
      <c r="I354" s="2"/>
      <c r="J354" s="2"/>
      <c r="L354" s="2"/>
    </row>
    <row r="355" spans="1:12" x14ac:dyDescent="0.25">
      <c r="A355" s="2"/>
      <c r="B355" s="2"/>
      <c r="C355" s="2"/>
      <c r="D355" s="2"/>
      <c r="E355" s="2"/>
      <c r="F355" s="2"/>
      <c r="G355" s="2"/>
      <c r="H355" s="2"/>
      <c r="I355" s="2"/>
      <c r="J355" s="2"/>
      <c r="L355" s="2" t="s">
        <v>840</v>
      </c>
    </row>
    <row r="356" spans="1:12" x14ac:dyDescent="0.25">
      <c r="A356" s="2"/>
      <c r="B356" s="2"/>
      <c r="C356" s="2"/>
      <c r="D356" s="2"/>
      <c r="E356" s="2"/>
      <c r="F356" s="2"/>
      <c r="G356" s="2"/>
      <c r="H356" s="2"/>
      <c r="I356" s="2"/>
      <c r="J356" s="2"/>
      <c r="L356" s="2"/>
    </row>
    <row r="357" spans="1:12" x14ac:dyDescent="0.25">
      <c r="A357" s="2"/>
      <c r="B357" s="2"/>
      <c r="C357" s="2"/>
      <c r="D357" s="2"/>
      <c r="E357" s="2"/>
      <c r="F357" s="2"/>
      <c r="G357" s="2"/>
      <c r="H357" s="2"/>
      <c r="I357" s="2"/>
      <c r="J357" s="2"/>
      <c r="L357" s="2"/>
    </row>
    <row r="358" spans="1:12" x14ac:dyDescent="0.25">
      <c r="A358" s="2"/>
      <c r="B358" s="2"/>
      <c r="C358" s="2"/>
      <c r="D358" s="2"/>
      <c r="E358" s="2"/>
      <c r="F358" s="2"/>
      <c r="G358" s="2"/>
      <c r="H358" s="2"/>
      <c r="I358" s="2"/>
      <c r="J358" s="2"/>
      <c r="L358" s="2"/>
    </row>
    <row r="359" spans="1:12" x14ac:dyDescent="0.25">
      <c r="A359" s="2"/>
      <c r="B359" s="2"/>
      <c r="C359" s="2"/>
      <c r="D359" s="2"/>
      <c r="E359" s="2"/>
      <c r="F359" s="2"/>
      <c r="G359" s="2"/>
      <c r="H359" s="2"/>
      <c r="I359" s="2"/>
      <c r="J359" s="2"/>
      <c r="L359" s="2"/>
    </row>
    <row r="360" spans="1:12" x14ac:dyDescent="0.25">
      <c r="A360" s="2"/>
      <c r="B360" s="2"/>
      <c r="C360" s="2"/>
      <c r="D360" s="2"/>
      <c r="E360" s="2"/>
      <c r="F360" s="2"/>
      <c r="G360" s="2"/>
      <c r="H360" s="2"/>
      <c r="I360" s="2"/>
      <c r="J360" s="2"/>
      <c r="L360" s="2"/>
    </row>
    <row r="361" spans="1:12" x14ac:dyDescent="0.25">
      <c r="A361" s="2"/>
      <c r="B361" s="2"/>
      <c r="C361" s="2"/>
      <c r="D361" s="2"/>
      <c r="E361" s="2"/>
      <c r="F361" s="2"/>
      <c r="G361" s="2"/>
      <c r="H361" s="2"/>
      <c r="I361" s="2"/>
      <c r="J361" s="2"/>
      <c r="L361" s="2"/>
    </row>
    <row r="362" spans="1:12" x14ac:dyDescent="0.25">
      <c r="A362" s="2"/>
      <c r="B362" s="2"/>
      <c r="C362" s="2"/>
      <c r="D362" s="2"/>
      <c r="E362" s="2"/>
      <c r="F362" s="2"/>
      <c r="G362" s="2"/>
      <c r="H362" s="2"/>
      <c r="I362" s="2"/>
      <c r="J362" s="2"/>
      <c r="L362" s="2"/>
    </row>
    <row r="363" spans="1:12" x14ac:dyDescent="0.25">
      <c r="A363" s="2"/>
      <c r="B363" s="2"/>
      <c r="C363" s="2"/>
      <c r="D363" s="2"/>
      <c r="E363" s="2"/>
      <c r="F363" s="2"/>
      <c r="G363" s="2"/>
      <c r="H363" s="2"/>
      <c r="I363" s="2"/>
      <c r="J363" s="2"/>
      <c r="L363" s="2"/>
    </row>
    <row r="364" spans="1:12" x14ac:dyDescent="0.25">
      <c r="A364" s="2"/>
      <c r="B364" s="2"/>
      <c r="C364" s="2"/>
      <c r="D364" s="2"/>
      <c r="E364" s="2"/>
      <c r="F364" s="2"/>
      <c r="G364" s="2"/>
      <c r="H364" s="2"/>
      <c r="I364" s="2"/>
      <c r="J364" s="2"/>
      <c r="L364" s="2"/>
    </row>
    <row r="365" spans="1:12" x14ac:dyDescent="0.25">
      <c r="A365" s="2"/>
      <c r="B365" s="2"/>
      <c r="C365" s="2"/>
      <c r="D365" s="2"/>
      <c r="E365" s="2"/>
      <c r="F365" s="2"/>
      <c r="G365" s="2"/>
      <c r="H365" s="2"/>
      <c r="I365" s="2"/>
      <c r="J365" s="2"/>
      <c r="L365" s="2"/>
    </row>
    <row r="366" spans="1:12" x14ac:dyDescent="0.25">
      <c r="A366" s="2"/>
      <c r="B366" s="2"/>
      <c r="C366" s="2"/>
      <c r="D366" s="2"/>
      <c r="E366" s="2"/>
      <c r="F366" s="2"/>
      <c r="G366" s="2"/>
      <c r="H366" s="2"/>
      <c r="I366" s="2"/>
      <c r="J366" s="2"/>
      <c r="L366" s="2"/>
    </row>
    <row r="367" spans="1:12" x14ac:dyDescent="0.25">
      <c r="A367" s="2"/>
      <c r="B367" s="2"/>
      <c r="C367" s="2"/>
      <c r="D367" s="2"/>
      <c r="E367" s="2"/>
      <c r="F367" s="2"/>
      <c r="G367" s="2"/>
      <c r="H367" s="2"/>
      <c r="I367" s="2"/>
      <c r="J367" s="2"/>
      <c r="L367" s="2" t="s">
        <v>840</v>
      </c>
    </row>
    <row r="368" spans="1:12" x14ac:dyDescent="0.25">
      <c r="A368" s="2"/>
      <c r="B368" s="2"/>
      <c r="C368" s="2"/>
      <c r="D368" s="2"/>
      <c r="E368" s="2"/>
      <c r="F368" s="2"/>
      <c r="G368" s="2"/>
      <c r="H368" s="2"/>
      <c r="I368" s="2"/>
      <c r="J368" s="2"/>
      <c r="L368" s="2"/>
    </row>
    <row r="369" spans="1:12" x14ac:dyDescent="0.25">
      <c r="A369" s="2"/>
      <c r="B369" s="2"/>
      <c r="C369" s="2"/>
      <c r="D369" s="2"/>
      <c r="E369" s="2"/>
      <c r="F369" s="2"/>
      <c r="G369" s="2"/>
      <c r="H369" s="2"/>
      <c r="I369" s="2"/>
      <c r="J369" s="2"/>
      <c r="L369" s="2"/>
    </row>
    <row r="370" spans="1:12" x14ac:dyDescent="0.25">
      <c r="A370" s="2"/>
      <c r="B370" s="2"/>
      <c r="C370" s="2"/>
      <c r="D370" s="2"/>
      <c r="E370" s="2"/>
      <c r="F370" s="2"/>
      <c r="G370" s="2"/>
      <c r="H370" s="2"/>
      <c r="I370" s="2"/>
      <c r="J370" s="2"/>
      <c r="L370" s="2"/>
    </row>
    <row r="371" spans="1:12" x14ac:dyDescent="0.25">
      <c r="A371" s="2"/>
      <c r="B371" s="2"/>
      <c r="C371" s="2"/>
      <c r="D371" s="2"/>
      <c r="E371" s="2"/>
      <c r="F371" s="2"/>
      <c r="G371" s="2"/>
      <c r="H371" s="2"/>
      <c r="I371" s="2"/>
      <c r="J371" s="2"/>
      <c r="L371" s="2"/>
    </row>
    <row r="372" spans="1:12" x14ac:dyDescent="0.25">
      <c r="A372" s="2"/>
      <c r="B372" s="2"/>
      <c r="C372" s="2"/>
      <c r="D372" s="2"/>
      <c r="E372" s="2"/>
      <c r="F372" s="2"/>
      <c r="G372" s="2"/>
      <c r="H372" s="2"/>
      <c r="I372" s="2"/>
      <c r="J372" s="2"/>
      <c r="L372" s="2"/>
    </row>
    <row r="373" spans="1:12" x14ac:dyDescent="0.25">
      <c r="A373" s="2"/>
      <c r="B373" s="2"/>
      <c r="C373" s="2"/>
      <c r="D373" s="2"/>
      <c r="E373" s="2"/>
      <c r="F373" s="2"/>
      <c r="G373" s="2"/>
      <c r="H373" s="2"/>
      <c r="I373" s="2"/>
      <c r="J373" s="2"/>
      <c r="L373" s="2"/>
    </row>
    <row r="374" spans="1:12" x14ac:dyDescent="0.25">
      <c r="A374" s="2"/>
      <c r="B374" s="2"/>
      <c r="C374" s="2"/>
      <c r="D374" s="2"/>
      <c r="E374" s="2"/>
      <c r="F374" s="2"/>
      <c r="G374" s="2"/>
      <c r="H374" s="2"/>
      <c r="I374" s="2"/>
      <c r="J374" s="2"/>
      <c r="L374" s="2"/>
    </row>
    <row r="375" spans="1:12" x14ac:dyDescent="0.25">
      <c r="A375" s="2"/>
      <c r="B375" s="2"/>
      <c r="C375" s="2"/>
      <c r="D375" s="2"/>
      <c r="E375" s="2"/>
      <c r="F375" s="2"/>
      <c r="G375" s="2"/>
      <c r="H375" s="2"/>
      <c r="I375" s="2"/>
      <c r="J375" s="2"/>
      <c r="L375" s="2"/>
    </row>
    <row r="376" spans="1:12" x14ac:dyDescent="0.25">
      <c r="A376" s="2"/>
      <c r="B376" s="2"/>
      <c r="C376" s="2"/>
      <c r="D376" s="2"/>
      <c r="E376" s="2"/>
      <c r="F376" s="2"/>
      <c r="G376" s="2"/>
      <c r="H376" s="2"/>
      <c r="I376" s="2"/>
      <c r="J376" s="2"/>
      <c r="L376" s="2"/>
    </row>
    <row r="377" spans="1:12" x14ac:dyDescent="0.25">
      <c r="A377" s="2"/>
      <c r="B377" s="2"/>
      <c r="C377" s="2"/>
      <c r="D377" s="2"/>
      <c r="E377" s="2"/>
      <c r="F377" s="2"/>
      <c r="G377" s="2"/>
      <c r="H377" s="2"/>
      <c r="I377" s="2"/>
      <c r="J377" s="2"/>
      <c r="L377" s="2"/>
    </row>
    <row r="378" spans="1:12" x14ac:dyDescent="0.25">
      <c r="A378" s="2"/>
      <c r="B378" s="2"/>
      <c r="C378" s="2"/>
      <c r="D378" s="2"/>
      <c r="E378" s="2"/>
      <c r="F378" s="2"/>
      <c r="G378" s="2"/>
      <c r="H378" s="2"/>
      <c r="I378" s="2"/>
      <c r="J378" s="2"/>
      <c r="L378" s="2"/>
    </row>
    <row r="379" spans="1:12" x14ac:dyDescent="0.25">
      <c r="A379" s="2"/>
      <c r="B379" s="2"/>
      <c r="C379" s="2"/>
      <c r="D379" s="2"/>
      <c r="E379" s="2"/>
      <c r="F379" s="2"/>
      <c r="G379" s="2"/>
      <c r="H379" s="2"/>
      <c r="I379" s="2"/>
      <c r="J379" s="2"/>
      <c r="L379" s="2" t="s">
        <v>840</v>
      </c>
    </row>
    <row r="380" spans="1:12" x14ac:dyDescent="0.25">
      <c r="A380" s="2"/>
      <c r="B380" s="2"/>
      <c r="C380" s="2"/>
      <c r="D380" s="2"/>
      <c r="E380" s="2"/>
      <c r="F380" s="2"/>
      <c r="G380" s="2"/>
      <c r="H380" s="2"/>
      <c r="I380" s="2"/>
      <c r="J380" s="2"/>
      <c r="L380" s="2"/>
    </row>
    <row r="381" spans="1:12" x14ac:dyDescent="0.25">
      <c r="A381" s="2"/>
      <c r="B381" s="2"/>
      <c r="C381" s="2"/>
      <c r="D381" s="2"/>
      <c r="E381" s="2"/>
      <c r="F381" s="2"/>
      <c r="G381" s="2"/>
      <c r="H381" s="2"/>
      <c r="I381" s="2"/>
      <c r="J381" s="2"/>
      <c r="L381" s="2"/>
    </row>
    <row r="382" spans="1:12" x14ac:dyDescent="0.25">
      <c r="A382" s="2"/>
      <c r="B382" s="2"/>
      <c r="C382" s="2"/>
      <c r="D382" s="2"/>
      <c r="E382" s="2"/>
      <c r="F382" s="2"/>
      <c r="G382" s="2"/>
      <c r="H382" s="2"/>
      <c r="I382" s="2"/>
      <c r="J382" s="2"/>
      <c r="L382" s="2"/>
    </row>
    <row r="383" spans="1:12" x14ac:dyDescent="0.25">
      <c r="A383" s="2"/>
      <c r="B383" s="2"/>
      <c r="C383" s="2"/>
      <c r="D383" s="2"/>
      <c r="E383" s="2"/>
      <c r="F383" s="2"/>
      <c r="G383" s="2"/>
      <c r="H383" s="2"/>
      <c r="I383" s="2"/>
      <c r="J383" s="2"/>
      <c r="L383" s="2"/>
    </row>
    <row r="384" spans="1:12" x14ac:dyDescent="0.25">
      <c r="A384" s="2"/>
      <c r="B384" s="2"/>
      <c r="C384" s="2"/>
      <c r="D384" s="2"/>
      <c r="E384" s="2"/>
      <c r="F384" s="2"/>
      <c r="G384" s="2"/>
      <c r="H384" s="2"/>
      <c r="I384" s="2"/>
      <c r="J384" s="2"/>
      <c r="L384" s="2"/>
    </row>
    <row r="385" spans="1:12" x14ac:dyDescent="0.25">
      <c r="A385" s="2"/>
      <c r="B385" s="2"/>
      <c r="C385" s="2"/>
      <c r="D385" s="2"/>
      <c r="E385" s="2"/>
      <c r="F385" s="2"/>
      <c r="G385" s="2"/>
      <c r="H385" s="2"/>
      <c r="I385" s="2"/>
      <c r="J385" s="2"/>
      <c r="L385" s="2"/>
    </row>
    <row r="386" spans="1:12" x14ac:dyDescent="0.25">
      <c r="A386" s="2"/>
      <c r="B386" s="2"/>
      <c r="C386" s="2"/>
      <c r="D386" s="2"/>
      <c r="E386" s="2"/>
      <c r="F386" s="2"/>
      <c r="G386" s="2"/>
      <c r="H386" s="2"/>
      <c r="I386" s="2"/>
      <c r="J386" s="2"/>
      <c r="L386" s="2"/>
    </row>
    <row r="387" spans="1:12" x14ac:dyDescent="0.25">
      <c r="A387" s="2"/>
      <c r="B387" s="2"/>
      <c r="C387" s="2"/>
      <c r="D387" s="2"/>
      <c r="E387" s="2"/>
      <c r="F387" s="2"/>
      <c r="G387" s="2"/>
      <c r="H387" s="2"/>
      <c r="I387" s="2"/>
      <c r="J387" s="2"/>
      <c r="L387" s="2"/>
    </row>
    <row r="388" spans="1:12" x14ac:dyDescent="0.25">
      <c r="A388" s="2"/>
      <c r="B388" s="2"/>
      <c r="C388" s="2"/>
      <c r="D388" s="2"/>
      <c r="E388" s="2"/>
      <c r="F388" s="2"/>
      <c r="G388" s="2"/>
      <c r="H388" s="2"/>
      <c r="I388" s="2"/>
      <c r="J388" s="2"/>
      <c r="L388" s="2"/>
    </row>
    <row r="389" spans="1:12" x14ac:dyDescent="0.25">
      <c r="A389" s="2"/>
      <c r="B389" s="2"/>
      <c r="C389" s="2"/>
      <c r="D389" s="2"/>
      <c r="E389" s="2"/>
      <c r="F389" s="2"/>
      <c r="G389" s="2"/>
      <c r="H389" s="2"/>
      <c r="I389" s="2"/>
      <c r="J389" s="2"/>
      <c r="L389" s="2"/>
    </row>
    <row r="390" spans="1:12" x14ac:dyDescent="0.25">
      <c r="A390" s="2"/>
      <c r="B390" s="2"/>
      <c r="C390" s="2"/>
      <c r="D390" s="2"/>
      <c r="E390" s="2"/>
      <c r="F390" s="2"/>
      <c r="G390" s="2"/>
      <c r="H390" s="2"/>
      <c r="I390" s="2"/>
      <c r="J390" s="2"/>
      <c r="L390" s="2"/>
    </row>
    <row r="391" spans="1:12" x14ac:dyDescent="0.25">
      <c r="A391" s="2"/>
      <c r="B391" s="2"/>
      <c r="C391" s="2"/>
      <c r="D391" s="2"/>
      <c r="E391" s="2"/>
      <c r="F391" s="2"/>
      <c r="G391" s="2"/>
      <c r="H391" s="2"/>
      <c r="I391" s="2"/>
      <c r="J391" s="2"/>
      <c r="L391" s="2" t="s">
        <v>840</v>
      </c>
    </row>
    <row r="392" spans="1:12" x14ac:dyDescent="0.25">
      <c r="A392" s="2"/>
      <c r="B392" s="2"/>
      <c r="C392" s="2"/>
      <c r="D392" s="2"/>
      <c r="E392" s="2"/>
      <c r="F392" s="2"/>
      <c r="G392" s="2"/>
      <c r="H392" s="2"/>
      <c r="I392" s="2"/>
      <c r="J392" s="2"/>
      <c r="L392" s="2"/>
    </row>
    <row r="393" spans="1:12" x14ac:dyDescent="0.25">
      <c r="A393" s="2"/>
      <c r="B393" s="2"/>
      <c r="C393" s="2"/>
      <c r="D393" s="2"/>
      <c r="E393" s="2"/>
      <c r="F393" s="2"/>
      <c r="G393" s="2"/>
      <c r="H393" s="2"/>
      <c r="I393" s="2"/>
      <c r="J393" s="2"/>
      <c r="L393" s="2"/>
    </row>
    <row r="394" spans="1:12" x14ac:dyDescent="0.25">
      <c r="A394" s="2"/>
      <c r="B394" s="2"/>
      <c r="C394" s="2"/>
      <c r="D394" s="2"/>
      <c r="E394" s="2"/>
      <c r="F394" s="2"/>
      <c r="G394" s="2"/>
      <c r="H394" s="2"/>
      <c r="I394" s="2"/>
      <c r="J394" s="2"/>
      <c r="L394" s="2"/>
    </row>
    <row r="395" spans="1:12" x14ac:dyDescent="0.25">
      <c r="A395" s="2"/>
      <c r="B395" s="2"/>
      <c r="C395" s="2"/>
      <c r="D395" s="2"/>
      <c r="E395" s="2"/>
      <c r="F395" s="2"/>
      <c r="G395" s="2"/>
      <c r="H395" s="2"/>
      <c r="I395" s="2"/>
      <c r="J395" s="2"/>
      <c r="L395" s="2"/>
    </row>
    <row r="396" spans="1:12" x14ac:dyDescent="0.25">
      <c r="A396" s="2"/>
      <c r="B396" s="2"/>
      <c r="C396" s="2"/>
      <c r="D396" s="2"/>
      <c r="E396" s="2"/>
      <c r="F396" s="2"/>
      <c r="G396" s="2"/>
      <c r="H396" s="2"/>
      <c r="I396" s="2"/>
      <c r="J396" s="2"/>
      <c r="L396" s="2"/>
    </row>
    <row r="397" spans="1:12" x14ac:dyDescent="0.25">
      <c r="A397" s="2"/>
      <c r="B397" s="2"/>
      <c r="C397" s="2"/>
      <c r="D397" s="2"/>
      <c r="E397" s="2"/>
      <c r="F397" s="2"/>
      <c r="G397" s="2"/>
      <c r="H397" s="2"/>
      <c r="I397" s="2"/>
      <c r="J397" s="2"/>
      <c r="L397" s="2"/>
    </row>
    <row r="398" spans="1:12" x14ac:dyDescent="0.25">
      <c r="A398" s="2"/>
      <c r="B398" s="2"/>
      <c r="C398" s="2"/>
      <c r="D398" s="2"/>
      <c r="E398" s="2"/>
      <c r="F398" s="2"/>
      <c r="G398" s="2"/>
      <c r="H398" s="2"/>
      <c r="I398" s="2"/>
      <c r="J398" s="2"/>
      <c r="L398" s="2"/>
    </row>
    <row r="399" spans="1:12" x14ac:dyDescent="0.25">
      <c r="A399" s="2"/>
      <c r="B399" s="2"/>
      <c r="C399" s="2"/>
      <c r="D399" s="2"/>
      <c r="E399" s="2"/>
      <c r="F399" s="2"/>
      <c r="G399" s="2"/>
      <c r="H399" s="2"/>
      <c r="I399" s="2"/>
      <c r="J399" s="2"/>
      <c r="L399" s="2"/>
    </row>
    <row r="400" spans="1:12" x14ac:dyDescent="0.25">
      <c r="A400" s="2"/>
      <c r="B400" s="2"/>
      <c r="C400" s="2"/>
      <c r="D400" s="2"/>
      <c r="E400" s="2"/>
      <c r="F400" s="2"/>
      <c r="G400" s="2"/>
      <c r="H400" s="2"/>
      <c r="I400" s="2"/>
      <c r="J400" s="2"/>
      <c r="L400" s="2"/>
    </row>
    <row r="401" spans="1:12" x14ac:dyDescent="0.25">
      <c r="A401" s="2"/>
      <c r="B401" s="2"/>
      <c r="C401" s="2"/>
      <c r="D401" s="2"/>
      <c r="E401" s="2"/>
      <c r="F401" s="2"/>
      <c r="G401" s="2"/>
      <c r="H401" s="2"/>
      <c r="I401" s="2"/>
      <c r="J401" s="2"/>
      <c r="L401" s="2"/>
    </row>
    <row r="402" spans="1:12" x14ac:dyDescent="0.25">
      <c r="A402" s="2"/>
      <c r="B402" s="2"/>
      <c r="C402" s="2"/>
      <c r="D402" s="2"/>
      <c r="E402" s="2"/>
      <c r="F402" s="2"/>
      <c r="G402" s="2"/>
      <c r="H402" s="2"/>
      <c r="I402" s="2"/>
      <c r="J402" s="2"/>
      <c r="L402" s="2"/>
    </row>
    <row r="403" spans="1:12" x14ac:dyDescent="0.25">
      <c r="A403" s="2"/>
      <c r="B403" s="2"/>
      <c r="C403" s="2"/>
      <c r="D403" s="2"/>
      <c r="E403" s="2"/>
      <c r="F403" s="2"/>
      <c r="G403" s="2"/>
      <c r="H403" s="2"/>
      <c r="I403" s="2"/>
      <c r="J403" s="2"/>
      <c r="L403" s="2" t="s">
        <v>840</v>
      </c>
    </row>
    <row r="404" spans="1:12" x14ac:dyDescent="0.25">
      <c r="A404" s="2"/>
      <c r="B404" s="2"/>
      <c r="C404" s="2"/>
      <c r="D404" s="2"/>
      <c r="E404" s="2"/>
      <c r="F404" s="2"/>
      <c r="G404" s="2"/>
      <c r="H404" s="2"/>
      <c r="I404" s="2"/>
      <c r="J404" s="2"/>
      <c r="L404" s="2"/>
    </row>
    <row r="405" spans="1:12" x14ac:dyDescent="0.25">
      <c r="A405" s="2"/>
      <c r="B405" s="2"/>
      <c r="C405" s="2"/>
      <c r="D405" s="2"/>
      <c r="E405" s="2"/>
      <c r="F405" s="2"/>
      <c r="G405" s="2"/>
      <c r="H405" s="2"/>
      <c r="I405" s="2"/>
      <c r="J405" s="2"/>
      <c r="L405" s="2"/>
    </row>
    <row r="406" spans="1:12" x14ac:dyDescent="0.25">
      <c r="A406" s="2"/>
      <c r="B406" s="2"/>
      <c r="C406" s="2"/>
      <c r="D406" s="2"/>
      <c r="E406" s="2"/>
      <c r="F406" s="2"/>
      <c r="G406" s="2"/>
      <c r="H406" s="2"/>
      <c r="I406" s="2"/>
      <c r="J406" s="2"/>
      <c r="L406" s="2"/>
    </row>
    <row r="407" spans="1:12" x14ac:dyDescent="0.25">
      <c r="A407" s="2"/>
      <c r="B407" s="2"/>
      <c r="C407" s="2"/>
      <c r="D407" s="2"/>
      <c r="E407" s="2"/>
      <c r="F407" s="2"/>
      <c r="G407" s="2"/>
      <c r="H407" s="2"/>
      <c r="I407" s="2"/>
      <c r="J407" s="2"/>
      <c r="L407" s="2"/>
    </row>
    <row r="408" spans="1:12" x14ac:dyDescent="0.25">
      <c r="A408" s="2"/>
      <c r="B408" s="2"/>
      <c r="C408" s="2"/>
      <c r="D408" s="2"/>
      <c r="E408" s="2"/>
      <c r="F408" s="2"/>
      <c r="G408" s="2"/>
      <c r="H408" s="2"/>
      <c r="I408" s="2"/>
      <c r="J408" s="2"/>
      <c r="L408" s="2"/>
    </row>
    <row r="409" spans="1:12" x14ac:dyDescent="0.25">
      <c r="A409" s="2"/>
      <c r="B409" s="2"/>
      <c r="C409" s="2"/>
      <c r="D409" s="2"/>
      <c r="E409" s="2"/>
      <c r="F409" s="2"/>
      <c r="G409" s="2"/>
      <c r="H409" s="2"/>
      <c r="I409" s="2"/>
      <c r="J409" s="2"/>
      <c r="L409" s="2"/>
    </row>
    <row r="410" spans="1:12" x14ac:dyDescent="0.25">
      <c r="A410" s="2"/>
      <c r="B410" s="2"/>
      <c r="C410" s="2"/>
      <c r="D410" s="2"/>
      <c r="E410" s="2"/>
      <c r="F410" s="2"/>
      <c r="G410" s="2"/>
      <c r="H410" s="2"/>
      <c r="I410" s="2"/>
      <c r="J410" s="2"/>
      <c r="L410" s="2"/>
    </row>
    <row r="411" spans="1:12" x14ac:dyDescent="0.25">
      <c r="A411" s="2"/>
      <c r="B411" s="2"/>
      <c r="C411" s="2"/>
      <c r="D411" s="2"/>
      <c r="E411" s="2"/>
      <c r="F411" s="2"/>
      <c r="G411" s="2"/>
      <c r="H411" s="2"/>
      <c r="I411" s="2"/>
      <c r="J411" s="2"/>
      <c r="L411" s="2"/>
    </row>
    <row r="412" spans="1:12" x14ac:dyDescent="0.25">
      <c r="A412" s="2"/>
      <c r="B412" s="2"/>
      <c r="C412" s="2"/>
      <c r="D412" s="2"/>
      <c r="E412" s="2"/>
      <c r="F412" s="2"/>
      <c r="G412" s="2"/>
      <c r="H412" s="2"/>
      <c r="I412" s="2"/>
      <c r="J412" s="2"/>
      <c r="L412" s="2"/>
    </row>
    <row r="413" spans="1:12" x14ac:dyDescent="0.25">
      <c r="A413" s="2"/>
      <c r="B413" s="2"/>
      <c r="C413" s="2"/>
      <c r="D413" s="2"/>
      <c r="E413" s="2"/>
      <c r="F413" s="2"/>
      <c r="G413" s="2"/>
      <c r="H413" s="2"/>
      <c r="I413" s="2"/>
      <c r="J413" s="2"/>
      <c r="L413" s="2"/>
    </row>
    <row r="414" spans="1:12" x14ac:dyDescent="0.25">
      <c r="A414" s="2"/>
      <c r="B414" s="2"/>
      <c r="C414" s="2"/>
      <c r="D414" s="2"/>
      <c r="E414" s="2"/>
      <c r="F414" s="2"/>
      <c r="G414" s="2"/>
      <c r="H414" s="2"/>
      <c r="I414" s="2"/>
      <c r="J414" s="2"/>
      <c r="L414" s="2"/>
    </row>
    <row r="415" spans="1:12" x14ac:dyDescent="0.25">
      <c r="A415" s="2"/>
      <c r="B415" s="2"/>
      <c r="C415" s="2"/>
      <c r="D415" s="2"/>
      <c r="E415" s="2"/>
      <c r="F415" s="2"/>
      <c r="G415" s="2"/>
      <c r="H415" s="2"/>
      <c r="I415" s="2"/>
      <c r="J415" s="2"/>
      <c r="L415" s="2" t="s">
        <v>840</v>
      </c>
    </row>
    <row r="416" spans="1:12" x14ac:dyDescent="0.25">
      <c r="A416" s="2"/>
      <c r="B416" s="2"/>
      <c r="C416" s="2"/>
      <c r="D416" s="2"/>
      <c r="E416" s="2"/>
      <c r="F416" s="2"/>
      <c r="G416" s="2"/>
      <c r="H416" s="2"/>
      <c r="I416" s="2"/>
      <c r="J416" s="2"/>
      <c r="L416" s="2"/>
    </row>
    <row r="417" spans="1:12" x14ac:dyDescent="0.25">
      <c r="A417" s="2"/>
      <c r="B417" s="2"/>
      <c r="C417" s="2"/>
      <c r="D417" s="2"/>
      <c r="E417" s="2"/>
      <c r="F417" s="2"/>
      <c r="G417" s="2"/>
      <c r="H417" s="2"/>
      <c r="I417" s="2"/>
      <c r="J417" s="2"/>
      <c r="L417" s="2"/>
    </row>
    <row r="418" spans="1:12" x14ac:dyDescent="0.25">
      <c r="A418" s="2"/>
      <c r="B418" s="2"/>
      <c r="C418" s="2"/>
      <c r="D418" s="2"/>
      <c r="E418" s="2"/>
      <c r="F418" s="2"/>
      <c r="G418" s="2"/>
      <c r="H418" s="2"/>
      <c r="I418" s="2"/>
      <c r="J418" s="2"/>
      <c r="L418" s="2"/>
    </row>
    <row r="419" spans="1:12" x14ac:dyDescent="0.25">
      <c r="A419" s="2"/>
      <c r="B419" s="2"/>
      <c r="C419" s="2"/>
      <c r="D419" s="2"/>
      <c r="E419" s="2"/>
      <c r="F419" s="2"/>
      <c r="G419" s="2"/>
      <c r="H419" s="2"/>
      <c r="I419" s="2"/>
      <c r="J419" s="2"/>
      <c r="L419" s="2"/>
    </row>
    <row r="420" spans="1:12" x14ac:dyDescent="0.25">
      <c r="A420" s="2"/>
      <c r="B420" s="2"/>
      <c r="C420" s="2"/>
      <c r="D420" s="2"/>
      <c r="E420" s="2"/>
      <c r="F420" s="2"/>
      <c r="G420" s="2"/>
      <c r="H420" s="2"/>
      <c r="I420" s="2"/>
      <c r="J420" s="2"/>
      <c r="L420" s="2"/>
    </row>
    <row r="421" spans="1:12" x14ac:dyDescent="0.25">
      <c r="A421" s="2"/>
      <c r="B421" s="2"/>
      <c r="C421" s="2"/>
      <c r="D421" s="2"/>
      <c r="E421" s="2"/>
      <c r="F421" s="2"/>
      <c r="G421" s="2"/>
      <c r="H421" s="2"/>
      <c r="I421" s="2"/>
      <c r="J421" s="2"/>
      <c r="L421" s="2"/>
    </row>
    <row r="422" spans="1:12" x14ac:dyDescent="0.25">
      <c r="A422" s="2"/>
      <c r="B422" s="2"/>
      <c r="C422" s="2"/>
      <c r="D422" s="2"/>
      <c r="E422" s="2"/>
      <c r="F422" s="2"/>
      <c r="G422" s="2"/>
      <c r="H422" s="2"/>
      <c r="I422" s="2"/>
      <c r="J422" s="2"/>
      <c r="L422" s="2"/>
    </row>
    <row r="423" spans="1:12" x14ac:dyDescent="0.25">
      <c r="A423" s="2"/>
      <c r="B423" s="2"/>
      <c r="C423" s="2"/>
      <c r="D423" s="2"/>
      <c r="E423" s="2"/>
      <c r="F423" s="2"/>
      <c r="G423" s="2"/>
      <c r="H423" s="2"/>
      <c r="I423" s="2"/>
      <c r="J423" s="2"/>
      <c r="L423" s="2"/>
    </row>
    <row r="424" spans="1:12" x14ac:dyDescent="0.25">
      <c r="A424" s="2"/>
      <c r="B424" s="2"/>
      <c r="C424" s="2"/>
      <c r="D424" s="2"/>
      <c r="E424" s="2"/>
      <c r="F424" s="2"/>
      <c r="G424" s="2"/>
      <c r="H424" s="2"/>
      <c r="I424" s="2"/>
      <c r="J424" s="2"/>
      <c r="L424" s="2"/>
    </row>
    <row r="425" spans="1:12" x14ac:dyDescent="0.25">
      <c r="A425" s="2"/>
      <c r="B425" s="2"/>
      <c r="C425" s="2"/>
      <c r="D425" s="2"/>
      <c r="E425" s="2"/>
      <c r="F425" s="2"/>
      <c r="G425" s="2"/>
      <c r="H425" s="2"/>
      <c r="I425" s="2"/>
      <c r="J425" s="2"/>
      <c r="L425" s="2"/>
    </row>
    <row r="426" spans="1:12" x14ac:dyDescent="0.25">
      <c r="A426" s="2"/>
      <c r="B426" s="2"/>
      <c r="C426" s="2"/>
      <c r="D426" s="2"/>
      <c r="E426" s="2"/>
      <c r="F426" s="2"/>
      <c r="G426" s="2"/>
      <c r="H426" s="2"/>
      <c r="I426" s="2"/>
      <c r="J426" s="2"/>
      <c r="L426" s="2"/>
    </row>
    <row r="427" spans="1:12" x14ac:dyDescent="0.25">
      <c r="A427" s="2"/>
      <c r="B427" s="2"/>
      <c r="C427" s="2"/>
      <c r="D427" s="2"/>
      <c r="E427" s="2"/>
      <c r="F427" s="2"/>
      <c r="G427" s="2"/>
      <c r="H427" s="2"/>
      <c r="I427" s="2"/>
      <c r="J427" s="2"/>
      <c r="L427" s="2" t="s">
        <v>840</v>
      </c>
    </row>
    <row r="428" spans="1:12" x14ac:dyDescent="0.25">
      <c r="A428" s="2"/>
      <c r="B428" s="2"/>
      <c r="C428" s="2"/>
      <c r="D428" s="2"/>
      <c r="E428" s="2"/>
      <c r="F428" s="2"/>
      <c r="G428" s="2"/>
      <c r="H428" s="2"/>
      <c r="I428" s="2"/>
      <c r="J428" s="2"/>
      <c r="L428" s="2"/>
    </row>
    <row r="429" spans="1:12" x14ac:dyDescent="0.25">
      <c r="A429" s="2"/>
      <c r="B429" s="2"/>
      <c r="C429" s="2"/>
      <c r="D429" s="2"/>
      <c r="E429" s="2"/>
      <c r="F429" s="2"/>
      <c r="G429" s="2"/>
      <c r="H429" s="2"/>
      <c r="I429" s="2"/>
      <c r="J429" s="2"/>
      <c r="L429" s="2"/>
    </row>
    <row r="430" spans="1:12" x14ac:dyDescent="0.25">
      <c r="A430" s="2"/>
      <c r="B430" s="2"/>
      <c r="C430" s="2"/>
      <c r="D430" s="2"/>
      <c r="E430" s="2"/>
      <c r="F430" s="2"/>
      <c r="G430" s="2"/>
      <c r="H430" s="2"/>
      <c r="I430" s="2"/>
      <c r="J430" s="2"/>
      <c r="L430" s="2"/>
    </row>
    <row r="431" spans="1:12" x14ac:dyDescent="0.25">
      <c r="A431" s="2"/>
      <c r="B431" s="2"/>
      <c r="C431" s="2"/>
      <c r="D431" s="2"/>
      <c r="E431" s="2"/>
      <c r="F431" s="2"/>
      <c r="G431" s="2"/>
      <c r="H431" s="2"/>
      <c r="I431" s="2"/>
      <c r="J431" s="2"/>
      <c r="L431" s="2"/>
    </row>
    <row r="432" spans="1:12" x14ac:dyDescent="0.25">
      <c r="A432" s="2"/>
      <c r="B432" s="2"/>
      <c r="C432" s="2"/>
      <c r="D432" s="2"/>
      <c r="E432" s="2"/>
      <c r="F432" s="2"/>
      <c r="G432" s="2"/>
      <c r="H432" s="2"/>
      <c r="I432" s="2"/>
      <c r="J432" s="2"/>
      <c r="L432" s="2"/>
    </row>
    <row r="433" spans="1:12" x14ac:dyDescent="0.25">
      <c r="A433" s="2"/>
      <c r="B433" s="2"/>
      <c r="C433" s="2"/>
      <c r="D433" s="2"/>
      <c r="E433" s="2"/>
      <c r="F433" s="2"/>
      <c r="G433" s="2"/>
      <c r="H433" s="2"/>
      <c r="I433" s="2"/>
      <c r="J433" s="2"/>
      <c r="L433" s="2"/>
    </row>
    <row r="434" spans="1:12" x14ac:dyDescent="0.25">
      <c r="A434" s="2"/>
      <c r="B434" s="2"/>
      <c r="C434" s="2"/>
      <c r="D434" s="2"/>
      <c r="E434" s="2"/>
      <c r="F434" s="2"/>
      <c r="G434" s="2"/>
      <c r="H434" s="2"/>
      <c r="I434" s="2"/>
      <c r="J434" s="2"/>
      <c r="L434" s="2"/>
    </row>
    <row r="435" spans="1:12" x14ac:dyDescent="0.25">
      <c r="A435" s="2"/>
      <c r="B435" s="2"/>
      <c r="C435" s="2"/>
      <c r="D435" s="2"/>
      <c r="E435" s="2"/>
      <c r="F435" s="2"/>
      <c r="G435" s="2"/>
      <c r="H435" s="2"/>
      <c r="I435" s="2"/>
      <c r="J435" s="2"/>
      <c r="L435" s="2"/>
    </row>
    <row r="436" spans="1:12" x14ac:dyDescent="0.25">
      <c r="A436" s="2"/>
      <c r="B436" s="2"/>
      <c r="C436" s="2"/>
      <c r="D436" s="2"/>
      <c r="E436" s="2"/>
      <c r="F436" s="2"/>
      <c r="G436" s="2"/>
      <c r="H436" s="2"/>
      <c r="I436" s="2"/>
      <c r="J436" s="2"/>
      <c r="L436" s="2"/>
    </row>
    <row r="437" spans="1:12" x14ac:dyDescent="0.25">
      <c r="A437" s="2"/>
      <c r="B437" s="2"/>
      <c r="C437" s="2"/>
      <c r="D437" s="2"/>
      <c r="E437" s="2"/>
      <c r="F437" s="2"/>
      <c r="G437" s="2"/>
      <c r="H437" s="2"/>
      <c r="I437" s="2"/>
      <c r="J437" s="2"/>
      <c r="L437" s="2"/>
    </row>
    <row r="438" spans="1:12" x14ac:dyDescent="0.25">
      <c r="A438" s="2"/>
      <c r="B438" s="2"/>
      <c r="C438" s="2"/>
      <c r="D438" s="2"/>
      <c r="E438" s="2"/>
      <c r="F438" s="2"/>
      <c r="G438" s="2"/>
      <c r="H438" s="2"/>
      <c r="I438" s="2"/>
      <c r="J438" s="2"/>
      <c r="L438" s="2"/>
    </row>
    <row r="439" spans="1:12" x14ac:dyDescent="0.25">
      <c r="A439" s="2"/>
      <c r="B439" s="2"/>
      <c r="C439" s="2"/>
      <c r="D439" s="2"/>
      <c r="E439" s="2"/>
      <c r="F439" s="2"/>
      <c r="G439" s="2"/>
      <c r="H439" s="2"/>
      <c r="I439" s="2"/>
      <c r="J439" s="2"/>
      <c r="L439" s="2" t="s">
        <v>840</v>
      </c>
    </row>
    <row r="440" spans="1:12" x14ac:dyDescent="0.25">
      <c r="A440" s="2"/>
      <c r="B440" s="2"/>
      <c r="C440" s="2"/>
      <c r="D440" s="2"/>
      <c r="E440" s="2"/>
      <c r="F440" s="2"/>
      <c r="G440" s="2"/>
      <c r="H440" s="2"/>
      <c r="I440" s="2"/>
      <c r="J440" s="2"/>
      <c r="L440" s="2"/>
    </row>
    <row r="441" spans="1:12" x14ac:dyDescent="0.25">
      <c r="A441" s="2"/>
      <c r="B441" s="2"/>
      <c r="C441" s="2"/>
      <c r="D441" s="2"/>
      <c r="E441" s="2"/>
      <c r="F441" s="2"/>
      <c r="G441" s="2"/>
      <c r="H441" s="2"/>
      <c r="I441" s="2"/>
      <c r="J441" s="2"/>
      <c r="L441" s="2"/>
    </row>
    <row r="442" spans="1:12" x14ac:dyDescent="0.25">
      <c r="A442" s="2"/>
      <c r="B442" s="2"/>
      <c r="C442" s="2"/>
      <c r="D442" s="2"/>
      <c r="E442" s="2"/>
      <c r="F442" s="2"/>
      <c r="G442" s="2"/>
      <c r="H442" s="2"/>
      <c r="I442" s="2"/>
      <c r="J442" s="2"/>
      <c r="L442" s="2"/>
    </row>
    <row r="443" spans="1:12" x14ac:dyDescent="0.25">
      <c r="A443" s="2"/>
      <c r="B443" s="2"/>
      <c r="C443" s="2"/>
      <c r="D443" s="2"/>
      <c r="E443" s="2"/>
      <c r="F443" s="2"/>
      <c r="G443" s="2"/>
      <c r="H443" s="2"/>
      <c r="I443" s="2"/>
      <c r="J443" s="2"/>
      <c r="L443" s="2"/>
    </row>
    <row r="444" spans="1:12" x14ac:dyDescent="0.25">
      <c r="A444" s="2"/>
      <c r="B444" s="2"/>
      <c r="C444" s="2"/>
      <c r="D444" s="2"/>
      <c r="E444" s="2"/>
      <c r="F444" s="2"/>
      <c r="G444" s="2"/>
      <c r="H444" s="2"/>
      <c r="I444" s="2"/>
      <c r="J444" s="2"/>
      <c r="L444" s="2"/>
    </row>
    <row r="445" spans="1:12" x14ac:dyDescent="0.25">
      <c r="A445" s="2"/>
      <c r="B445" s="2"/>
      <c r="C445" s="2"/>
      <c r="D445" s="2"/>
      <c r="E445" s="2"/>
      <c r="F445" s="2"/>
      <c r="G445" s="2"/>
      <c r="H445" s="2"/>
      <c r="I445" s="2"/>
      <c r="J445" s="2"/>
      <c r="L445" s="2"/>
    </row>
    <row r="446" spans="1:12" x14ac:dyDescent="0.25">
      <c r="A446" s="2"/>
      <c r="B446" s="2"/>
      <c r="C446" s="2"/>
      <c r="D446" s="2"/>
      <c r="E446" s="2"/>
      <c r="F446" s="2"/>
      <c r="G446" s="2"/>
      <c r="H446" s="2"/>
      <c r="I446" s="2"/>
      <c r="J446" s="2"/>
      <c r="L446" s="2"/>
    </row>
    <row r="447" spans="1:12" x14ac:dyDescent="0.25">
      <c r="A447" s="2"/>
      <c r="B447" s="2"/>
      <c r="C447" s="2"/>
      <c r="D447" s="2"/>
      <c r="E447" s="2"/>
      <c r="F447" s="2"/>
      <c r="G447" s="2"/>
      <c r="H447" s="2"/>
      <c r="I447" s="2"/>
      <c r="J447" s="2"/>
      <c r="L447" s="2"/>
    </row>
    <row r="448" spans="1:12" x14ac:dyDescent="0.25">
      <c r="A448" s="2"/>
      <c r="B448" s="2"/>
      <c r="C448" s="2"/>
      <c r="D448" s="2"/>
      <c r="E448" s="2"/>
      <c r="F448" s="2"/>
      <c r="G448" s="2"/>
      <c r="H448" s="2"/>
      <c r="I448" s="2"/>
      <c r="J448" s="2"/>
      <c r="L448" s="2"/>
    </row>
    <row r="449" spans="1:12" x14ac:dyDescent="0.25">
      <c r="A449" s="2"/>
      <c r="B449" s="2"/>
      <c r="C449" s="2"/>
      <c r="D449" s="2"/>
      <c r="E449" s="2"/>
      <c r="F449" s="2"/>
      <c r="G449" s="2"/>
      <c r="H449" s="2"/>
      <c r="I449" s="2"/>
      <c r="J449" s="2"/>
      <c r="L449" s="2"/>
    </row>
    <row r="450" spans="1:12" x14ac:dyDescent="0.25">
      <c r="A450" s="2"/>
      <c r="B450" s="2"/>
      <c r="C450" s="2"/>
      <c r="D450" s="2"/>
      <c r="E450" s="2"/>
      <c r="F450" s="2"/>
      <c r="G450" s="2"/>
      <c r="H450" s="2"/>
      <c r="I450" s="2"/>
      <c r="J450" s="2"/>
      <c r="L450" s="2"/>
    </row>
    <row r="451" spans="1:12" x14ac:dyDescent="0.25">
      <c r="A451" s="2"/>
      <c r="B451" s="2"/>
      <c r="C451" s="2"/>
      <c r="D451" s="2"/>
      <c r="E451" s="2"/>
      <c r="F451" s="2"/>
      <c r="G451" s="2"/>
      <c r="H451" s="2"/>
      <c r="I451" s="2"/>
      <c r="J451" s="2"/>
      <c r="L451" s="2" t="s">
        <v>840</v>
      </c>
    </row>
    <row r="452" spans="1:12" x14ac:dyDescent="0.25">
      <c r="A452" s="2"/>
      <c r="B452" s="2"/>
      <c r="C452" s="2"/>
      <c r="D452" s="2"/>
      <c r="E452" s="2"/>
      <c r="F452" s="2"/>
      <c r="G452" s="2"/>
      <c r="H452" s="2"/>
      <c r="I452" s="2"/>
      <c r="J452" s="2"/>
      <c r="L452" s="2"/>
    </row>
    <row r="453" spans="1:12" x14ac:dyDescent="0.25">
      <c r="A453" s="2"/>
      <c r="B453" s="2"/>
      <c r="C453" s="2"/>
      <c r="D453" s="2"/>
      <c r="E453" s="2"/>
      <c r="F453" s="2"/>
      <c r="G453" s="2"/>
      <c r="H453" s="2"/>
      <c r="I453" s="2"/>
      <c r="J453" s="2"/>
      <c r="L453" s="2"/>
    </row>
    <row r="454" spans="1:12" x14ac:dyDescent="0.25">
      <c r="A454" s="2"/>
      <c r="B454" s="2"/>
      <c r="C454" s="2"/>
      <c r="D454" s="2"/>
      <c r="E454" s="2"/>
      <c r="F454" s="2"/>
      <c r="G454" s="2"/>
      <c r="H454" s="2"/>
      <c r="I454" s="2"/>
      <c r="J454" s="2"/>
      <c r="L454" s="2"/>
    </row>
    <row r="455" spans="1:12" x14ac:dyDescent="0.25">
      <c r="A455" s="2"/>
      <c r="B455" s="2"/>
      <c r="C455" s="2"/>
      <c r="D455" s="2"/>
      <c r="E455" s="2"/>
      <c r="F455" s="2"/>
      <c r="G455" s="2"/>
      <c r="H455" s="2"/>
      <c r="I455" s="2"/>
      <c r="J455" s="2"/>
      <c r="L455" s="2"/>
    </row>
    <row r="456" spans="1:12" x14ac:dyDescent="0.25">
      <c r="A456" s="2"/>
      <c r="B456" s="2"/>
      <c r="C456" s="2"/>
      <c r="D456" s="2"/>
      <c r="E456" s="2"/>
      <c r="F456" s="2"/>
      <c r="G456" s="2"/>
      <c r="H456" s="2"/>
      <c r="I456" s="2"/>
      <c r="J456" s="2"/>
      <c r="L456" s="2"/>
    </row>
    <row r="457" spans="1:12" x14ac:dyDescent="0.25">
      <c r="A457" s="2"/>
      <c r="B457" s="2"/>
      <c r="C457" s="2"/>
      <c r="D457" s="2"/>
      <c r="E457" s="2"/>
      <c r="F457" s="2"/>
      <c r="G457" s="2"/>
      <c r="H457" s="2"/>
      <c r="I457" s="2"/>
      <c r="J457" s="2"/>
      <c r="L457" s="2"/>
    </row>
    <row r="458" spans="1:12" x14ac:dyDescent="0.25">
      <c r="A458" s="2"/>
      <c r="B458" s="2"/>
      <c r="C458" s="2"/>
      <c r="D458" s="2"/>
      <c r="E458" s="2"/>
      <c r="F458" s="2"/>
      <c r="G458" s="2"/>
      <c r="H458" s="2"/>
      <c r="I458" s="2"/>
      <c r="J458" s="2"/>
      <c r="L458" s="2"/>
    </row>
    <row r="459" spans="1:12" x14ac:dyDescent="0.25">
      <c r="A459" s="2"/>
      <c r="B459" s="2"/>
      <c r="C459" s="2"/>
      <c r="D459" s="2"/>
      <c r="E459" s="2"/>
      <c r="F459" s="2"/>
      <c r="G459" s="2"/>
      <c r="H459" s="2"/>
      <c r="I459" s="2"/>
      <c r="J459" s="2"/>
      <c r="L459" s="2"/>
    </row>
    <row r="460" spans="1:12" x14ac:dyDescent="0.25">
      <c r="A460" s="2"/>
      <c r="B460" s="2"/>
      <c r="C460" s="2"/>
      <c r="D460" s="2"/>
      <c r="E460" s="2"/>
      <c r="F460" s="2"/>
      <c r="G460" s="2"/>
      <c r="H460" s="2"/>
      <c r="I460" s="2"/>
      <c r="J460" s="2"/>
      <c r="L460" s="2"/>
    </row>
    <row r="461" spans="1:12" x14ac:dyDescent="0.25">
      <c r="A461" s="2"/>
      <c r="B461" s="2"/>
      <c r="C461" s="2"/>
      <c r="D461" s="2"/>
      <c r="E461" s="2"/>
      <c r="F461" s="2"/>
      <c r="G461" s="2"/>
      <c r="H461" s="2"/>
      <c r="I461" s="2"/>
      <c r="J461" s="2"/>
      <c r="L461" s="2"/>
    </row>
    <row r="462" spans="1:12" x14ac:dyDescent="0.25">
      <c r="A462" s="2"/>
      <c r="B462" s="2"/>
      <c r="C462" s="2"/>
      <c r="D462" s="2"/>
      <c r="E462" s="2"/>
      <c r="F462" s="2"/>
      <c r="G462" s="2"/>
      <c r="H462" s="2"/>
      <c r="I462" s="2"/>
      <c r="J462" s="2"/>
      <c r="L462" s="2"/>
    </row>
    <row r="463" spans="1:12" x14ac:dyDescent="0.25">
      <c r="A463" s="2"/>
      <c r="B463" s="2"/>
      <c r="C463" s="2"/>
      <c r="D463" s="2"/>
      <c r="E463" s="2"/>
      <c r="F463" s="2"/>
      <c r="G463" s="2"/>
      <c r="H463" s="2"/>
      <c r="I463" s="2"/>
      <c r="J463" s="2"/>
      <c r="L463" s="2" t="s">
        <v>840</v>
      </c>
    </row>
    <row r="464" spans="1:12" x14ac:dyDescent="0.25">
      <c r="A464" s="2"/>
      <c r="B464" s="2"/>
      <c r="C464" s="2"/>
      <c r="D464" s="2"/>
      <c r="E464" s="2"/>
      <c r="F464" s="2"/>
      <c r="G464" s="2"/>
      <c r="H464" s="2"/>
      <c r="I464" s="2"/>
      <c r="J464" s="2"/>
      <c r="L464" s="2"/>
    </row>
    <row r="465" spans="1:12" x14ac:dyDescent="0.25">
      <c r="A465" s="2"/>
      <c r="B465" s="2"/>
      <c r="C465" s="2"/>
      <c r="D465" s="2"/>
      <c r="E465" s="2"/>
      <c r="F465" s="2"/>
      <c r="G465" s="2"/>
      <c r="H465" s="2"/>
      <c r="I465" s="2"/>
      <c r="J465" s="2"/>
      <c r="L465" s="2"/>
    </row>
    <row r="466" spans="1:12" x14ac:dyDescent="0.25">
      <c r="A466" s="2"/>
      <c r="B466" s="2"/>
      <c r="C466" s="2"/>
      <c r="D466" s="2"/>
      <c r="E466" s="2"/>
      <c r="F466" s="2"/>
      <c r="G466" s="2"/>
      <c r="H466" s="2"/>
      <c r="I466" s="2"/>
      <c r="J466" s="2"/>
      <c r="L466" s="2"/>
    </row>
    <row r="467" spans="1:12" x14ac:dyDescent="0.25">
      <c r="A467" s="2"/>
      <c r="B467" s="2"/>
      <c r="C467" s="2"/>
      <c r="D467" s="2"/>
      <c r="E467" s="2"/>
      <c r="F467" s="2"/>
      <c r="G467" s="2"/>
      <c r="H467" s="2"/>
      <c r="I467" s="2"/>
      <c r="J467" s="2"/>
      <c r="L467" s="2"/>
    </row>
    <row r="468" spans="1:12" x14ac:dyDescent="0.25">
      <c r="A468" s="2"/>
      <c r="B468" s="2"/>
      <c r="C468" s="2"/>
      <c r="D468" s="2"/>
      <c r="E468" s="2"/>
      <c r="F468" s="2"/>
      <c r="G468" s="2"/>
      <c r="H468" s="2"/>
      <c r="I468" s="2"/>
      <c r="J468" s="2"/>
      <c r="L468" s="2"/>
    </row>
    <row r="469" spans="1:12" x14ac:dyDescent="0.25">
      <c r="A469" s="2"/>
      <c r="B469" s="2"/>
      <c r="C469" s="2"/>
      <c r="D469" s="2"/>
      <c r="E469" s="2"/>
      <c r="F469" s="2"/>
      <c r="G469" s="2"/>
      <c r="H469" s="2"/>
      <c r="I469" s="2"/>
      <c r="J469" s="2"/>
      <c r="L469" s="2"/>
    </row>
    <row r="470" spans="1:12" x14ac:dyDescent="0.25">
      <c r="A470" s="2"/>
      <c r="B470" s="2"/>
      <c r="C470" s="2"/>
      <c r="D470" s="2"/>
      <c r="E470" s="2"/>
      <c r="F470" s="2"/>
      <c r="G470" s="2"/>
      <c r="H470" s="2"/>
      <c r="I470" s="2"/>
      <c r="J470" s="2"/>
      <c r="L470" s="2"/>
    </row>
    <row r="471" spans="1:12" x14ac:dyDescent="0.25">
      <c r="A471" s="2"/>
      <c r="B471" s="2"/>
      <c r="C471" s="2"/>
      <c r="D471" s="2"/>
      <c r="E471" s="2"/>
      <c r="F471" s="2"/>
      <c r="G471" s="2"/>
      <c r="H471" s="2"/>
      <c r="I471" s="2"/>
      <c r="J471" s="2"/>
      <c r="L471" s="2"/>
    </row>
    <row r="472" spans="1:12" x14ac:dyDescent="0.25">
      <c r="A472" s="2"/>
      <c r="B472" s="2"/>
      <c r="C472" s="2"/>
      <c r="D472" s="2"/>
      <c r="E472" s="2"/>
      <c r="F472" s="2"/>
      <c r="G472" s="2"/>
      <c r="H472" s="2"/>
      <c r="I472" s="2"/>
      <c r="J472" s="2"/>
      <c r="L472" s="2"/>
    </row>
    <row r="473" spans="1:12" x14ac:dyDescent="0.25">
      <c r="A473" s="2"/>
      <c r="B473" s="2"/>
      <c r="C473" s="2"/>
      <c r="D473" s="2"/>
      <c r="E473" s="2"/>
      <c r="F473" s="2"/>
      <c r="G473" s="2"/>
      <c r="H473" s="2"/>
      <c r="I473" s="2"/>
      <c r="J473" s="2"/>
      <c r="L473" s="2"/>
    </row>
    <row r="474" spans="1:12" x14ac:dyDescent="0.25">
      <c r="A474" s="2"/>
      <c r="B474" s="2"/>
      <c r="C474" s="2"/>
      <c r="D474" s="2"/>
      <c r="E474" s="2"/>
      <c r="F474" s="2"/>
      <c r="G474" s="2"/>
      <c r="H474" s="2"/>
      <c r="I474" s="2"/>
      <c r="J474" s="2"/>
      <c r="L474" s="2"/>
    </row>
    <row r="475" spans="1:12" x14ac:dyDescent="0.25">
      <c r="A475" s="2"/>
      <c r="B475" s="2"/>
      <c r="C475" s="2"/>
      <c r="D475" s="2"/>
      <c r="E475" s="2"/>
      <c r="F475" s="2"/>
      <c r="G475" s="2"/>
      <c r="H475" s="2"/>
      <c r="I475" s="2"/>
      <c r="J475" s="2"/>
      <c r="L475" s="2" t="s">
        <v>840</v>
      </c>
    </row>
    <row r="476" spans="1:12" x14ac:dyDescent="0.25">
      <c r="A476" s="2"/>
      <c r="B476" s="2"/>
      <c r="C476" s="2"/>
      <c r="D476" s="2"/>
      <c r="E476" s="2"/>
      <c r="F476" s="2"/>
      <c r="G476" s="2"/>
      <c r="H476" s="2"/>
      <c r="I476" s="2"/>
      <c r="J476" s="2"/>
      <c r="L476" s="2"/>
    </row>
    <row r="477" spans="1:12" x14ac:dyDescent="0.25">
      <c r="A477" s="2"/>
      <c r="B477" s="2"/>
      <c r="C477" s="2"/>
      <c r="D477" s="2"/>
      <c r="E477" s="2"/>
      <c r="F477" s="2"/>
      <c r="G477" s="2"/>
      <c r="H477" s="2"/>
      <c r="I477" s="2"/>
      <c r="J477" s="2"/>
      <c r="L477" s="2"/>
    </row>
    <row r="478" spans="1:12" x14ac:dyDescent="0.25">
      <c r="A478" s="2"/>
      <c r="B478" s="2"/>
      <c r="C478" s="2"/>
      <c r="D478" s="2"/>
      <c r="E478" s="2"/>
      <c r="F478" s="2"/>
      <c r="G478" s="2"/>
      <c r="H478" s="2"/>
      <c r="I478" s="2"/>
      <c r="J478" s="2"/>
      <c r="L478" s="2"/>
    </row>
    <row r="479" spans="1:12" x14ac:dyDescent="0.25">
      <c r="A479" s="2"/>
      <c r="B479" s="2"/>
      <c r="C479" s="2"/>
      <c r="D479" s="2"/>
      <c r="E479" s="2"/>
      <c r="F479" s="2"/>
      <c r="G479" s="2"/>
      <c r="H479" s="2"/>
      <c r="I479" s="2"/>
      <c r="J479" s="2"/>
      <c r="L479" s="2"/>
    </row>
    <row r="480" spans="1:12" x14ac:dyDescent="0.25">
      <c r="A480" s="2"/>
      <c r="B480" s="2"/>
      <c r="C480" s="2"/>
      <c r="D480" s="2"/>
      <c r="E480" s="2"/>
      <c r="F480" s="2"/>
      <c r="G480" s="2"/>
      <c r="H480" s="2"/>
      <c r="I480" s="2"/>
      <c r="J480" s="2"/>
      <c r="L480" s="2"/>
    </row>
    <row r="481" spans="1:12" x14ac:dyDescent="0.25">
      <c r="A481" s="2"/>
      <c r="B481" s="2"/>
      <c r="C481" s="2"/>
      <c r="D481" s="2"/>
      <c r="E481" s="2"/>
      <c r="F481" s="2"/>
      <c r="G481" s="2"/>
      <c r="H481" s="2"/>
      <c r="I481" s="2"/>
      <c r="J481" s="2"/>
      <c r="L481" s="2"/>
    </row>
    <row r="482" spans="1:12" x14ac:dyDescent="0.25">
      <c r="A482" s="2"/>
      <c r="B482" s="2"/>
      <c r="C482" s="2"/>
      <c r="D482" s="2"/>
      <c r="E482" s="2"/>
      <c r="F482" s="2"/>
      <c r="G482" s="2"/>
      <c r="H482" s="2"/>
      <c r="I482" s="2"/>
      <c r="J482" s="2"/>
      <c r="L482" s="2"/>
    </row>
    <row r="483" spans="1:12" x14ac:dyDescent="0.25">
      <c r="A483" s="2"/>
      <c r="B483" s="2"/>
      <c r="C483" s="2"/>
      <c r="D483" s="2"/>
      <c r="E483" s="2"/>
      <c r="F483" s="2"/>
      <c r="G483" s="2"/>
      <c r="H483" s="2"/>
      <c r="I483" s="2"/>
      <c r="J483" s="2"/>
      <c r="L483" s="2"/>
    </row>
    <row r="484" spans="1:12" x14ac:dyDescent="0.25">
      <c r="A484" s="2"/>
      <c r="B484" s="2"/>
      <c r="C484" s="2"/>
      <c r="D484" s="2"/>
      <c r="E484" s="2"/>
      <c r="F484" s="2"/>
      <c r="G484" s="2"/>
      <c r="H484" s="2"/>
      <c r="I484" s="2"/>
      <c r="J484" s="2"/>
      <c r="L484" s="2"/>
    </row>
    <row r="485" spans="1:12" x14ac:dyDescent="0.25">
      <c r="A485" s="2"/>
      <c r="B485" s="2"/>
      <c r="C485" s="2"/>
      <c r="D485" s="2"/>
      <c r="E485" s="2"/>
      <c r="F485" s="2"/>
      <c r="G485" s="2"/>
      <c r="H485" s="2"/>
      <c r="I485" s="2"/>
      <c r="J485" s="2"/>
      <c r="L485" s="2"/>
    </row>
    <row r="486" spans="1:12" x14ac:dyDescent="0.25">
      <c r="A486" s="2"/>
      <c r="B486" s="2"/>
      <c r="C486" s="2"/>
      <c r="D486" s="2"/>
      <c r="E486" s="2"/>
      <c r="F486" s="2"/>
      <c r="G486" s="2"/>
      <c r="H486" s="2"/>
      <c r="I486" s="2"/>
      <c r="J486" s="2"/>
      <c r="L486" s="2"/>
    </row>
    <row r="487" spans="1:12" x14ac:dyDescent="0.25">
      <c r="A487" s="2"/>
      <c r="B487" s="2"/>
      <c r="C487" s="2"/>
      <c r="D487" s="2"/>
      <c r="E487" s="2"/>
      <c r="F487" s="2"/>
      <c r="G487" s="2"/>
      <c r="H487" s="2"/>
      <c r="I487" s="2"/>
      <c r="J487" s="2"/>
    </row>
    <row r="488" spans="1:12" x14ac:dyDescent="0.25">
      <c r="A488" s="2"/>
      <c r="B488" s="2"/>
      <c r="C488" s="2"/>
      <c r="D488" s="2"/>
      <c r="E488" s="2"/>
      <c r="F488" s="2"/>
      <c r="G488" s="2"/>
      <c r="H488" s="2"/>
      <c r="I488" s="2"/>
      <c r="J488" s="2"/>
    </row>
    <row r="489" spans="1:12" x14ac:dyDescent="0.25">
      <c r="A489" s="2"/>
      <c r="B489" s="2"/>
      <c r="C489" s="2"/>
      <c r="D489" s="2"/>
      <c r="E489" s="2"/>
      <c r="F489" s="2"/>
      <c r="G489" s="2"/>
      <c r="H489" s="2"/>
      <c r="I489" s="2"/>
      <c r="J489" s="2"/>
    </row>
    <row r="490" spans="1:12" x14ac:dyDescent="0.25">
      <c r="A490" s="2"/>
      <c r="B490" s="2"/>
      <c r="C490" s="2"/>
      <c r="D490" s="2"/>
      <c r="E490" s="2"/>
      <c r="F490" s="2"/>
      <c r="G490" s="2"/>
      <c r="H490" s="2"/>
      <c r="I490" s="2"/>
      <c r="J490" s="2"/>
    </row>
    <row r="491" spans="1:12" x14ac:dyDescent="0.25">
      <c r="A491" s="2"/>
      <c r="B491" s="2"/>
      <c r="C491" s="2"/>
      <c r="D491" s="2"/>
      <c r="E491" s="2"/>
      <c r="F491" s="2"/>
      <c r="G491" s="2"/>
      <c r="H491" s="2"/>
      <c r="I491" s="2"/>
      <c r="J491" s="2"/>
    </row>
    <row r="492" spans="1:12" x14ac:dyDescent="0.25">
      <c r="A492" s="2"/>
      <c r="B492" s="2"/>
      <c r="C492" s="2"/>
      <c r="D492" s="2"/>
      <c r="E492" s="2"/>
      <c r="F492" s="2"/>
      <c r="G492" s="2"/>
      <c r="H492" s="2"/>
      <c r="I492" s="2"/>
      <c r="J492" s="2"/>
    </row>
    <row r="493" spans="1:12" x14ac:dyDescent="0.25">
      <c r="A493" s="2"/>
      <c r="B493" s="2"/>
      <c r="C493" s="2"/>
      <c r="D493" s="2"/>
      <c r="E493" s="2"/>
      <c r="F493" s="2"/>
      <c r="G493" s="2"/>
      <c r="H493" s="2"/>
      <c r="I493" s="2"/>
      <c r="J493" s="2"/>
    </row>
    <row r="494" spans="1:12" x14ac:dyDescent="0.25">
      <c r="A494" s="2"/>
      <c r="B494" s="2"/>
      <c r="C494" s="2"/>
      <c r="D494" s="2"/>
      <c r="E494" s="2"/>
      <c r="F494" s="2"/>
      <c r="G494" s="2"/>
      <c r="H494" s="2"/>
      <c r="I494" s="2"/>
      <c r="J494" s="2"/>
    </row>
    <row r="495" spans="1:12" x14ac:dyDescent="0.25">
      <c r="A495" s="2"/>
      <c r="B495" s="2"/>
      <c r="C495" s="2"/>
      <c r="D495" s="2"/>
      <c r="E495" s="2"/>
      <c r="F495" s="2"/>
      <c r="G495" s="2"/>
      <c r="H495" s="2"/>
      <c r="I495" s="2"/>
      <c r="J495" s="2"/>
    </row>
    <row r="496" spans="1:12" x14ac:dyDescent="0.25">
      <c r="A496" s="2"/>
      <c r="B496" s="2"/>
      <c r="C496" s="2"/>
      <c r="D496" s="2"/>
      <c r="E496" s="2"/>
      <c r="F496" s="2"/>
      <c r="G496" s="2"/>
      <c r="H496" s="2"/>
      <c r="I496" s="2"/>
      <c r="J496" s="2"/>
    </row>
    <row r="497" spans="1:10" x14ac:dyDescent="0.25">
      <c r="A497" s="2"/>
      <c r="B497" s="2"/>
      <c r="C497" s="2"/>
      <c r="D497" s="2"/>
      <c r="E497" s="2"/>
      <c r="F497" s="2"/>
      <c r="G497" s="2"/>
      <c r="H497" s="2"/>
      <c r="I497" s="2"/>
      <c r="J497" s="2"/>
    </row>
    <row r="498" spans="1:10" x14ac:dyDescent="0.25">
      <c r="A498" s="2"/>
      <c r="B498" s="2"/>
      <c r="C498" s="2"/>
      <c r="D498" s="2"/>
      <c r="E498" s="2"/>
      <c r="F498" s="2"/>
      <c r="G498" s="2"/>
      <c r="H498" s="2"/>
      <c r="I498" s="2"/>
      <c r="J498" s="2"/>
    </row>
    <row r="499" spans="1:10" x14ac:dyDescent="0.25">
      <c r="A499" s="2"/>
      <c r="B499" s="2"/>
      <c r="C499" s="2"/>
      <c r="D499" s="2"/>
      <c r="E499" s="2"/>
      <c r="F499" s="2"/>
      <c r="G499" s="2"/>
      <c r="H499" s="2"/>
      <c r="I499" s="2"/>
      <c r="J499" s="2"/>
    </row>
    <row r="500" spans="1:10" x14ac:dyDescent="0.25">
      <c r="A500" s="2"/>
      <c r="B500" s="2"/>
      <c r="C500" s="2"/>
      <c r="D500" s="2"/>
      <c r="E500" s="2"/>
      <c r="F500" s="2"/>
      <c r="G500" s="2"/>
      <c r="H500" s="2"/>
      <c r="I500" s="2"/>
      <c r="J500" s="2"/>
    </row>
    <row r="501" spans="1:10" x14ac:dyDescent="0.25">
      <c r="A501" s="2"/>
      <c r="B501" s="2"/>
      <c r="C501" s="2"/>
      <c r="D501" s="2"/>
      <c r="E501" s="2"/>
      <c r="F501" s="2"/>
      <c r="G501" s="2"/>
      <c r="H501" s="2"/>
      <c r="I501" s="2"/>
      <c r="J501" s="2"/>
    </row>
    <row r="502" spans="1:10" x14ac:dyDescent="0.25">
      <c r="A502" s="2"/>
      <c r="B502" s="2"/>
      <c r="C502" s="2"/>
      <c r="D502" s="2"/>
      <c r="E502" s="2"/>
      <c r="F502" s="2"/>
      <c r="G502" s="2"/>
      <c r="H502" s="2"/>
      <c r="I502" s="2"/>
      <c r="J502" s="2"/>
    </row>
    <row r="503" spans="1:10" x14ac:dyDescent="0.25">
      <c r="A503" s="2"/>
      <c r="B503" s="2"/>
      <c r="C503" s="2"/>
      <c r="D503" s="2"/>
      <c r="E503" s="2"/>
      <c r="F503" s="2"/>
      <c r="G503" s="2"/>
      <c r="H503" s="2"/>
      <c r="I503" s="2"/>
      <c r="J503" s="2"/>
    </row>
    <row r="504" spans="1:10" x14ac:dyDescent="0.25">
      <c r="A504" s="2"/>
      <c r="B504" s="2"/>
      <c r="C504" s="2"/>
      <c r="D504" s="2"/>
      <c r="E504" s="2"/>
      <c r="F504" s="2"/>
      <c r="G504" s="2"/>
      <c r="H504" s="2"/>
      <c r="I504" s="2"/>
      <c r="J504" s="2"/>
    </row>
    <row r="505" spans="1:10" x14ac:dyDescent="0.25">
      <c r="A505" s="2"/>
      <c r="B505" s="2"/>
      <c r="C505" s="2"/>
      <c r="D505" s="2"/>
      <c r="E505" s="2"/>
      <c r="F505" s="2"/>
      <c r="G505" s="2"/>
      <c r="H505" s="2"/>
      <c r="I505" s="2"/>
      <c r="J505" s="2"/>
    </row>
    <row r="506" spans="1:10" x14ac:dyDescent="0.25">
      <c r="A506" s="2"/>
      <c r="B506" s="2"/>
      <c r="C506" s="2"/>
      <c r="D506" s="2"/>
      <c r="E506" s="2"/>
      <c r="F506" s="2"/>
      <c r="G506" s="2"/>
      <c r="H506" s="2"/>
      <c r="I506" s="2"/>
      <c r="J506" s="2"/>
    </row>
    <row r="507" spans="1:10" x14ac:dyDescent="0.25">
      <c r="A507" s="2"/>
      <c r="B507" s="2"/>
      <c r="C507" s="2"/>
      <c r="D507" s="2"/>
      <c r="E507" s="2"/>
      <c r="F507" s="2"/>
      <c r="G507" s="2"/>
      <c r="H507" s="2"/>
      <c r="I507" s="2"/>
      <c r="J507" s="2"/>
    </row>
    <row r="508" spans="1:10" x14ac:dyDescent="0.25">
      <c r="A508" s="2"/>
      <c r="B508" s="2"/>
      <c r="C508" s="2"/>
      <c r="D508" s="2"/>
      <c r="E508" s="2"/>
      <c r="F508" s="2"/>
      <c r="G508" s="2"/>
      <c r="H508" s="2"/>
      <c r="I508" s="2"/>
      <c r="J508" s="2"/>
    </row>
    <row r="509" spans="1:10" x14ac:dyDescent="0.25">
      <c r="A509" s="2"/>
      <c r="B509" s="2"/>
      <c r="C509" s="2"/>
      <c r="D509" s="2"/>
      <c r="E509" s="2"/>
      <c r="F509" s="2"/>
      <c r="G509" s="2"/>
      <c r="H509" s="2"/>
      <c r="I509" s="2"/>
      <c r="J509" s="2"/>
    </row>
    <row r="510" spans="1:10" x14ac:dyDescent="0.25">
      <c r="A510" s="2"/>
      <c r="B510" s="2"/>
      <c r="C510" s="2"/>
      <c r="D510" s="2"/>
      <c r="E510" s="2"/>
      <c r="F510" s="2"/>
      <c r="G510" s="2"/>
      <c r="H510" s="2"/>
      <c r="I510" s="2"/>
      <c r="J510" s="2"/>
    </row>
    <row r="511" spans="1:10" x14ac:dyDescent="0.25">
      <c r="A511" s="2"/>
      <c r="B511" s="2"/>
      <c r="C511" s="2"/>
      <c r="D511" s="2"/>
      <c r="E511" s="2"/>
      <c r="F511" s="2"/>
      <c r="G511" s="2"/>
      <c r="H511" s="2"/>
      <c r="I511" s="2"/>
      <c r="J511" s="2"/>
    </row>
    <row r="512" spans="1:10" x14ac:dyDescent="0.25">
      <c r="A512" s="2"/>
      <c r="B512" s="2"/>
      <c r="C512" s="2"/>
      <c r="D512" s="2"/>
      <c r="E512" s="2"/>
      <c r="F512" s="2"/>
      <c r="G512" s="2"/>
      <c r="H512" s="2"/>
      <c r="I512" s="2"/>
      <c r="J512" s="2"/>
    </row>
    <row r="513" spans="1:10" x14ac:dyDescent="0.25">
      <c r="A513" s="2"/>
      <c r="B513" s="2"/>
      <c r="C513" s="2"/>
      <c r="D513" s="2"/>
      <c r="E513" s="2"/>
      <c r="F513" s="2"/>
      <c r="G513" s="2"/>
      <c r="H513" s="2"/>
      <c r="I513" s="2"/>
      <c r="J513" s="2"/>
    </row>
    <row r="514" spans="1:10" x14ac:dyDescent="0.25">
      <c r="A514" s="2"/>
      <c r="B514" s="2"/>
      <c r="C514" s="2"/>
      <c r="D514" s="2"/>
      <c r="E514" s="2"/>
      <c r="F514" s="2"/>
      <c r="G514" s="2"/>
      <c r="H514" s="2"/>
      <c r="I514" s="2"/>
      <c r="J514" s="2"/>
    </row>
    <row r="515" spans="1:10" x14ac:dyDescent="0.25">
      <c r="A515" s="2"/>
      <c r="B515" s="2"/>
      <c r="C515" s="2"/>
      <c r="D515" s="2"/>
      <c r="E515" s="2"/>
      <c r="F515" s="2"/>
      <c r="G515" s="2"/>
      <c r="H515" s="2"/>
      <c r="I515" s="2"/>
      <c r="J515" s="2"/>
    </row>
    <row r="516" spans="1:10" x14ac:dyDescent="0.25">
      <c r="A516" s="2"/>
      <c r="B516" s="2"/>
      <c r="C516" s="2"/>
      <c r="D516" s="2"/>
      <c r="E516" s="2"/>
      <c r="F516" s="2"/>
      <c r="G516" s="2"/>
      <c r="H516" s="2"/>
      <c r="I516" s="2"/>
      <c r="J516" s="2"/>
    </row>
    <row r="517" spans="1:10" x14ac:dyDescent="0.25">
      <c r="A517" s="2"/>
      <c r="B517" s="2"/>
      <c r="C517" s="2"/>
      <c r="D517" s="2"/>
      <c r="E517" s="2"/>
      <c r="F517" s="2"/>
      <c r="G517" s="2"/>
      <c r="H517" s="2"/>
      <c r="I517" s="2"/>
      <c r="J517" s="2"/>
    </row>
    <row r="518" spans="1:10" x14ac:dyDescent="0.25">
      <c r="A518" s="2"/>
      <c r="B518" s="2"/>
      <c r="C518" s="2"/>
      <c r="D518" s="2"/>
      <c r="E518" s="2"/>
      <c r="F518" s="2"/>
      <c r="G518" s="2"/>
      <c r="H518" s="2"/>
      <c r="I518" s="2"/>
      <c r="J518" s="2"/>
    </row>
    <row r="519" spans="1:10" x14ac:dyDescent="0.25">
      <c r="A519" s="2"/>
      <c r="B519" s="2"/>
      <c r="C519" s="2"/>
      <c r="D519" s="2"/>
      <c r="E519" s="2"/>
      <c r="F519" s="2"/>
      <c r="G519" s="2"/>
      <c r="H519" s="2"/>
      <c r="I519" s="2"/>
      <c r="J519" s="2"/>
    </row>
    <row r="520" spans="1:10" x14ac:dyDescent="0.25">
      <c r="A520" s="2"/>
      <c r="B520" s="2"/>
      <c r="C520" s="2"/>
      <c r="D520" s="2"/>
      <c r="E520" s="2"/>
      <c r="F520" s="2"/>
      <c r="G520" s="2"/>
      <c r="H520" s="2"/>
      <c r="I520" s="2"/>
      <c r="J520" s="2"/>
    </row>
    <row r="521" spans="1:10" x14ac:dyDescent="0.25">
      <c r="A521" s="2"/>
      <c r="B521" s="2"/>
      <c r="C521" s="2"/>
      <c r="D521" s="2"/>
      <c r="E521" s="2"/>
      <c r="F521" s="2"/>
      <c r="G521" s="2"/>
      <c r="H521" s="2"/>
      <c r="I521" s="2"/>
      <c r="J521" s="2"/>
    </row>
    <row r="522" spans="1:10" x14ac:dyDescent="0.25">
      <c r="A522" s="2"/>
      <c r="B522" s="2"/>
      <c r="C522" s="2"/>
      <c r="D522" s="2"/>
      <c r="E522" s="2"/>
      <c r="F522" s="2"/>
      <c r="G522" s="2"/>
      <c r="H522" s="2"/>
      <c r="I522" s="2"/>
      <c r="J522" s="2"/>
    </row>
    <row r="523" spans="1:10" x14ac:dyDescent="0.25">
      <c r="A523" s="2"/>
      <c r="B523" s="2"/>
      <c r="C523" s="2"/>
      <c r="D523" s="2"/>
      <c r="E523" s="2"/>
      <c r="F523" s="2"/>
      <c r="G523" s="2"/>
      <c r="H523" s="2"/>
      <c r="I523" s="2"/>
      <c r="J523" s="2"/>
    </row>
    <row r="524" spans="1:10" x14ac:dyDescent="0.25">
      <c r="A524" s="2"/>
      <c r="B524" s="2"/>
      <c r="C524" s="2"/>
      <c r="D524" s="2"/>
      <c r="E524" s="2"/>
      <c r="F524" s="2"/>
      <c r="G524" s="2"/>
      <c r="H524" s="2"/>
      <c r="I524" s="2"/>
      <c r="J524" s="2"/>
    </row>
    <row r="525" spans="1:10" x14ac:dyDescent="0.25">
      <c r="A525" s="2"/>
      <c r="B525" s="2"/>
      <c r="C525" s="2"/>
      <c r="D525" s="2"/>
      <c r="E525" s="2"/>
      <c r="F525" s="2"/>
      <c r="G525" s="2"/>
      <c r="H525" s="2"/>
      <c r="I525" s="2"/>
      <c r="J525" s="2"/>
    </row>
    <row r="526" spans="1:10" x14ac:dyDescent="0.25">
      <c r="A526" s="2"/>
      <c r="B526" s="2"/>
      <c r="C526" s="2"/>
      <c r="D526" s="2"/>
      <c r="E526" s="2"/>
      <c r="F526" s="2"/>
      <c r="G526" s="2"/>
      <c r="H526" s="2"/>
      <c r="I526" s="2"/>
      <c r="J526" s="2"/>
    </row>
    <row r="527" spans="1:10" x14ac:dyDescent="0.25">
      <c r="A527" s="2"/>
      <c r="B527" s="2"/>
      <c r="C527" s="2"/>
      <c r="D527" s="2"/>
      <c r="E527" s="2"/>
      <c r="F527" s="2"/>
      <c r="G527" s="2"/>
      <c r="H527" s="2"/>
      <c r="I527" s="2"/>
      <c r="J527" s="2"/>
    </row>
    <row r="528" spans="1:10" x14ac:dyDescent="0.25">
      <c r="A528" s="2"/>
      <c r="B528" s="2"/>
      <c r="C528" s="2"/>
      <c r="D528" s="2"/>
      <c r="E528" s="2"/>
      <c r="F528" s="2"/>
      <c r="G528" s="2"/>
      <c r="H528" s="2"/>
      <c r="I528" s="2"/>
      <c r="J528" s="2"/>
    </row>
    <row r="529" spans="1:10" x14ac:dyDescent="0.25">
      <c r="A529" s="2"/>
      <c r="B529" s="2"/>
      <c r="C529" s="2"/>
      <c r="D529" s="2"/>
      <c r="E529" s="2"/>
      <c r="F529" s="2"/>
      <c r="G529" s="2"/>
      <c r="H529" s="2"/>
      <c r="I529" s="2"/>
      <c r="J529" s="2"/>
    </row>
    <row r="530" spans="1:10" x14ac:dyDescent="0.25">
      <c r="A530" s="2"/>
      <c r="B530" s="2"/>
      <c r="C530" s="2"/>
      <c r="D530" s="2"/>
      <c r="E530" s="2"/>
      <c r="F530" s="2"/>
      <c r="G530" s="2"/>
      <c r="H530" s="2"/>
      <c r="I530" s="2"/>
      <c r="J530" s="2"/>
    </row>
    <row r="531" spans="1:10" x14ac:dyDescent="0.25">
      <c r="A531" s="2"/>
      <c r="B531" s="2"/>
      <c r="C531" s="2"/>
      <c r="D531" s="2"/>
      <c r="E531" s="2"/>
      <c r="F531" s="2"/>
      <c r="G531" s="2"/>
      <c r="H531" s="2"/>
      <c r="I531" s="2"/>
      <c r="J531" s="2"/>
    </row>
    <row r="532" spans="1:10" x14ac:dyDescent="0.25">
      <c r="A532" s="2"/>
      <c r="B532" s="2"/>
      <c r="C532" s="2"/>
      <c r="D532" s="2"/>
      <c r="E532" s="2"/>
      <c r="F532" s="2"/>
      <c r="G532" s="2"/>
      <c r="H532" s="2"/>
      <c r="I532" s="2"/>
      <c r="J532" s="2"/>
    </row>
    <row r="533" spans="1:10" x14ac:dyDescent="0.25">
      <c r="A533" s="2"/>
      <c r="B533" s="2"/>
      <c r="C533" s="2"/>
      <c r="D533" s="2"/>
      <c r="E533" s="2"/>
      <c r="F533" s="2"/>
      <c r="G533" s="2"/>
      <c r="H533" s="2"/>
      <c r="I533" s="2"/>
      <c r="J533" s="2"/>
    </row>
    <row r="534" spans="1:10" x14ac:dyDescent="0.25">
      <c r="A534" s="2"/>
      <c r="B534" s="2"/>
      <c r="C534" s="2"/>
      <c r="D534" s="2"/>
      <c r="E534" s="2"/>
      <c r="F534" s="2"/>
      <c r="G534" s="2"/>
      <c r="H534" s="2"/>
      <c r="I534" s="2"/>
      <c r="J534" s="2"/>
    </row>
    <row r="535" spans="1:10" x14ac:dyDescent="0.25">
      <c r="A535" s="2"/>
      <c r="B535" s="2"/>
      <c r="C535" s="2"/>
      <c r="D535" s="2"/>
      <c r="E535" s="2"/>
      <c r="F535" s="2"/>
      <c r="G535" s="2"/>
      <c r="H535" s="2"/>
      <c r="I535" s="2"/>
      <c r="J535" s="2"/>
    </row>
    <row r="536" spans="1:10" x14ac:dyDescent="0.25">
      <c r="A536" s="2"/>
      <c r="B536" s="2"/>
      <c r="C536" s="2"/>
      <c r="D536" s="2"/>
      <c r="E536" s="2"/>
      <c r="F536" s="2"/>
      <c r="G536" s="2"/>
      <c r="H536" s="2"/>
      <c r="I536" s="2"/>
      <c r="J536" s="2"/>
    </row>
    <row r="537" spans="1:10" x14ac:dyDescent="0.25">
      <c r="A537" s="2"/>
      <c r="B537" s="2"/>
      <c r="C537" s="2"/>
      <c r="D537" s="2"/>
      <c r="E537" s="2"/>
      <c r="F537" s="2"/>
      <c r="G537" s="2"/>
      <c r="H537" s="2"/>
      <c r="I537" s="2"/>
      <c r="J537" s="2"/>
    </row>
    <row r="538" spans="1:10" x14ac:dyDescent="0.25">
      <c r="A538" s="2"/>
      <c r="B538" s="2"/>
      <c r="C538" s="2"/>
      <c r="D538" s="2"/>
      <c r="E538" s="2"/>
      <c r="F538" s="2"/>
      <c r="G538" s="2"/>
      <c r="H538" s="2"/>
      <c r="I538" s="2"/>
      <c r="J538" s="2"/>
    </row>
    <row r="539" spans="1:10" x14ac:dyDescent="0.25">
      <c r="A539" s="2"/>
      <c r="B539" s="2"/>
      <c r="C539" s="2"/>
      <c r="D539" s="2"/>
      <c r="E539" s="2"/>
      <c r="F539" s="2"/>
      <c r="G539" s="2"/>
      <c r="H539" s="2"/>
      <c r="I539" s="2"/>
      <c r="J539" s="2"/>
    </row>
    <row r="540" spans="1:10" x14ac:dyDescent="0.25">
      <c r="A540" s="2"/>
      <c r="B540" s="2"/>
      <c r="C540" s="2"/>
      <c r="D540" s="2"/>
      <c r="E540" s="2"/>
      <c r="F540" s="2"/>
      <c r="G540" s="2"/>
      <c r="H540" s="2"/>
      <c r="I540" s="2"/>
      <c r="J540" s="2"/>
    </row>
    <row r="541" spans="1:10" x14ac:dyDescent="0.25">
      <c r="A541" s="2"/>
      <c r="B541" s="2"/>
      <c r="C541" s="2"/>
      <c r="D541" s="2"/>
      <c r="E541" s="2"/>
      <c r="F541" s="2"/>
      <c r="G541" s="2"/>
      <c r="H541" s="2"/>
      <c r="I541" s="2"/>
      <c r="J541" s="2"/>
    </row>
    <row r="542" spans="1:10" x14ac:dyDescent="0.25">
      <c r="A542" s="2"/>
      <c r="B542" s="2"/>
      <c r="C542" s="2"/>
      <c r="D542" s="2"/>
      <c r="E542" s="2"/>
      <c r="F542" s="2"/>
      <c r="G542" s="2"/>
      <c r="H542" s="2"/>
      <c r="I542" s="2"/>
      <c r="J542" s="2"/>
    </row>
    <row r="543" spans="1:10" x14ac:dyDescent="0.25">
      <c r="A543" s="2"/>
      <c r="B543" s="2"/>
      <c r="C543" s="2"/>
      <c r="D543" s="2"/>
      <c r="E543" s="2"/>
      <c r="F543" s="2"/>
      <c r="G543" s="2"/>
      <c r="H543" s="2"/>
      <c r="I543" s="2"/>
      <c r="J543" s="2"/>
    </row>
    <row r="544" spans="1:10" x14ac:dyDescent="0.25">
      <c r="A544" s="2"/>
      <c r="B544" s="2"/>
      <c r="C544" s="2"/>
      <c r="D544" s="2"/>
      <c r="E544" s="2"/>
      <c r="F544" s="2"/>
      <c r="G544" s="2"/>
      <c r="H544" s="2"/>
      <c r="I544" s="2"/>
      <c r="J544" s="2"/>
    </row>
    <row r="545" spans="1:10" x14ac:dyDescent="0.25">
      <c r="A545" s="2"/>
      <c r="B545" s="2"/>
      <c r="C545" s="2"/>
      <c r="D545" s="2"/>
      <c r="E545" s="2"/>
      <c r="F545" s="2"/>
      <c r="G545" s="2"/>
      <c r="H545" s="2"/>
      <c r="I545" s="2"/>
      <c r="J545" s="2"/>
    </row>
    <row r="546" spans="1:10" x14ac:dyDescent="0.25">
      <c r="A546" s="2"/>
      <c r="B546" s="2"/>
      <c r="C546" s="2"/>
      <c r="D546" s="2"/>
      <c r="E546" s="2"/>
      <c r="F546" s="2"/>
      <c r="G546" s="2"/>
      <c r="H546" s="2"/>
      <c r="I546" s="2"/>
      <c r="J546" s="2"/>
    </row>
    <row r="547" spans="1:10" x14ac:dyDescent="0.25">
      <c r="A547" s="2"/>
      <c r="B547" s="2"/>
      <c r="C547" s="2"/>
      <c r="D547" s="2"/>
      <c r="E547" s="2"/>
      <c r="F547" s="2"/>
      <c r="G547" s="2"/>
      <c r="H547" s="2"/>
      <c r="I547" s="2"/>
      <c r="J547" s="2"/>
    </row>
    <row r="548" spans="1:10" x14ac:dyDescent="0.25">
      <c r="A548" s="2"/>
      <c r="B548" s="2"/>
      <c r="C548" s="2"/>
      <c r="D548" s="2"/>
      <c r="E548" s="2"/>
      <c r="F548" s="2"/>
      <c r="G548" s="2"/>
      <c r="H548" s="2"/>
      <c r="I548" s="2"/>
      <c r="J548" s="2"/>
    </row>
    <row r="549" spans="1:10" x14ac:dyDescent="0.25">
      <c r="A549" s="2"/>
      <c r="B549" s="2"/>
      <c r="C549" s="2"/>
      <c r="D549" s="2"/>
      <c r="E549" s="2"/>
      <c r="F549" s="2"/>
      <c r="G549" s="2"/>
      <c r="H549" s="2"/>
      <c r="I549" s="2"/>
      <c r="J549" s="2"/>
    </row>
    <row r="550" spans="1:10" x14ac:dyDescent="0.25">
      <c r="A550" s="2"/>
      <c r="B550" s="2"/>
      <c r="C550" s="2"/>
      <c r="D550" s="2"/>
      <c r="E550" s="2"/>
      <c r="F550" s="2"/>
      <c r="G550" s="2"/>
      <c r="H550" s="2"/>
      <c r="I550" s="2"/>
      <c r="J550" s="2"/>
    </row>
    <row r="551" spans="1:10" x14ac:dyDescent="0.25">
      <c r="A551" s="2"/>
      <c r="B551" s="2"/>
      <c r="C551" s="2"/>
      <c r="D551" s="2"/>
      <c r="E551" s="2"/>
      <c r="F551" s="2"/>
      <c r="G551" s="2"/>
      <c r="H551" s="2"/>
      <c r="I551" s="2"/>
      <c r="J551" s="2"/>
    </row>
    <row r="552" spans="1:10" x14ac:dyDescent="0.25">
      <c r="A552" s="2"/>
      <c r="B552" s="2"/>
      <c r="C552" s="2"/>
      <c r="D552" s="2"/>
      <c r="E552" s="2"/>
      <c r="F552" s="2"/>
      <c r="G552" s="2"/>
      <c r="H552" s="2"/>
      <c r="I552" s="2"/>
      <c r="J552" s="2"/>
    </row>
    <row r="553" spans="1:10" x14ac:dyDescent="0.25">
      <c r="A553" s="2"/>
      <c r="B553" s="2"/>
      <c r="C553" s="2"/>
      <c r="D553" s="2"/>
      <c r="E553" s="2"/>
      <c r="F553" s="2"/>
      <c r="G553" s="2"/>
      <c r="H553" s="2"/>
      <c r="I553" s="2"/>
      <c r="J553" s="2"/>
    </row>
    <row r="554" spans="1:10" x14ac:dyDescent="0.25">
      <c r="A554" s="2"/>
      <c r="B554" s="2"/>
      <c r="C554" s="2"/>
      <c r="D554" s="2"/>
      <c r="E554" s="2"/>
      <c r="F554" s="2"/>
      <c r="G554" s="2"/>
      <c r="H554" s="2"/>
      <c r="I554" s="2"/>
      <c r="J554" s="2"/>
    </row>
    <row r="555" spans="1:10" x14ac:dyDescent="0.25">
      <c r="A555" s="2"/>
      <c r="B555" s="2"/>
      <c r="C555" s="2"/>
      <c r="D555" s="2"/>
      <c r="E555" s="2"/>
      <c r="F555" s="2"/>
      <c r="G555" s="2"/>
      <c r="H555" s="2"/>
      <c r="I555" s="2"/>
      <c r="J555" s="2"/>
    </row>
    <row r="556" spans="1:10" x14ac:dyDescent="0.25">
      <c r="A556" s="2"/>
      <c r="B556" s="2"/>
      <c r="C556" s="2"/>
      <c r="D556" s="2"/>
      <c r="E556" s="2"/>
      <c r="F556" s="2"/>
      <c r="G556" s="2"/>
      <c r="H556" s="2"/>
      <c r="I556" s="2"/>
      <c r="J556" s="2"/>
    </row>
    <row r="557" spans="1:10" x14ac:dyDescent="0.25">
      <c r="A557" s="2"/>
      <c r="B557" s="2"/>
      <c r="C557" s="2"/>
      <c r="D557" s="2"/>
      <c r="E557" s="2"/>
      <c r="F557" s="2"/>
      <c r="G557" s="2"/>
      <c r="H557" s="2"/>
      <c r="I557" s="2"/>
      <c r="J557" s="2"/>
    </row>
    <row r="558" spans="1:10" x14ac:dyDescent="0.25">
      <c r="A558" s="2"/>
      <c r="B558" s="2"/>
      <c r="C558" s="2"/>
      <c r="D558" s="2"/>
      <c r="E558" s="2"/>
      <c r="F558" s="2"/>
      <c r="G558" s="2"/>
      <c r="H558" s="2"/>
      <c r="I558" s="2"/>
      <c r="J558" s="2"/>
    </row>
    <row r="559" spans="1:10" x14ac:dyDescent="0.25">
      <c r="A559" s="2"/>
      <c r="B559" s="2"/>
      <c r="C559" s="2"/>
      <c r="D559" s="2"/>
      <c r="E559" s="2"/>
      <c r="F559" s="2"/>
      <c r="G559" s="2"/>
      <c r="H559" s="2"/>
      <c r="I559" s="2"/>
      <c r="J559" s="2"/>
    </row>
    <row r="560" spans="1:10" x14ac:dyDescent="0.25">
      <c r="A560" s="2"/>
      <c r="B560" s="2"/>
      <c r="C560" s="2"/>
      <c r="D560" s="2"/>
      <c r="E560" s="2"/>
      <c r="F560" s="2"/>
      <c r="G560" s="2"/>
      <c r="H560" s="2"/>
      <c r="I560" s="2"/>
      <c r="J560" s="2"/>
    </row>
    <row r="561" spans="1:10" x14ac:dyDescent="0.25">
      <c r="A561" s="2"/>
      <c r="B561" s="2"/>
      <c r="C561" s="2"/>
      <c r="D561" s="2"/>
      <c r="E561" s="2"/>
      <c r="F561" s="2"/>
      <c r="G561" s="2"/>
      <c r="H561" s="2"/>
      <c r="I561" s="2"/>
      <c r="J561" s="2"/>
    </row>
    <row r="562" spans="1:10" x14ac:dyDescent="0.25">
      <c r="A562" s="2"/>
      <c r="B562" s="2"/>
      <c r="C562" s="2"/>
      <c r="D562" s="2"/>
      <c r="E562" s="2"/>
      <c r="F562" s="2"/>
      <c r="G562" s="2"/>
      <c r="H562" s="2"/>
      <c r="I562" s="2"/>
      <c r="J562" s="2"/>
    </row>
    <row r="563" spans="1:10" x14ac:dyDescent="0.25">
      <c r="A563" s="2"/>
      <c r="B563" s="2"/>
      <c r="C563" s="2"/>
      <c r="D563" s="2"/>
      <c r="E563" s="2"/>
      <c r="F563" s="2"/>
      <c r="G563" s="2"/>
      <c r="H563" s="2"/>
      <c r="I563" s="2"/>
      <c r="J563" s="2"/>
    </row>
    <row r="564" spans="1:10" x14ac:dyDescent="0.25">
      <c r="A564" s="2"/>
      <c r="B564" s="2"/>
      <c r="C564" s="2"/>
      <c r="D564" s="2"/>
      <c r="E564" s="2"/>
      <c r="F564" s="2"/>
      <c r="G564" s="2"/>
      <c r="H564" s="2"/>
      <c r="I564" s="2"/>
      <c r="J564" s="2"/>
    </row>
    <row r="565" spans="1:10" x14ac:dyDescent="0.25">
      <c r="A565" s="2"/>
      <c r="B565" s="2"/>
      <c r="C565" s="2"/>
      <c r="D565" s="2"/>
      <c r="E565" s="2"/>
      <c r="F565" s="2"/>
      <c r="G565" s="2"/>
      <c r="H565" s="2"/>
      <c r="I565" s="2"/>
      <c r="J565" s="2"/>
    </row>
    <row r="566" spans="1:10" x14ac:dyDescent="0.25">
      <c r="A566" s="2"/>
      <c r="B566" s="2"/>
      <c r="C566" s="2"/>
      <c r="D566" s="2"/>
      <c r="E566" s="2"/>
      <c r="F566" s="2"/>
      <c r="G566" s="2"/>
      <c r="H566" s="2"/>
      <c r="I566" s="2"/>
      <c r="J566" s="2"/>
    </row>
    <row r="567" spans="1:10" x14ac:dyDescent="0.25">
      <c r="A567" s="2"/>
      <c r="B567" s="2"/>
      <c r="C567" s="2"/>
      <c r="D567" s="2"/>
      <c r="E567" s="2"/>
      <c r="F567" s="2"/>
      <c r="G567" s="2"/>
      <c r="H567" s="2"/>
      <c r="I567" s="2"/>
      <c r="J567" s="2"/>
    </row>
    <row r="568" spans="1:10" x14ac:dyDescent="0.25">
      <c r="A568" s="2"/>
      <c r="B568" s="2"/>
      <c r="C568" s="2"/>
      <c r="D568" s="2"/>
      <c r="E568" s="2"/>
      <c r="F568" s="2"/>
      <c r="G568" s="2"/>
      <c r="H568" s="2"/>
      <c r="I568" s="2"/>
      <c r="J568" s="2"/>
    </row>
    <row r="569" spans="1:10" x14ac:dyDescent="0.25">
      <c r="A569" s="2"/>
      <c r="B569" s="2"/>
      <c r="C569" s="2"/>
      <c r="D569" s="2"/>
      <c r="E569" s="2"/>
      <c r="F569" s="2"/>
      <c r="G569" s="2"/>
      <c r="H569" s="2"/>
      <c r="I569" s="2"/>
      <c r="J569" s="2"/>
    </row>
    <row r="570" spans="1:10" x14ac:dyDescent="0.25">
      <c r="A570" s="2"/>
      <c r="B570" s="2"/>
      <c r="C570" s="2"/>
      <c r="D570" s="2"/>
      <c r="E570" s="2"/>
      <c r="F570" s="2"/>
      <c r="G570" s="2"/>
      <c r="H570" s="2"/>
      <c r="I570" s="2"/>
      <c r="J570" s="2"/>
    </row>
    <row r="571" spans="1:10" x14ac:dyDescent="0.25">
      <c r="A571" s="2"/>
      <c r="B571" s="2"/>
      <c r="C571" s="2"/>
      <c r="D571" s="2"/>
      <c r="E571" s="2"/>
      <c r="F571" s="2"/>
      <c r="G571" s="2"/>
      <c r="H571" s="2"/>
      <c r="I571" s="2"/>
      <c r="J571" s="2"/>
    </row>
    <row r="572" spans="1:10" x14ac:dyDescent="0.25">
      <c r="A572" s="2"/>
      <c r="B572" s="2"/>
      <c r="C572" s="2"/>
      <c r="D572" s="2"/>
      <c r="E572" s="2"/>
      <c r="F572" s="2"/>
      <c r="G572" s="2"/>
      <c r="H572" s="2"/>
      <c r="I572" s="2"/>
      <c r="J572" s="2"/>
    </row>
    <row r="573" spans="1:10" x14ac:dyDescent="0.25">
      <c r="A573" s="2"/>
      <c r="B573" s="2"/>
      <c r="C573" s="2"/>
      <c r="D573" s="2"/>
      <c r="E573" s="2"/>
      <c r="F573" s="2"/>
      <c r="G573" s="2"/>
      <c r="H573" s="2"/>
      <c r="I573" s="2"/>
      <c r="J573" s="2"/>
    </row>
  </sheetData>
  <conditionalFormatting sqref="M218:M1048576 M1:M216">
    <cfRule type="duplicateValues" dxfId="0" priority="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section</vt:lpstr>
      <vt:lpstr>courses</vt:lpstr>
      <vt:lpstr>specialization</vt:lpstr>
      <vt:lpstr>Degree</vt:lpstr>
      <vt:lpstr>Peoplesoft format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MDuh</dc:creator>
  <cp:lastModifiedBy>MDuh</cp:lastModifiedBy>
  <dcterms:created xsi:type="dcterms:W3CDTF">2017-03-27T18:37:30Z</dcterms:created>
  <dcterms:modified xsi:type="dcterms:W3CDTF">2017-03-29T02:08:51Z</dcterms:modified>
</cp:coreProperties>
</file>