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codeName="ThisWorkbook"/>
  <xr:revisionPtr revIDLastSave="0" documentId="13_ncr:1_{71164AC9-9C54-4DC7-91E5-63DEC1BFA44A}" xr6:coauthVersionLast="47" xr6:coauthVersionMax="47" xr10:uidLastSave="{00000000-0000-0000-0000-000000000000}"/>
  <bookViews>
    <workbookView xWindow="-120" yWindow="-120" windowWidth="29040" windowHeight="16440" activeTab="2" xr2:uid="{00000000-000D-0000-FFFF-FFFF00000000}"/>
  </bookViews>
  <sheets>
    <sheet name="ProjectSchedule" sheetId="11" r:id="rId1"/>
    <sheet name="ProjectSchedule (2)" sheetId="17" r:id="rId2"/>
    <sheet name="ProjectSchedule (3)" sheetId="20" r:id="rId3"/>
    <sheet name="Acerca de" sheetId="12" r:id="rId4"/>
  </sheets>
  <definedNames>
    <definedName name="hoy" localSheetId="0">TODAY()</definedName>
    <definedName name="hoy" localSheetId="1">TODAY()</definedName>
    <definedName name="hoy" localSheetId="2">TODAY()</definedName>
    <definedName name="Inicio_del_proyecto" localSheetId="1">'ProjectSchedule (2)'!$E$3</definedName>
    <definedName name="Inicio_del_proyecto" localSheetId="2">'ProjectSchedule (3)'!$E$3</definedName>
    <definedName name="Inicio_del_proyecto">ProjectSchedule!$E$3</definedName>
    <definedName name="Semana_para_mostrar" localSheetId="1">'ProjectSchedule (2)'!$E$4</definedName>
    <definedName name="Semana_para_mostrar" localSheetId="2">'ProjectSchedule (3)'!$E$4</definedName>
    <definedName name="Semana_para_mostrar">ProjectSchedule!$E$4</definedName>
    <definedName name="task_end" localSheetId="0">ProjectSchedule!$F1</definedName>
    <definedName name="task_end" localSheetId="1">'ProjectSchedule (2)'!$F1</definedName>
    <definedName name="task_end" localSheetId="2">'ProjectSchedule (3)'!$F1</definedName>
    <definedName name="task_progress" localSheetId="0">ProjectSchedule!$D1</definedName>
    <definedName name="task_progress" localSheetId="1">'ProjectSchedule (2)'!$D1</definedName>
    <definedName name="task_progress" localSheetId="2">'ProjectSchedule (3)'!$D1</definedName>
    <definedName name="task_start" localSheetId="0">ProjectSchedule!$E1</definedName>
    <definedName name="task_start" localSheetId="1">'ProjectSchedule (2)'!$E1</definedName>
    <definedName name="task_start" localSheetId="2">'ProjectSchedule (3)'!$E1</definedName>
    <definedName name="_xlnm.Print_Titles" localSheetId="0">ProjectSchedule!$4:$6</definedName>
    <definedName name="_xlnm.Print_Titles" localSheetId="1">'ProjectSchedule (2)'!$4:$6</definedName>
    <definedName name="_xlnm.Print_Titles" localSheetId="2">'ProjectSchedule (3)'!$4:$6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 i="20" l="1"/>
  <c r="E18" i="20"/>
  <c r="F17" i="20"/>
  <c r="E17" i="20"/>
  <c r="E16" i="20"/>
  <c r="F16" i="20"/>
  <c r="F15" i="20"/>
  <c r="E15" i="20"/>
  <c r="H14" i="20"/>
  <c r="F13" i="20"/>
  <c r="E13" i="20"/>
  <c r="E12" i="20"/>
  <c r="F12" i="20" s="1"/>
  <c r="F11" i="20"/>
  <c r="E11" i="20"/>
  <c r="F10" i="20"/>
  <c r="E10" i="20"/>
  <c r="F18" i="20" l="1"/>
  <c r="E19" i="20"/>
  <c r="E9" i="20"/>
  <c r="E3" i="20"/>
  <c r="H8" i="20"/>
  <c r="E9" i="11"/>
  <c r="H8" i="11"/>
  <c r="I5" i="20"/>
  <c r="H15" i="17"/>
  <c r="H34" i="20"/>
  <c r="H33" i="20"/>
  <c r="H32" i="20"/>
  <c r="H31" i="20"/>
  <c r="H30" i="20"/>
  <c r="H29" i="20"/>
  <c r="H28" i="20"/>
  <c r="H23" i="20"/>
  <c r="H7" i="20"/>
  <c r="E3" i="17"/>
  <c r="H16" i="20" l="1"/>
  <c r="H15" i="20"/>
  <c r="F9" i="20"/>
  <c r="F9" i="11"/>
  <c r="E10" i="11" s="1"/>
  <c r="I4" i="20"/>
  <c r="J5" i="20"/>
  <c r="I6" i="20"/>
  <c r="H9" i="20" l="1"/>
  <c r="F10" i="11"/>
  <c r="E11" i="11" s="1"/>
  <c r="H9" i="11"/>
  <c r="K5" i="20"/>
  <c r="J6" i="20"/>
  <c r="H17" i="20" l="1"/>
  <c r="H10" i="20"/>
  <c r="F11" i="11"/>
  <c r="E12" i="11" s="1"/>
  <c r="H11" i="11"/>
  <c r="H10" i="11"/>
  <c r="L5" i="20"/>
  <c r="K6" i="20"/>
  <c r="H19" i="20" l="1"/>
  <c r="H18" i="20"/>
  <c r="H11" i="20"/>
  <c r="H12" i="11"/>
  <c r="F12" i="11"/>
  <c r="E13" i="11" s="1"/>
  <c r="M5" i="20"/>
  <c r="L6" i="20"/>
  <c r="H13" i="20" l="1"/>
  <c r="H12" i="20"/>
  <c r="F13" i="11"/>
  <c r="H13" i="11" s="1"/>
  <c r="N5" i="20"/>
  <c r="M6" i="20"/>
  <c r="H24" i="20" l="1"/>
  <c r="O5" i="20"/>
  <c r="N6" i="20"/>
  <c r="H27" i="20" l="1"/>
  <c r="H25" i="20"/>
  <c r="H26" i="20"/>
  <c r="O6" i="20"/>
  <c r="P5" i="20"/>
  <c r="P4" i="20" l="1"/>
  <c r="P6" i="20"/>
  <c r="Q5" i="20"/>
  <c r="Q6" i="20" l="1"/>
  <c r="R5" i="20"/>
  <c r="R6" i="20" l="1"/>
  <c r="S5" i="20"/>
  <c r="S6" i="20" l="1"/>
  <c r="T5" i="20"/>
  <c r="H20" i="20" l="1"/>
  <c r="T6" i="20"/>
  <c r="U5" i="20"/>
  <c r="V5" i="20" l="1"/>
  <c r="U6" i="20"/>
  <c r="H21" i="20"/>
  <c r="H22" i="20"/>
  <c r="W5" i="20" l="1"/>
  <c r="V6" i="20"/>
  <c r="X5" i="20" l="1"/>
  <c r="W4" i="20"/>
  <c r="W6" i="20"/>
  <c r="Y5" i="20" l="1"/>
  <c r="X6" i="20"/>
  <c r="Z5" i="20" l="1"/>
  <c r="Y6" i="20"/>
  <c r="Z6" i="20" l="1"/>
  <c r="AA5" i="20"/>
  <c r="AB5" i="20" l="1"/>
  <c r="AA6" i="20"/>
  <c r="AB6" i="20" l="1"/>
  <c r="AC5" i="20"/>
  <c r="AC6" i="20" l="1"/>
  <c r="AD5" i="20"/>
  <c r="AD6" i="20" l="1"/>
  <c r="AE5" i="20"/>
  <c r="AD4" i="20"/>
  <c r="AF5" i="20" l="1"/>
  <c r="AE6" i="20"/>
  <c r="AG5" i="20" l="1"/>
  <c r="AF6" i="20"/>
  <c r="AH5" i="20" l="1"/>
  <c r="AG6" i="20"/>
  <c r="AI5" i="20" l="1"/>
  <c r="AH6" i="20"/>
  <c r="AJ5" i="20" l="1"/>
  <c r="AI6" i="20"/>
  <c r="AK5" i="20" l="1"/>
  <c r="AJ6" i="20"/>
  <c r="AL5" i="20" l="1"/>
  <c r="AK4" i="20"/>
  <c r="AK6" i="20"/>
  <c r="H23" i="17"/>
  <c r="E9" i="17"/>
  <c r="E10" i="17" s="1"/>
  <c r="H8" i="17"/>
  <c r="I5" i="17"/>
  <c r="I6" i="17" s="1"/>
  <c r="H34" i="17"/>
  <c r="H33" i="17"/>
  <c r="H32" i="17"/>
  <c r="H31" i="17"/>
  <c r="H30" i="17"/>
  <c r="H29" i="17"/>
  <c r="H28" i="17"/>
  <c r="H7" i="17"/>
  <c r="E14" i="11"/>
  <c r="F14" i="11" s="1"/>
  <c r="E3" i="11"/>
  <c r="I5" i="11" s="1"/>
  <c r="I6" i="11" s="1"/>
  <c r="H7" i="11"/>
  <c r="AL6" i="20" l="1"/>
  <c r="AM5" i="20"/>
  <c r="H24" i="17"/>
  <c r="F10" i="17"/>
  <c r="E11" i="17" s="1"/>
  <c r="F11" i="17" s="1"/>
  <c r="E12" i="17" s="1"/>
  <c r="F12" i="17" s="1"/>
  <c r="E13" i="17" s="1"/>
  <c r="F13" i="17" s="1"/>
  <c r="E14" i="17" s="1"/>
  <c r="F14" i="17" s="1"/>
  <c r="E16" i="17" s="1"/>
  <c r="F9" i="17"/>
  <c r="H10" i="17"/>
  <c r="H9" i="17"/>
  <c r="I4" i="17"/>
  <c r="J5" i="17"/>
  <c r="J6" i="17" s="1"/>
  <c r="H14" i="11"/>
  <c r="I4" i="11"/>
  <c r="F16" i="17" l="1"/>
  <c r="E17" i="17" s="1"/>
  <c r="H16" i="17"/>
  <c r="AN5" i="20"/>
  <c r="AM6" i="20"/>
  <c r="H25" i="17"/>
  <c r="K5" i="17"/>
  <c r="K6" i="17" s="1"/>
  <c r="H24" i="11"/>
  <c r="H34" i="11"/>
  <c r="H33" i="11"/>
  <c r="H32" i="11"/>
  <c r="H31" i="11"/>
  <c r="H30" i="11"/>
  <c r="H28" i="11"/>
  <c r="H23" i="11"/>
  <c r="H22" i="11"/>
  <c r="H15" i="11"/>
  <c r="F17" i="17" l="1"/>
  <c r="H17" i="17"/>
  <c r="E18" i="17"/>
  <c r="AN6" i="20"/>
  <c r="AO5" i="20"/>
  <c r="H26" i="17"/>
  <c r="H12" i="17"/>
  <c r="H11" i="17"/>
  <c r="L5" i="17"/>
  <c r="L6" i="17" s="1"/>
  <c r="E16" i="11"/>
  <c r="F18" i="17" l="1"/>
  <c r="E19" i="17" s="1"/>
  <c r="H18" i="17"/>
  <c r="AO6" i="20"/>
  <c r="AP5" i="20"/>
  <c r="H27" i="17"/>
  <c r="H13" i="17"/>
  <c r="M5" i="17"/>
  <c r="M6" i="17" s="1"/>
  <c r="F16" i="11"/>
  <c r="E17" i="11"/>
  <c r="F17" i="11" s="1"/>
  <c r="E18" i="11" s="1"/>
  <c r="H29" i="11"/>
  <c r="H27" i="11"/>
  <c r="J5" i="11"/>
  <c r="J6" i="11" s="1"/>
  <c r="F19" i="17" l="1"/>
  <c r="E20" i="17" s="1"/>
  <c r="H19" i="17"/>
  <c r="AP6" i="20"/>
  <c r="AQ5" i="20"/>
  <c r="H14" i="17"/>
  <c r="N5" i="17"/>
  <c r="N6" i="17" s="1"/>
  <c r="F18" i="11"/>
  <c r="E19" i="11" s="1"/>
  <c r="F19" i="11" s="1"/>
  <c r="E20" i="11" s="1"/>
  <c r="F20" i="11" s="1"/>
  <c r="E21" i="11" s="1"/>
  <c r="F21" i="11" s="1"/>
  <c r="K5" i="11"/>
  <c r="K6" i="11" s="1"/>
  <c r="H16" i="11"/>
  <c r="H25" i="11"/>
  <c r="H26" i="11"/>
  <c r="H17" i="11"/>
  <c r="F20" i="17" l="1"/>
  <c r="E21" i="17" s="1"/>
  <c r="F21" i="17" s="1"/>
  <c r="E22" i="17" s="1"/>
  <c r="H20" i="17"/>
  <c r="AQ6" i="20"/>
  <c r="AR5" i="20"/>
  <c r="O5" i="17"/>
  <c r="O6" i="17" s="1"/>
  <c r="L5" i="11"/>
  <c r="L6" i="11" s="1"/>
  <c r="H19" i="11"/>
  <c r="H18" i="11"/>
  <c r="F22" i="17" l="1"/>
  <c r="H22" i="17"/>
  <c r="AS5" i="20"/>
  <c r="AR6" i="20"/>
  <c r="AR4" i="20"/>
  <c r="P5" i="17"/>
  <c r="P6" i="17" s="1"/>
  <c r="H20" i="11"/>
  <c r="M5" i="11"/>
  <c r="M6" i="11" s="1"/>
  <c r="AT5" i="20" l="1"/>
  <c r="AS6" i="20"/>
  <c r="P4" i="17"/>
  <c r="Q5" i="17"/>
  <c r="Q6" i="17" s="1"/>
  <c r="H21" i="11"/>
  <c r="N5" i="11"/>
  <c r="N6" i="11" s="1"/>
  <c r="AU5" i="20" l="1"/>
  <c r="AT6" i="20"/>
  <c r="R5" i="17"/>
  <c r="R6" i="17" s="1"/>
  <c r="O5" i="11"/>
  <c r="O6" i="11" s="1"/>
  <c r="AV5" i="20" l="1"/>
  <c r="AU6" i="20"/>
  <c r="S5" i="17"/>
  <c r="S6" i="17" s="1"/>
  <c r="P5" i="11"/>
  <c r="P6" i="11" s="1"/>
  <c r="AW5" i="20" l="1"/>
  <c r="AV6" i="20"/>
  <c r="H21" i="17"/>
  <c r="T5" i="17"/>
  <c r="T6" i="17" s="1"/>
  <c r="P4" i="11"/>
  <c r="Q5" i="11"/>
  <c r="Q6" i="11" s="1"/>
  <c r="AX5" i="20" l="1"/>
  <c r="AW6" i="20"/>
  <c r="U5" i="17"/>
  <c r="U6" i="17" s="1"/>
  <c r="R5" i="11"/>
  <c r="R6" i="11" s="1"/>
  <c r="AX6" i="20" l="1"/>
  <c r="AY5" i="20"/>
  <c r="V5" i="17"/>
  <c r="V6" i="17" s="1"/>
  <c r="S5" i="11"/>
  <c r="S6" i="11" s="1"/>
  <c r="AY6" i="20" l="1"/>
  <c r="AY4" i="20"/>
  <c r="AZ5" i="20"/>
  <c r="W5" i="17"/>
  <c r="W6" i="17" s="1"/>
  <c r="T5" i="11"/>
  <c r="T6" i="11" s="1"/>
  <c r="AZ6" i="20" l="1"/>
  <c r="BA5" i="20"/>
  <c r="X5" i="17"/>
  <c r="X6" i="17" s="1"/>
  <c r="W4" i="17"/>
  <c r="U5" i="11"/>
  <c r="U6" i="11" s="1"/>
  <c r="BA6" i="20" l="1"/>
  <c r="BB5" i="20"/>
  <c r="Y5" i="17"/>
  <c r="Y6" i="17" s="1"/>
  <c r="V5" i="11"/>
  <c r="V6" i="11" s="1"/>
  <c r="BB6" i="20" l="1"/>
  <c r="BC5" i="20"/>
  <c r="Z5" i="17"/>
  <c r="Z6" i="17" s="1"/>
  <c r="W5" i="11"/>
  <c r="W6" i="11" s="1"/>
  <c r="BC6" i="20" l="1"/>
  <c r="BD5" i="20"/>
  <c r="AA5" i="17"/>
  <c r="AA6" i="17" s="1"/>
  <c r="W4" i="11"/>
  <c r="X5" i="11"/>
  <c r="X6" i="11" s="1"/>
  <c r="BE5" i="20" l="1"/>
  <c r="BD6" i="20"/>
  <c r="AB5" i="17"/>
  <c r="AB6" i="17" s="1"/>
  <c r="Y5" i="11"/>
  <c r="Y6" i="11" s="1"/>
  <c r="BF5" i="20" l="1"/>
  <c r="BE6" i="20"/>
  <c r="AC5" i="17"/>
  <c r="AC6" i="17" s="1"/>
  <c r="Z5" i="11"/>
  <c r="Z6" i="11" s="1"/>
  <c r="BG5" i="20" l="1"/>
  <c r="BF4" i="20"/>
  <c r="BF6" i="20"/>
  <c r="AD5" i="17"/>
  <c r="AD6" i="17" s="1"/>
  <c r="AA5" i="11"/>
  <c r="AA6" i="11" s="1"/>
  <c r="BH5" i="20" l="1"/>
  <c r="BG6" i="20"/>
  <c r="AE5" i="17"/>
  <c r="AE6" i="17" s="1"/>
  <c r="AD4" i="17"/>
  <c r="AB5" i="11"/>
  <c r="AB6" i="11" s="1"/>
  <c r="BI5" i="20" l="1"/>
  <c r="BH6" i="20"/>
  <c r="AF5" i="17"/>
  <c r="AF6" i="17" s="1"/>
  <c r="AC5" i="11"/>
  <c r="AC6" i="11" s="1"/>
  <c r="BJ5" i="20" l="1"/>
  <c r="BI6" i="20"/>
  <c r="AG5" i="17"/>
  <c r="AG6" i="17" s="1"/>
  <c r="AD5" i="11"/>
  <c r="AD6" i="11" s="1"/>
  <c r="BJ6" i="20" l="1"/>
  <c r="BK5" i="20"/>
  <c r="AH5" i="17"/>
  <c r="AH6" i="17" s="1"/>
  <c r="AD4" i="11"/>
  <c r="AE5" i="11"/>
  <c r="AE6" i="11" s="1"/>
  <c r="BL5" i="20" l="1"/>
  <c r="BL6" i="20" s="1"/>
  <c r="BK6" i="20"/>
  <c r="AI5" i="17"/>
  <c r="AI6" i="17" s="1"/>
  <c r="AF5" i="11"/>
  <c r="AF6" i="11" s="1"/>
  <c r="AJ5" i="17" l="1"/>
  <c r="AJ6" i="17" s="1"/>
  <c r="AG5" i="11"/>
  <c r="AG6" i="11" s="1"/>
  <c r="AK5" i="17" l="1"/>
  <c r="AK6" i="17" s="1"/>
  <c r="AH5" i="11"/>
  <c r="AH6" i="11" s="1"/>
  <c r="AL5" i="17" l="1"/>
  <c r="AL6" i="17" s="1"/>
  <c r="AK4" i="17"/>
  <c r="AI5" i="11"/>
  <c r="AI6" i="11" s="1"/>
  <c r="AM5" i="17" l="1"/>
  <c r="AM6" i="17" s="1"/>
  <c r="AJ5" i="11"/>
  <c r="AJ6" i="11" s="1"/>
  <c r="AN5" i="17" l="1"/>
  <c r="AN6" i="17" s="1"/>
  <c r="AK5" i="11"/>
  <c r="AK6" i="11" s="1"/>
  <c r="AO5" i="17" l="1"/>
  <c r="AO6" i="17" s="1"/>
  <c r="AK4" i="11"/>
  <c r="AL5" i="11"/>
  <c r="AL6" i="11" s="1"/>
  <c r="AP5" i="17" l="1"/>
  <c r="AP6" i="17" s="1"/>
  <c r="AM5" i="11"/>
  <c r="AM6" i="11" s="1"/>
  <c r="AQ5" i="17" l="1"/>
  <c r="AQ6" i="17" s="1"/>
  <c r="AN5" i="11"/>
  <c r="AN6" i="11" s="1"/>
  <c r="AR5" i="17" l="1"/>
  <c r="AR6" i="17" s="1"/>
  <c r="AO5" i="11"/>
  <c r="AO6" i="11" s="1"/>
  <c r="AS5" i="17" l="1"/>
  <c r="AS6" i="17" s="1"/>
  <c r="AR4" i="17"/>
  <c r="AP5" i="11"/>
  <c r="AP6" i="11" s="1"/>
  <c r="AT5" i="17" l="1"/>
  <c r="AT6" i="17" s="1"/>
  <c r="AQ5" i="11"/>
  <c r="AQ6" i="11" s="1"/>
  <c r="AU5" i="17" l="1"/>
  <c r="AU6" i="17" s="1"/>
  <c r="AR5" i="11"/>
  <c r="AR6" i="11" s="1"/>
  <c r="AV5" i="17" l="1"/>
  <c r="AV6" i="17" s="1"/>
  <c r="AR4" i="11"/>
  <c r="AS5" i="11"/>
  <c r="AS6" i="11" s="1"/>
  <c r="AW5" i="17" l="1"/>
  <c r="AW6" i="17" s="1"/>
  <c r="AT5" i="11"/>
  <c r="AT6" i="11" s="1"/>
  <c r="AX5" i="17" l="1"/>
  <c r="AX6" i="17" s="1"/>
  <c r="AU5" i="11"/>
  <c r="AU6" i="11" s="1"/>
  <c r="AY5" i="17" l="1"/>
  <c r="AY6" i="17" s="1"/>
  <c r="AV5" i="11"/>
  <c r="AV6" i="11" s="1"/>
  <c r="AY4" i="17" l="1"/>
  <c r="AZ5" i="17"/>
  <c r="AZ6" i="17" s="1"/>
  <c r="AW5" i="11"/>
  <c r="AW6" i="11" s="1"/>
  <c r="BA5" i="17" l="1"/>
  <c r="BA6" i="17" s="1"/>
  <c r="AX5" i="11"/>
  <c r="AX6" i="11" s="1"/>
  <c r="BB5" i="17" l="1"/>
  <c r="BB6" i="17" s="1"/>
  <c r="AY5" i="11"/>
  <c r="AY6" i="11" s="1"/>
  <c r="BC5" i="17" l="1"/>
  <c r="BC6" i="17" s="1"/>
  <c r="AY4" i="11"/>
  <c r="AZ5" i="11"/>
  <c r="AZ6" i="11" s="1"/>
  <c r="BD5" i="17" l="1"/>
  <c r="BD6" i="17" s="1"/>
  <c r="BA5" i="11"/>
  <c r="BA6" i="11" s="1"/>
  <c r="BE5" i="17" l="1"/>
  <c r="BE6" i="17" s="1"/>
  <c r="BB5" i="11"/>
  <c r="BB6" i="11" s="1"/>
  <c r="BF5" i="17" l="1"/>
  <c r="BF6" i="17" s="1"/>
  <c r="BC5" i="11"/>
  <c r="BC6" i="11" s="1"/>
  <c r="BG5" i="17" l="1"/>
  <c r="BG6" i="17" s="1"/>
  <c r="BF4" i="17"/>
  <c r="BD5" i="11"/>
  <c r="BD6" i="11" s="1"/>
  <c r="BH5" i="17" l="1"/>
  <c r="BH6" i="17" s="1"/>
  <c r="BE5" i="11"/>
  <c r="BE6" i="11" s="1"/>
  <c r="BI5" i="17" l="1"/>
  <c r="BI6" i="17" s="1"/>
  <c r="BF5" i="11"/>
  <c r="BF4" i="11" l="1"/>
  <c r="BF6" i="11"/>
  <c r="BG5" i="11"/>
  <c r="BG6" i="11" s="1"/>
  <c r="BJ5" i="17"/>
  <c r="BJ6" i="17" s="1"/>
  <c r="BH5" i="11" l="1"/>
  <c r="BH6" i="11" s="1"/>
  <c r="BK5" i="17"/>
  <c r="BK6" i="17" s="1"/>
  <c r="BI5" i="11"/>
  <c r="BI6" i="11" s="1"/>
  <c r="BL5" i="17" l="1"/>
  <c r="BL6" i="17" s="1"/>
  <c r="BJ5" i="11"/>
  <c r="BJ6" i="11" s="1"/>
  <c r="BK5" i="11" l="1"/>
  <c r="BK6" i="11" s="1"/>
  <c r="BL5" i="11" l="1"/>
  <c r="BL6" i="11" s="1"/>
</calcChain>
</file>

<file path=xl/sharedStrings.xml><?xml version="1.0" encoding="utf-8"?>
<sst xmlns="http://schemas.openxmlformats.org/spreadsheetml/2006/main" count="130" uniqueCount="66">
  <si>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</si>
  <si>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</si>
  <si>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</si>
  <si>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</si>
  <si>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</si>
  <si>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</si>
  <si>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</si>
  <si>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</si>
  <si>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</si>
  <si>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</si>
  <si>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</si>
  <si>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</si>
  <si>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</si>
  <si>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</si>
  <si>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Inserte nuevas filas ENCIMA de ésta</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</si>
  <si>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</si>
  <si>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</si>
  <si>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</si>
  <si>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</si>
  <si>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</si>
  <si>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</si>
  <si>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</si>
  <si>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</si>
  <si>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</si>
  <si>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</si>
  <si>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</si>
  <si>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</si>
  <si>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</si>
  <si>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</si>
  <si>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</si>
  <si>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</si>
  <si>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Lip Reading</t>
  </si>
  <si>
    <t>Javier Alejandro</t>
  </si>
  <si>
    <t>Camacho Machaca</t>
  </si>
  <si>
    <t>Definir Metodologia i Seguiment</t>
  </si>
  <si>
    <t>Llista d'objectius</t>
  </si>
  <si>
    <t>Plantejament Inicial (1a sessió de seguiment)</t>
  </si>
  <si>
    <t>Estudiar l'estat de l'art</t>
  </si>
  <si>
    <t>Recerca del Dataset (Vocals)</t>
  </si>
  <si>
    <t>Inici del proyecte:</t>
  </si>
  <si>
    <t>Setmana per a mostrar:</t>
  </si>
  <si>
    <t>TASCA</t>
  </si>
  <si>
    <t>INICI</t>
  </si>
  <si>
    <t>FI</t>
  </si>
  <si>
    <t>Reunions</t>
  </si>
  <si>
    <t>Model per a detectar vocals</t>
  </si>
  <si>
    <t>Recerca d'eines</t>
  </si>
  <si>
    <t>Detecció del rostre i de la boca</t>
  </si>
  <si>
    <t>Identificar característiques dels llavis</t>
  </si>
  <si>
    <t>Desenvolupament del model de predicció</t>
  </si>
  <si>
    <t>Actualitzar Informe</t>
  </si>
  <si>
    <t>Informe 1a sessió</t>
  </si>
  <si>
    <t>Recerca de models</t>
  </si>
  <si>
    <t>Codí per extreure clips dels vídeos del dataset</t>
  </si>
  <si>
    <t>Recerca i obtenció del dataset (paraules)</t>
  </si>
  <si>
    <t>Creació de proves amb RNN (LSTM)</t>
  </si>
  <si>
    <t>Recerca d'exemples de RNN (LSTM)</t>
  </si>
  <si>
    <t>Millora del model per predir paraules</t>
  </si>
  <si>
    <t>Model per predir paraules</t>
  </si>
  <si>
    <t>Preprocessament dels frames dels vídeos</t>
  </si>
  <si>
    <t>Entrenar model amb el CNN (CONV3D)</t>
  </si>
  <si>
    <t>Probes amb el CNN (CONV3D)</t>
  </si>
  <si>
    <t>Creació de la pàgina GitHub (dossier)</t>
  </si>
  <si>
    <t>Terminar l'Informe</t>
  </si>
  <si>
    <t>Correccions i millores a tots els models</t>
  </si>
  <si>
    <t>Començar a fer la presentació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</si>
</sst>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
    <numFmt numFmtId="168" formatCode="ddd\,\ yyyy\-mm\-dd;@"/>
    <numFmt numFmtId="169" formatCode="[$-403]d\ &quot;de&quot;\ mmmm\ &quot;de&quot;\ yyyy"/>
    <numFmt numFmtId="170" formatCode="[$-403]ddd\ yyyy\-mm\-dd;@"/>
  </numFmts>
  <fonts count="3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7"/>
      <name val="Calibri"/>
      <family val="2"/>
      <scheme val="minor"/>
    </font>
  </fonts>
  <fills count="4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s>
  <borders count="2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3743705557422"/>
      </left>
      <right style="thick">
        <color rgb="FFFF0000"/>
      </right>
      <top style="medium">
        <color theme="0" tint="-0.14996795556505021"/>
      </top>
      <bottom style="medium">
        <color theme="0" tint="-0.14996795556505021"/>
      </bottom>
      <diagonal/>
    </border>
    <border>
      <left style="thick">
        <color rgb="FFFF0000"/>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0691854609822"/>
      </right>
      <top style="medium">
        <color theme="0" tint="-0.14996795556505021"/>
      </top>
      <bottom style="medium">
        <color theme="0" tint="-0.14996795556505021"/>
      </bottom>
      <diagonal/>
    </border>
    <border>
      <left style="thin">
        <color theme="0" tint="-0.14990691854609822"/>
      </left>
      <right style="thin">
        <color theme="0" tint="-0.14993743705557422"/>
      </right>
      <top style="medium">
        <color theme="0" tint="-0.14996795556505021"/>
      </top>
      <bottom style="medium">
        <color theme="0" tint="-0.14996795556505021"/>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6"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6" fontId="0" fillId="8" borderId="2" xfId="0" applyNumberFormat="1" applyFill="1" applyBorder="1" applyAlignment="1">
      <alignment horizontal="center" vertical="center"/>
    </xf>
    <xf numFmtId="166" fontId="5" fillId="8" borderId="2" xfId="0" applyNumberFormat="1" applyFont="1" applyFill="1" applyBorder="1" applyAlignment="1">
      <alignment horizontal="center" vertical="center"/>
    </xf>
    <xf numFmtId="166" fontId="9" fillId="3" borderId="2" xfId="10" applyFill="1">
      <alignment horizontal="center" vertical="center"/>
    </xf>
    <xf numFmtId="166" fontId="0" fillId="9" borderId="2" xfId="0" applyNumberFormat="1" applyFill="1" applyBorder="1" applyAlignment="1">
      <alignment horizontal="center" vertical="center"/>
    </xf>
    <xf numFmtId="166" fontId="5" fillId="9" borderId="2" xfId="0" applyNumberFormat="1" applyFont="1" applyFill="1" applyBorder="1" applyAlignment="1">
      <alignment horizontal="center" vertical="center"/>
    </xf>
    <xf numFmtId="166" fontId="9" fillId="4" borderId="2" xfId="10" applyFill="1">
      <alignment horizontal="center" vertical="center"/>
    </xf>
    <xf numFmtId="166" fontId="0" fillId="6" borderId="2" xfId="0" applyNumberFormat="1" applyFill="1" applyBorder="1" applyAlignment="1">
      <alignment horizontal="center" vertical="center"/>
    </xf>
    <xf numFmtId="166" fontId="5" fillId="6" borderId="2" xfId="0" applyNumberFormat="1" applyFont="1" applyFill="1" applyBorder="1" applyAlignment="1">
      <alignment horizontal="center" vertical="center"/>
    </xf>
    <xf numFmtId="166" fontId="9" fillId="11" borderId="2" xfId="10" applyFill="1">
      <alignment horizontal="center" vertical="center"/>
    </xf>
    <xf numFmtId="166" fontId="0" fillId="5" borderId="2" xfId="0" applyNumberFormat="1" applyFill="1" applyBorder="1" applyAlignment="1">
      <alignment horizontal="center" vertical="center"/>
    </xf>
    <xf numFmtId="166" fontId="5" fillId="5" borderId="2" xfId="0" applyNumberFormat="1" applyFont="1" applyFill="1" applyBorder="1" applyAlignment="1">
      <alignment horizontal="center" vertical="center"/>
    </xf>
    <xf numFmtId="166" fontId="9" fillId="10" borderId="2" xfId="10" applyFill="1">
      <alignment horizontal="center" vertical="center"/>
    </xf>
    <xf numFmtId="166" fontId="4" fillId="2" borderId="2" xfId="0" applyNumberFormat="1" applyFont="1" applyFill="1" applyBorder="1" applyAlignment="1">
      <alignment horizontal="left" vertical="center"/>
    </xf>
    <xf numFmtId="166" fontId="5" fillId="2" borderId="2" xfId="0" applyNumberFormat="1" applyFont="1" applyFill="1" applyBorder="1" applyAlignment="1">
      <alignment horizontal="center" vertical="center"/>
    </xf>
    <xf numFmtId="167" fontId="11" fillId="7" borderId="6" xfId="0" applyNumberFormat="1" applyFont="1" applyFill="1" applyBorder="1" applyAlignment="1">
      <alignment horizontal="center" vertical="center"/>
    </xf>
    <xf numFmtId="167" fontId="11" fillId="7" borderId="0" xfId="0" applyNumberFormat="1" applyFont="1" applyFill="1" applyAlignment="1">
      <alignment horizontal="center" vertical="center"/>
    </xf>
    <xf numFmtId="167" fontId="11" fillId="7" borderId="7" xfId="0" applyNumberFormat="1" applyFont="1" applyFill="1"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0" fillId="45" borderId="9" xfId="0" applyFill="1"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alignment horizontal="right" vertical="center"/>
    </xf>
    <xf numFmtId="0" fontId="37" fillId="45" borderId="17" xfId="0" applyFont="1" applyFill="1" applyBorder="1" applyAlignment="1">
      <alignment vertical="center"/>
    </xf>
    <xf numFmtId="0" fontId="6" fillId="46" borderId="2" xfId="0" applyFont="1" applyFill="1" applyBorder="1" applyAlignment="1">
      <alignment horizontal="left" vertical="center" indent="1"/>
    </xf>
    <xf numFmtId="0" fontId="9" fillId="47" borderId="2" xfId="12" applyFill="1">
      <alignment horizontal="left" vertical="center" indent="2"/>
    </xf>
    <xf numFmtId="0" fontId="9" fillId="47" borderId="2" xfId="11" applyFill="1">
      <alignment horizontal="center" vertical="center"/>
    </xf>
    <xf numFmtId="9" fontId="5" fillId="47" borderId="2" xfId="2" applyFont="1" applyFill="1" applyBorder="1" applyAlignment="1">
      <alignment horizontal="center" vertical="center"/>
    </xf>
    <xf numFmtId="166" fontId="9" fillId="47" borderId="2" xfId="10" applyFill="1">
      <alignment horizontal="center" vertical="center"/>
    </xf>
    <xf numFmtId="0" fontId="9" fillId="46" borderId="2" xfId="11" applyFill="1">
      <alignment horizontal="center" vertical="center"/>
    </xf>
    <xf numFmtId="9" fontId="5" fillId="46" borderId="2" xfId="2" applyFont="1" applyFill="1" applyBorder="1" applyAlignment="1">
      <alignment horizontal="center" vertical="center"/>
    </xf>
    <xf numFmtId="166" fontId="0" fillId="46" borderId="2" xfId="0" applyNumberFormat="1" applyFill="1" applyBorder="1" applyAlignment="1">
      <alignment horizontal="center" vertical="center"/>
    </xf>
    <xf numFmtId="166" fontId="5" fillId="46" borderId="2" xfId="0" applyNumberFormat="1" applyFont="1" applyFill="1" applyBorder="1" applyAlignment="1">
      <alignment horizontal="center" vertical="center"/>
    </xf>
    <xf numFmtId="0" fontId="37" fillId="0" borderId="17" xfId="0" applyFont="1" applyBorder="1" applyAlignment="1">
      <alignment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70" fontId="9" fillId="0" borderId="3" xfId="9" applyNumberFormat="1">
      <alignment horizontal="center" vertical="center"/>
    </xf>
    <xf numFmtId="0" fontId="9" fillId="0" borderId="0" xfId="8">
      <alignment horizontal="right" indent="1"/>
    </xf>
    <xf numFmtId="0" fontId="9" fillId="0" borderId="7" xfId="8" applyBorder="1">
      <alignment horizontal="right" inden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21">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4.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showRuler="0" zoomScale="85" zoomScaleNormal="85" zoomScalePageLayoutView="70" workbookViewId="0">
      <pane ySplit="6" topLeftCell="A8" activePane="bottomLeft" state="frozen"/>
      <selection pane="bottomLeft" activeCell="AM17" sqref="AM17"/>
    </sheetView>
  </sheetViews>
  <sheetFormatPr baseColWidth="10" defaultColWidth="9.140625" defaultRowHeight="30" customHeight="1" x14ac:dyDescent="0.25"/>
  <cols>
    <col min="1" max="1" width="2.7109375" style="43" customWidth="1"/>
    <col min="2" max="2" width="29.5703125" customWidth="1"/>
    <col min="3" max="3" width="17.42578125" customWidth="1"/>
    <col min="4" max="4" width="5.7109375" customWidth="1"/>
    <col min="5" max="5" width="10.42578125" style="5" customWidth="1"/>
    <col min="6" max="6" width="10.42578125" customWidth="1"/>
    <col min="7" max="7" width="3.140625" customWidth="1"/>
    <col min="8" max="8" width="6.140625" hidden="1" customWidth="1"/>
    <col min="9" max="64" width="3.140625" customWidth="1"/>
    <col min="69" max="70" width="10.28515625"/>
  </cols>
  <sheetData>
    <row r="1" spans="1:64" ht="30" customHeight="1" x14ac:dyDescent="0.45">
      <c r="A1" s="44" t="s">
        <v>0</v>
      </c>
      <c r="B1" s="47" t="s">
        <v>31</v>
      </c>
      <c r="C1" s="1"/>
      <c r="D1" s="2"/>
      <c r="E1" s="4"/>
      <c r="F1" s="32"/>
      <c r="H1" s="2"/>
      <c r="I1" s="63"/>
    </row>
    <row r="2" spans="1:64" ht="30" customHeight="1" x14ac:dyDescent="0.3">
      <c r="A2" s="43" t="s">
        <v>1</v>
      </c>
      <c r="B2" s="48" t="s">
        <v>32</v>
      </c>
      <c r="I2" s="64"/>
    </row>
    <row r="3" spans="1:64" ht="30" customHeight="1" x14ac:dyDescent="0.25">
      <c r="A3" s="43" t="s">
        <v>2</v>
      </c>
      <c r="B3" s="49" t="s">
        <v>33</v>
      </c>
      <c r="C3" s="104" t="s">
        <v>39</v>
      </c>
      <c r="D3" s="105"/>
      <c r="E3" s="103">
        <f>DATE(2024,2,12)</f>
        <v>45334</v>
      </c>
      <c r="F3" s="103"/>
    </row>
    <row r="4" spans="1:64" ht="30" customHeight="1" x14ac:dyDescent="0.25">
      <c r="A4" s="44" t="s">
        <v>3</v>
      </c>
      <c r="C4" s="104" t="s">
        <v>40</v>
      </c>
      <c r="D4" s="105"/>
      <c r="E4" s="6">
        <v>1</v>
      </c>
      <c r="I4" s="100">
        <f>I5</f>
        <v>45334</v>
      </c>
      <c r="J4" s="101"/>
      <c r="K4" s="101"/>
      <c r="L4" s="101"/>
      <c r="M4" s="101"/>
      <c r="N4" s="101"/>
      <c r="O4" s="102"/>
      <c r="P4" s="100">
        <f t="shared" ref="P4" si="0">P5</f>
        <v>45341</v>
      </c>
      <c r="Q4" s="101"/>
      <c r="R4" s="101"/>
      <c r="S4" s="101"/>
      <c r="T4" s="101"/>
      <c r="U4" s="101"/>
      <c r="V4" s="102"/>
      <c r="W4" s="100">
        <f t="shared" ref="W4" si="1">W5</f>
        <v>45348</v>
      </c>
      <c r="X4" s="101"/>
      <c r="Y4" s="101"/>
      <c r="Z4" s="101"/>
      <c r="AA4" s="101"/>
      <c r="AB4" s="101"/>
      <c r="AC4" s="102"/>
      <c r="AD4" s="100">
        <f t="shared" ref="AD4" si="2">AD5</f>
        <v>45355</v>
      </c>
      <c r="AE4" s="101"/>
      <c r="AF4" s="101"/>
      <c r="AG4" s="101"/>
      <c r="AH4" s="101"/>
      <c r="AI4" s="101"/>
      <c r="AJ4" s="102"/>
      <c r="AK4" s="100">
        <f t="shared" ref="AK4" si="3">AK5</f>
        <v>45362</v>
      </c>
      <c r="AL4" s="101"/>
      <c r="AM4" s="101"/>
      <c r="AN4" s="101"/>
      <c r="AO4" s="101"/>
      <c r="AP4" s="101"/>
      <c r="AQ4" s="102"/>
      <c r="AR4" s="100">
        <f t="shared" ref="AR4" si="4">AR5</f>
        <v>45369</v>
      </c>
      <c r="AS4" s="101"/>
      <c r="AT4" s="101"/>
      <c r="AU4" s="101"/>
      <c r="AV4" s="101"/>
      <c r="AW4" s="101"/>
      <c r="AX4" s="102"/>
      <c r="AY4" s="100">
        <f t="shared" ref="AY4" si="5">AY5</f>
        <v>45376</v>
      </c>
      <c r="AZ4" s="101"/>
      <c r="BA4" s="101"/>
      <c r="BB4" s="101"/>
      <c r="BC4" s="101"/>
      <c r="BD4" s="101"/>
      <c r="BE4" s="102"/>
      <c r="BF4" s="100">
        <f t="shared" ref="BF4" si="6">BF5</f>
        <v>45383</v>
      </c>
      <c r="BG4" s="101"/>
      <c r="BH4" s="101"/>
      <c r="BI4" s="101"/>
      <c r="BJ4" s="101"/>
      <c r="BK4" s="101"/>
      <c r="BL4" s="102"/>
    </row>
    <row r="5" spans="1:64" ht="15" customHeight="1" x14ac:dyDescent="0.25">
      <c r="A5" s="44" t="s">
        <v>4</v>
      </c>
      <c r="B5" s="62"/>
      <c r="C5" s="62"/>
      <c r="D5" s="62"/>
      <c r="E5" s="62"/>
      <c r="F5" s="62"/>
      <c r="G5" s="62"/>
      <c r="I5" s="80">
        <f>Inicio_del_proyecto-WEEKDAY(Inicio_del_proyecto,1)+2+7*(Semana_para_mostrar-1)</f>
        <v>45334</v>
      </c>
      <c r="J5" s="81">
        <f>I5+1</f>
        <v>45335</v>
      </c>
      <c r="K5" s="81">
        <f t="shared" ref="K5:AX5" si="7">J5+1</f>
        <v>45336</v>
      </c>
      <c r="L5" s="81">
        <f t="shared" si="7"/>
        <v>45337</v>
      </c>
      <c r="M5" s="81">
        <f t="shared" si="7"/>
        <v>45338</v>
      </c>
      <c r="N5" s="81">
        <f t="shared" si="7"/>
        <v>45339</v>
      </c>
      <c r="O5" s="82">
        <f t="shared" si="7"/>
        <v>45340</v>
      </c>
      <c r="P5" s="80">
        <f>O5+1</f>
        <v>45341</v>
      </c>
      <c r="Q5" s="81">
        <f>P5+1</f>
        <v>45342</v>
      </c>
      <c r="R5" s="81">
        <f t="shared" si="7"/>
        <v>45343</v>
      </c>
      <c r="S5" s="81">
        <f t="shared" si="7"/>
        <v>45344</v>
      </c>
      <c r="T5" s="81">
        <f t="shared" si="7"/>
        <v>45345</v>
      </c>
      <c r="U5" s="81">
        <f t="shared" si="7"/>
        <v>45346</v>
      </c>
      <c r="V5" s="82">
        <f t="shared" si="7"/>
        <v>45347</v>
      </c>
      <c r="W5" s="80">
        <f>V5+1</f>
        <v>45348</v>
      </c>
      <c r="X5" s="81">
        <f>W5+1</f>
        <v>45349</v>
      </c>
      <c r="Y5" s="81">
        <f t="shared" si="7"/>
        <v>45350</v>
      </c>
      <c r="Z5" s="81">
        <f t="shared" si="7"/>
        <v>45351</v>
      </c>
      <c r="AA5" s="81">
        <f t="shared" si="7"/>
        <v>45352</v>
      </c>
      <c r="AB5" s="81">
        <f t="shared" si="7"/>
        <v>45353</v>
      </c>
      <c r="AC5" s="82">
        <f t="shared" si="7"/>
        <v>45354</v>
      </c>
      <c r="AD5" s="80">
        <f>AC5+1</f>
        <v>45355</v>
      </c>
      <c r="AE5" s="81">
        <f>AD5+1</f>
        <v>45356</v>
      </c>
      <c r="AF5" s="81">
        <f t="shared" si="7"/>
        <v>45357</v>
      </c>
      <c r="AG5" s="81">
        <f t="shared" si="7"/>
        <v>45358</v>
      </c>
      <c r="AH5" s="81">
        <f t="shared" si="7"/>
        <v>45359</v>
      </c>
      <c r="AI5" s="81">
        <f t="shared" si="7"/>
        <v>45360</v>
      </c>
      <c r="AJ5" s="82">
        <f t="shared" si="7"/>
        <v>45361</v>
      </c>
      <c r="AK5" s="80">
        <f>AJ5+1</f>
        <v>45362</v>
      </c>
      <c r="AL5" s="81">
        <f>AK5+1</f>
        <v>45363</v>
      </c>
      <c r="AM5" s="81">
        <f t="shared" si="7"/>
        <v>45364</v>
      </c>
      <c r="AN5" s="81">
        <f t="shared" si="7"/>
        <v>45365</v>
      </c>
      <c r="AO5" s="81">
        <f t="shared" si="7"/>
        <v>45366</v>
      </c>
      <c r="AP5" s="81">
        <f t="shared" si="7"/>
        <v>45367</v>
      </c>
      <c r="AQ5" s="82">
        <f t="shared" si="7"/>
        <v>45368</v>
      </c>
      <c r="AR5" s="80">
        <f>AQ5+1</f>
        <v>45369</v>
      </c>
      <c r="AS5" s="81">
        <f>AR5+1</f>
        <v>45370</v>
      </c>
      <c r="AT5" s="81">
        <f t="shared" si="7"/>
        <v>45371</v>
      </c>
      <c r="AU5" s="81">
        <f t="shared" si="7"/>
        <v>45372</v>
      </c>
      <c r="AV5" s="81">
        <f t="shared" si="7"/>
        <v>45373</v>
      </c>
      <c r="AW5" s="81">
        <f t="shared" si="7"/>
        <v>45374</v>
      </c>
      <c r="AX5" s="82">
        <f t="shared" si="7"/>
        <v>45375</v>
      </c>
      <c r="AY5" s="80">
        <f>AX5+1</f>
        <v>45376</v>
      </c>
      <c r="AZ5" s="81">
        <f>AY5+1</f>
        <v>45377</v>
      </c>
      <c r="BA5" s="81">
        <f t="shared" ref="BA5:BE5" si="8">AZ5+1</f>
        <v>45378</v>
      </c>
      <c r="BB5" s="81">
        <f t="shared" si="8"/>
        <v>45379</v>
      </c>
      <c r="BC5" s="81">
        <f t="shared" si="8"/>
        <v>45380</v>
      </c>
      <c r="BD5" s="81">
        <f t="shared" si="8"/>
        <v>45381</v>
      </c>
      <c r="BE5" s="82">
        <f t="shared" si="8"/>
        <v>45382</v>
      </c>
      <c r="BF5" s="80">
        <f>BE5+1</f>
        <v>45383</v>
      </c>
      <c r="BG5" s="81">
        <f>BF5+1</f>
        <v>45384</v>
      </c>
      <c r="BH5" s="81">
        <f t="shared" ref="BH5:BK5" si="9">BG5+1</f>
        <v>45385</v>
      </c>
      <c r="BI5" s="81">
        <f t="shared" si="9"/>
        <v>45386</v>
      </c>
      <c r="BJ5" s="81">
        <f t="shared" si="9"/>
        <v>45387</v>
      </c>
      <c r="BK5" s="81">
        <f t="shared" si="9"/>
        <v>45388</v>
      </c>
      <c r="BL5" s="82">
        <f>BK5+1</f>
        <v>45389</v>
      </c>
    </row>
    <row r="6" spans="1:64" ht="30" customHeight="1" thickBot="1" x14ac:dyDescent="0.3">
      <c r="A6" s="44" t="s">
        <v>5</v>
      </c>
      <c r="B6" s="7" t="s">
        <v>41</v>
      </c>
      <c r="C6" s="8"/>
      <c r="D6" s="8"/>
      <c r="E6" s="8" t="s">
        <v>42</v>
      </c>
      <c r="F6" s="8" t="s">
        <v>43</v>
      </c>
      <c r="G6" s="8"/>
      <c r="H6" s="8" t="s">
        <v>15</v>
      </c>
      <c r="I6" s="9" t="str">
        <f>CHOOSE(WEEKDAY(I5, 2), "dl", "dt", "dc", "dj", "dv", "ds", "dg")</f>
        <v>dl</v>
      </c>
      <c r="J6" s="9" t="str">
        <f t="shared" ref="J6:BL6" si="10">CHOOSE(WEEKDAY(J5, 2), "dl", "dt", "dc", "dj", "dv", "ds", "dg")</f>
        <v>dt</v>
      </c>
      <c r="K6" s="9" t="str">
        <f t="shared" si="10"/>
        <v>dc</v>
      </c>
      <c r="L6" s="9" t="str">
        <f t="shared" si="10"/>
        <v>dj</v>
      </c>
      <c r="M6" s="9" t="str">
        <f t="shared" si="10"/>
        <v>dv</v>
      </c>
      <c r="N6" s="9" t="str">
        <f t="shared" si="10"/>
        <v>ds</v>
      </c>
      <c r="O6" s="9" t="str">
        <f t="shared" si="10"/>
        <v>dg</v>
      </c>
      <c r="P6" s="9" t="str">
        <f t="shared" si="10"/>
        <v>dl</v>
      </c>
      <c r="Q6" s="9" t="str">
        <f t="shared" si="10"/>
        <v>dt</v>
      </c>
      <c r="R6" s="9" t="str">
        <f t="shared" si="10"/>
        <v>dc</v>
      </c>
      <c r="S6" s="9" t="str">
        <f t="shared" si="10"/>
        <v>dj</v>
      </c>
      <c r="T6" s="9" t="str">
        <f t="shared" si="10"/>
        <v>dv</v>
      </c>
      <c r="U6" s="9" t="str">
        <f t="shared" si="10"/>
        <v>ds</v>
      </c>
      <c r="V6" s="9" t="str">
        <f t="shared" si="10"/>
        <v>dg</v>
      </c>
      <c r="W6" s="9" t="str">
        <f t="shared" si="10"/>
        <v>dl</v>
      </c>
      <c r="X6" s="9" t="str">
        <f t="shared" si="10"/>
        <v>dt</v>
      </c>
      <c r="Y6" s="9" t="str">
        <f t="shared" si="10"/>
        <v>dc</v>
      </c>
      <c r="Z6" s="9" t="str">
        <f t="shared" si="10"/>
        <v>dj</v>
      </c>
      <c r="AA6" s="9" t="str">
        <f t="shared" si="10"/>
        <v>dv</v>
      </c>
      <c r="AB6" s="9" t="str">
        <f t="shared" si="10"/>
        <v>ds</v>
      </c>
      <c r="AC6" s="9" t="str">
        <f t="shared" si="10"/>
        <v>dg</v>
      </c>
      <c r="AD6" s="9" t="str">
        <f t="shared" si="10"/>
        <v>dl</v>
      </c>
      <c r="AE6" s="9" t="str">
        <f t="shared" si="10"/>
        <v>dt</v>
      </c>
      <c r="AF6" s="9" t="str">
        <f t="shared" si="10"/>
        <v>dc</v>
      </c>
      <c r="AG6" s="9" t="str">
        <f t="shared" si="10"/>
        <v>dj</v>
      </c>
      <c r="AH6" s="9" t="str">
        <f t="shared" si="10"/>
        <v>dv</v>
      </c>
      <c r="AI6" s="9" t="str">
        <f t="shared" si="10"/>
        <v>ds</v>
      </c>
      <c r="AJ6" s="9" t="str">
        <f t="shared" si="10"/>
        <v>dg</v>
      </c>
      <c r="AK6" s="9" t="str">
        <f t="shared" si="10"/>
        <v>dl</v>
      </c>
      <c r="AL6" s="9" t="str">
        <f t="shared" si="10"/>
        <v>dt</v>
      </c>
      <c r="AM6" s="9" t="str">
        <f t="shared" si="10"/>
        <v>dc</v>
      </c>
      <c r="AN6" s="9" t="str">
        <f t="shared" si="10"/>
        <v>dj</v>
      </c>
      <c r="AO6" s="9" t="str">
        <f t="shared" si="10"/>
        <v>dv</v>
      </c>
      <c r="AP6" s="9" t="str">
        <f t="shared" si="10"/>
        <v>ds</v>
      </c>
      <c r="AQ6" s="9" t="str">
        <f t="shared" si="10"/>
        <v>dg</v>
      </c>
      <c r="AR6" s="9" t="str">
        <f t="shared" si="10"/>
        <v>dl</v>
      </c>
      <c r="AS6" s="9" t="str">
        <f t="shared" si="10"/>
        <v>dt</v>
      </c>
      <c r="AT6" s="9" t="str">
        <f t="shared" si="10"/>
        <v>dc</v>
      </c>
      <c r="AU6" s="9" t="str">
        <f t="shared" si="10"/>
        <v>dj</v>
      </c>
      <c r="AV6" s="9" t="str">
        <f t="shared" si="10"/>
        <v>dv</v>
      </c>
      <c r="AW6" s="9" t="str">
        <f t="shared" si="10"/>
        <v>ds</v>
      </c>
      <c r="AX6" s="9" t="str">
        <f t="shared" si="10"/>
        <v>dg</v>
      </c>
      <c r="AY6" s="9" t="str">
        <f t="shared" si="10"/>
        <v>dl</v>
      </c>
      <c r="AZ6" s="9" t="str">
        <f t="shared" si="10"/>
        <v>dt</v>
      </c>
      <c r="BA6" s="9" t="str">
        <f t="shared" si="10"/>
        <v>dc</v>
      </c>
      <c r="BB6" s="9" t="str">
        <f t="shared" si="10"/>
        <v>dj</v>
      </c>
      <c r="BC6" s="9" t="str">
        <f t="shared" si="10"/>
        <v>dv</v>
      </c>
      <c r="BD6" s="9" t="str">
        <f t="shared" si="10"/>
        <v>ds</v>
      </c>
      <c r="BE6" s="9" t="str">
        <f t="shared" si="10"/>
        <v>dg</v>
      </c>
      <c r="BF6" s="9" t="str">
        <f t="shared" si="10"/>
        <v>dl</v>
      </c>
      <c r="BG6" s="9" t="str">
        <f t="shared" si="10"/>
        <v>dt</v>
      </c>
      <c r="BH6" s="9" t="str">
        <f t="shared" si="10"/>
        <v>dc</v>
      </c>
      <c r="BI6" s="9" t="str">
        <f t="shared" si="10"/>
        <v>dj</v>
      </c>
      <c r="BJ6" s="9" t="str">
        <f t="shared" si="10"/>
        <v>dv</v>
      </c>
      <c r="BK6" s="9" t="str">
        <f t="shared" si="10"/>
        <v>ds</v>
      </c>
      <c r="BL6" s="9" t="str">
        <f t="shared" si="10"/>
        <v>dg</v>
      </c>
    </row>
    <row r="7" spans="1:64" ht="30" hidden="1" customHeight="1" thickBot="1" x14ac:dyDescent="0.3">
      <c r="A7" s="43" t="s">
        <v>6</v>
      </c>
      <c r="C7" s="46"/>
      <c r="E7"/>
      <c r="H7" t="str">
        <f t="shared" ref="H7:H34" si="11">IF(OR(ISBLANK(task_start),ISBLANK(task_end)),"",task_end-task_start+1)</f>
        <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3" customFormat="1" ht="30" customHeight="1" thickBot="1" x14ac:dyDescent="0.3">
      <c r="A8" s="44" t="s">
        <v>7</v>
      </c>
      <c r="B8" s="13" t="s">
        <v>36</v>
      </c>
      <c r="C8" s="50"/>
      <c r="D8" s="14"/>
      <c r="E8" s="66"/>
      <c r="F8" s="67"/>
      <c r="G8" s="12"/>
      <c r="H8" s="12" t="str">
        <f t="shared" si="11"/>
        <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83"/>
      <c r="AK8" s="84"/>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3" customFormat="1" ht="30" customHeight="1" thickBot="1" x14ac:dyDescent="0.3">
      <c r="A9" s="44" t="s">
        <v>8</v>
      </c>
      <c r="B9" s="58" t="s">
        <v>44</v>
      </c>
      <c r="C9" s="51"/>
      <c r="D9" s="15"/>
      <c r="E9" s="68">
        <f>DATE(2024,2,15)</f>
        <v>45337</v>
      </c>
      <c r="F9" s="68">
        <f>E9</f>
        <v>45337</v>
      </c>
      <c r="G9" s="12"/>
      <c r="H9" s="12">
        <f t="shared" si="11"/>
        <v>1</v>
      </c>
      <c r="I9" s="29"/>
      <c r="J9" s="29"/>
      <c r="K9" s="29"/>
      <c r="L9" s="29"/>
      <c r="M9" s="29"/>
      <c r="N9" s="29"/>
      <c r="O9" s="29"/>
      <c r="P9" s="29"/>
      <c r="Q9" s="29"/>
      <c r="R9" s="29"/>
      <c r="S9" s="29"/>
      <c r="T9" s="29"/>
      <c r="U9" s="29"/>
      <c r="V9" s="29"/>
      <c r="W9" s="29"/>
      <c r="X9" s="29"/>
      <c r="Y9" s="29"/>
      <c r="Z9" s="85"/>
      <c r="AA9" s="29"/>
      <c r="AB9" s="29"/>
      <c r="AC9" s="29"/>
      <c r="AD9" s="29"/>
      <c r="AE9" s="29"/>
      <c r="AF9" s="85"/>
      <c r="AG9" s="29"/>
      <c r="AH9" s="29"/>
      <c r="AI9" s="29"/>
      <c r="AJ9" s="83"/>
      <c r="AK9" s="84"/>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3" customFormat="1" ht="30" customHeight="1" thickBot="1" x14ac:dyDescent="0.3">
      <c r="A10" s="44" t="s">
        <v>9</v>
      </c>
      <c r="B10" s="58" t="s">
        <v>34</v>
      </c>
      <c r="C10" s="51"/>
      <c r="D10" s="15"/>
      <c r="E10" s="68">
        <f>F9+1</f>
        <v>45338</v>
      </c>
      <c r="F10" s="68">
        <f>E10+4</f>
        <v>45342</v>
      </c>
      <c r="G10" s="12"/>
      <c r="H10" s="12">
        <f t="shared" si="11"/>
        <v>5</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83"/>
      <c r="AK10" s="84"/>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3" customFormat="1" ht="30" customHeight="1" thickBot="1" x14ac:dyDescent="0.3">
      <c r="A11" s="43"/>
      <c r="B11" s="58" t="s">
        <v>37</v>
      </c>
      <c r="C11" s="51"/>
      <c r="D11" s="15"/>
      <c r="E11" s="68">
        <f>F10+2</f>
        <v>45344</v>
      </c>
      <c r="F11" s="68">
        <f>E11+5</f>
        <v>45349</v>
      </c>
      <c r="G11" s="12"/>
      <c r="H11" s="12">
        <f t="shared" si="11"/>
        <v>6</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83"/>
      <c r="AK11" s="84"/>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3" customFormat="1" ht="30" customHeight="1" thickBot="1" x14ac:dyDescent="0.3">
      <c r="A12" s="43"/>
      <c r="B12" s="58" t="s">
        <v>38</v>
      </c>
      <c r="C12" s="51"/>
      <c r="D12" s="15"/>
      <c r="E12" s="68">
        <f>F11+2</f>
        <v>45351</v>
      </c>
      <c r="F12" s="68">
        <f>E12+3</f>
        <v>45354</v>
      </c>
      <c r="G12" s="12"/>
      <c r="H12" s="12">
        <f t="shared" si="11"/>
        <v>4</v>
      </c>
      <c r="I12" s="29"/>
      <c r="J12" s="29"/>
      <c r="K12" s="29"/>
      <c r="L12" s="29"/>
      <c r="M12" s="29"/>
      <c r="N12" s="29"/>
      <c r="O12" s="29"/>
      <c r="P12" s="29"/>
      <c r="Q12" s="29"/>
      <c r="R12" s="29"/>
      <c r="S12" s="29"/>
      <c r="T12" s="29"/>
      <c r="U12" s="29"/>
      <c r="V12" s="29"/>
      <c r="W12" s="29"/>
      <c r="X12" s="29"/>
      <c r="Y12" s="30"/>
      <c r="Z12" s="29"/>
      <c r="AA12" s="29"/>
      <c r="AB12" s="29"/>
      <c r="AC12" s="29"/>
      <c r="AD12" s="29"/>
      <c r="AE12" s="29"/>
      <c r="AF12" s="29"/>
      <c r="AG12" s="29"/>
      <c r="AH12" s="29"/>
      <c r="AI12" s="29"/>
      <c r="AJ12" s="83"/>
      <c r="AK12" s="84"/>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3" customFormat="1" ht="30" customHeight="1" thickBot="1" x14ac:dyDescent="0.3">
      <c r="A13" s="43"/>
      <c r="B13" s="58" t="s">
        <v>35</v>
      </c>
      <c r="C13" s="51"/>
      <c r="D13" s="15"/>
      <c r="E13" s="68">
        <f>F12+4</f>
        <v>45358</v>
      </c>
      <c r="F13" s="68">
        <f>E13+1</f>
        <v>45359</v>
      </c>
      <c r="G13" s="12"/>
      <c r="H13" s="12">
        <f t="shared" si="11"/>
        <v>2</v>
      </c>
      <c r="I13" s="29"/>
      <c r="J13" s="29"/>
      <c r="K13" s="29"/>
      <c r="L13" s="29"/>
      <c r="M13" s="29"/>
      <c r="N13" s="29"/>
      <c r="O13" s="29"/>
      <c r="P13" s="29"/>
      <c r="Q13" s="29"/>
      <c r="R13" s="29"/>
      <c r="S13" s="29"/>
      <c r="T13" s="29"/>
      <c r="U13" s="29"/>
      <c r="V13" s="29"/>
      <c r="W13" s="29"/>
      <c r="X13" s="29"/>
      <c r="Y13" s="30"/>
      <c r="Z13" s="29"/>
      <c r="AA13" s="29"/>
      <c r="AB13" s="29"/>
      <c r="AC13" s="29"/>
      <c r="AD13" s="29"/>
      <c r="AE13" s="29"/>
      <c r="AF13" s="29"/>
      <c r="AG13" s="29"/>
      <c r="AH13" s="29"/>
      <c r="AI13" s="29"/>
      <c r="AJ13" s="83"/>
      <c r="AK13" s="84"/>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3" customFormat="1" ht="30" customHeight="1" thickBot="1" x14ac:dyDescent="0.3">
      <c r="A14" s="44" t="s">
        <v>10</v>
      </c>
      <c r="B14" s="58" t="s">
        <v>51</v>
      </c>
      <c r="C14" s="51"/>
      <c r="D14" s="15"/>
      <c r="E14" s="68">
        <f>F13-8</f>
        <v>45351</v>
      </c>
      <c r="F14" s="68">
        <f>E14+8</f>
        <v>45359</v>
      </c>
      <c r="G14" s="12"/>
      <c r="H14" s="12">
        <f t="shared" si="11"/>
        <v>9</v>
      </c>
      <c r="I14" s="29"/>
      <c r="J14" s="29"/>
      <c r="K14" s="29"/>
      <c r="L14" s="29"/>
      <c r="M14" s="29"/>
      <c r="N14" s="29"/>
      <c r="O14" s="29"/>
      <c r="P14" s="29"/>
      <c r="Q14" s="29"/>
      <c r="R14" s="29"/>
      <c r="S14" s="29"/>
      <c r="T14" s="29"/>
      <c r="U14" s="29"/>
      <c r="V14" s="29"/>
      <c r="W14" s="29"/>
      <c r="X14" s="29"/>
      <c r="Y14" s="30"/>
      <c r="Z14" s="29"/>
      <c r="AA14" s="29"/>
      <c r="AB14" s="29"/>
      <c r="AC14" s="29"/>
      <c r="AD14" s="29"/>
      <c r="AE14" s="29"/>
      <c r="AF14" s="29"/>
      <c r="AG14" s="29"/>
      <c r="AH14" s="29"/>
      <c r="AI14" s="29"/>
      <c r="AJ14" s="83"/>
      <c r="AK14" s="84"/>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3" customFormat="1" ht="30" customHeight="1" thickBot="1" x14ac:dyDescent="0.3">
      <c r="A15" s="44"/>
      <c r="B15" s="16" t="s">
        <v>45</v>
      </c>
      <c r="C15" s="52"/>
      <c r="D15" s="17"/>
      <c r="E15" s="69"/>
      <c r="F15" s="70"/>
      <c r="G15" s="12"/>
      <c r="H15" s="12" t="str">
        <f t="shared" si="11"/>
        <v/>
      </c>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83"/>
      <c r="AK15" s="84"/>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3" customFormat="1" ht="30" customHeight="1" thickBot="1" x14ac:dyDescent="0.3">
      <c r="A16" s="43"/>
      <c r="B16" s="59" t="s">
        <v>44</v>
      </c>
      <c r="C16" s="53"/>
      <c r="D16" s="18"/>
      <c r="E16" s="71">
        <f>E13+6</f>
        <v>45364</v>
      </c>
      <c r="F16" s="71">
        <f>E16</f>
        <v>45364</v>
      </c>
      <c r="G16" s="12"/>
      <c r="H16" s="12">
        <f t="shared" si="11"/>
        <v>1</v>
      </c>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83"/>
      <c r="AK16" s="84"/>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85"/>
      <c r="BJ16" s="29"/>
      <c r="BK16" s="29"/>
      <c r="BL16" s="29"/>
    </row>
    <row r="17" spans="1:64" s="3" customFormat="1" ht="30" customHeight="1" thickBot="1" x14ac:dyDescent="0.3">
      <c r="A17" s="43"/>
      <c r="B17" s="59" t="s">
        <v>46</v>
      </c>
      <c r="C17" s="53"/>
      <c r="D17" s="18"/>
      <c r="E17" s="71">
        <f>E16+1</f>
        <v>45365</v>
      </c>
      <c r="F17" s="71">
        <f>E17+4</f>
        <v>45369</v>
      </c>
      <c r="G17" s="12"/>
      <c r="H17" s="12">
        <f t="shared" si="11"/>
        <v>5</v>
      </c>
      <c r="I17" s="29"/>
      <c r="J17" s="29"/>
      <c r="K17" s="29"/>
      <c r="L17" s="29"/>
      <c r="M17" s="29"/>
      <c r="N17" s="29"/>
      <c r="O17" s="29"/>
      <c r="P17" s="29"/>
      <c r="Q17" s="29"/>
      <c r="R17" s="29"/>
      <c r="S17" s="29"/>
      <c r="T17" s="29"/>
      <c r="U17" s="30"/>
      <c r="V17" s="30"/>
      <c r="W17" s="29"/>
      <c r="X17" s="29"/>
      <c r="Y17" s="29"/>
      <c r="Z17" s="29"/>
      <c r="AA17" s="29"/>
      <c r="AB17" s="29"/>
      <c r="AC17" s="29"/>
      <c r="AD17" s="29"/>
      <c r="AE17" s="29"/>
      <c r="AF17" s="29"/>
      <c r="AG17" s="29"/>
      <c r="AH17" s="29"/>
      <c r="AI17" s="29"/>
      <c r="AJ17" s="83"/>
      <c r="AK17" s="84"/>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3" customFormat="1" ht="30" customHeight="1" thickBot="1" x14ac:dyDescent="0.3">
      <c r="A18" s="43"/>
      <c r="B18" s="59" t="s">
        <v>47</v>
      </c>
      <c r="C18" s="53"/>
      <c r="D18" s="18"/>
      <c r="E18" s="71">
        <f>F17+3</f>
        <v>45372</v>
      </c>
      <c r="F18" s="71">
        <f>E18+3</f>
        <v>45375</v>
      </c>
      <c r="G18" s="12"/>
      <c r="H18" s="12">
        <f t="shared" si="11"/>
        <v>4</v>
      </c>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83"/>
      <c r="AK18" s="84"/>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3" customFormat="1" ht="30" customHeight="1" thickBot="1" x14ac:dyDescent="0.3">
      <c r="A19" s="43"/>
      <c r="B19" s="59" t="s">
        <v>48</v>
      </c>
      <c r="C19" s="53"/>
      <c r="D19" s="18"/>
      <c r="E19" s="71">
        <f>F18+1</f>
        <v>45376</v>
      </c>
      <c r="F19" s="71">
        <f>E19+6</f>
        <v>45382</v>
      </c>
      <c r="G19" s="12"/>
      <c r="H19" s="12">
        <f t="shared" si="11"/>
        <v>7</v>
      </c>
      <c r="I19" s="29"/>
      <c r="J19" s="29"/>
      <c r="K19" s="29"/>
      <c r="L19" s="29"/>
      <c r="M19" s="29"/>
      <c r="N19" s="29"/>
      <c r="O19" s="29"/>
      <c r="P19" s="29"/>
      <c r="Q19" s="29"/>
      <c r="R19" s="29"/>
      <c r="S19" s="29"/>
      <c r="T19" s="29"/>
      <c r="U19" s="29"/>
      <c r="V19" s="29"/>
      <c r="W19" s="29"/>
      <c r="X19" s="29"/>
      <c r="Y19" s="30"/>
      <c r="Z19" s="29"/>
      <c r="AA19" s="29"/>
      <c r="AB19" s="29"/>
      <c r="AC19" s="29"/>
      <c r="AD19" s="29"/>
      <c r="AE19" s="29"/>
      <c r="AF19" s="29"/>
      <c r="AG19" s="29"/>
      <c r="AH19" s="29"/>
      <c r="AI19" s="29"/>
      <c r="AJ19" s="83"/>
      <c r="AK19" s="84"/>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3" customFormat="1" ht="30" customHeight="1" thickBot="1" x14ac:dyDescent="0.3">
      <c r="A20" s="43" t="s">
        <v>11</v>
      </c>
      <c r="B20" s="59" t="s">
        <v>49</v>
      </c>
      <c r="C20" s="53"/>
      <c r="D20" s="18"/>
      <c r="E20" s="71">
        <f>F19+1</f>
        <v>45383</v>
      </c>
      <c r="F20" s="71">
        <f>E20+10</f>
        <v>45393</v>
      </c>
      <c r="G20" s="12"/>
      <c r="H20" s="12">
        <f t="shared" si="11"/>
        <v>11</v>
      </c>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83"/>
      <c r="AK20" s="84"/>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85"/>
    </row>
    <row r="21" spans="1:64" s="3" customFormat="1" ht="30" customHeight="1" thickBot="1" x14ac:dyDescent="0.3">
      <c r="A21" s="43"/>
      <c r="B21" s="59" t="s">
        <v>50</v>
      </c>
      <c r="C21" s="53"/>
      <c r="D21" s="18"/>
      <c r="E21" s="71">
        <f>F20+1</f>
        <v>45394</v>
      </c>
      <c r="F21" s="71">
        <f>E21+8</f>
        <v>45402</v>
      </c>
      <c r="G21" s="12"/>
      <c r="H21" s="12">
        <f t="shared" si="11"/>
        <v>9</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83"/>
      <c r="AK21" s="84"/>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3" customFormat="1" ht="30" customHeight="1" thickBot="1" x14ac:dyDescent="0.3">
      <c r="A22" s="43"/>
      <c r="G22" s="12"/>
      <c r="H22" s="12" t="str">
        <f t="shared" si="11"/>
        <v/>
      </c>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83"/>
      <c r="AK22" s="84"/>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3" customFormat="1" ht="30" customHeight="1" thickBot="1" x14ac:dyDescent="0.3">
      <c r="A23" s="43"/>
      <c r="G23" s="12"/>
      <c r="H23" s="12" t="str">
        <f t="shared" si="11"/>
        <v/>
      </c>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83"/>
      <c r="AK23" s="84"/>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3" customFormat="1" ht="30" customHeight="1" thickBot="1" x14ac:dyDescent="0.3">
      <c r="A24" s="43"/>
      <c r="G24" s="12"/>
      <c r="H24" s="12" t="str">
        <f t="shared" si="11"/>
        <v/>
      </c>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83"/>
      <c r="AK24" s="84"/>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3" customFormat="1" ht="30" customHeight="1" thickBot="1" x14ac:dyDescent="0.3">
      <c r="A25" s="43"/>
      <c r="G25" s="12"/>
      <c r="H25" s="12" t="str">
        <f t="shared" si="11"/>
        <v/>
      </c>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83"/>
      <c r="AK25" s="84"/>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3" customFormat="1" ht="30" customHeight="1" thickBot="1" x14ac:dyDescent="0.3">
      <c r="A26" s="43" t="s">
        <v>11</v>
      </c>
      <c r="G26" s="12"/>
      <c r="H26" s="12" t="str">
        <f t="shared" si="11"/>
        <v/>
      </c>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83"/>
      <c r="AK26" s="84"/>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3" customFormat="1" ht="30" customHeight="1" thickBot="1" x14ac:dyDescent="0.3">
      <c r="A27" s="43"/>
      <c r="G27" s="12"/>
      <c r="H27" s="12" t="str">
        <f t="shared" si="11"/>
        <v/>
      </c>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83"/>
      <c r="AK27" s="84"/>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3" customFormat="1" ht="30" customHeight="1" thickBot="1" x14ac:dyDescent="0.3">
      <c r="A28" s="43"/>
      <c r="G28" s="12"/>
      <c r="H28" s="12" t="str">
        <f t="shared" si="11"/>
        <v/>
      </c>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83"/>
      <c r="AK28" s="84"/>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3" customFormat="1" ht="30" customHeight="1" thickBot="1" x14ac:dyDescent="0.3">
      <c r="A29" s="43"/>
      <c r="G29" s="12"/>
      <c r="H29" s="12" t="str">
        <f t="shared" si="11"/>
        <v/>
      </c>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83"/>
      <c r="AK29" s="84"/>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3" customFormat="1" ht="30" customHeight="1" thickBot="1" x14ac:dyDescent="0.3">
      <c r="A30" s="43"/>
      <c r="G30" s="12"/>
      <c r="H30" s="12" t="str">
        <f t="shared" si="11"/>
        <v/>
      </c>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83"/>
      <c r="AK30" s="84"/>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3" customFormat="1" ht="30" customHeight="1" thickBot="1" x14ac:dyDescent="0.3">
      <c r="A31" s="43"/>
      <c r="G31" s="12"/>
      <c r="H31" s="12" t="str">
        <f t="shared" si="11"/>
        <v/>
      </c>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83"/>
      <c r="AK31" s="84"/>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3" customFormat="1" ht="30" customHeight="1" thickBot="1" x14ac:dyDescent="0.3">
      <c r="A32" s="43" t="s">
        <v>12</v>
      </c>
      <c r="G32" s="12"/>
      <c r="H32" s="12" t="str">
        <f t="shared" si="11"/>
        <v/>
      </c>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83"/>
      <c r="AK32" s="84"/>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3" customFormat="1" ht="30" customHeight="1" thickBot="1" x14ac:dyDescent="0.3">
      <c r="A33" s="44" t="s">
        <v>13</v>
      </c>
      <c r="G33" s="12"/>
      <c r="H33" s="12" t="str">
        <f t="shared" si="11"/>
        <v/>
      </c>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83"/>
      <c r="AK33" s="84"/>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ht="30" customHeight="1" thickBot="1" x14ac:dyDescent="0.3">
      <c r="B34" s="3"/>
      <c r="C34" s="3"/>
      <c r="D34" s="3"/>
      <c r="E34" s="3"/>
      <c r="F34" s="3"/>
      <c r="G34" s="28"/>
      <c r="H34" s="28" t="str">
        <f t="shared" si="11"/>
        <v/>
      </c>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row>
    <row r="35" spans="1:64" ht="30" customHeight="1" x14ac:dyDescent="0.25">
      <c r="C35" s="10"/>
      <c r="F35" s="45"/>
    </row>
    <row r="36" spans="1:64" ht="30" customHeight="1" x14ac:dyDescent="0.25">
      <c r="C36" s="11"/>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21">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11" priority="3">
      <formula>AND(TODAY()&gt;=I$5,TODAY()&lt;J$5)</formula>
    </cfRule>
  </conditionalFormatting>
  <conditionalFormatting sqref="I7:BL34">
    <cfRule type="expression" dxfId="10" priority="1">
      <formula>AND(task_start&lt;=I$5,ROUNDDOWN((task_end-task_start+1)*task_progress,0)+task_start-1&gt;=I$5)</formula>
    </cfRule>
    <cfRule type="expression" dxfId="9" priority="2"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EB38A-ADCB-448A-85A1-8DDA36AE9BFF}">
  <sheetPr>
    <pageSetUpPr fitToPage="1"/>
  </sheetPr>
  <dimension ref="A1:BL36"/>
  <sheetViews>
    <sheetView showGridLines="0" showRuler="0" zoomScale="85" zoomScaleNormal="85" zoomScalePageLayoutView="70" workbookViewId="0">
      <pane ySplit="6" topLeftCell="A8" activePane="bottomLeft" state="frozen"/>
      <selection pane="bottomLeft" activeCell="AC17" sqref="AC17"/>
    </sheetView>
  </sheetViews>
  <sheetFormatPr baseColWidth="10" defaultColWidth="9.140625" defaultRowHeight="30" customHeight="1" x14ac:dyDescent="0.25"/>
  <cols>
    <col min="1" max="1" width="2.7109375" style="43" customWidth="1"/>
    <col min="2" max="2" width="29.5703125" customWidth="1"/>
    <col min="3" max="3" width="18.85546875" customWidth="1"/>
    <col min="4" max="4" width="5.7109375" customWidth="1"/>
    <col min="5" max="5" width="10.42578125" style="5" customWidth="1"/>
    <col min="6" max="6" width="10.42578125" customWidth="1"/>
    <col min="7" max="7" width="3.140625" customWidth="1"/>
    <col min="8" max="8" width="6.140625" hidden="1" customWidth="1"/>
    <col min="9" max="64" width="3.140625" customWidth="1"/>
  </cols>
  <sheetData>
    <row r="1" spans="1:64" ht="30" customHeight="1" x14ac:dyDescent="0.45">
      <c r="A1" s="44" t="s">
        <v>0</v>
      </c>
      <c r="B1" s="47" t="s">
        <v>31</v>
      </c>
      <c r="C1" s="1"/>
      <c r="D1" s="2"/>
      <c r="E1" s="4"/>
      <c r="F1" s="32"/>
      <c r="H1" s="2"/>
      <c r="I1" s="63"/>
    </row>
    <row r="2" spans="1:64" ht="30" customHeight="1" x14ac:dyDescent="0.3">
      <c r="A2" s="43" t="s">
        <v>1</v>
      </c>
      <c r="B2" s="48" t="s">
        <v>32</v>
      </c>
      <c r="I2" s="64"/>
    </row>
    <row r="3" spans="1:64" ht="30" customHeight="1" x14ac:dyDescent="0.25">
      <c r="A3" s="43" t="s">
        <v>2</v>
      </c>
      <c r="B3" s="49" t="s">
        <v>33</v>
      </c>
      <c r="C3" s="104" t="s">
        <v>39</v>
      </c>
      <c r="D3" s="105"/>
      <c r="E3" s="103">
        <f>DATE(2024,4,7)</f>
        <v>45389</v>
      </c>
      <c r="F3" s="103"/>
    </row>
    <row r="4" spans="1:64" ht="30" customHeight="1" x14ac:dyDescent="0.25">
      <c r="A4" s="44" t="s">
        <v>3</v>
      </c>
      <c r="C4" s="104" t="s">
        <v>40</v>
      </c>
      <c r="D4" s="105"/>
      <c r="E4" s="6">
        <v>1</v>
      </c>
      <c r="I4" s="100">
        <f>I5</f>
        <v>45390</v>
      </c>
      <c r="J4" s="101"/>
      <c r="K4" s="101"/>
      <c r="L4" s="101"/>
      <c r="M4" s="101"/>
      <c r="N4" s="101"/>
      <c r="O4" s="102"/>
      <c r="P4" s="100">
        <f t="shared" ref="P4" si="0">P5</f>
        <v>45397</v>
      </c>
      <c r="Q4" s="101"/>
      <c r="R4" s="101"/>
      <c r="S4" s="101"/>
      <c r="T4" s="101"/>
      <c r="U4" s="101"/>
      <c r="V4" s="102"/>
      <c r="W4" s="100">
        <f t="shared" ref="W4" si="1">W5</f>
        <v>45404</v>
      </c>
      <c r="X4" s="101"/>
      <c r="Y4" s="101"/>
      <c r="Z4" s="101"/>
      <c r="AA4" s="101"/>
      <c r="AB4" s="101"/>
      <c r="AC4" s="102"/>
      <c r="AD4" s="100">
        <f t="shared" ref="AD4" si="2">AD5</f>
        <v>45411</v>
      </c>
      <c r="AE4" s="101"/>
      <c r="AF4" s="101"/>
      <c r="AG4" s="101"/>
      <c r="AH4" s="101"/>
      <c r="AI4" s="101"/>
      <c r="AJ4" s="102"/>
      <c r="AK4" s="100">
        <f t="shared" ref="AK4" si="3">AK5</f>
        <v>45418</v>
      </c>
      <c r="AL4" s="101"/>
      <c r="AM4" s="101"/>
      <c r="AN4" s="101"/>
      <c r="AO4" s="101"/>
      <c r="AP4" s="101"/>
      <c r="AQ4" s="102"/>
      <c r="AR4" s="100">
        <f t="shared" ref="AR4" si="4">AR5</f>
        <v>45425</v>
      </c>
      <c r="AS4" s="101"/>
      <c r="AT4" s="101"/>
      <c r="AU4" s="101"/>
      <c r="AV4" s="101"/>
      <c r="AW4" s="101"/>
      <c r="AX4" s="102"/>
      <c r="AY4" s="100">
        <f t="shared" ref="AY4" si="5">AY5</f>
        <v>45432</v>
      </c>
      <c r="AZ4" s="101"/>
      <c r="BA4" s="101"/>
      <c r="BB4" s="101"/>
      <c r="BC4" s="101"/>
      <c r="BD4" s="101"/>
      <c r="BE4" s="102"/>
      <c r="BF4" s="100">
        <f t="shared" ref="BF4" si="6">BF5</f>
        <v>45439</v>
      </c>
      <c r="BG4" s="101"/>
      <c r="BH4" s="101"/>
      <c r="BI4" s="101"/>
      <c r="BJ4" s="101"/>
      <c r="BK4" s="101"/>
      <c r="BL4" s="102"/>
    </row>
    <row r="5" spans="1:64" ht="15" customHeight="1" x14ac:dyDescent="0.25">
      <c r="A5" s="44" t="s">
        <v>4</v>
      </c>
      <c r="B5" s="62"/>
      <c r="C5" s="62"/>
      <c r="D5" s="62"/>
      <c r="E5" s="62"/>
      <c r="F5" s="62"/>
      <c r="G5" s="62"/>
      <c r="I5" s="80">
        <f>Inicio_del_proyecto-WEEKDAY(Inicio_del_proyecto,1)+2+7*(Semana_para_mostrar-1)</f>
        <v>45390</v>
      </c>
      <c r="J5" s="81">
        <f>I5+1</f>
        <v>45391</v>
      </c>
      <c r="K5" s="81">
        <f t="shared" ref="K5:AX5" si="7">J5+1</f>
        <v>45392</v>
      </c>
      <c r="L5" s="81">
        <f t="shared" si="7"/>
        <v>45393</v>
      </c>
      <c r="M5" s="81">
        <f t="shared" si="7"/>
        <v>45394</v>
      </c>
      <c r="N5" s="81">
        <f t="shared" si="7"/>
        <v>45395</v>
      </c>
      <c r="O5" s="82">
        <f t="shared" si="7"/>
        <v>45396</v>
      </c>
      <c r="P5" s="80">
        <f>O5+1</f>
        <v>45397</v>
      </c>
      <c r="Q5" s="81">
        <f>P5+1</f>
        <v>45398</v>
      </c>
      <c r="R5" s="81">
        <f t="shared" si="7"/>
        <v>45399</v>
      </c>
      <c r="S5" s="81">
        <f t="shared" si="7"/>
        <v>45400</v>
      </c>
      <c r="T5" s="81">
        <f t="shared" si="7"/>
        <v>45401</v>
      </c>
      <c r="U5" s="81">
        <f t="shared" si="7"/>
        <v>45402</v>
      </c>
      <c r="V5" s="82">
        <f t="shared" si="7"/>
        <v>45403</v>
      </c>
      <c r="W5" s="80">
        <f>V5+1</f>
        <v>45404</v>
      </c>
      <c r="X5" s="81">
        <f>W5+1</f>
        <v>45405</v>
      </c>
      <c r="Y5" s="81">
        <f t="shared" si="7"/>
        <v>45406</v>
      </c>
      <c r="Z5" s="81">
        <f t="shared" si="7"/>
        <v>45407</v>
      </c>
      <c r="AA5" s="81">
        <f t="shared" si="7"/>
        <v>45408</v>
      </c>
      <c r="AB5" s="81">
        <f t="shared" si="7"/>
        <v>45409</v>
      </c>
      <c r="AC5" s="82">
        <f t="shared" si="7"/>
        <v>45410</v>
      </c>
      <c r="AD5" s="80">
        <f>AC5+1</f>
        <v>45411</v>
      </c>
      <c r="AE5" s="81">
        <f>AD5+1</f>
        <v>45412</v>
      </c>
      <c r="AF5" s="81">
        <f t="shared" si="7"/>
        <v>45413</v>
      </c>
      <c r="AG5" s="81">
        <f t="shared" si="7"/>
        <v>45414</v>
      </c>
      <c r="AH5" s="81">
        <f t="shared" si="7"/>
        <v>45415</v>
      </c>
      <c r="AI5" s="81">
        <f t="shared" si="7"/>
        <v>45416</v>
      </c>
      <c r="AJ5" s="82">
        <f t="shared" si="7"/>
        <v>45417</v>
      </c>
      <c r="AK5" s="80">
        <f>AJ5+1</f>
        <v>45418</v>
      </c>
      <c r="AL5" s="81">
        <f>AK5+1</f>
        <v>45419</v>
      </c>
      <c r="AM5" s="81">
        <f t="shared" si="7"/>
        <v>45420</v>
      </c>
      <c r="AN5" s="81">
        <f t="shared" si="7"/>
        <v>45421</v>
      </c>
      <c r="AO5" s="81">
        <f t="shared" si="7"/>
        <v>45422</v>
      </c>
      <c r="AP5" s="81">
        <f t="shared" si="7"/>
        <v>45423</v>
      </c>
      <c r="AQ5" s="82">
        <f t="shared" si="7"/>
        <v>45424</v>
      </c>
      <c r="AR5" s="80">
        <f>AQ5+1</f>
        <v>45425</v>
      </c>
      <c r="AS5" s="81">
        <f>AR5+1</f>
        <v>45426</v>
      </c>
      <c r="AT5" s="81">
        <f t="shared" si="7"/>
        <v>45427</v>
      </c>
      <c r="AU5" s="81">
        <f t="shared" si="7"/>
        <v>45428</v>
      </c>
      <c r="AV5" s="81">
        <f t="shared" si="7"/>
        <v>45429</v>
      </c>
      <c r="AW5" s="81">
        <f t="shared" si="7"/>
        <v>45430</v>
      </c>
      <c r="AX5" s="82">
        <f t="shared" si="7"/>
        <v>45431</v>
      </c>
      <c r="AY5" s="80">
        <f>AX5+1</f>
        <v>45432</v>
      </c>
      <c r="AZ5" s="81">
        <f>AY5+1</f>
        <v>45433</v>
      </c>
      <c r="BA5" s="81">
        <f t="shared" ref="BA5:BE5" si="8">AZ5+1</f>
        <v>45434</v>
      </c>
      <c r="BB5" s="81">
        <f t="shared" si="8"/>
        <v>45435</v>
      </c>
      <c r="BC5" s="81">
        <f t="shared" si="8"/>
        <v>45436</v>
      </c>
      <c r="BD5" s="81">
        <f t="shared" si="8"/>
        <v>45437</v>
      </c>
      <c r="BE5" s="82">
        <f t="shared" si="8"/>
        <v>45438</v>
      </c>
      <c r="BF5" s="80">
        <f>BE5+1</f>
        <v>45439</v>
      </c>
      <c r="BG5" s="81">
        <f>BF5+1</f>
        <v>45440</v>
      </c>
      <c r="BH5" s="81">
        <f t="shared" ref="BH5:BK5" si="9">BG5+1</f>
        <v>45441</v>
      </c>
      <c r="BI5" s="81">
        <f t="shared" si="9"/>
        <v>45442</v>
      </c>
      <c r="BJ5" s="81">
        <f t="shared" si="9"/>
        <v>45443</v>
      </c>
      <c r="BK5" s="81">
        <f t="shared" si="9"/>
        <v>45444</v>
      </c>
      <c r="BL5" s="82">
        <f>BK5+1</f>
        <v>45445</v>
      </c>
    </row>
    <row r="6" spans="1:64" ht="30" customHeight="1" thickBot="1" x14ac:dyDescent="0.3">
      <c r="A6" s="44" t="s">
        <v>5</v>
      </c>
      <c r="B6" s="7" t="s">
        <v>41</v>
      </c>
      <c r="C6" s="8"/>
      <c r="D6" s="8"/>
      <c r="E6" s="8" t="s">
        <v>42</v>
      </c>
      <c r="F6" s="8" t="s">
        <v>43</v>
      </c>
      <c r="G6" s="8"/>
      <c r="H6" s="8" t="s">
        <v>15</v>
      </c>
      <c r="I6" s="9" t="str">
        <f>CHOOSE(WEEKDAY(I5, 2), "dl", "dt", "dc", "dj", "dv", "ds", "dg")</f>
        <v>dl</v>
      </c>
      <c r="J6" s="9" t="str">
        <f t="shared" ref="J6:BL6" si="10">CHOOSE(WEEKDAY(J5, 2), "dl", "dt", "dc", "dj", "dv", "ds", "dg")</f>
        <v>dt</v>
      </c>
      <c r="K6" s="9" t="str">
        <f t="shared" si="10"/>
        <v>dc</v>
      </c>
      <c r="L6" s="9" t="str">
        <f t="shared" si="10"/>
        <v>dj</v>
      </c>
      <c r="M6" s="9" t="str">
        <f t="shared" si="10"/>
        <v>dv</v>
      </c>
      <c r="N6" s="9" t="str">
        <f t="shared" si="10"/>
        <v>ds</v>
      </c>
      <c r="O6" s="9" t="str">
        <f t="shared" si="10"/>
        <v>dg</v>
      </c>
      <c r="P6" s="9" t="str">
        <f t="shared" si="10"/>
        <v>dl</v>
      </c>
      <c r="Q6" s="9" t="str">
        <f t="shared" si="10"/>
        <v>dt</v>
      </c>
      <c r="R6" s="9" t="str">
        <f t="shared" si="10"/>
        <v>dc</v>
      </c>
      <c r="S6" s="9" t="str">
        <f t="shared" si="10"/>
        <v>dj</v>
      </c>
      <c r="T6" s="9" t="str">
        <f t="shared" si="10"/>
        <v>dv</v>
      </c>
      <c r="U6" s="9" t="str">
        <f t="shared" si="10"/>
        <v>ds</v>
      </c>
      <c r="V6" s="9" t="str">
        <f t="shared" si="10"/>
        <v>dg</v>
      </c>
      <c r="W6" s="9" t="str">
        <f t="shared" si="10"/>
        <v>dl</v>
      </c>
      <c r="X6" s="9" t="str">
        <f t="shared" si="10"/>
        <v>dt</v>
      </c>
      <c r="Y6" s="9" t="str">
        <f t="shared" si="10"/>
        <v>dc</v>
      </c>
      <c r="Z6" s="9" t="str">
        <f t="shared" si="10"/>
        <v>dj</v>
      </c>
      <c r="AA6" s="9" t="str">
        <f t="shared" si="10"/>
        <v>dv</v>
      </c>
      <c r="AB6" s="9" t="str">
        <f t="shared" si="10"/>
        <v>ds</v>
      </c>
      <c r="AC6" s="9" t="str">
        <f t="shared" si="10"/>
        <v>dg</v>
      </c>
      <c r="AD6" s="9" t="str">
        <f t="shared" si="10"/>
        <v>dl</v>
      </c>
      <c r="AE6" s="9" t="str">
        <f t="shared" si="10"/>
        <v>dt</v>
      </c>
      <c r="AF6" s="9" t="str">
        <f t="shared" si="10"/>
        <v>dc</v>
      </c>
      <c r="AG6" s="9" t="str">
        <f t="shared" si="10"/>
        <v>dj</v>
      </c>
      <c r="AH6" s="9" t="str">
        <f t="shared" si="10"/>
        <v>dv</v>
      </c>
      <c r="AI6" s="9" t="str">
        <f t="shared" si="10"/>
        <v>ds</v>
      </c>
      <c r="AJ6" s="9" t="str">
        <f t="shared" si="10"/>
        <v>dg</v>
      </c>
      <c r="AK6" s="9" t="str">
        <f t="shared" si="10"/>
        <v>dl</v>
      </c>
      <c r="AL6" s="9" t="str">
        <f t="shared" si="10"/>
        <v>dt</v>
      </c>
      <c r="AM6" s="9" t="str">
        <f t="shared" si="10"/>
        <v>dc</v>
      </c>
      <c r="AN6" s="9" t="str">
        <f t="shared" si="10"/>
        <v>dj</v>
      </c>
      <c r="AO6" s="9" t="str">
        <f t="shared" si="10"/>
        <v>dv</v>
      </c>
      <c r="AP6" s="9" t="str">
        <f t="shared" si="10"/>
        <v>ds</v>
      </c>
      <c r="AQ6" s="9" t="str">
        <f t="shared" si="10"/>
        <v>dg</v>
      </c>
      <c r="AR6" s="9" t="str">
        <f t="shared" si="10"/>
        <v>dl</v>
      </c>
      <c r="AS6" s="9" t="str">
        <f t="shared" si="10"/>
        <v>dt</v>
      </c>
      <c r="AT6" s="9" t="str">
        <f t="shared" si="10"/>
        <v>dc</v>
      </c>
      <c r="AU6" s="9" t="str">
        <f t="shared" si="10"/>
        <v>dj</v>
      </c>
      <c r="AV6" s="9" t="str">
        <f t="shared" si="10"/>
        <v>dv</v>
      </c>
      <c r="AW6" s="9" t="str">
        <f t="shared" si="10"/>
        <v>ds</v>
      </c>
      <c r="AX6" s="9" t="str">
        <f t="shared" si="10"/>
        <v>dg</v>
      </c>
      <c r="AY6" s="9" t="str">
        <f t="shared" si="10"/>
        <v>dl</v>
      </c>
      <c r="AZ6" s="9" t="str">
        <f t="shared" si="10"/>
        <v>dt</v>
      </c>
      <c r="BA6" s="9" t="str">
        <f t="shared" si="10"/>
        <v>dc</v>
      </c>
      <c r="BB6" s="9" t="str">
        <f t="shared" si="10"/>
        <v>dj</v>
      </c>
      <c r="BC6" s="9" t="str">
        <f t="shared" si="10"/>
        <v>dv</v>
      </c>
      <c r="BD6" s="9" t="str">
        <f t="shared" si="10"/>
        <v>ds</v>
      </c>
      <c r="BE6" s="9" t="str">
        <f t="shared" si="10"/>
        <v>dg</v>
      </c>
      <c r="BF6" s="9" t="str">
        <f t="shared" si="10"/>
        <v>dl</v>
      </c>
      <c r="BG6" s="9" t="str">
        <f t="shared" si="10"/>
        <v>dt</v>
      </c>
      <c r="BH6" s="9" t="str">
        <f t="shared" si="10"/>
        <v>dc</v>
      </c>
      <c r="BI6" s="9" t="str">
        <f t="shared" si="10"/>
        <v>dj</v>
      </c>
      <c r="BJ6" s="9" t="str">
        <f t="shared" si="10"/>
        <v>dv</v>
      </c>
      <c r="BK6" s="9" t="str">
        <f t="shared" si="10"/>
        <v>ds</v>
      </c>
      <c r="BL6" s="9" t="str">
        <f t="shared" si="10"/>
        <v>dg</v>
      </c>
    </row>
    <row r="7" spans="1:64" ht="30" hidden="1" customHeight="1" thickBot="1" x14ac:dyDescent="0.3">
      <c r="A7" s="43" t="s">
        <v>6</v>
      </c>
      <c r="C7" s="46"/>
      <c r="E7"/>
      <c r="H7" t="str">
        <f t="shared" ref="H7:H34" si="11">IF(OR(ISBLANK(task_start),ISBLANK(task_end)),"",task_end-task_start+1)</f>
        <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3" customFormat="1" ht="30" customHeight="1" thickBot="1" x14ac:dyDescent="0.3">
      <c r="A8" s="44" t="s">
        <v>7</v>
      </c>
      <c r="B8" s="16" t="s">
        <v>45</v>
      </c>
      <c r="C8" s="52"/>
      <c r="D8" s="17"/>
      <c r="E8" s="69"/>
      <c r="F8" s="70"/>
      <c r="G8" s="12"/>
      <c r="H8" s="12" t="str">
        <f t="shared" si="11"/>
        <v/>
      </c>
      <c r="I8" s="29"/>
      <c r="J8" s="29"/>
      <c r="K8" s="29"/>
      <c r="L8" s="29"/>
      <c r="M8" s="29"/>
      <c r="N8" s="29"/>
      <c r="O8" s="29"/>
      <c r="P8" s="29"/>
      <c r="Q8" s="29"/>
      <c r="R8" s="29"/>
      <c r="S8" s="29"/>
      <c r="T8" s="29"/>
      <c r="U8" s="29"/>
      <c r="V8" s="83"/>
      <c r="W8" s="84"/>
      <c r="X8" s="29"/>
      <c r="Y8" s="29"/>
      <c r="Z8" s="29"/>
      <c r="AA8" s="29"/>
      <c r="AB8" s="29"/>
      <c r="AC8" s="29"/>
      <c r="AD8" s="29"/>
      <c r="AE8" s="29"/>
      <c r="AF8" s="29"/>
      <c r="AG8" s="29"/>
      <c r="AH8" s="29"/>
      <c r="AI8" s="29"/>
      <c r="AJ8" s="86"/>
      <c r="AK8" s="87"/>
      <c r="AL8" s="29"/>
      <c r="AM8" s="29"/>
      <c r="AN8" s="29"/>
      <c r="AO8" s="29"/>
      <c r="AP8" s="29"/>
      <c r="AQ8" s="29"/>
      <c r="AR8" s="29"/>
      <c r="AS8" s="29"/>
      <c r="AT8" s="29"/>
      <c r="AU8" s="29"/>
      <c r="AV8" s="29"/>
      <c r="AW8" s="29"/>
      <c r="AX8" s="29"/>
      <c r="AY8" s="29"/>
      <c r="AZ8" s="29"/>
      <c r="BA8" s="29"/>
      <c r="BB8" s="29"/>
      <c r="BC8" s="29"/>
      <c r="BD8" s="29"/>
      <c r="BE8" s="83"/>
      <c r="BF8" s="84"/>
      <c r="BG8" s="29"/>
      <c r="BH8" s="29"/>
      <c r="BI8" s="29"/>
      <c r="BJ8" s="29"/>
      <c r="BK8" s="29"/>
      <c r="BL8" s="29"/>
    </row>
    <row r="9" spans="1:64" s="3" customFormat="1" ht="30" customHeight="1" thickBot="1" x14ac:dyDescent="0.3">
      <c r="A9" s="44" t="s">
        <v>8</v>
      </c>
      <c r="B9" s="59" t="s">
        <v>44</v>
      </c>
      <c r="C9" s="53"/>
      <c r="D9" s="18"/>
      <c r="E9" s="71">
        <f>DATE(2024,3,13)</f>
        <v>45364</v>
      </c>
      <c r="F9" s="71">
        <f>E9</f>
        <v>45364</v>
      </c>
      <c r="G9" s="12"/>
      <c r="H9" s="12">
        <f t="shared" si="11"/>
        <v>1</v>
      </c>
      <c r="I9" s="29"/>
      <c r="J9" s="29"/>
      <c r="K9" s="29"/>
      <c r="L9" s="85"/>
      <c r="M9" s="29"/>
      <c r="N9" s="29"/>
      <c r="O9" s="29"/>
      <c r="P9" s="29"/>
      <c r="Q9" s="29"/>
      <c r="R9" s="29"/>
      <c r="S9" s="85"/>
      <c r="T9" s="29"/>
      <c r="U9" s="29"/>
      <c r="V9" s="83"/>
      <c r="W9" s="84"/>
      <c r="X9" s="29"/>
      <c r="Y9" s="29"/>
      <c r="Z9" s="29"/>
      <c r="AA9" s="29"/>
      <c r="AB9" s="29"/>
      <c r="AC9" s="29"/>
      <c r="AD9" s="29"/>
      <c r="AE9" s="29"/>
      <c r="AF9" s="29"/>
      <c r="AG9" s="29"/>
      <c r="AH9" s="29"/>
      <c r="AI9" s="29"/>
      <c r="AJ9" s="86"/>
      <c r="AK9" s="87"/>
      <c r="AL9" s="29"/>
      <c r="AM9" s="29"/>
      <c r="AN9" s="29"/>
      <c r="AO9" s="29"/>
      <c r="AP9" s="29"/>
      <c r="AQ9" s="29"/>
      <c r="AR9" s="29"/>
      <c r="AS9" s="29"/>
      <c r="AT9" s="29"/>
      <c r="AU9" s="29"/>
      <c r="AV9" s="29"/>
      <c r="AW9" s="29"/>
      <c r="AX9" s="29"/>
      <c r="AY9" s="29"/>
      <c r="AZ9" s="29"/>
      <c r="BA9" s="29"/>
      <c r="BB9" s="29"/>
      <c r="BC9" s="29"/>
      <c r="BD9" s="29"/>
      <c r="BE9" s="83"/>
      <c r="BF9" s="84"/>
      <c r="BG9" s="29"/>
      <c r="BH9" s="29"/>
      <c r="BI9" s="29"/>
      <c r="BJ9" s="29"/>
      <c r="BK9" s="29"/>
      <c r="BL9" s="29"/>
    </row>
    <row r="10" spans="1:64" s="3" customFormat="1" ht="30" customHeight="1" thickBot="1" x14ac:dyDescent="0.3">
      <c r="A10" s="44" t="s">
        <v>9</v>
      </c>
      <c r="B10" s="59" t="s">
        <v>46</v>
      </c>
      <c r="C10" s="53"/>
      <c r="D10" s="18"/>
      <c r="E10" s="71">
        <f>E9+1</f>
        <v>45365</v>
      </c>
      <c r="F10" s="71">
        <f>E10+4</f>
        <v>45369</v>
      </c>
      <c r="G10" s="12"/>
      <c r="H10" s="12">
        <f t="shared" si="11"/>
        <v>5</v>
      </c>
      <c r="I10" s="29"/>
      <c r="J10" s="29"/>
      <c r="K10" s="29"/>
      <c r="L10" s="29"/>
      <c r="M10" s="29"/>
      <c r="N10" s="29"/>
      <c r="O10" s="29"/>
      <c r="P10" s="29"/>
      <c r="Q10" s="29"/>
      <c r="R10" s="29"/>
      <c r="S10" s="29"/>
      <c r="T10" s="29"/>
      <c r="U10" s="30"/>
      <c r="V10" s="88"/>
      <c r="W10" s="84"/>
      <c r="X10" s="29"/>
      <c r="Y10" s="29"/>
      <c r="Z10" s="29"/>
      <c r="AA10" s="29"/>
      <c r="AB10" s="29"/>
      <c r="AC10" s="29"/>
      <c r="AD10" s="29"/>
      <c r="AE10" s="29"/>
      <c r="AF10" s="29"/>
      <c r="AG10" s="29"/>
      <c r="AH10" s="29"/>
      <c r="AI10" s="29"/>
      <c r="AJ10" s="86"/>
      <c r="AK10" s="87"/>
      <c r="AL10" s="29"/>
      <c r="AM10" s="29"/>
      <c r="AN10" s="29"/>
      <c r="AO10" s="29"/>
      <c r="AP10" s="29"/>
      <c r="AQ10" s="29"/>
      <c r="AR10" s="29"/>
      <c r="AS10" s="29"/>
      <c r="AT10" s="29"/>
      <c r="AU10" s="29"/>
      <c r="AV10" s="29"/>
      <c r="AW10" s="29"/>
      <c r="AX10" s="29"/>
      <c r="AY10" s="29"/>
      <c r="AZ10" s="29"/>
      <c r="BA10" s="29"/>
      <c r="BB10" s="29"/>
      <c r="BC10" s="29"/>
      <c r="BD10" s="29"/>
      <c r="BE10" s="83"/>
      <c r="BF10" s="84"/>
      <c r="BG10" s="29"/>
      <c r="BH10" s="29"/>
      <c r="BI10" s="29"/>
      <c r="BJ10" s="29"/>
      <c r="BK10" s="29"/>
      <c r="BL10" s="29"/>
    </row>
    <row r="11" spans="1:64" s="3" customFormat="1" ht="30" customHeight="1" thickBot="1" x14ac:dyDescent="0.3">
      <c r="A11" s="43"/>
      <c r="B11" s="59" t="s">
        <v>47</v>
      </c>
      <c r="C11" s="53"/>
      <c r="D11" s="18"/>
      <c r="E11" s="71">
        <f>F10+3</f>
        <v>45372</v>
      </c>
      <c r="F11" s="71">
        <f>E11+3</f>
        <v>45375</v>
      </c>
      <c r="G11" s="12"/>
      <c r="H11" s="12">
        <f t="shared" si="11"/>
        <v>4</v>
      </c>
      <c r="I11" s="29"/>
      <c r="J11" s="29"/>
      <c r="K11" s="29"/>
      <c r="L11" s="29"/>
      <c r="M11" s="29"/>
      <c r="N11" s="29"/>
      <c r="O11" s="29"/>
      <c r="P11" s="29"/>
      <c r="Q11" s="29"/>
      <c r="R11" s="29"/>
      <c r="S11" s="29"/>
      <c r="T11" s="29"/>
      <c r="U11" s="29"/>
      <c r="V11" s="83"/>
      <c r="W11" s="84"/>
      <c r="X11" s="29"/>
      <c r="Y11" s="29"/>
      <c r="Z11" s="29"/>
      <c r="AA11" s="29"/>
      <c r="AB11" s="29"/>
      <c r="AC11" s="29"/>
      <c r="AD11" s="29"/>
      <c r="AE11" s="29"/>
      <c r="AF11" s="29"/>
      <c r="AG11" s="29"/>
      <c r="AH11" s="29"/>
      <c r="AI11" s="29"/>
      <c r="AJ11" s="86"/>
      <c r="AK11" s="87"/>
      <c r="AL11" s="29"/>
      <c r="AM11" s="29"/>
      <c r="AN11" s="29"/>
      <c r="AO11" s="29"/>
      <c r="AP11" s="29"/>
      <c r="AQ11" s="29"/>
      <c r="AR11" s="29"/>
      <c r="AS11" s="29"/>
      <c r="AT11" s="29"/>
      <c r="AU11" s="29"/>
      <c r="AV11" s="29"/>
      <c r="AW11" s="29"/>
      <c r="AX11" s="29"/>
      <c r="AY11" s="29"/>
      <c r="AZ11" s="29"/>
      <c r="BA11" s="29"/>
      <c r="BB11" s="29"/>
      <c r="BC11" s="29"/>
      <c r="BD11" s="29"/>
      <c r="BE11" s="83"/>
      <c r="BF11" s="84"/>
      <c r="BG11" s="29"/>
      <c r="BH11" s="29"/>
      <c r="BI11" s="29"/>
      <c r="BJ11" s="29"/>
      <c r="BK11" s="29"/>
      <c r="BL11" s="29"/>
    </row>
    <row r="12" spans="1:64" s="3" customFormat="1" ht="30" customHeight="1" thickBot="1" x14ac:dyDescent="0.3">
      <c r="A12" s="43"/>
      <c r="B12" s="59" t="s">
        <v>48</v>
      </c>
      <c r="C12" s="53"/>
      <c r="D12" s="18"/>
      <c r="E12" s="71">
        <f>F11+1</f>
        <v>45376</v>
      </c>
      <c r="F12" s="71">
        <f>E12+6</f>
        <v>45382</v>
      </c>
      <c r="G12" s="12"/>
      <c r="H12" s="12">
        <f t="shared" si="11"/>
        <v>7</v>
      </c>
      <c r="I12" s="29"/>
      <c r="J12" s="29"/>
      <c r="K12" s="29"/>
      <c r="L12" s="29"/>
      <c r="M12" s="29"/>
      <c r="N12" s="29"/>
      <c r="O12" s="29"/>
      <c r="P12" s="29"/>
      <c r="Q12" s="29"/>
      <c r="R12" s="29"/>
      <c r="S12" s="29"/>
      <c r="T12" s="29"/>
      <c r="U12" s="29"/>
      <c r="V12" s="83"/>
      <c r="W12" s="84"/>
      <c r="X12" s="29"/>
      <c r="Y12" s="30"/>
      <c r="Z12" s="29"/>
      <c r="AA12" s="29"/>
      <c r="AB12" s="29"/>
      <c r="AC12" s="29"/>
      <c r="AD12" s="29"/>
      <c r="AE12" s="29"/>
      <c r="AF12" s="29"/>
      <c r="AG12" s="29"/>
      <c r="AH12" s="29"/>
      <c r="AI12" s="29"/>
      <c r="AJ12" s="86"/>
      <c r="AK12" s="87"/>
      <c r="AL12" s="29"/>
      <c r="AM12" s="29"/>
      <c r="AN12" s="29"/>
      <c r="AO12" s="29"/>
      <c r="AP12" s="29"/>
      <c r="AQ12" s="29"/>
      <c r="AR12" s="29"/>
      <c r="AS12" s="29"/>
      <c r="AT12" s="29"/>
      <c r="AU12" s="29"/>
      <c r="AV12" s="29"/>
      <c r="AW12" s="29"/>
      <c r="AX12" s="29"/>
      <c r="AY12" s="29"/>
      <c r="AZ12" s="29"/>
      <c r="BA12" s="29"/>
      <c r="BB12" s="29"/>
      <c r="BC12" s="29"/>
      <c r="BD12" s="29"/>
      <c r="BE12" s="83"/>
      <c r="BF12" s="84"/>
      <c r="BG12" s="29"/>
      <c r="BH12" s="29"/>
      <c r="BI12" s="29"/>
      <c r="BJ12" s="29"/>
      <c r="BK12" s="29"/>
      <c r="BL12" s="29"/>
    </row>
    <row r="13" spans="1:64" s="3" customFormat="1" ht="30" customHeight="1" thickBot="1" x14ac:dyDescent="0.3">
      <c r="A13" s="43"/>
      <c r="B13" s="59" t="s">
        <v>49</v>
      </c>
      <c r="C13" s="53"/>
      <c r="D13" s="18"/>
      <c r="E13" s="71">
        <f>F12+1</f>
        <v>45383</v>
      </c>
      <c r="F13" s="71">
        <f>E13+13</f>
        <v>45396</v>
      </c>
      <c r="G13" s="12"/>
      <c r="H13" s="12">
        <f t="shared" si="11"/>
        <v>14</v>
      </c>
      <c r="I13" s="29"/>
      <c r="J13" s="29"/>
      <c r="K13" s="29"/>
      <c r="L13" s="29"/>
      <c r="M13" s="29"/>
      <c r="N13" s="29"/>
      <c r="O13" s="29"/>
      <c r="P13" s="29"/>
      <c r="Q13" s="29"/>
      <c r="R13" s="29"/>
      <c r="S13" s="29"/>
      <c r="T13" s="29"/>
      <c r="U13" s="29"/>
      <c r="V13" s="83"/>
      <c r="W13" s="84"/>
      <c r="X13" s="29"/>
      <c r="Y13" s="30"/>
      <c r="Z13" s="29"/>
      <c r="AA13" s="29"/>
      <c r="AB13" s="29"/>
      <c r="AC13" s="29"/>
      <c r="AD13" s="29"/>
      <c r="AE13" s="29"/>
      <c r="AF13" s="29"/>
      <c r="AG13" s="29"/>
      <c r="AH13" s="29"/>
      <c r="AI13" s="29"/>
      <c r="AJ13" s="86"/>
      <c r="AK13" s="87"/>
      <c r="AL13" s="29"/>
      <c r="AM13" s="29"/>
      <c r="AN13" s="29"/>
      <c r="AO13" s="29"/>
      <c r="AP13" s="29"/>
      <c r="AQ13" s="29"/>
      <c r="AR13" s="29"/>
      <c r="AS13" s="29"/>
      <c r="AT13" s="29"/>
      <c r="AU13" s="29"/>
      <c r="AV13" s="29"/>
      <c r="AW13" s="29"/>
      <c r="AX13" s="29"/>
      <c r="AY13" s="29"/>
      <c r="AZ13" s="29"/>
      <c r="BA13" s="29"/>
      <c r="BB13" s="29"/>
      <c r="BC13" s="29"/>
      <c r="BD13" s="29"/>
      <c r="BE13" s="83"/>
      <c r="BF13" s="84"/>
      <c r="BG13" s="29"/>
      <c r="BH13" s="29"/>
      <c r="BI13" s="29"/>
      <c r="BJ13" s="29"/>
      <c r="BK13" s="29"/>
      <c r="BL13" s="29"/>
    </row>
    <row r="14" spans="1:64" s="3" customFormat="1" ht="30" customHeight="1" thickBot="1" x14ac:dyDescent="0.3">
      <c r="A14" s="44" t="s">
        <v>10</v>
      </c>
      <c r="B14" s="59" t="s">
        <v>50</v>
      </c>
      <c r="C14" s="53"/>
      <c r="D14" s="18"/>
      <c r="E14" s="71">
        <f>F13-2</f>
        <v>45394</v>
      </c>
      <c r="F14" s="71">
        <f>E14+8</f>
        <v>45402</v>
      </c>
      <c r="G14" s="12"/>
      <c r="H14" s="12">
        <f t="shared" si="11"/>
        <v>9</v>
      </c>
      <c r="I14" s="29"/>
      <c r="J14" s="29"/>
      <c r="K14" s="29"/>
      <c r="L14" s="29"/>
      <c r="M14" s="29"/>
      <c r="N14" s="29"/>
      <c r="O14" s="29"/>
      <c r="P14" s="29"/>
      <c r="Q14" s="29"/>
      <c r="R14" s="29"/>
      <c r="S14" s="29"/>
      <c r="T14" s="29"/>
      <c r="U14" s="29"/>
      <c r="V14" s="83"/>
      <c r="W14" s="84"/>
      <c r="X14" s="29"/>
      <c r="Y14" s="30"/>
      <c r="Z14" s="29"/>
      <c r="AA14" s="29"/>
      <c r="AB14" s="29"/>
      <c r="AC14" s="29"/>
      <c r="AD14" s="29"/>
      <c r="AE14" s="29"/>
      <c r="AF14" s="29"/>
      <c r="AG14" s="29"/>
      <c r="AH14" s="29"/>
      <c r="AI14" s="29"/>
      <c r="AJ14" s="86"/>
      <c r="AK14" s="87"/>
      <c r="AL14" s="29"/>
      <c r="AM14" s="29"/>
      <c r="AN14" s="29"/>
      <c r="AO14" s="29"/>
      <c r="AP14" s="29"/>
      <c r="AQ14" s="29"/>
      <c r="AR14" s="29"/>
      <c r="AS14" s="29"/>
      <c r="AT14" s="29"/>
      <c r="AU14" s="29"/>
      <c r="AV14" s="29"/>
      <c r="AW14" s="29"/>
      <c r="AX14" s="29"/>
      <c r="AY14" s="29"/>
      <c r="AZ14" s="29"/>
      <c r="BA14" s="29"/>
      <c r="BB14" s="29"/>
      <c r="BC14" s="29"/>
      <c r="BD14" s="29"/>
      <c r="BE14" s="83"/>
      <c r="BF14" s="84"/>
      <c r="BG14" s="29"/>
      <c r="BH14" s="29"/>
      <c r="BI14" s="29"/>
      <c r="BJ14" s="29"/>
      <c r="BK14" s="29"/>
      <c r="BL14" s="29"/>
    </row>
    <row r="15" spans="1:64" s="3" customFormat="1" ht="30" customHeight="1" thickBot="1" x14ac:dyDescent="0.3">
      <c r="A15" s="44"/>
      <c r="B15" s="19" t="s">
        <v>58</v>
      </c>
      <c r="C15" s="54"/>
      <c r="D15" s="20"/>
      <c r="E15" s="72"/>
      <c r="F15" s="73"/>
      <c r="G15" s="12"/>
      <c r="H15" s="12" t="str">
        <f t="shared" si="11"/>
        <v/>
      </c>
      <c r="I15" s="29"/>
      <c r="J15" s="29"/>
      <c r="K15" s="29"/>
      <c r="L15" s="29"/>
      <c r="M15" s="29"/>
      <c r="N15" s="29"/>
      <c r="O15" s="29"/>
      <c r="P15" s="29"/>
      <c r="Q15" s="29"/>
      <c r="R15" s="29"/>
      <c r="S15" s="29"/>
      <c r="T15" s="29"/>
      <c r="U15" s="29"/>
      <c r="V15" s="83"/>
      <c r="W15" s="84"/>
      <c r="X15" s="29"/>
      <c r="Y15" s="29"/>
      <c r="Z15" s="29"/>
      <c r="AA15" s="29"/>
      <c r="AB15" s="29"/>
      <c r="AC15" s="29"/>
      <c r="AD15" s="29"/>
      <c r="AE15" s="29"/>
      <c r="AF15" s="29"/>
      <c r="AG15" s="29"/>
      <c r="AH15" s="29"/>
      <c r="AI15" s="29"/>
      <c r="AJ15" s="86"/>
      <c r="AK15" s="87"/>
      <c r="AL15" s="29"/>
      <c r="AM15" s="29"/>
      <c r="AN15" s="29"/>
      <c r="AO15" s="29"/>
      <c r="AP15" s="29"/>
      <c r="AQ15" s="29"/>
      <c r="AR15" s="29"/>
      <c r="AS15" s="29"/>
      <c r="AT15" s="29"/>
      <c r="AU15" s="29"/>
      <c r="AV15" s="29"/>
      <c r="AW15" s="29"/>
      <c r="AX15" s="29"/>
      <c r="AY15" s="29"/>
      <c r="AZ15" s="29"/>
      <c r="BA15" s="29"/>
      <c r="BB15" s="29"/>
      <c r="BC15" s="29"/>
      <c r="BD15" s="29"/>
      <c r="BE15" s="83"/>
      <c r="BF15" s="84"/>
      <c r="BG15" s="29"/>
      <c r="BH15" s="29"/>
      <c r="BI15" s="29"/>
      <c r="BJ15" s="29"/>
      <c r="BK15" s="29"/>
      <c r="BL15" s="29"/>
    </row>
    <row r="16" spans="1:64" s="3" customFormat="1" ht="30" customHeight="1" thickBot="1" x14ac:dyDescent="0.3">
      <c r="A16" s="43"/>
      <c r="B16" s="60" t="s">
        <v>44</v>
      </c>
      <c r="C16" s="55"/>
      <c r="D16" s="21"/>
      <c r="E16" s="74">
        <f>F14+5</f>
        <v>45407</v>
      </c>
      <c r="F16" s="74">
        <f>E16</f>
        <v>45407</v>
      </c>
      <c r="G16" s="12"/>
      <c r="H16" s="12">
        <f t="shared" si="11"/>
        <v>1</v>
      </c>
      <c r="I16" s="29"/>
      <c r="J16" s="29"/>
      <c r="K16" s="29"/>
      <c r="L16" s="29"/>
      <c r="M16" s="29"/>
      <c r="N16" s="29"/>
      <c r="O16" s="29"/>
      <c r="P16" s="29"/>
      <c r="Q16" s="29"/>
      <c r="R16" s="29"/>
      <c r="S16" s="29"/>
      <c r="T16" s="29"/>
      <c r="U16" s="29"/>
      <c r="V16" s="83"/>
      <c r="W16" s="84"/>
      <c r="X16" s="29"/>
      <c r="Y16" s="29"/>
      <c r="Z16" s="29"/>
      <c r="AA16" s="29"/>
      <c r="AB16" s="29"/>
      <c r="AC16" s="29"/>
      <c r="AD16" s="29"/>
      <c r="AE16" s="29"/>
      <c r="AF16" s="29"/>
      <c r="AG16" s="85"/>
      <c r="AH16" s="29"/>
      <c r="AI16" s="29"/>
      <c r="AJ16" s="86"/>
      <c r="AK16" s="87"/>
      <c r="AL16" s="29"/>
      <c r="AM16" s="29"/>
      <c r="AN16" s="85"/>
      <c r="AO16" s="29"/>
      <c r="AP16" s="29"/>
      <c r="AQ16" s="29"/>
      <c r="AR16" s="29"/>
      <c r="AS16" s="29"/>
      <c r="AT16" s="29"/>
      <c r="AU16" s="85"/>
      <c r="AV16" s="29"/>
      <c r="AW16" s="29"/>
      <c r="AX16" s="29"/>
      <c r="AY16" s="29"/>
      <c r="AZ16" s="29"/>
      <c r="BA16" s="29"/>
      <c r="BB16" s="85"/>
      <c r="BC16" s="29"/>
      <c r="BD16" s="29"/>
      <c r="BE16" s="83"/>
      <c r="BF16" s="84"/>
      <c r="BG16" s="29"/>
      <c r="BH16" s="29"/>
      <c r="BI16" s="29"/>
      <c r="BJ16" s="29"/>
      <c r="BK16" s="29"/>
      <c r="BL16" s="29"/>
    </row>
    <row r="17" spans="1:64" s="3" customFormat="1" ht="30" customHeight="1" thickBot="1" x14ac:dyDescent="0.3">
      <c r="A17" s="43"/>
      <c r="B17" s="60" t="s">
        <v>54</v>
      </c>
      <c r="C17" s="55"/>
      <c r="D17" s="21"/>
      <c r="E17" s="74">
        <f>F16</f>
        <v>45407</v>
      </c>
      <c r="F17" s="74">
        <f>E17+7</f>
        <v>45414</v>
      </c>
      <c r="G17" s="12"/>
      <c r="H17" s="12">
        <f t="shared" si="11"/>
        <v>8</v>
      </c>
      <c r="I17" s="29"/>
      <c r="J17" s="29"/>
      <c r="K17" s="29"/>
      <c r="L17" s="29"/>
      <c r="M17" s="29"/>
      <c r="N17" s="29"/>
      <c r="O17" s="29"/>
      <c r="P17" s="29"/>
      <c r="Q17" s="29"/>
      <c r="R17" s="29"/>
      <c r="S17" s="29"/>
      <c r="T17" s="29"/>
      <c r="U17" s="30"/>
      <c r="V17" s="88"/>
      <c r="W17" s="84"/>
      <c r="X17" s="29"/>
      <c r="Y17" s="29"/>
      <c r="Z17" s="29"/>
      <c r="AA17" s="29"/>
      <c r="AB17" s="29"/>
      <c r="AC17" s="29"/>
      <c r="AD17" s="29"/>
      <c r="AE17" s="29"/>
      <c r="AF17" s="29"/>
      <c r="AG17" s="29"/>
      <c r="AH17" s="29"/>
      <c r="AI17" s="29"/>
      <c r="AJ17" s="86"/>
      <c r="AK17" s="87"/>
      <c r="AL17" s="29"/>
      <c r="AM17" s="29"/>
      <c r="AN17" s="29"/>
      <c r="AO17" s="29"/>
      <c r="AP17" s="29"/>
      <c r="AQ17" s="29"/>
      <c r="AR17" s="29"/>
      <c r="AS17" s="29"/>
      <c r="AT17" s="29"/>
      <c r="AU17" s="29"/>
      <c r="AV17" s="29"/>
      <c r="AW17" s="29"/>
      <c r="AX17" s="29"/>
      <c r="AY17" s="29"/>
      <c r="AZ17" s="29"/>
      <c r="BA17" s="29"/>
      <c r="BB17" s="29"/>
      <c r="BC17" s="29"/>
      <c r="BD17" s="29"/>
      <c r="BE17" s="83"/>
      <c r="BF17" s="84"/>
      <c r="BG17" s="29"/>
      <c r="BH17" s="29"/>
      <c r="BI17" s="29"/>
      <c r="BJ17" s="29"/>
      <c r="BK17" s="29"/>
      <c r="BL17" s="29"/>
    </row>
    <row r="18" spans="1:64" s="3" customFormat="1" ht="30" customHeight="1" thickBot="1" x14ac:dyDescent="0.3">
      <c r="A18" s="43"/>
      <c r="B18" s="60" t="s">
        <v>52</v>
      </c>
      <c r="C18" s="55"/>
      <c r="D18" s="21"/>
      <c r="E18" s="74">
        <f>E17+3</f>
        <v>45410</v>
      </c>
      <c r="F18" s="74">
        <f>E18+5</f>
        <v>45415</v>
      </c>
      <c r="G18" s="12"/>
      <c r="H18" s="12">
        <f t="shared" si="11"/>
        <v>6</v>
      </c>
      <c r="I18" s="29"/>
      <c r="J18" s="29"/>
      <c r="K18" s="29"/>
      <c r="L18" s="29"/>
      <c r="M18" s="29"/>
      <c r="N18" s="29"/>
      <c r="O18" s="29"/>
      <c r="P18" s="29"/>
      <c r="Q18" s="29"/>
      <c r="R18" s="29"/>
      <c r="S18" s="29"/>
      <c r="T18" s="29"/>
      <c r="U18" s="29"/>
      <c r="V18" s="83"/>
      <c r="W18" s="84"/>
      <c r="X18" s="29"/>
      <c r="Y18" s="29"/>
      <c r="Z18" s="29"/>
      <c r="AA18" s="29"/>
      <c r="AB18" s="29"/>
      <c r="AC18" s="29"/>
      <c r="AD18" s="29"/>
      <c r="AE18" s="29"/>
      <c r="AF18" s="29"/>
      <c r="AG18" s="29"/>
      <c r="AH18" s="29"/>
      <c r="AI18" s="29"/>
      <c r="AJ18" s="86"/>
      <c r="AK18" s="87"/>
      <c r="AL18" s="29"/>
      <c r="AM18" s="29"/>
      <c r="AN18" s="29"/>
      <c r="AO18" s="29"/>
      <c r="AP18" s="29"/>
      <c r="AQ18" s="29"/>
      <c r="AR18" s="29"/>
      <c r="AS18" s="29"/>
      <c r="AT18" s="29"/>
      <c r="AU18" s="29"/>
      <c r="AV18" s="29"/>
      <c r="AW18" s="29"/>
      <c r="AX18" s="29"/>
      <c r="AY18" s="29"/>
      <c r="AZ18" s="29"/>
      <c r="BA18" s="29"/>
      <c r="BB18" s="29"/>
      <c r="BC18" s="29"/>
      <c r="BD18" s="29"/>
      <c r="BE18" s="83"/>
      <c r="BF18" s="84"/>
      <c r="BG18" s="29"/>
      <c r="BH18" s="29"/>
      <c r="BI18" s="29"/>
      <c r="BJ18" s="29"/>
      <c r="BK18" s="29"/>
      <c r="BL18" s="29"/>
    </row>
    <row r="19" spans="1:64" s="3" customFormat="1" ht="30" customHeight="1" thickBot="1" x14ac:dyDescent="0.3">
      <c r="A19" s="43"/>
      <c r="B19" s="60" t="s">
        <v>56</v>
      </c>
      <c r="C19" s="55"/>
      <c r="D19" s="21"/>
      <c r="E19" s="74">
        <f>F18</f>
        <v>45415</v>
      </c>
      <c r="F19" s="74">
        <f>E19+2</f>
        <v>45417</v>
      </c>
      <c r="G19" s="12"/>
      <c r="H19" s="12">
        <f t="shared" si="11"/>
        <v>3</v>
      </c>
      <c r="I19" s="29"/>
      <c r="J19" s="29"/>
      <c r="K19" s="29"/>
      <c r="L19" s="29"/>
      <c r="M19" s="29"/>
      <c r="N19" s="29"/>
      <c r="O19" s="29"/>
      <c r="P19" s="29"/>
      <c r="Q19" s="29"/>
      <c r="R19" s="29"/>
      <c r="S19" s="29"/>
      <c r="T19" s="29"/>
      <c r="U19" s="29"/>
      <c r="V19" s="83"/>
      <c r="W19" s="84"/>
      <c r="X19" s="29"/>
      <c r="Y19" s="30"/>
      <c r="Z19" s="29"/>
      <c r="AA19" s="29"/>
      <c r="AB19" s="29"/>
      <c r="AC19" s="29"/>
      <c r="AD19" s="29"/>
      <c r="AE19" s="29"/>
      <c r="AF19" s="29"/>
      <c r="AG19" s="29"/>
      <c r="AH19" s="29"/>
      <c r="AI19" s="29"/>
      <c r="AJ19" s="86"/>
      <c r="AK19" s="87"/>
      <c r="AL19" s="29"/>
      <c r="AM19" s="29"/>
      <c r="AN19" s="29"/>
      <c r="AO19" s="29"/>
      <c r="AP19" s="29"/>
      <c r="AQ19" s="29"/>
      <c r="AR19" s="29"/>
      <c r="AS19" s="29"/>
      <c r="AT19" s="29"/>
      <c r="AU19" s="29"/>
      <c r="AV19" s="29"/>
      <c r="AW19" s="29"/>
      <c r="AX19" s="29"/>
      <c r="AY19" s="29"/>
      <c r="AZ19" s="29"/>
      <c r="BA19" s="29"/>
      <c r="BB19" s="29"/>
      <c r="BC19" s="29"/>
      <c r="BD19" s="29"/>
      <c r="BE19" s="83"/>
      <c r="BF19" s="84"/>
      <c r="BG19" s="29"/>
      <c r="BH19" s="29"/>
      <c r="BI19" s="29"/>
      <c r="BJ19" s="29"/>
      <c r="BK19" s="29"/>
      <c r="BL19" s="29"/>
    </row>
    <row r="20" spans="1:64" s="3" customFormat="1" ht="30" customHeight="1" thickBot="1" x14ac:dyDescent="0.3">
      <c r="A20" s="43" t="s">
        <v>11</v>
      </c>
      <c r="B20" s="60" t="s">
        <v>55</v>
      </c>
      <c r="C20" s="55"/>
      <c r="D20" s="21"/>
      <c r="E20" s="74">
        <f>F19</f>
        <v>45417</v>
      </c>
      <c r="F20" s="74">
        <f>E20+6</f>
        <v>45423</v>
      </c>
      <c r="G20" s="12"/>
      <c r="H20" s="12">
        <f t="shared" si="11"/>
        <v>7</v>
      </c>
      <c r="I20" s="29"/>
      <c r="J20" s="29"/>
      <c r="K20" s="29"/>
      <c r="L20" s="29"/>
      <c r="M20" s="29"/>
      <c r="N20" s="29"/>
      <c r="O20" s="29"/>
      <c r="P20" s="29"/>
      <c r="Q20" s="29"/>
      <c r="R20" s="29"/>
      <c r="S20" s="29"/>
      <c r="T20" s="29"/>
      <c r="U20" s="29"/>
      <c r="V20" s="83"/>
      <c r="W20" s="84"/>
      <c r="X20" s="29"/>
      <c r="Y20" s="29"/>
      <c r="Z20" s="29"/>
      <c r="AA20" s="29"/>
      <c r="AB20" s="29"/>
      <c r="AC20" s="29"/>
      <c r="AD20" s="29"/>
      <c r="AE20" s="29"/>
      <c r="AF20" s="29"/>
      <c r="AG20" s="29"/>
      <c r="AH20" s="29"/>
      <c r="AI20" s="29"/>
      <c r="AJ20" s="86"/>
      <c r="AK20" s="87"/>
      <c r="AL20" s="29"/>
      <c r="AM20" s="29"/>
      <c r="AN20" s="29"/>
      <c r="AO20" s="29"/>
      <c r="AP20" s="29"/>
      <c r="AQ20" s="29"/>
      <c r="AR20" s="29"/>
      <c r="AS20" s="29"/>
      <c r="AT20" s="29"/>
      <c r="AU20" s="29"/>
      <c r="AV20" s="29"/>
      <c r="AW20" s="29"/>
      <c r="AX20" s="29"/>
      <c r="AY20" s="29"/>
      <c r="AZ20" s="29"/>
      <c r="BA20" s="29"/>
      <c r="BB20" s="29"/>
      <c r="BC20" s="29"/>
      <c r="BD20" s="29"/>
      <c r="BE20" s="83"/>
      <c r="BF20" s="84"/>
      <c r="BG20" s="29"/>
      <c r="BH20" s="29"/>
      <c r="BI20" s="29"/>
      <c r="BJ20" s="29"/>
      <c r="BK20" s="29"/>
      <c r="BL20" s="29"/>
    </row>
    <row r="21" spans="1:64" s="3" customFormat="1" ht="30" customHeight="1" thickBot="1" x14ac:dyDescent="0.3">
      <c r="A21" s="43"/>
      <c r="B21" s="60" t="s">
        <v>53</v>
      </c>
      <c r="C21" s="55"/>
      <c r="D21" s="21"/>
      <c r="E21" s="74">
        <f>F20</f>
        <v>45423</v>
      </c>
      <c r="F21" s="74">
        <f>E21+10</f>
        <v>45433</v>
      </c>
      <c r="G21" s="12"/>
      <c r="H21" s="12">
        <f t="shared" si="11"/>
        <v>11</v>
      </c>
      <c r="I21" s="29"/>
      <c r="J21" s="29"/>
      <c r="K21" s="29"/>
      <c r="L21" s="29"/>
      <c r="M21" s="29"/>
      <c r="N21" s="29"/>
      <c r="O21" s="29"/>
      <c r="P21" s="29"/>
      <c r="Q21" s="29"/>
      <c r="R21" s="29"/>
      <c r="S21" s="29"/>
      <c r="T21" s="29"/>
      <c r="U21" s="29"/>
      <c r="V21" s="83"/>
      <c r="W21" s="84"/>
      <c r="X21" s="29"/>
      <c r="Y21" s="29"/>
      <c r="Z21" s="29"/>
      <c r="AA21" s="29"/>
      <c r="AB21" s="29"/>
      <c r="AC21" s="29"/>
      <c r="AD21" s="29"/>
      <c r="AE21" s="29"/>
      <c r="AF21" s="29"/>
      <c r="AG21" s="29"/>
      <c r="AH21" s="29"/>
      <c r="AI21" s="29"/>
      <c r="AJ21" s="86"/>
      <c r="AK21" s="87"/>
      <c r="AL21" s="29"/>
      <c r="AM21" s="29"/>
      <c r="AN21" s="29"/>
      <c r="AO21" s="29"/>
      <c r="AP21" s="29"/>
      <c r="AQ21" s="29"/>
      <c r="AR21" s="29"/>
      <c r="AS21" s="29"/>
      <c r="AT21" s="29"/>
      <c r="AU21" s="29"/>
      <c r="AV21" s="29"/>
      <c r="AW21" s="29"/>
      <c r="AX21" s="29"/>
      <c r="AY21" s="29"/>
      <c r="AZ21" s="29"/>
      <c r="BA21" s="29"/>
      <c r="BB21" s="29"/>
      <c r="BC21" s="29"/>
      <c r="BD21" s="29"/>
      <c r="BE21" s="83"/>
      <c r="BF21" s="84"/>
      <c r="BG21" s="29"/>
      <c r="BH21" s="29"/>
      <c r="BI21" s="29"/>
      <c r="BJ21" s="29"/>
      <c r="BK21" s="29"/>
      <c r="BL21" s="29"/>
    </row>
    <row r="22" spans="1:64" s="3" customFormat="1" ht="30" customHeight="1" thickBot="1" x14ac:dyDescent="0.3">
      <c r="A22" s="43"/>
      <c r="B22" s="60" t="s">
        <v>50</v>
      </c>
      <c r="C22" s="55"/>
      <c r="D22" s="21"/>
      <c r="E22" s="74">
        <f>F21-1</f>
        <v>45432</v>
      </c>
      <c r="F22" s="74">
        <f>E22+6</f>
        <v>45438</v>
      </c>
      <c r="G22" s="12"/>
      <c r="H22" s="12">
        <f t="shared" si="11"/>
        <v>7</v>
      </c>
      <c r="I22" s="29"/>
      <c r="J22" s="29"/>
      <c r="K22" s="29"/>
      <c r="L22" s="29"/>
      <c r="M22" s="29"/>
      <c r="N22" s="29"/>
      <c r="O22" s="29"/>
      <c r="P22" s="29"/>
      <c r="Q22" s="29"/>
      <c r="R22" s="29"/>
      <c r="S22" s="29"/>
      <c r="T22" s="29"/>
      <c r="U22" s="29"/>
      <c r="V22" s="83"/>
      <c r="W22" s="84"/>
      <c r="X22" s="29"/>
      <c r="Y22" s="29"/>
      <c r="Z22" s="29"/>
      <c r="AA22" s="29"/>
      <c r="AB22" s="29"/>
      <c r="AC22" s="29"/>
      <c r="AD22" s="29"/>
      <c r="AE22" s="29"/>
      <c r="AF22" s="29"/>
      <c r="AG22" s="29"/>
      <c r="AH22" s="29"/>
      <c r="AI22" s="29"/>
      <c r="AJ22" s="86"/>
      <c r="AK22" s="87"/>
      <c r="AL22" s="29"/>
      <c r="AM22" s="29"/>
      <c r="AN22" s="29"/>
      <c r="AO22" s="29"/>
      <c r="AP22" s="29"/>
      <c r="AQ22" s="29"/>
      <c r="AR22" s="29"/>
      <c r="AS22" s="29"/>
      <c r="AT22" s="29"/>
      <c r="AU22" s="29"/>
      <c r="AV22" s="29"/>
      <c r="AW22" s="29"/>
      <c r="AX22" s="29"/>
      <c r="AY22" s="29"/>
      <c r="AZ22" s="29"/>
      <c r="BA22" s="29"/>
      <c r="BB22" s="29"/>
      <c r="BC22" s="29"/>
      <c r="BD22" s="29"/>
      <c r="BE22" s="83"/>
      <c r="BF22" s="84"/>
      <c r="BG22" s="29"/>
      <c r="BH22" s="29"/>
      <c r="BI22" s="29"/>
      <c r="BJ22" s="29"/>
      <c r="BK22" s="29"/>
      <c r="BL22" s="29"/>
    </row>
    <row r="23" spans="1:64" s="3" customFormat="1" ht="30" customHeight="1" thickBot="1" x14ac:dyDescent="0.3">
      <c r="A23" s="43"/>
      <c r="G23" s="12"/>
      <c r="H23" s="12" t="str">
        <f t="shared" si="11"/>
        <v/>
      </c>
      <c r="I23" s="29"/>
      <c r="J23" s="29"/>
      <c r="K23" s="29"/>
      <c r="L23" s="29"/>
      <c r="M23" s="29"/>
      <c r="N23" s="29"/>
      <c r="O23" s="29"/>
      <c r="P23" s="29"/>
      <c r="Q23" s="29"/>
      <c r="R23" s="29"/>
      <c r="S23" s="29"/>
      <c r="T23" s="29"/>
      <c r="U23" s="29"/>
      <c r="V23" s="83"/>
      <c r="W23" s="84"/>
      <c r="X23" s="29"/>
      <c r="Y23" s="29"/>
      <c r="Z23" s="29"/>
      <c r="AA23" s="29"/>
      <c r="AB23" s="29"/>
      <c r="AC23" s="29"/>
      <c r="AD23" s="29"/>
      <c r="AE23" s="29"/>
      <c r="AF23" s="29"/>
      <c r="AG23" s="29"/>
      <c r="AH23" s="29"/>
      <c r="AI23" s="29"/>
      <c r="AJ23" s="86"/>
      <c r="AK23" s="87"/>
      <c r="AL23" s="29"/>
      <c r="AM23" s="29"/>
      <c r="AN23" s="29"/>
      <c r="AO23" s="29"/>
      <c r="AP23" s="29"/>
      <c r="AQ23" s="29"/>
      <c r="AR23" s="29"/>
      <c r="AS23" s="29"/>
      <c r="AT23" s="29"/>
      <c r="AU23" s="29"/>
      <c r="AV23" s="29"/>
      <c r="AW23" s="29"/>
      <c r="AX23" s="29"/>
      <c r="AY23" s="29"/>
      <c r="AZ23" s="29"/>
      <c r="BA23" s="29"/>
      <c r="BB23" s="29"/>
      <c r="BC23" s="29"/>
      <c r="BD23" s="29"/>
      <c r="BE23" s="83"/>
      <c r="BF23" s="84"/>
      <c r="BG23" s="29"/>
      <c r="BH23" s="29"/>
      <c r="BI23" s="29"/>
      <c r="BJ23" s="29"/>
      <c r="BK23" s="29"/>
      <c r="BL23" s="29"/>
    </row>
    <row r="24" spans="1:64" s="3" customFormat="1" ht="30" customHeight="1" thickBot="1" x14ac:dyDescent="0.3">
      <c r="A24" s="43"/>
      <c r="G24" s="12"/>
      <c r="H24" s="12" t="str">
        <f t="shared" si="11"/>
        <v/>
      </c>
      <c r="I24" s="29"/>
      <c r="J24" s="29"/>
      <c r="K24" s="29"/>
      <c r="L24" s="29"/>
      <c r="M24" s="29"/>
      <c r="N24" s="29"/>
      <c r="O24" s="29"/>
      <c r="P24" s="29"/>
      <c r="Q24" s="29"/>
      <c r="R24" s="29"/>
      <c r="S24" s="29"/>
      <c r="T24" s="29"/>
      <c r="U24" s="29"/>
      <c r="V24" s="83"/>
      <c r="W24" s="84"/>
      <c r="X24" s="29"/>
      <c r="Y24" s="29"/>
      <c r="Z24" s="29"/>
      <c r="AA24" s="29"/>
      <c r="AB24" s="29"/>
      <c r="AC24" s="29"/>
      <c r="AD24" s="29"/>
      <c r="AE24" s="29"/>
      <c r="AF24" s="29"/>
      <c r="AG24" s="29"/>
      <c r="AH24" s="29"/>
      <c r="AI24" s="29"/>
      <c r="AJ24" s="86"/>
      <c r="AK24" s="87"/>
      <c r="AL24" s="29"/>
      <c r="AM24" s="29"/>
      <c r="AN24" s="29"/>
      <c r="AO24" s="29"/>
      <c r="AP24" s="29"/>
      <c r="AQ24" s="29"/>
      <c r="AR24" s="29"/>
      <c r="AS24" s="29"/>
      <c r="AT24" s="29"/>
      <c r="AU24" s="29"/>
      <c r="AV24" s="29"/>
      <c r="AW24" s="29"/>
      <c r="AX24" s="29"/>
      <c r="AY24" s="29"/>
      <c r="AZ24" s="29"/>
      <c r="BA24" s="29"/>
      <c r="BB24" s="29"/>
      <c r="BC24" s="29"/>
      <c r="BD24" s="29"/>
      <c r="BE24" s="83"/>
      <c r="BF24" s="84"/>
      <c r="BG24" s="29"/>
      <c r="BH24" s="29"/>
      <c r="BI24" s="29"/>
      <c r="BJ24" s="29"/>
      <c r="BK24" s="29"/>
      <c r="BL24" s="29"/>
    </row>
    <row r="25" spans="1:64" s="3" customFormat="1" ht="30" customHeight="1" thickBot="1" x14ac:dyDescent="0.3">
      <c r="A25" s="43"/>
      <c r="G25" s="12"/>
      <c r="H25" s="12" t="str">
        <f t="shared" si="11"/>
        <v/>
      </c>
      <c r="I25" s="29"/>
      <c r="J25" s="29"/>
      <c r="K25" s="29"/>
      <c r="L25" s="29"/>
      <c r="M25" s="29"/>
      <c r="N25" s="29"/>
      <c r="O25" s="29"/>
      <c r="P25" s="29"/>
      <c r="Q25" s="29"/>
      <c r="R25" s="29"/>
      <c r="S25" s="29"/>
      <c r="T25" s="29"/>
      <c r="U25" s="29"/>
      <c r="V25" s="83"/>
      <c r="W25" s="84"/>
      <c r="X25" s="29"/>
      <c r="Y25" s="29"/>
      <c r="Z25" s="29"/>
      <c r="AA25" s="29"/>
      <c r="AB25" s="29"/>
      <c r="AC25" s="29"/>
      <c r="AD25" s="29"/>
      <c r="AE25" s="29"/>
      <c r="AF25" s="29"/>
      <c r="AG25" s="29"/>
      <c r="AH25" s="29"/>
      <c r="AI25" s="29"/>
      <c r="AJ25" s="86"/>
      <c r="AK25" s="87"/>
      <c r="AL25" s="29"/>
      <c r="AM25" s="29"/>
      <c r="AN25" s="29"/>
      <c r="AO25" s="29"/>
      <c r="AP25" s="29"/>
      <c r="AQ25" s="29"/>
      <c r="AR25" s="29"/>
      <c r="AS25" s="29"/>
      <c r="AT25" s="29"/>
      <c r="AU25" s="29"/>
      <c r="AV25" s="29"/>
      <c r="AW25" s="29"/>
      <c r="AX25" s="29"/>
      <c r="AY25" s="29"/>
      <c r="AZ25" s="29"/>
      <c r="BA25" s="29"/>
      <c r="BB25" s="29"/>
      <c r="BC25" s="29"/>
      <c r="BD25" s="29"/>
      <c r="BE25" s="83"/>
      <c r="BF25" s="84"/>
      <c r="BG25" s="29"/>
      <c r="BH25" s="29"/>
      <c r="BI25" s="29"/>
      <c r="BJ25" s="29"/>
      <c r="BK25" s="29"/>
      <c r="BL25" s="29"/>
    </row>
    <row r="26" spans="1:64" s="3" customFormat="1" ht="30" customHeight="1" thickBot="1" x14ac:dyDescent="0.3">
      <c r="A26" s="43" t="s">
        <v>11</v>
      </c>
      <c r="G26" s="12"/>
      <c r="H26" s="12" t="str">
        <f t="shared" si="11"/>
        <v/>
      </c>
      <c r="I26" s="29"/>
      <c r="J26" s="29"/>
      <c r="K26" s="29"/>
      <c r="L26" s="29"/>
      <c r="M26" s="29"/>
      <c r="N26" s="29"/>
      <c r="O26" s="29"/>
      <c r="P26" s="29"/>
      <c r="Q26" s="29"/>
      <c r="R26" s="29"/>
      <c r="S26" s="29"/>
      <c r="T26" s="29"/>
      <c r="U26" s="29"/>
      <c r="V26" s="83"/>
      <c r="W26" s="84"/>
      <c r="X26" s="29"/>
      <c r="Y26" s="29"/>
      <c r="Z26" s="29"/>
      <c r="AA26" s="29"/>
      <c r="AB26" s="29"/>
      <c r="AC26" s="29"/>
      <c r="AD26" s="29"/>
      <c r="AE26" s="29"/>
      <c r="AF26" s="29"/>
      <c r="AG26" s="29"/>
      <c r="AH26" s="29"/>
      <c r="AI26" s="29"/>
      <c r="AJ26" s="86"/>
      <c r="AK26" s="87"/>
      <c r="AL26" s="29"/>
      <c r="AM26" s="29"/>
      <c r="AN26" s="29"/>
      <c r="AO26" s="29"/>
      <c r="AP26" s="29"/>
      <c r="AQ26" s="29"/>
      <c r="AR26" s="29"/>
      <c r="AS26" s="29"/>
      <c r="AT26" s="29"/>
      <c r="AU26" s="29"/>
      <c r="AV26" s="29"/>
      <c r="AW26" s="29"/>
      <c r="AX26" s="29"/>
      <c r="AY26" s="29"/>
      <c r="AZ26" s="29"/>
      <c r="BA26" s="29"/>
      <c r="BB26" s="29"/>
      <c r="BC26" s="29"/>
      <c r="BD26" s="29"/>
      <c r="BE26" s="83"/>
      <c r="BF26" s="84"/>
      <c r="BG26" s="29"/>
      <c r="BH26" s="29"/>
      <c r="BI26" s="29"/>
      <c r="BJ26" s="29"/>
      <c r="BK26" s="29"/>
      <c r="BL26" s="29"/>
    </row>
    <row r="27" spans="1:64" s="3" customFormat="1" ht="30" customHeight="1" thickBot="1" x14ac:dyDescent="0.3">
      <c r="A27" s="43"/>
      <c r="G27" s="12"/>
      <c r="H27" s="12" t="str">
        <f t="shared" si="11"/>
        <v/>
      </c>
      <c r="I27" s="29"/>
      <c r="J27" s="29"/>
      <c r="K27" s="29"/>
      <c r="L27" s="29"/>
      <c r="M27" s="29"/>
      <c r="N27" s="29"/>
      <c r="O27" s="29"/>
      <c r="P27" s="29"/>
      <c r="Q27" s="29"/>
      <c r="R27" s="29"/>
      <c r="S27" s="29"/>
      <c r="T27" s="29"/>
      <c r="U27" s="29"/>
      <c r="V27" s="83"/>
      <c r="W27" s="84"/>
      <c r="X27" s="29"/>
      <c r="Y27" s="29"/>
      <c r="Z27" s="29"/>
      <c r="AA27" s="29"/>
      <c r="AB27" s="29"/>
      <c r="AC27" s="29"/>
      <c r="AD27" s="29"/>
      <c r="AE27" s="29"/>
      <c r="AF27" s="29"/>
      <c r="AG27" s="29"/>
      <c r="AH27" s="29"/>
      <c r="AI27" s="29"/>
      <c r="AJ27" s="86"/>
      <c r="AK27" s="87"/>
      <c r="AL27" s="29"/>
      <c r="AM27" s="29"/>
      <c r="AN27" s="29"/>
      <c r="AO27" s="29"/>
      <c r="AP27" s="29"/>
      <c r="AQ27" s="29"/>
      <c r="AR27" s="29"/>
      <c r="AS27" s="29"/>
      <c r="AT27" s="29"/>
      <c r="AU27" s="29"/>
      <c r="AV27" s="29"/>
      <c r="AW27" s="29"/>
      <c r="AX27" s="29"/>
      <c r="AY27" s="29"/>
      <c r="AZ27" s="29"/>
      <c r="BA27" s="29"/>
      <c r="BB27" s="29"/>
      <c r="BC27" s="29"/>
      <c r="BD27" s="29"/>
      <c r="BE27" s="83"/>
      <c r="BF27" s="84"/>
      <c r="BG27" s="29"/>
      <c r="BH27" s="29"/>
      <c r="BI27" s="29"/>
      <c r="BJ27" s="29"/>
      <c r="BK27" s="29"/>
      <c r="BL27" s="29"/>
    </row>
    <row r="28" spans="1:64" s="3" customFormat="1" ht="30" customHeight="1" thickBot="1" x14ac:dyDescent="0.3">
      <c r="A28" s="43"/>
      <c r="G28" s="12"/>
      <c r="H28" s="12" t="str">
        <f t="shared" si="11"/>
        <v/>
      </c>
      <c r="I28" s="29"/>
      <c r="J28" s="29"/>
      <c r="K28" s="29"/>
      <c r="L28" s="29"/>
      <c r="M28" s="29"/>
      <c r="N28" s="29"/>
      <c r="O28" s="29"/>
      <c r="P28" s="29"/>
      <c r="Q28" s="29"/>
      <c r="R28" s="29"/>
      <c r="S28" s="29"/>
      <c r="T28" s="29"/>
      <c r="U28" s="29"/>
      <c r="V28" s="83"/>
      <c r="W28" s="84"/>
      <c r="X28" s="29"/>
      <c r="Y28" s="29"/>
      <c r="Z28" s="29"/>
      <c r="AA28" s="29"/>
      <c r="AB28" s="29"/>
      <c r="AC28" s="29"/>
      <c r="AD28" s="29"/>
      <c r="AE28" s="29"/>
      <c r="AF28" s="29"/>
      <c r="AG28" s="29"/>
      <c r="AH28" s="29"/>
      <c r="AI28" s="29"/>
      <c r="AJ28" s="86"/>
      <c r="AK28" s="87"/>
      <c r="AL28" s="29"/>
      <c r="AM28" s="29"/>
      <c r="AN28" s="29"/>
      <c r="AO28" s="29"/>
      <c r="AP28" s="29"/>
      <c r="AQ28" s="29"/>
      <c r="AR28" s="29"/>
      <c r="AS28" s="29"/>
      <c r="AT28" s="29"/>
      <c r="AU28" s="29"/>
      <c r="AV28" s="29"/>
      <c r="AW28" s="29"/>
      <c r="AX28" s="29"/>
      <c r="AY28" s="29"/>
      <c r="AZ28" s="29"/>
      <c r="BA28" s="29"/>
      <c r="BB28" s="29"/>
      <c r="BC28" s="29"/>
      <c r="BD28" s="29"/>
      <c r="BE28" s="83"/>
      <c r="BF28" s="84"/>
      <c r="BG28" s="29"/>
      <c r="BH28" s="29"/>
      <c r="BI28" s="29"/>
      <c r="BJ28" s="29"/>
      <c r="BK28" s="29"/>
      <c r="BL28" s="29"/>
    </row>
    <row r="29" spans="1:64" s="3" customFormat="1" ht="30" customHeight="1" thickBot="1" x14ac:dyDescent="0.3">
      <c r="A29" s="43"/>
      <c r="G29" s="12"/>
      <c r="H29" s="12" t="str">
        <f t="shared" si="11"/>
        <v/>
      </c>
      <c r="I29" s="29"/>
      <c r="J29" s="29"/>
      <c r="K29" s="29"/>
      <c r="L29" s="29"/>
      <c r="M29" s="29"/>
      <c r="N29" s="29"/>
      <c r="O29" s="29"/>
      <c r="P29" s="29"/>
      <c r="Q29" s="29"/>
      <c r="R29" s="29"/>
      <c r="S29" s="29"/>
      <c r="T29" s="29"/>
      <c r="U29" s="29"/>
      <c r="V29" s="83"/>
      <c r="W29" s="84"/>
      <c r="X29" s="29"/>
      <c r="Y29" s="29"/>
      <c r="Z29" s="29"/>
      <c r="AA29" s="29"/>
      <c r="AB29" s="29"/>
      <c r="AC29" s="29"/>
      <c r="AD29" s="29"/>
      <c r="AE29" s="29"/>
      <c r="AF29" s="29"/>
      <c r="AG29" s="29"/>
      <c r="AH29" s="29"/>
      <c r="AI29" s="29"/>
      <c r="AJ29" s="86"/>
      <c r="AK29" s="87"/>
      <c r="AL29" s="29"/>
      <c r="AM29" s="29"/>
      <c r="AN29" s="29"/>
      <c r="AO29" s="29"/>
      <c r="AP29" s="29"/>
      <c r="AQ29" s="29"/>
      <c r="AR29" s="29"/>
      <c r="AS29" s="29"/>
      <c r="AT29" s="29"/>
      <c r="AU29" s="29"/>
      <c r="AV29" s="29"/>
      <c r="AW29" s="29"/>
      <c r="AX29" s="29"/>
      <c r="AY29" s="29"/>
      <c r="AZ29" s="29"/>
      <c r="BA29" s="29"/>
      <c r="BB29" s="29"/>
      <c r="BC29" s="29"/>
      <c r="BD29" s="29"/>
      <c r="BE29" s="83"/>
      <c r="BF29" s="84"/>
      <c r="BG29" s="29"/>
      <c r="BH29" s="29"/>
      <c r="BI29" s="29"/>
      <c r="BJ29" s="29"/>
      <c r="BK29" s="29"/>
      <c r="BL29" s="29"/>
    </row>
    <row r="30" spans="1:64" s="3" customFormat="1" ht="30" customHeight="1" thickBot="1" x14ac:dyDescent="0.3">
      <c r="A30" s="43"/>
      <c r="G30" s="12"/>
      <c r="H30" s="12" t="str">
        <f t="shared" si="11"/>
        <v/>
      </c>
      <c r="I30" s="29"/>
      <c r="J30" s="29"/>
      <c r="K30" s="29"/>
      <c r="L30" s="29"/>
      <c r="M30" s="29"/>
      <c r="N30" s="29"/>
      <c r="O30" s="29"/>
      <c r="P30" s="29"/>
      <c r="Q30" s="29"/>
      <c r="R30" s="29"/>
      <c r="S30" s="29"/>
      <c r="T30" s="29"/>
      <c r="U30" s="29"/>
      <c r="V30" s="83"/>
      <c r="W30" s="84"/>
      <c r="X30" s="29"/>
      <c r="Y30" s="29"/>
      <c r="Z30" s="29"/>
      <c r="AA30" s="29"/>
      <c r="AB30" s="29"/>
      <c r="AC30" s="29"/>
      <c r="AD30" s="29"/>
      <c r="AE30" s="29"/>
      <c r="AF30" s="29"/>
      <c r="AG30" s="29"/>
      <c r="AH30" s="29"/>
      <c r="AI30" s="29"/>
      <c r="AJ30" s="86"/>
      <c r="AK30" s="87"/>
      <c r="AL30" s="29"/>
      <c r="AM30" s="29"/>
      <c r="AN30" s="29"/>
      <c r="AO30" s="29"/>
      <c r="AP30" s="29"/>
      <c r="AQ30" s="29"/>
      <c r="AR30" s="29"/>
      <c r="AS30" s="29"/>
      <c r="AT30" s="29"/>
      <c r="AU30" s="29"/>
      <c r="AV30" s="29"/>
      <c r="AW30" s="29"/>
      <c r="AX30" s="29"/>
      <c r="AY30" s="29"/>
      <c r="AZ30" s="29"/>
      <c r="BA30" s="29"/>
      <c r="BB30" s="29"/>
      <c r="BC30" s="29"/>
      <c r="BD30" s="29"/>
      <c r="BE30" s="83"/>
      <c r="BF30" s="84"/>
      <c r="BG30" s="29"/>
      <c r="BH30" s="29"/>
      <c r="BI30" s="29"/>
      <c r="BJ30" s="29"/>
      <c r="BK30" s="29"/>
      <c r="BL30" s="29"/>
    </row>
    <row r="31" spans="1:64" s="3" customFormat="1" ht="30" customHeight="1" thickBot="1" x14ac:dyDescent="0.3">
      <c r="A31" s="43"/>
      <c r="G31" s="12"/>
      <c r="H31" s="12" t="str">
        <f t="shared" si="11"/>
        <v/>
      </c>
      <c r="I31" s="29"/>
      <c r="J31" s="29"/>
      <c r="K31" s="29"/>
      <c r="L31" s="29"/>
      <c r="M31" s="29"/>
      <c r="N31" s="29"/>
      <c r="O31" s="29"/>
      <c r="P31" s="29"/>
      <c r="Q31" s="29"/>
      <c r="R31" s="29"/>
      <c r="S31" s="29"/>
      <c r="T31" s="29"/>
      <c r="U31" s="29"/>
      <c r="V31" s="83"/>
      <c r="W31" s="84"/>
      <c r="X31" s="29"/>
      <c r="Y31" s="29"/>
      <c r="Z31" s="29"/>
      <c r="AA31" s="29"/>
      <c r="AB31" s="29"/>
      <c r="AC31" s="29"/>
      <c r="AD31" s="29"/>
      <c r="AE31" s="29"/>
      <c r="AF31" s="29"/>
      <c r="AG31" s="29"/>
      <c r="AH31" s="29"/>
      <c r="AI31" s="29"/>
      <c r="AJ31" s="86"/>
      <c r="AK31" s="87"/>
      <c r="AL31" s="29"/>
      <c r="AM31" s="29"/>
      <c r="AN31" s="29"/>
      <c r="AO31" s="29"/>
      <c r="AP31" s="29"/>
      <c r="AQ31" s="29"/>
      <c r="AR31" s="29"/>
      <c r="AS31" s="29"/>
      <c r="AT31" s="29"/>
      <c r="AU31" s="29"/>
      <c r="AV31" s="29"/>
      <c r="AW31" s="29"/>
      <c r="AX31" s="29"/>
      <c r="AY31" s="29"/>
      <c r="AZ31" s="29"/>
      <c r="BA31" s="29"/>
      <c r="BB31" s="29"/>
      <c r="BC31" s="29"/>
      <c r="BD31" s="29"/>
      <c r="BE31" s="83"/>
      <c r="BF31" s="84"/>
      <c r="BG31" s="29"/>
      <c r="BH31" s="29"/>
      <c r="BI31" s="29"/>
      <c r="BJ31" s="29"/>
      <c r="BK31" s="29"/>
      <c r="BL31" s="29"/>
    </row>
    <row r="32" spans="1:64" s="3" customFormat="1" ht="30" customHeight="1" thickBot="1" x14ac:dyDescent="0.3">
      <c r="A32" s="43" t="s">
        <v>12</v>
      </c>
      <c r="G32" s="12"/>
      <c r="H32" s="12" t="str">
        <f t="shared" si="11"/>
        <v/>
      </c>
      <c r="I32" s="29"/>
      <c r="J32" s="29"/>
      <c r="K32" s="29"/>
      <c r="L32" s="29"/>
      <c r="M32" s="29"/>
      <c r="N32" s="29"/>
      <c r="O32" s="29"/>
      <c r="P32" s="29"/>
      <c r="Q32" s="29"/>
      <c r="R32" s="29"/>
      <c r="S32" s="29"/>
      <c r="T32" s="29"/>
      <c r="U32" s="29"/>
      <c r="V32" s="83"/>
      <c r="W32" s="84"/>
      <c r="X32" s="29"/>
      <c r="Y32" s="29"/>
      <c r="Z32" s="29"/>
      <c r="AA32" s="29"/>
      <c r="AB32" s="29"/>
      <c r="AC32" s="29"/>
      <c r="AD32" s="29"/>
      <c r="AE32" s="29"/>
      <c r="AF32" s="29"/>
      <c r="AG32" s="29"/>
      <c r="AH32" s="29"/>
      <c r="AI32" s="29"/>
      <c r="AJ32" s="86"/>
      <c r="AK32" s="87"/>
      <c r="AL32" s="29"/>
      <c r="AM32" s="29"/>
      <c r="AN32" s="29"/>
      <c r="AO32" s="29"/>
      <c r="AP32" s="29"/>
      <c r="AQ32" s="29"/>
      <c r="AR32" s="29"/>
      <c r="AS32" s="29"/>
      <c r="AT32" s="29"/>
      <c r="AU32" s="29"/>
      <c r="AV32" s="29"/>
      <c r="AW32" s="29"/>
      <c r="AX32" s="29"/>
      <c r="AY32" s="29"/>
      <c r="AZ32" s="29"/>
      <c r="BA32" s="29"/>
      <c r="BB32" s="29"/>
      <c r="BC32" s="29"/>
      <c r="BD32" s="29"/>
      <c r="BE32" s="83"/>
      <c r="BF32" s="84"/>
      <c r="BG32" s="29"/>
      <c r="BH32" s="29"/>
      <c r="BI32" s="29"/>
      <c r="BJ32" s="29"/>
      <c r="BK32" s="29"/>
      <c r="BL32" s="29"/>
    </row>
    <row r="33" spans="1:64" s="3" customFormat="1" ht="30" customHeight="1" thickBot="1" x14ac:dyDescent="0.3">
      <c r="A33" s="44" t="s">
        <v>13</v>
      </c>
      <c r="G33" s="12"/>
      <c r="H33" s="12" t="str">
        <f t="shared" si="11"/>
        <v/>
      </c>
      <c r="I33" s="29"/>
      <c r="J33" s="29"/>
      <c r="K33" s="29"/>
      <c r="L33" s="29"/>
      <c r="M33" s="29"/>
      <c r="N33" s="29"/>
      <c r="O33" s="29"/>
      <c r="P33" s="29"/>
      <c r="Q33" s="29"/>
      <c r="R33" s="29"/>
      <c r="S33" s="29"/>
      <c r="T33" s="29"/>
      <c r="U33" s="29"/>
      <c r="V33" s="83"/>
      <c r="W33" s="84"/>
      <c r="X33" s="29"/>
      <c r="Y33" s="29"/>
      <c r="Z33" s="29"/>
      <c r="AA33" s="29"/>
      <c r="AB33" s="29"/>
      <c r="AC33" s="29"/>
      <c r="AD33" s="29"/>
      <c r="AE33" s="29"/>
      <c r="AF33" s="29"/>
      <c r="AG33" s="29"/>
      <c r="AH33" s="29"/>
      <c r="AI33" s="29"/>
      <c r="AJ33" s="86"/>
      <c r="AK33" s="87"/>
      <c r="AL33" s="29"/>
      <c r="AM33" s="29"/>
      <c r="AN33" s="29"/>
      <c r="AO33" s="29"/>
      <c r="AP33" s="29"/>
      <c r="AQ33" s="29"/>
      <c r="AR33" s="29"/>
      <c r="AS33" s="29"/>
      <c r="AT33" s="29"/>
      <c r="AU33" s="29"/>
      <c r="AV33" s="29"/>
      <c r="AW33" s="29"/>
      <c r="AX33" s="29"/>
      <c r="AY33" s="29"/>
      <c r="AZ33" s="29"/>
      <c r="BA33" s="29"/>
      <c r="BB33" s="29"/>
      <c r="BC33" s="29"/>
      <c r="BD33" s="29"/>
      <c r="BE33" s="83"/>
      <c r="BF33" s="84"/>
      <c r="BG33" s="29"/>
      <c r="BH33" s="29"/>
      <c r="BI33" s="29"/>
      <c r="BJ33" s="29"/>
      <c r="BK33" s="29"/>
      <c r="BL33" s="29"/>
    </row>
    <row r="34" spans="1:64" ht="30" customHeight="1" thickBot="1" x14ac:dyDescent="0.3">
      <c r="B34" s="25" t="s">
        <v>14</v>
      </c>
      <c r="C34" s="26"/>
      <c r="D34" s="27"/>
      <c r="E34" s="78"/>
      <c r="F34" s="79"/>
      <c r="G34" s="28"/>
      <c r="H34" s="28" t="str">
        <f t="shared" si="11"/>
        <v/>
      </c>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row>
    <row r="35" spans="1:64" ht="30" customHeight="1" x14ac:dyDescent="0.25">
      <c r="C35" s="10"/>
      <c r="F35" s="45"/>
    </row>
    <row r="36" spans="1:64" ht="30" customHeight="1" x14ac:dyDescent="0.25">
      <c r="C36" s="11"/>
    </row>
  </sheetData>
  <mergeCells count="11">
    <mergeCell ref="AD4:AJ4"/>
    <mergeCell ref="AK4:AQ4"/>
    <mergeCell ref="AR4:AX4"/>
    <mergeCell ref="AY4:BE4"/>
    <mergeCell ref="BF4:BL4"/>
    <mergeCell ref="W4:AC4"/>
    <mergeCell ref="C3:D3"/>
    <mergeCell ref="E3:F3"/>
    <mergeCell ref="C4:D4"/>
    <mergeCell ref="I4:O4"/>
    <mergeCell ref="P4:V4"/>
  </mergeCells>
  <conditionalFormatting sqref="D7:D23 D34">
    <cfRule type="dataBar" priority="4">
      <dataBar>
        <cfvo type="num" val="0"/>
        <cfvo type="num" val="1"/>
        <color theme="0" tint="-0.249977111117893"/>
      </dataBar>
      <extLst>
        <ext xmlns:x14="http://schemas.microsoft.com/office/spreadsheetml/2009/9/main" uri="{B025F937-C7B1-47D3-B67F-A62EFF666E3E}">
          <x14:id>{3181488C-FF0D-4C74-BCBA-EBC13AADB691}</x14:id>
        </ext>
      </extLst>
    </cfRule>
  </conditionalFormatting>
  <conditionalFormatting sqref="I5:BL34">
    <cfRule type="expression" dxfId="8" priority="3">
      <formula>AND(TODAY()&gt;=I$5,TODAY()&lt;J$5)</formula>
    </cfRule>
  </conditionalFormatting>
  <conditionalFormatting sqref="I7:BL34">
    <cfRule type="expression" dxfId="7" priority="1">
      <formula>AND(task_start&lt;=I$5,ROUNDDOWN((task_end-task_start+1)*task_progress,0)+task_start-1&gt;=I$5)</formula>
    </cfRule>
    <cfRule type="expression" dxfId="6" priority="2"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70AB2572-539F-48A3-B51C-D4591B8F989E}">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3181488C-FF0D-4C74-BCBA-EBC13AADB691}">
            <x14:dataBar minLength="0" maxLength="100" gradient="0">
              <x14:cfvo type="num">
                <xm:f>0</xm:f>
              </x14:cfvo>
              <x14:cfvo type="num">
                <xm:f>1</xm:f>
              </x14:cfvo>
              <x14:negativeFillColor rgb="FFFF0000"/>
              <x14:axisColor rgb="FF000000"/>
            </x14:dataBar>
          </x14:cfRule>
          <xm:sqref>D7:D23 D34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FD31D-0912-4020-ABD8-E2BBF3F3F794}">
  <sheetPr>
    <pageSetUpPr fitToPage="1"/>
  </sheetPr>
  <dimension ref="A1:BL36"/>
  <sheetViews>
    <sheetView showGridLines="0" tabSelected="1" showRuler="0" zoomScale="85" zoomScaleNormal="85" zoomScalePageLayoutView="70" workbookViewId="0">
      <pane ySplit="6" topLeftCell="A8" activePane="bottomLeft" state="frozen"/>
      <selection pane="bottomLeft" activeCell="BA15" sqref="BA15"/>
    </sheetView>
  </sheetViews>
  <sheetFormatPr baseColWidth="10" defaultColWidth="9.140625" defaultRowHeight="30" customHeight="1" x14ac:dyDescent="0.25"/>
  <cols>
    <col min="1" max="1" width="2.7109375" style="43" customWidth="1"/>
    <col min="2" max="2" width="29.5703125" customWidth="1"/>
    <col min="3" max="3" width="18.85546875" customWidth="1"/>
    <col min="4" max="4" width="5.7109375" customWidth="1"/>
    <col min="5" max="5" width="10.42578125" style="5" customWidth="1"/>
    <col min="6" max="6" width="10.42578125" customWidth="1"/>
    <col min="7" max="7" width="3.140625" customWidth="1"/>
    <col min="8" max="8" width="6.140625" hidden="1" customWidth="1"/>
    <col min="9" max="64" width="3.140625" customWidth="1"/>
  </cols>
  <sheetData>
    <row r="1" spans="1:64" ht="30" customHeight="1" x14ac:dyDescent="0.45">
      <c r="A1" s="44" t="s">
        <v>0</v>
      </c>
      <c r="B1" s="47" t="s">
        <v>31</v>
      </c>
      <c r="C1" s="1"/>
      <c r="D1" s="2"/>
      <c r="E1" s="4"/>
      <c r="F1" s="32"/>
      <c r="H1" s="2"/>
      <c r="I1" s="63"/>
    </row>
    <row r="2" spans="1:64" ht="30" customHeight="1" x14ac:dyDescent="0.3">
      <c r="A2" s="43" t="s">
        <v>1</v>
      </c>
      <c r="B2" s="48" t="s">
        <v>32</v>
      </c>
      <c r="I2" s="64"/>
    </row>
    <row r="3" spans="1:64" ht="30" customHeight="1" x14ac:dyDescent="0.25">
      <c r="A3" s="43" t="s">
        <v>2</v>
      </c>
      <c r="B3" s="49" t="s">
        <v>33</v>
      </c>
      <c r="C3" s="104" t="s">
        <v>39</v>
      </c>
      <c r="D3" s="105"/>
      <c r="E3" s="103">
        <f>DATE(2024,5,27)</f>
        <v>45439</v>
      </c>
      <c r="F3" s="103"/>
    </row>
    <row r="4" spans="1:64" ht="30" customHeight="1" x14ac:dyDescent="0.25">
      <c r="A4" s="44" t="s">
        <v>3</v>
      </c>
      <c r="C4" s="104" t="s">
        <v>40</v>
      </c>
      <c r="D4" s="105"/>
      <c r="E4" s="6">
        <v>1</v>
      </c>
      <c r="I4" s="100">
        <f>I5</f>
        <v>45439</v>
      </c>
      <c r="J4" s="101"/>
      <c r="K4" s="101"/>
      <c r="L4" s="101"/>
      <c r="M4" s="101"/>
      <c r="N4" s="101"/>
      <c r="O4" s="102"/>
      <c r="P4" s="100">
        <f t="shared" ref="P4" si="0">P5</f>
        <v>45446</v>
      </c>
      <c r="Q4" s="101"/>
      <c r="R4" s="101"/>
      <c r="S4" s="101"/>
      <c r="T4" s="101"/>
      <c r="U4" s="101"/>
      <c r="V4" s="102"/>
      <c r="W4" s="100">
        <f t="shared" ref="W4" si="1">W5</f>
        <v>45453</v>
      </c>
      <c r="X4" s="101"/>
      <c r="Y4" s="101"/>
      <c r="Z4" s="101"/>
      <c r="AA4" s="101"/>
      <c r="AB4" s="101"/>
      <c r="AC4" s="102"/>
      <c r="AD4" s="100">
        <f t="shared" ref="AD4" si="2">AD5</f>
        <v>45460</v>
      </c>
      <c r="AE4" s="101"/>
      <c r="AF4" s="101"/>
      <c r="AG4" s="101"/>
      <c r="AH4" s="101"/>
      <c r="AI4" s="101"/>
      <c r="AJ4" s="102"/>
      <c r="AK4" s="100">
        <f t="shared" ref="AK4" si="3">AK5</f>
        <v>45467</v>
      </c>
      <c r="AL4" s="101"/>
      <c r="AM4" s="101"/>
      <c r="AN4" s="101"/>
      <c r="AO4" s="101"/>
      <c r="AP4" s="101"/>
      <c r="AQ4" s="102"/>
      <c r="AR4" s="100">
        <f t="shared" ref="AR4" si="4">AR5</f>
        <v>45474</v>
      </c>
      <c r="AS4" s="101"/>
      <c r="AT4" s="101"/>
      <c r="AU4" s="101"/>
      <c r="AV4" s="101"/>
      <c r="AW4" s="101"/>
      <c r="AX4" s="102"/>
      <c r="AY4" s="100">
        <f t="shared" ref="AY4" si="5">AY5</f>
        <v>45481</v>
      </c>
      <c r="AZ4" s="101"/>
      <c r="BA4" s="101"/>
      <c r="BB4" s="101"/>
      <c r="BC4" s="101"/>
      <c r="BD4" s="101"/>
      <c r="BE4" s="102"/>
      <c r="BF4" s="100">
        <f t="shared" ref="BF4" si="6">BF5</f>
        <v>45488</v>
      </c>
      <c r="BG4" s="101"/>
      <c r="BH4" s="101"/>
      <c r="BI4" s="101"/>
      <c r="BJ4" s="101"/>
      <c r="BK4" s="101"/>
      <c r="BL4" s="102"/>
    </row>
    <row r="5" spans="1:64" ht="15" customHeight="1" x14ac:dyDescent="0.25">
      <c r="A5" s="44" t="s">
        <v>4</v>
      </c>
      <c r="B5" s="62"/>
      <c r="C5" s="62"/>
      <c r="D5" s="62"/>
      <c r="E5" s="62"/>
      <c r="F5" s="62"/>
      <c r="G5" s="62"/>
      <c r="I5" s="80">
        <f>Inicio_del_proyecto-WEEKDAY(Inicio_del_proyecto,1)+2+7*(Semana_para_mostrar-1)</f>
        <v>45439</v>
      </c>
      <c r="J5" s="81">
        <f>I5+1</f>
        <v>45440</v>
      </c>
      <c r="K5" s="81">
        <f t="shared" ref="K5:AX5" si="7">J5+1</f>
        <v>45441</v>
      </c>
      <c r="L5" s="81">
        <f t="shared" si="7"/>
        <v>45442</v>
      </c>
      <c r="M5" s="81">
        <f t="shared" si="7"/>
        <v>45443</v>
      </c>
      <c r="N5" s="81">
        <f t="shared" si="7"/>
        <v>45444</v>
      </c>
      <c r="O5" s="82">
        <f t="shared" si="7"/>
        <v>45445</v>
      </c>
      <c r="P5" s="80">
        <f>O5+1</f>
        <v>45446</v>
      </c>
      <c r="Q5" s="81">
        <f>P5+1</f>
        <v>45447</v>
      </c>
      <c r="R5" s="81">
        <f t="shared" si="7"/>
        <v>45448</v>
      </c>
      <c r="S5" s="81">
        <f t="shared" si="7"/>
        <v>45449</v>
      </c>
      <c r="T5" s="81">
        <f t="shared" si="7"/>
        <v>45450</v>
      </c>
      <c r="U5" s="81">
        <f t="shared" si="7"/>
        <v>45451</v>
      </c>
      <c r="V5" s="82">
        <f t="shared" si="7"/>
        <v>45452</v>
      </c>
      <c r="W5" s="80">
        <f>V5+1</f>
        <v>45453</v>
      </c>
      <c r="X5" s="81">
        <f>W5+1</f>
        <v>45454</v>
      </c>
      <c r="Y5" s="81">
        <f t="shared" si="7"/>
        <v>45455</v>
      </c>
      <c r="Z5" s="81">
        <f t="shared" si="7"/>
        <v>45456</v>
      </c>
      <c r="AA5" s="81">
        <f t="shared" si="7"/>
        <v>45457</v>
      </c>
      <c r="AB5" s="81">
        <f t="shared" si="7"/>
        <v>45458</v>
      </c>
      <c r="AC5" s="82">
        <f t="shared" si="7"/>
        <v>45459</v>
      </c>
      <c r="AD5" s="80">
        <f>AC5+1</f>
        <v>45460</v>
      </c>
      <c r="AE5" s="81">
        <f>AD5+1</f>
        <v>45461</v>
      </c>
      <c r="AF5" s="81">
        <f t="shared" si="7"/>
        <v>45462</v>
      </c>
      <c r="AG5" s="81">
        <f t="shared" si="7"/>
        <v>45463</v>
      </c>
      <c r="AH5" s="81">
        <f t="shared" si="7"/>
        <v>45464</v>
      </c>
      <c r="AI5" s="81">
        <f t="shared" si="7"/>
        <v>45465</v>
      </c>
      <c r="AJ5" s="82">
        <f t="shared" si="7"/>
        <v>45466</v>
      </c>
      <c r="AK5" s="80">
        <f>AJ5+1</f>
        <v>45467</v>
      </c>
      <c r="AL5" s="81">
        <f>AK5+1</f>
        <v>45468</v>
      </c>
      <c r="AM5" s="81">
        <f t="shared" si="7"/>
        <v>45469</v>
      </c>
      <c r="AN5" s="81">
        <f t="shared" si="7"/>
        <v>45470</v>
      </c>
      <c r="AO5" s="81">
        <f t="shared" si="7"/>
        <v>45471</v>
      </c>
      <c r="AP5" s="81">
        <f t="shared" si="7"/>
        <v>45472</v>
      </c>
      <c r="AQ5" s="82">
        <f t="shared" si="7"/>
        <v>45473</v>
      </c>
      <c r="AR5" s="80">
        <f>AQ5+1</f>
        <v>45474</v>
      </c>
      <c r="AS5" s="81">
        <f>AR5+1</f>
        <v>45475</v>
      </c>
      <c r="AT5" s="81">
        <f t="shared" si="7"/>
        <v>45476</v>
      </c>
      <c r="AU5" s="81">
        <f t="shared" si="7"/>
        <v>45477</v>
      </c>
      <c r="AV5" s="81">
        <f t="shared" si="7"/>
        <v>45478</v>
      </c>
      <c r="AW5" s="81">
        <f t="shared" si="7"/>
        <v>45479</v>
      </c>
      <c r="AX5" s="82">
        <f t="shared" si="7"/>
        <v>45480</v>
      </c>
      <c r="AY5" s="80">
        <f>AX5+1</f>
        <v>45481</v>
      </c>
      <c r="AZ5" s="81">
        <f>AY5+1</f>
        <v>45482</v>
      </c>
      <c r="BA5" s="81">
        <f t="shared" ref="BA5:BE5" si="8">AZ5+1</f>
        <v>45483</v>
      </c>
      <c r="BB5" s="81">
        <f t="shared" si="8"/>
        <v>45484</v>
      </c>
      <c r="BC5" s="81">
        <f t="shared" si="8"/>
        <v>45485</v>
      </c>
      <c r="BD5" s="81">
        <f t="shared" si="8"/>
        <v>45486</v>
      </c>
      <c r="BE5" s="82">
        <f t="shared" si="8"/>
        <v>45487</v>
      </c>
      <c r="BF5" s="80">
        <f>BE5+1</f>
        <v>45488</v>
      </c>
      <c r="BG5" s="81">
        <f>BF5+1</f>
        <v>45489</v>
      </c>
      <c r="BH5" s="81">
        <f t="shared" ref="BH5:BK5" si="9">BG5+1</f>
        <v>45490</v>
      </c>
      <c r="BI5" s="81">
        <f t="shared" si="9"/>
        <v>45491</v>
      </c>
      <c r="BJ5" s="81">
        <f t="shared" si="9"/>
        <v>45492</v>
      </c>
      <c r="BK5" s="81">
        <f t="shared" si="9"/>
        <v>45493</v>
      </c>
      <c r="BL5" s="82">
        <f>BK5+1</f>
        <v>45494</v>
      </c>
    </row>
    <row r="6" spans="1:64" ht="30" customHeight="1" thickBot="1" x14ac:dyDescent="0.3">
      <c r="A6" s="44" t="s">
        <v>5</v>
      </c>
      <c r="B6" s="7" t="s">
        <v>41</v>
      </c>
      <c r="C6" s="8"/>
      <c r="D6" s="8"/>
      <c r="E6" s="8" t="s">
        <v>42</v>
      </c>
      <c r="F6" s="8" t="s">
        <v>43</v>
      </c>
      <c r="G6" s="8"/>
      <c r="H6" s="8" t="s">
        <v>15</v>
      </c>
      <c r="I6" s="9" t="str">
        <f>CHOOSE(WEEKDAY(I5, 2), "dl", "dt", "dc", "dj", "dv", "ds", "dg")</f>
        <v>dl</v>
      </c>
      <c r="J6" s="9" t="str">
        <f t="shared" ref="J6:BL6" si="10">CHOOSE(WEEKDAY(J5, 2), "dl", "dt", "dc", "dj", "dv", "ds", "dg")</f>
        <v>dt</v>
      </c>
      <c r="K6" s="9" t="str">
        <f t="shared" si="10"/>
        <v>dc</v>
      </c>
      <c r="L6" s="9" t="str">
        <f t="shared" si="10"/>
        <v>dj</v>
      </c>
      <c r="M6" s="9" t="str">
        <f t="shared" si="10"/>
        <v>dv</v>
      </c>
      <c r="N6" s="9" t="str">
        <f t="shared" si="10"/>
        <v>ds</v>
      </c>
      <c r="O6" s="9" t="str">
        <f t="shared" si="10"/>
        <v>dg</v>
      </c>
      <c r="P6" s="9" t="str">
        <f t="shared" si="10"/>
        <v>dl</v>
      </c>
      <c r="Q6" s="9" t="str">
        <f t="shared" si="10"/>
        <v>dt</v>
      </c>
      <c r="R6" s="9" t="str">
        <f t="shared" si="10"/>
        <v>dc</v>
      </c>
      <c r="S6" s="9" t="str">
        <f t="shared" si="10"/>
        <v>dj</v>
      </c>
      <c r="T6" s="9" t="str">
        <f t="shared" si="10"/>
        <v>dv</v>
      </c>
      <c r="U6" s="9" t="str">
        <f t="shared" si="10"/>
        <v>ds</v>
      </c>
      <c r="V6" s="9" t="str">
        <f t="shared" si="10"/>
        <v>dg</v>
      </c>
      <c r="W6" s="9" t="str">
        <f t="shared" si="10"/>
        <v>dl</v>
      </c>
      <c r="X6" s="9" t="str">
        <f t="shared" si="10"/>
        <v>dt</v>
      </c>
      <c r="Y6" s="9" t="str">
        <f t="shared" si="10"/>
        <v>dc</v>
      </c>
      <c r="Z6" s="9" t="str">
        <f t="shared" si="10"/>
        <v>dj</v>
      </c>
      <c r="AA6" s="9" t="str">
        <f t="shared" si="10"/>
        <v>dv</v>
      </c>
      <c r="AB6" s="9" t="str">
        <f t="shared" si="10"/>
        <v>ds</v>
      </c>
      <c r="AC6" s="9" t="str">
        <f t="shared" si="10"/>
        <v>dg</v>
      </c>
      <c r="AD6" s="9" t="str">
        <f t="shared" si="10"/>
        <v>dl</v>
      </c>
      <c r="AE6" s="9" t="str">
        <f t="shared" si="10"/>
        <v>dt</v>
      </c>
      <c r="AF6" s="9" t="str">
        <f t="shared" si="10"/>
        <v>dc</v>
      </c>
      <c r="AG6" s="9" t="str">
        <f t="shared" si="10"/>
        <v>dj</v>
      </c>
      <c r="AH6" s="9" t="str">
        <f t="shared" si="10"/>
        <v>dv</v>
      </c>
      <c r="AI6" s="9" t="str">
        <f t="shared" si="10"/>
        <v>ds</v>
      </c>
      <c r="AJ6" s="9" t="str">
        <f t="shared" si="10"/>
        <v>dg</v>
      </c>
      <c r="AK6" s="9" t="str">
        <f t="shared" si="10"/>
        <v>dl</v>
      </c>
      <c r="AL6" s="9" t="str">
        <f t="shared" si="10"/>
        <v>dt</v>
      </c>
      <c r="AM6" s="9" t="str">
        <f t="shared" si="10"/>
        <v>dc</v>
      </c>
      <c r="AN6" s="9" t="str">
        <f t="shared" si="10"/>
        <v>dj</v>
      </c>
      <c r="AO6" s="9" t="str">
        <f t="shared" si="10"/>
        <v>dv</v>
      </c>
      <c r="AP6" s="9" t="str">
        <f t="shared" si="10"/>
        <v>ds</v>
      </c>
      <c r="AQ6" s="9" t="str">
        <f t="shared" si="10"/>
        <v>dg</v>
      </c>
      <c r="AR6" s="9" t="str">
        <f t="shared" si="10"/>
        <v>dl</v>
      </c>
      <c r="AS6" s="9" t="str">
        <f t="shared" si="10"/>
        <v>dt</v>
      </c>
      <c r="AT6" s="9" t="str">
        <f t="shared" si="10"/>
        <v>dc</v>
      </c>
      <c r="AU6" s="9" t="str">
        <f t="shared" si="10"/>
        <v>dj</v>
      </c>
      <c r="AV6" s="9" t="str">
        <f t="shared" si="10"/>
        <v>dv</v>
      </c>
      <c r="AW6" s="9" t="str">
        <f t="shared" si="10"/>
        <v>ds</v>
      </c>
      <c r="AX6" s="9" t="str">
        <f t="shared" si="10"/>
        <v>dg</v>
      </c>
      <c r="AY6" s="9" t="str">
        <f t="shared" si="10"/>
        <v>dl</v>
      </c>
      <c r="AZ6" s="9" t="str">
        <f t="shared" si="10"/>
        <v>dt</v>
      </c>
      <c r="BA6" s="9" t="str">
        <f t="shared" si="10"/>
        <v>dc</v>
      </c>
      <c r="BB6" s="9" t="str">
        <f t="shared" si="10"/>
        <v>dj</v>
      </c>
      <c r="BC6" s="9" t="str">
        <f t="shared" si="10"/>
        <v>dv</v>
      </c>
      <c r="BD6" s="9" t="str">
        <f t="shared" si="10"/>
        <v>ds</v>
      </c>
      <c r="BE6" s="9" t="str">
        <f t="shared" si="10"/>
        <v>dg</v>
      </c>
      <c r="BF6" s="9" t="str">
        <f t="shared" si="10"/>
        <v>dl</v>
      </c>
      <c r="BG6" s="9" t="str">
        <f t="shared" si="10"/>
        <v>dt</v>
      </c>
      <c r="BH6" s="9" t="str">
        <f t="shared" si="10"/>
        <v>dc</v>
      </c>
      <c r="BI6" s="9" t="str">
        <f t="shared" si="10"/>
        <v>dj</v>
      </c>
      <c r="BJ6" s="9" t="str">
        <f t="shared" si="10"/>
        <v>dv</v>
      </c>
      <c r="BK6" s="9" t="str">
        <f t="shared" si="10"/>
        <v>ds</v>
      </c>
      <c r="BL6" s="9" t="str">
        <f t="shared" si="10"/>
        <v>dg</v>
      </c>
    </row>
    <row r="7" spans="1:64" ht="30" hidden="1" customHeight="1" thickBot="1" x14ac:dyDescent="0.3">
      <c r="A7" s="43" t="s">
        <v>6</v>
      </c>
      <c r="C7" s="46"/>
      <c r="E7"/>
      <c r="H7" t="str">
        <f t="shared" ref="H7:H19" si="11">IF(OR(ISBLANK(task_start),ISBLANK(task_end)),"",task_end-task_start+1)</f>
        <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3" customFormat="1" ht="30" customHeight="1" thickBot="1" x14ac:dyDescent="0.3">
      <c r="A8" s="44" t="s">
        <v>7</v>
      </c>
      <c r="B8" s="22" t="s">
        <v>57</v>
      </c>
      <c r="C8" s="56"/>
      <c r="D8" s="23"/>
      <c r="E8" s="75"/>
      <c r="F8" s="76"/>
      <c r="G8" s="12"/>
      <c r="H8" s="12" t="str">
        <f t="shared" si="11"/>
        <v/>
      </c>
      <c r="I8" s="29"/>
      <c r="J8" s="29"/>
      <c r="K8" s="29"/>
      <c r="L8" s="29"/>
      <c r="M8" s="29"/>
      <c r="N8" s="29"/>
      <c r="O8" s="29"/>
      <c r="P8" s="29"/>
      <c r="Q8" s="29"/>
      <c r="R8" s="29"/>
      <c r="S8" s="29"/>
      <c r="T8" s="29"/>
      <c r="U8" s="29"/>
      <c r="V8" s="29"/>
      <c r="W8" s="29"/>
      <c r="X8" s="29"/>
      <c r="Y8" s="29"/>
      <c r="Z8" s="29"/>
      <c r="AA8" s="29"/>
      <c r="AB8" s="29"/>
      <c r="AC8" s="83"/>
      <c r="AD8" s="84"/>
      <c r="AE8" s="29"/>
      <c r="AF8" s="29"/>
      <c r="AG8" s="29"/>
      <c r="AH8" s="29"/>
      <c r="AI8" s="29"/>
      <c r="AJ8" s="86"/>
      <c r="AK8" s="87"/>
      <c r="AL8" s="29"/>
      <c r="AM8" s="29"/>
      <c r="AN8" s="29"/>
      <c r="AO8" s="29"/>
      <c r="AP8" s="83"/>
      <c r="AQ8" s="84"/>
      <c r="AR8" s="29"/>
      <c r="AS8" s="29"/>
      <c r="AT8" s="29"/>
      <c r="AU8" s="29"/>
      <c r="AV8" s="29"/>
      <c r="AW8" s="29"/>
      <c r="AX8" s="29"/>
      <c r="AY8" s="29"/>
      <c r="AZ8" s="29"/>
      <c r="BA8" s="29"/>
      <c r="BB8" s="29"/>
      <c r="BC8" s="29"/>
      <c r="BD8" s="29"/>
      <c r="BE8" s="29"/>
      <c r="BF8" s="29"/>
      <c r="BG8" s="29"/>
      <c r="BH8" s="29"/>
      <c r="BI8" s="29"/>
      <c r="BJ8" s="29"/>
      <c r="BK8" s="29"/>
      <c r="BL8" s="29"/>
    </row>
    <row r="9" spans="1:64" s="3" customFormat="1" ht="30" customHeight="1" thickBot="1" x14ac:dyDescent="0.3">
      <c r="A9" s="44" t="s">
        <v>8</v>
      </c>
      <c r="B9" s="61" t="s">
        <v>44</v>
      </c>
      <c r="C9" s="57"/>
      <c r="D9" s="24"/>
      <c r="E9" s="77">
        <f>DATE(2024,6,6)</f>
        <v>45449</v>
      </c>
      <c r="F9" s="77">
        <f>E9</f>
        <v>45449</v>
      </c>
      <c r="G9" s="12"/>
      <c r="H9" s="12">
        <f t="shared" si="11"/>
        <v>1</v>
      </c>
      <c r="I9" s="29"/>
      <c r="J9" s="29"/>
      <c r="K9" s="29"/>
      <c r="L9" s="29"/>
      <c r="M9" s="29"/>
      <c r="N9" s="29"/>
      <c r="O9" s="29"/>
      <c r="P9" s="29"/>
      <c r="Q9" s="29"/>
      <c r="R9" s="29"/>
      <c r="S9" s="29"/>
      <c r="T9" s="29"/>
      <c r="U9" s="29"/>
      <c r="V9" s="29"/>
      <c r="W9" s="29"/>
      <c r="X9" s="29"/>
      <c r="Y9" s="85"/>
      <c r="Z9" s="29"/>
      <c r="AA9" s="29"/>
      <c r="AB9" s="29"/>
      <c r="AC9" s="83"/>
      <c r="AD9" s="84"/>
      <c r="AE9" s="29"/>
      <c r="AF9" s="29"/>
      <c r="AG9" s="29"/>
      <c r="AH9" s="29"/>
      <c r="AI9" s="29"/>
      <c r="AJ9" s="86"/>
      <c r="AK9" s="87"/>
      <c r="AL9" s="29"/>
      <c r="AM9" s="29"/>
      <c r="AN9" s="29"/>
      <c r="AO9" s="29"/>
      <c r="AP9" s="83"/>
      <c r="AQ9" s="84"/>
      <c r="AR9" s="29"/>
      <c r="AS9" s="29"/>
      <c r="AT9" s="29"/>
      <c r="AU9" s="29"/>
      <c r="AV9" s="29"/>
      <c r="AW9" s="29"/>
      <c r="AX9" s="29"/>
      <c r="AY9" s="29"/>
      <c r="AZ9" s="29"/>
      <c r="BA9" s="29"/>
      <c r="BB9" s="29"/>
      <c r="BC9" s="29"/>
      <c r="BD9" s="29"/>
      <c r="BE9" s="29"/>
      <c r="BF9" s="29"/>
      <c r="BG9" s="29"/>
      <c r="BH9" s="29"/>
      <c r="BI9" s="29"/>
      <c r="BJ9" s="29"/>
      <c r="BK9" s="29"/>
      <c r="BL9" s="29"/>
    </row>
    <row r="10" spans="1:64" s="3" customFormat="1" ht="30" customHeight="1" thickBot="1" x14ac:dyDescent="0.3">
      <c r="A10" s="44" t="s">
        <v>9</v>
      </c>
      <c r="B10" s="61" t="s">
        <v>59</v>
      </c>
      <c r="C10" s="57"/>
      <c r="D10" s="24"/>
      <c r="E10" s="77">
        <f>F9-10</f>
        <v>45439</v>
      </c>
      <c r="F10" s="77">
        <f>E10+10</f>
        <v>45449</v>
      </c>
      <c r="G10" s="12"/>
      <c r="H10" s="12">
        <f t="shared" si="11"/>
        <v>11</v>
      </c>
      <c r="I10" s="29"/>
      <c r="J10" s="29"/>
      <c r="K10" s="29"/>
      <c r="L10" s="29"/>
      <c r="M10" s="29"/>
      <c r="N10" s="29"/>
      <c r="O10" s="29"/>
      <c r="P10" s="29"/>
      <c r="Q10" s="29"/>
      <c r="R10" s="29"/>
      <c r="S10" s="29"/>
      <c r="T10" s="29"/>
      <c r="U10" s="30"/>
      <c r="V10" s="30"/>
      <c r="W10" s="29"/>
      <c r="X10" s="29"/>
      <c r="Y10" s="29"/>
      <c r="Z10" s="29"/>
      <c r="AA10" s="29"/>
      <c r="AB10" s="29"/>
      <c r="AC10" s="83"/>
      <c r="AD10" s="84"/>
      <c r="AE10" s="29"/>
      <c r="AF10" s="29"/>
      <c r="AG10" s="29"/>
      <c r="AH10" s="29"/>
      <c r="AI10" s="29"/>
      <c r="AJ10" s="86"/>
      <c r="AK10" s="87"/>
      <c r="AL10" s="29"/>
      <c r="AM10" s="29"/>
      <c r="AN10" s="29"/>
      <c r="AO10" s="29"/>
      <c r="AP10" s="83"/>
      <c r="AQ10" s="84"/>
      <c r="AR10" s="29"/>
      <c r="AS10" s="29"/>
      <c r="AT10" s="29"/>
      <c r="AU10" s="29"/>
      <c r="AV10" s="29"/>
      <c r="AW10" s="29"/>
      <c r="AX10" s="29"/>
      <c r="AY10" s="29"/>
      <c r="AZ10" s="29"/>
      <c r="BA10" s="29"/>
      <c r="BB10" s="29"/>
      <c r="BC10" s="29"/>
      <c r="BD10" s="29"/>
      <c r="BE10" s="29"/>
      <c r="BF10" s="29"/>
      <c r="BG10" s="29"/>
      <c r="BH10" s="29"/>
      <c r="BI10" s="29"/>
      <c r="BJ10" s="29"/>
      <c r="BK10" s="29"/>
      <c r="BL10" s="29"/>
    </row>
    <row r="11" spans="1:64" s="3" customFormat="1" ht="30" customHeight="1" thickBot="1" x14ac:dyDescent="0.3">
      <c r="A11" s="43"/>
      <c r="B11" s="61" t="s">
        <v>60</v>
      </c>
      <c r="C11" s="57"/>
      <c r="D11" s="24"/>
      <c r="E11" s="77">
        <f>F10-3</f>
        <v>45446</v>
      </c>
      <c r="F11" s="77">
        <f>E11+8</f>
        <v>45454</v>
      </c>
      <c r="G11" s="12"/>
      <c r="H11" s="12">
        <f t="shared" si="11"/>
        <v>9</v>
      </c>
      <c r="I11" s="29"/>
      <c r="J11" s="29"/>
      <c r="K11" s="29"/>
      <c r="L11" s="29"/>
      <c r="M11" s="29"/>
      <c r="N11" s="29"/>
      <c r="O11" s="29"/>
      <c r="P11" s="29"/>
      <c r="Q11" s="29"/>
      <c r="R11" s="29"/>
      <c r="S11" s="29"/>
      <c r="T11" s="29"/>
      <c r="U11" s="29"/>
      <c r="V11" s="29"/>
      <c r="W11" s="29"/>
      <c r="X11" s="29"/>
      <c r="Y11" s="29"/>
      <c r="Z11" s="29"/>
      <c r="AA11" s="29"/>
      <c r="AB11" s="29"/>
      <c r="AC11" s="83"/>
      <c r="AD11" s="84"/>
      <c r="AE11" s="29"/>
      <c r="AF11" s="29"/>
      <c r="AG11" s="29"/>
      <c r="AH11" s="29"/>
      <c r="AI11" s="29"/>
      <c r="AJ11" s="86"/>
      <c r="AK11" s="87"/>
      <c r="AL11" s="29"/>
      <c r="AM11" s="29"/>
      <c r="AN11" s="29"/>
      <c r="AO11" s="29"/>
      <c r="AP11" s="83"/>
      <c r="AQ11" s="84"/>
      <c r="AR11" s="29"/>
      <c r="AS11" s="29"/>
      <c r="AT11" s="29"/>
      <c r="AU11" s="29"/>
      <c r="AV11" s="29"/>
      <c r="AW11" s="29"/>
      <c r="AX11" s="29"/>
      <c r="AY11" s="29"/>
      <c r="AZ11" s="29"/>
      <c r="BA11" s="29"/>
      <c r="BB11" s="29"/>
      <c r="BC11" s="29"/>
      <c r="BD11" s="29"/>
      <c r="BE11" s="29"/>
      <c r="BF11" s="29"/>
      <c r="BG11" s="29"/>
      <c r="BH11" s="29"/>
      <c r="BI11" s="29"/>
      <c r="BJ11" s="29"/>
      <c r="BK11" s="29"/>
      <c r="BL11" s="29"/>
    </row>
    <row r="12" spans="1:64" s="3" customFormat="1" ht="30" customHeight="1" thickBot="1" x14ac:dyDescent="0.3">
      <c r="A12" s="43"/>
      <c r="B12" s="61" t="s">
        <v>61</v>
      </c>
      <c r="C12" s="57"/>
      <c r="D12" s="24"/>
      <c r="E12" s="77">
        <f>F11-6</f>
        <v>45448</v>
      </c>
      <c r="F12" s="77">
        <f>E12+6</f>
        <v>45454</v>
      </c>
      <c r="G12" s="12"/>
      <c r="H12" s="12">
        <f t="shared" si="11"/>
        <v>7</v>
      </c>
      <c r="I12" s="29"/>
      <c r="J12" s="29"/>
      <c r="K12" s="29"/>
      <c r="L12" s="29"/>
      <c r="M12" s="29"/>
      <c r="N12" s="29"/>
      <c r="O12" s="29"/>
      <c r="P12" s="29"/>
      <c r="Q12" s="29"/>
      <c r="R12" s="29"/>
      <c r="S12" s="29"/>
      <c r="T12" s="29"/>
      <c r="U12" s="29"/>
      <c r="V12" s="29"/>
      <c r="W12" s="29"/>
      <c r="X12" s="29"/>
      <c r="Y12" s="30"/>
      <c r="Z12" s="29"/>
      <c r="AA12" s="29"/>
      <c r="AB12" s="29"/>
      <c r="AC12" s="83"/>
      <c r="AD12" s="84"/>
      <c r="AE12" s="29"/>
      <c r="AF12" s="29"/>
      <c r="AG12" s="29"/>
      <c r="AH12" s="29"/>
      <c r="AI12" s="29"/>
      <c r="AJ12" s="86"/>
      <c r="AK12" s="87"/>
      <c r="AL12" s="29"/>
      <c r="AM12" s="29"/>
      <c r="AN12" s="29"/>
      <c r="AO12" s="29"/>
      <c r="AP12" s="83"/>
      <c r="AQ12" s="84"/>
      <c r="AR12" s="29"/>
      <c r="AS12" s="29"/>
      <c r="AT12" s="29"/>
      <c r="AU12" s="29"/>
      <c r="AV12" s="29"/>
      <c r="AW12" s="29"/>
      <c r="AX12" s="29"/>
      <c r="AY12" s="29"/>
      <c r="AZ12" s="29"/>
      <c r="BA12" s="29"/>
      <c r="BB12" s="29"/>
      <c r="BC12" s="29"/>
      <c r="BD12" s="29"/>
      <c r="BE12" s="29"/>
      <c r="BF12" s="29"/>
      <c r="BG12" s="29"/>
      <c r="BH12" s="29"/>
      <c r="BI12" s="29"/>
      <c r="BJ12" s="29"/>
      <c r="BK12" s="29"/>
      <c r="BL12" s="29"/>
    </row>
    <row r="13" spans="1:64" s="3" customFormat="1" ht="30" customHeight="1" thickBot="1" x14ac:dyDescent="0.3">
      <c r="A13" s="43"/>
      <c r="B13" s="61" t="s">
        <v>50</v>
      </c>
      <c r="C13" s="57"/>
      <c r="D13" s="24"/>
      <c r="E13" s="77">
        <f>F12-2</f>
        <v>45452</v>
      </c>
      <c r="F13" s="77">
        <f>E13+7</f>
        <v>45459</v>
      </c>
      <c r="G13" s="12"/>
      <c r="H13" s="12">
        <f t="shared" si="11"/>
        <v>8</v>
      </c>
      <c r="I13" s="29"/>
      <c r="J13" s="29"/>
      <c r="K13" s="29"/>
      <c r="L13" s="29"/>
      <c r="M13" s="29"/>
      <c r="N13" s="29"/>
      <c r="O13" s="29"/>
      <c r="P13" s="29"/>
      <c r="Q13" s="29"/>
      <c r="R13" s="29"/>
      <c r="S13" s="29"/>
      <c r="T13" s="29"/>
      <c r="U13" s="29"/>
      <c r="V13" s="29"/>
      <c r="W13" s="29"/>
      <c r="X13" s="29"/>
      <c r="Y13" s="30"/>
      <c r="Z13" s="29"/>
      <c r="AA13" s="85"/>
      <c r="AB13" s="29"/>
      <c r="AC13" s="89"/>
      <c r="AD13" s="84"/>
      <c r="AE13" s="29"/>
      <c r="AF13" s="29"/>
      <c r="AG13" s="29"/>
      <c r="AH13" s="29"/>
      <c r="AI13" s="29"/>
      <c r="AJ13" s="86"/>
      <c r="AK13" s="87"/>
      <c r="AL13" s="29"/>
      <c r="AM13" s="29"/>
      <c r="AN13" s="29"/>
      <c r="AO13" s="29"/>
      <c r="AP13" s="83"/>
      <c r="AQ13" s="84"/>
      <c r="AR13" s="29"/>
      <c r="AS13" s="29"/>
      <c r="AT13" s="29"/>
      <c r="AU13" s="29"/>
      <c r="AV13" s="29"/>
      <c r="AW13" s="29"/>
      <c r="AX13" s="29"/>
      <c r="AY13" s="29"/>
      <c r="AZ13" s="29"/>
      <c r="BA13" s="29"/>
      <c r="BB13" s="29"/>
      <c r="BC13" s="29"/>
      <c r="BD13" s="29"/>
      <c r="BE13" s="29"/>
      <c r="BF13" s="29"/>
      <c r="BG13" s="29"/>
      <c r="BH13" s="29"/>
      <c r="BI13" s="29"/>
      <c r="BJ13" s="29"/>
      <c r="BK13" s="29"/>
      <c r="BL13" s="29"/>
    </row>
    <row r="14" spans="1:64" s="3" customFormat="1" ht="30" customHeight="1" thickBot="1" x14ac:dyDescent="0.3">
      <c r="A14" s="44" t="s">
        <v>10</v>
      </c>
      <c r="B14" s="90" t="s">
        <v>57</v>
      </c>
      <c r="C14" s="95"/>
      <c r="D14" s="96"/>
      <c r="E14" s="97"/>
      <c r="F14" s="98"/>
      <c r="G14" s="12"/>
      <c r="H14" s="12" t="str">
        <f t="shared" si="11"/>
        <v/>
      </c>
      <c r="I14" s="29"/>
      <c r="J14" s="29"/>
      <c r="K14" s="29"/>
      <c r="L14" s="29"/>
      <c r="M14" s="29"/>
      <c r="N14" s="29"/>
      <c r="O14" s="29"/>
      <c r="P14" s="29"/>
      <c r="Q14" s="29"/>
      <c r="R14" s="29"/>
      <c r="S14" s="29"/>
      <c r="T14" s="29"/>
      <c r="U14" s="29"/>
      <c r="V14" s="29"/>
      <c r="W14" s="29"/>
      <c r="X14" s="29"/>
      <c r="Y14" s="29"/>
      <c r="Z14" s="29"/>
      <c r="AA14" s="29"/>
      <c r="AB14" s="29"/>
      <c r="AC14" s="83"/>
      <c r="AD14" s="84"/>
      <c r="AE14" s="29"/>
      <c r="AF14" s="29"/>
      <c r="AG14" s="29"/>
      <c r="AH14" s="29"/>
      <c r="AI14" s="29"/>
      <c r="AJ14" s="86"/>
      <c r="AK14" s="87"/>
      <c r="AL14" s="29"/>
      <c r="AM14" s="29"/>
      <c r="AN14" s="29"/>
      <c r="AO14" s="29"/>
      <c r="AP14" s="83"/>
      <c r="AQ14" s="84"/>
      <c r="AR14" s="29"/>
      <c r="AS14" s="29"/>
      <c r="AT14" s="29"/>
      <c r="AU14" s="29"/>
      <c r="AV14" s="29"/>
      <c r="AW14" s="29"/>
      <c r="AX14" s="29"/>
      <c r="AY14" s="29"/>
      <c r="AZ14" s="29"/>
      <c r="BA14" s="29"/>
      <c r="BB14" s="29"/>
      <c r="BC14" s="29"/>
      <c r="BD14" s="29"/>
      <c r="BE14" s="29"/>
      <c r="BF14" s="29"/>
      <c r="BG14" s="29"/>
      <c r="BH14" s="29"/>
      <c r="BI14" s="29"/>
      <c r="BJ14" s="29"/>
      <c r="BK14" s="29"/>
      <c r="BL14" s="29"/>
    </row>
    <row r="15" spans="1:64" s="3" customFormat="1" ht="30" customHeight="1" thickBot="1" x14ac:dyDescent="0.3">
      <c r="A15" s="44"/>
      <c r="B15" s="91" t="s">
        <v>44</v>
      </c>
      <c r="C15" s="92"/>
      <c r="D15" s="93"/>
      <c r="E15" s="94">
        <f>DATE(2024,6,20)</f>
        <v>45463</v>
      </c>
      <c r="F15" s="94">
        <f>E15</f>
        <v>45463</v>
      </c>
      <c r="G15" s="12"/>
      <c r="H15" s="12">
        <f t="shared" si="11"/>
        <v>1</v>
      </c>
      <c r="I15" s="29"/>
      <c r="J15" s="29"/>
      <c r="K15" s="29"/>
      <c r="L15" s="29"/>
      <c r="M15" s="29"/>
      <c r="N15" s="29"/>
      <c r="O15" s="29"/>
      <c r="P15" s="29"/>
      <c r="Q15" s="29"/>
      <c r="R15" s="29"/>
      <c r="S15" s="29"/>
      <c r="T15" s="29"/>
      <c r="U15" s="29"/>
      <c r="V15" s="29"/>
      <c r="W15" s="29"/>
      <c r="X15" s="29"/>
      <c r="Y15" s="29"/>
      <c r="Z15" s="29"/>
      <c r="AA15" s="29"/>
      <c r="AB15" s="29"/>
      <c r="AC15" s="83"/>
      <c r="AD15" s="84"/>
      <c r="AE15" s="29"/>
      <c r="AF15" s="29"/>
      <c r="AG15" s="29"/>
      <c r="AH15" s="29"/>
      <c r="AI15" s="29"/>
      <c r="AJ15" s="86"/>
      <c r="AK15" s="87"/>
      <c r="AL15" s="29"/>
      <c r="AM15" s="29"/>
      <c r="AN15" s="29"/>
      <c r="AO15" s="29"/>
      <c r="AP15" s="83"/>
      <c r="AQ15" s="84"/>
      <c r="AR15" s="29"/>
      <c r="AS15" s="29"/>
      <c r="AT15" s="29"/>
      <c r="AU15" s="29"/>
      <c r="AV15" s="29"/>
      <c r="AW15" s="29"/>
      <c r="AX15" s="29"/>
      <c r="AY15" s="29"/>
      <c r="AZ15" s="29"/>
      <c r="BA15" s="29"/>
      <c r="BB15" s="29"/>
      <c r="BC15" s="29"/>
      <c r="BD15" s="29"/>
      <c r="BE15" s="29"/>
      <c r="BF15" s="29"/>
      <c r="BG15" s="29"/>
      <c r="BH15" s="29"/>
      <c r="BI15" s="29"/>
      <c r="BJ15" s="29"/>
      <c r="BK15" s="29"/>
      <c r="BL15" s="29"/>
    </row>
    <row r="16" spans="1:64" s="3" customFormat="1" ht="30" customHeight="1" thickBot="1" x14ac:dyDescent="0.3">
      <c r="A16" s="43"/>
      <c r="B16" s="91" t="s">
        <v>62</v>
      </c>
      <c r="C16" s="92"/>
      <c r="D16" s="93"/>
      <c r="E16" s="94">
        <f>F15+5</f>
        <v>45468</v>
      </c>
      <c r="F16" s="94">
        <f>E16+4</f>
        <v>45472</v>
      </c>
      <c r="G16" s="12"/>
      <c r="H16" s="12">
        <f t="shared" si="11"/>
        <v>5</v>
      </c>
      <c r="I16" s="29"/>
      <c r="J16" s="29"/>
      <c r="K16" s="29"/>
      <c r="L16" s="29"/>
      <c r="M16" s="29"/>
      <c r="N16" s="29"/>
      <c r="O16" s="29"/>
      <c r="P16" s="29"/>
      <c r="Q16" s="29"/>
      <c r="R16" s="29"/>
      <c r="S16" s="29"/>
      <c r="T16" s="29"/>
      <c r="U16" s="30"/>
      <c r="V16" s="30"/>
      <c r="W16" s="29"/>
      <c r="X16" s="29"/>
      <c r="Y16" s="29"/>
      <c r="Z16" s="29"/>
      <c r="AA16" s="29"/>
      <c r="AB16" s="29"/>
      <c r="AC16" s="83"/>
      <c r="AD16" s="84"/>
      <c r="AE16" s="29"/>
      <c r="AF16" s="29"/>
      <c r="AG16" s="29"/>
      <c r="AH16" s="29"/>
      <c r="AI16" s="29"/>
      <c r="AJ16" s="86"/>
      <c r="AK16" s="87"/>
      <c r="AL16" s="29"/>
      <c r="AM16" s="85"/>
      <c r="AN16" s="29"/>
      <c r="AO16" s="29"/>
      <c r="AP16" s="83"/>
      <c r="AQ16" s="84"/>
      <c r="AR16" s="29"/>
      <c r="AS16" s="29"/>
      <c r="AT16" s="29"/>
      <c r="AU16" s="29"/>
      <c r="AV16" s="29"/>
      <c r="AW16" s="29"/>
      <c r="AX16" s="29"/>
      <c r="AY16" s="29"/>
      <c r="AZ16" s="29"/>
      <c r="BA16" s="29"/>
      <c r="BB16" s="29"/>
      <c r="BC16" s="29"/>
      <c r="BD16" s="29"/>
      <c r="BE16" s="29"/>
      <c r="BF16" s="29"/>
      <c r="BG16" s="29"/>
      <c r="BH16" s="29"/>
      <c r="BI16" s="29"/>
      <c r="BJ16" s="29"/>
      <c r="BK16" s="29"/>
      <c r="BL16" s="29"/>
    </row>
    <row r="17" spans="1:64" s="3" customFormat="1" ht="30" customHeight="1" thickBot="1" x14ac:dyDescent="0.3">
      <c r="A17" s="43"/>
      <c r="B17" s="91" t="s">
        <v>64</v>
      </c>
      <c r="C17" s="92"/>
      <c r="D17" s="93"/>
      <c r="E17" s="94">
        <f>E16-8</f>
        <v>45460</v>
      </c>
      <c r="F17" s="94">
        <f>E17+10</f>
        <v>45470</v>
      </c>
      <c r="G17" s="12"/>
      <c r="H17" s="12">
        <f t="shared" si="11"/>
        <v>11</v>
      </c>
      <c r="I17" s="29"/>
      <c r="J17" s="29"/>
      <c r="K17" s="29"/>
      <c r="L17" s="29"/>
      <c r="M17" s="29"/>
      <c r="N17" s="29"/>
      <c r="O17" s="29"/>
      <c r="P17" s="29"/>
      <c r="Q17" s="29"/>
      <c r="R17" s="29"/>
      <c r="S17" s="29"/>
      <c r="T17" s="29"/>
      <c r="U17" s="29"/>
      <c r="V17" s="29"/>
      <c r="W17" s="29"/>
      <c r="X17" s="29"/>
      <c r="Y17" s="29"/>
      <c r="Z17" s="29"/>
      <c r="AA17" s="29"/>
      <c r="AB17" s="29"/>
      <c r="AC17" s="83"/>
      <c r="AD17" s="84"/>
      <c r="AE17" s="29"/>
      <c r="AF17" s="29"/>
      <c r="AG17" s="29"/>
      <c r="AH17" s="29"/>
      <c r="AI17" s="29"/>
      <c r="AJ17" s="86"/>
      <c r="AK17" s="87"/>
      <c r="AL17" s="29"/>
      <c r="AM17" s="85"/>
      <c r="AN17" s="29"/>
      <c r="AO17" s="29"/>
      <c r="AP17" s="83"/>
      <c r="AQ17" s="84"/>
      <c r="AR17" s="29"/>
      <c r="AS17" s="29"/>
      <c r="AT17" s="29"/>
      <c r="AU17" s="29"/>
      <c r="AV17" s="29"/>
      <c r="AW17" s="29"/>
      <c r="AX17" s="29"/>
      <c r="AY17" s="29"/>
      <c r="AZ17" s="29"/>
      <c r="BA17" s="29"/>
      <c r="BB17" s="29"/>
      <c r="BC17" s="29"/>
      <c r="BD17" s="29"/>
      <c r="BE17" s="29"/>
      <c r="BF17" s="29"/>
      <c r="BG17" s="29"/>
      <c r="BH17" s="29"/>
      <c r="BI17" s="29"/>
      <c r="BJ17" s="29"/>
      <c r="BK17" s="29"/>
      <c r="BL17" s="29"/>
    </row>
    <row r="18" spans="1:64" s="3" customFormat="1" ht="30" customHeight="1" thickBot="1" x14ac:dyDescent="0.3">
      <c r="A18" s="43"/>
      <c r="B18" s="91" t="s">
        <v>65</v>
      </c>
      <c r="C18" s="92"/>
      <c r="D18" s="93"/>
      <c r="E18" s="94">
        <f>F17-2</f>
        <v>45468</v>
      </c>
      <c r="F18" s="94">
        <f>E18+4</f>
        <v>45472</v>
      </c>
      <c r="G18" s="12"/>
      <c r="H18" s="12">
        <f t="shared" si="11"/>
        <v>5</v>
      </c>
      <c r="I18" s="29"/>
      <c r="J18" s="29"/>
      <c r="K18" s="29"/>
      <c r="L18" s="29"/>
      <c r="M18" s="29"/>
      <c r="N18" s="29"/>
      <c r="O18" s="29"/>
      <c r="P18" s="29"/>
      <c r="Q18" s="29"/>
      <c r="R18" s="29"/>
      <c r="S18" s="29"/>
      <c r="T18" s="29"/>
      <c r="U18" s="29"/>
      <c r="V18" s="29"/>
      <c r="W18" s="29"/>
      <c r="X18" s="29"/>
      <c r="Y18" s="30"/>
      <c r="Z18" s="29"/>
      <c r="AA18" s="29"/>
      <c r="AB18" s="29"/>
      <c r="AC18" s="83"/>
      <c r="AD18" s="84"/>
      <c r="AE18" s="29"/>
      <c r="AF18" s="29"/>
      <c r="AG18" s="29"/>
      <c r="AH18" s="29"/>
      <c r="AI18" s="29"/>
      <c r="AJ18" s="86"/>
      <c r="AK18" s="87"/>
      <c r="AL18" s="29"/>
      <c r="AM18" s="85"/>
      <c r="AN18" s="29"/>
      <c r="AO18" s="29"/>
      <c r="AP18" s="83"/>
      <c r="AQ18" s="84"/>
      <c r="AR18" s="29"/>
      <c r="AS18" s="29"/>
      <c r="AT18" s="29"/>
      <c r="AU18" s="29"/>
      <c r="AV18" s="29"/>
      <c r="AW18" s="29"/>
      <c r="AX18" s="29"/>
      <c r="AY18" s="29"/>
      <c r="AZ18" s="29"/>
      <c r="BA18" s="29"/>
      <c r="BB18" s="29"/>
      <c r="BC18" s="29"/>
      <c r="BD18" s="29"/>
      <c r="BE18" s="29"/>
      <c r="BF18" s="29"/>
      <c r="BG18" s="29"/>
      <c r="BH18" s="29"/>
      <c r="BI18" s="29"/>
      <c r="BJ18" s="29"/>
      <c r="BK18" s="29"/>
      <c r="BL18" s="29"/>
    </row>
    <row r="19" spans="1:64" s="3" customFormat="1" ht="30" customHeight="1" thickBot="1" x14ac:dyDescent="0.3">
      <c r="A19" s="43"/>
      <c r="B19" s="91" t="s">
        <v>63</v>
      </c>
      <c r="C19" s="92"/>
      <c r="D19" s="93"/>
      <c r="E19" s="94">
        <f>E18-5</f>
        <v>45463</v>
      </c>
      <c r="F19" s="94">
        <f>E19+7</f>
        <v>45470</v>
      </c>
      <c r="G19" s="12"/>
      <c r="H19" s="12">
        <f t="shared" si="11"/>
        <v>8</v>
      </c>
      <c r="I19" s="29"/>
      <c r="J19" s="29"/>
      <c r="K19" s="29"/>
      <c r="L19" s="29"/>
      <c r="M19" s="29"/>
      <c r="N19" s="29"/>
      <c r="O19" s="29"/>
      <c r="P19" s="29"/>
      <c r="Q19" s="29"/>
      <c r="R19" s="29"/>
      <c r="S19" s="29"/>
      <c r="T19" s="29"/>
      <c r="U19" s="29"/>
      <c r="V19" s="29"/>
      <c r="W19" s="29"/>
      <c r="X19" s="29"/>
      <c r="Y19" s="30"/>
      <c r="Z19" s="29"/>
      <c r="AA19" s="29"/>
      <c r="AB19" s="29"/>
      <c r="AC19" s="99"/>
      <c r="AD19" s="84"/>
      <c r="AE19" s="29"/>
      <c r="AF19" s="29"/>
      <c r="AG19" s="29"/>
      <c r="AH19" s="29"/>
      <c r="AI19" s="29"/>
      <c r="AJ19" s="86"/>
      <c r="AK19" s="87"/>
      <c r="AL19" s="29"/>
      <c r="AM19" s="85"/>
      <c r="AN19" s="29"/>
      <c r="AO19" s="29"/>
      <c r="AP19" s="83"/>
      <c r="AQ19" s="84"/>
      <c r="AR19" s="29"/>
      <c r="AS19" s="29"/>
      <c r="AT19" s="29"/>
      <c r="AU19" s="29"/>
      <c r="AV19" s="29"/>
      <c r="AW19" s="29"/>
      <c r="AX19" s="29"/>
      <c r="AY19" s="29"/>
      <c r="AZ19" s="29"/>
      <c r="BA19" s="29"/>
      <c r="BB19" s="29"/>
      <c r="BC19" s="29"/>
      <c r="BD19" s="29"/>
      <c r="BE19" s="29"/>
      <c r="BF19" s="29"/>
      <c r="BG19" s="29"/>
      <c r="BH19" s="29"/>
      <c r="BI19" s="29"/>
      <c r="BJ19" s="29"/>
      <c r="BK19" s="29"/>
      <c r="BL19" s="29"/>
    </row>
    <row r="20" spans="1:64" s="3" customFormat="1" ht="30" customHeight="1" thickBot="1" x14ac:dyDescent="0.3">
      <c r="A20" s="43" t="s">
        <v>11</v>
      </c>
      <c r="G20" s="12"/>
      <c r="H20" s="12" t="str">
        <f t="shared" ref="H20:H34" si="12">IF(OR(ISBLANK(task_start),ISBLANK(task_end)),"",task_end-task_start+1)</f>
        <v/>
      </c>
      <c r="I20" s="29"/>
      <c r="J20" s="29"/>
      <c r="K20" s="29"/>
      <c r="L20" s="29"/>
      <c r="M20" s="29"/>
      <c r="N20" s="29"/>
      <c r="O20" s="29"/>
      <c r="P20" s="29"/>
      <c r="Q20" s="29"/>
      <c r="R20" s="29"/>
      <c r="S20" s="29"/>
      <c r="T20" s="29"/>
      <c r="U20" s="29"/>
      <c r="V20" s="86"/>
      <c r="W20" s="87"/>
      <c r="X20" s="29"/>
      <c r="Y20" s="29"/>
      <c r="Z20" s="29"/>
      <c r="AA20" s="29"/>
      <c r="AB20" s="29"/>
      <c r="AC20" s="83"/>
      <c r="AD20" s="84"/>
      <c r="AE20" s="29"/>
      <c r="AF20" s="29"/>
      <c r="AG20" s="29"/>
      <c r="AH20" s="29"/>
      <c r="AI20" s="29"/>
      <c r="AJ20" s="86"/>
      <c r="AK20" s="87"/>
      <c r="AL20" s="29"/>
      <c r="AM20" s="29"/>
      <c r="AN20" s="29"/>
      <c r="AO20" s="29"/>
      <c r="AP20" s="83"/>
      <c r="AQ20" s="84"/>
      <c r="AR20" s="29"/>
      <c r="AS20" s="29"/>
      <c r="AT20" s="29"/>
      <c r="AU20" s="29"/>
      <c r="AV20" s="29"/>
      <c r="AW20" s="29"/>
      <c r="AX20" s="29"/>
      <c r="AY20" s="29"/>
      <c r="AZ20" s="29"/>
      <c r="BA20" s="29"/>
      <c r="BB20" s="29"/>
      <c r="BC20" s="29"/>
      <c r="BD20" s="29"/>
      <c r="BE20" s="86"/>
      <c r="BF20" s="87"/>
      <c r="BG20" s="29"/>
      <c r="BH20" s="29"/>
      <c r="BI20" s="29"/>
      <c r="BJ20" s="29"/>
      <c r="BK20" s="29"/>
      <c r="BL20" s="29"/>
    </row>
    <row r="21" spans="1:64" s="3" customFormat="1" ht="30" customHeight="1" thickBot="1" x14ac:dyDescent="0.3">
      <c r="A21" s="43"/>
      <c r="G21" s="12"/>
      <c r="H21" s="12" t="str">
        <f t="shared" si="12"/>
        <v/>
      </c>
      <c r="I21" s="29"/>
      <c r="J21" s="29"/>
      <c r="K21" s="29"/>
      <c r="L21" s="29"/>
      <c r="M21" s="29"/>
      <c r="N21" s="29"/>
      <c r="O21" s="29"/>
      <c r="P21" s="29"/>
      <c r="Q21" s="29"/>
      <c r="R21" s="29"/>
      <c r="S21" s="29"/>
      <c r="T21" s="29"/>
      <c r="U21" s="29"/>
      <c r="V21" s="86"/>
      <c r="W21" s="87"/>
      <c r="X21" s="29"/>
      <c r="Y21" s="29"/>
      <c r="Z21" s="29"/>
      <c r="AA21" s="29"/>
      <c r="AB21" s="29"/>
      <c r="AC21" s="83"/>
      <c r="AD21" s="84"/>
      <c r="AE21" s="29"/>
      <c r="AF21" s="29"/>
      <c r="AG21" s="29"/>
      <c r="AH21" s="29"/>
      <c r="AI21" s="29"/>
      <c r="AJ21" s="86"/>
      <c r="AK21" s="87"/>
      <c r="AL21" s="29"/>
      <c r="AM21" s="29"/>
      <c r="AN21" s="29"/>
      <c r="AO21" s="29"/>
      <c r="AP21" s="83"/>
      <c r="AQ21" s="84"/>
      <c r="AR21" s="29"/>
      <c r="AS21" s="29"/>
      <c r="AT21" s="29"/>
      <c r="AU21" s="29"/>
      <c r="AV21" s="29"/>
      <c r="AW21" s="29"/>
      <c r="AX21" s="29"/>
      <c r="AY21" s="29"/>
      <c r="AZ21" s="29"/>
      <c r="BA21" s="29"/>
      <c r="BB21" s="29"/>
      <c r="BC21" s="29"/>
      <c r="BD21" s="29"/>
      <c r="BE21" s="86"/>
      <c r="BF21" s="87"/>
      <c r="BG21" s="29"/>
      <c r="BH21" s="29"/>
      <c r="BI21" s="29"/>
      <c r="BJ21" s="29"/>
      <c r="BK21" s="29"/>
      <c r="BL21" s="29"/>
    </row>
    <row r="22" spans="1:64" s="3" customFormat="1" ht="30" customHeight="1" thickBot="1" x14ac:dyDescent="0.3">
      <c r="A22" s="43"/>
      <c r="G22" s="12"/>
      <c r="H22" s="12" t="str">
        <f t="shared" si="12"/>
        <v/>
      </c>
      <c r="I22" s="29"/>
      <c r="J22" s="29"/>
      <c r="K22" s="29"/>
      <c r="L22" s="29"/>
      <c r="M22" s="29"/>
      <c r="N22" s="29"/>
      <c r="O22" s="29"/>
      <c r="P22" s="29"/>
      <c r="Q22" s="29"/>
      <c r="R22" s="29"/>
      <c r="S22" s="29"/>
      <c r="T22" s="29"/>
      <c r="U22" s="29"/>
      <c r="V22" s="86"/>
      <c r="W22" s="87"/>
      <c r="X22" s="29"/>
      <c r="Y22" s="29"/>
      <c r="Z22" s="29"/>
      <c r="AA22" s="29"/>
      <c r="AB22" s="29"/>
      <c r="AC22" s="83"/>
      <c r="AD22" s="84"/>
      <c r="AE22" s="29"/>
      <c r="AF22" s="29"/>
      <c r="AG22" s="29"/>
      <c r="AH22" s="29"/>
      <c r="AI22" s="29"/>
      <c r="AJ22" s="86"/>
      <c r="AK22" s="87"/>
      <c r="AL22" s="29"/>
      <c r="AM22" s="29"/>
      <c r="AN22" s="29"/>
      <c r="AO22" s="29"/>
      <c r="AP22" s="83"/>
      <c r="AQ22" s="84"/>
      <c r="AR22" s="29"/>
      <c r="AS22" s="29"/>
      <c r="AT22" s="29"/>
      <c r="AU22" s="29"/>
      <c r="AV22" s="29"/>
      <c r="AW22" s="29"/>
      <c r="AX22" s="29"/>
      <c r="AY22" s="29"/>
      <c r="AZ22" s="29"/>
      <c r="BA22" s="29"/>
      <c r="BB22" s="29"/>
      <c r="BC22" s="29"/>
      <c r="BD22" s="29"/>
      <c r="BE22" s="86"/>
      <c r="BF22" s="87"/>
      <c r="BG22" s="29"/>
      <c r="BH22" s="29"/>
      <c r="BI22" s="29"/>
      <c r="BJ22" s="29"/>
      <c r="BK22" s="29"/>
      <c r="BL22" s="29"/>
    </row>
    <row r="23" spans="1:64" s="3" customFormat="1" ht="30" customHeight="1" thickBot="1" x14ac:dyDescent="0.3">
      <c r="A23" s="43"/>
      <c r="G23" s="12"/>
      <c r="H23" s="12" t="str">
        <f t="shared" si="12"/>
        <v/>
      </c>
      <c r="I23" s="29"/>
      <c r="J23" s="29"/>
      <c r="K23" s="29"/>
      <c r="L23" s="29"/>
      <c r="M23" s="29"/>
      <c r="N23" s="29"/>
      <c r="O23" s="29"/>
      <c r="P23" s="29"/>
      <c r="Q23" s="29"/>
      <c r="R23" s="29"/>
      <c r="S23" s="29"/>
      <c r="T23" s="29"/>
      <c r="U23" s="29"/>
      <c r="V23" s="86"/>
      <c r="W23" s="87"/>
      <c r="X23" s="29"/>
      <c r="Y23" s="29"/>
      <c r="Z23" s="29"/>
      <c r="AA23" s="29"/>
      <c r="AB23" s="29"/>
      <c r="AC23" s="83"/>
      <c r="AD23" s="84"/>
      <c r="AE23" s="29"/>
      <c r="AF23" s="29"/>
      <c r="AG23" s="29"/>
      <c r="AH23" s="29"/>
      <c r="AI23" s="29"/>
      <c r="AJ23" s="86"/>
      <c r="AK23" s="87"/>
      <c r="AL23" s="29"/>
      <c r="AM23" s="29"/>
      <c r="AN23" s="29"/>
      <c r="AO23" s="29"/>
      <c r="AP23" s="83"/>
      <c r="AQ23" s="84"/>
      <c r="AR23" s="29"/>
      <c r="AS23" s="29"/>
      <c r="AT23" s="29"/>
      <c r="AU23" s="29"/>
      <c r="AV23" s="29"/>
      <c r="AW23" s="29"/>
      <c r="AX23" s="29"/>
      <c r="AY23" s="29"/>
      <c r="AZ23" s="29"/>
      <c r="BA23" s="29"/>
      <c r="BB23" s="29"/>
      <c r="BC23" s="29"/>
      <c r="BD23" s="29"/>
      <c r="BE23" s="86"/>
      <c r="BF23" s="87"/>
      <c r="BG23" s="29"/>
      <c r="BH23" s="29"/>
      <c r="BI23" s="29"/>
      <c r="BJ23" s="29"/>
      <c r="BK23" s="29"/>
      <c r="BL23" s="29"/>
    </row>
    <row r="24" spans="1:64" s="3" customFormat="1" ht="30" customHeight="1" thickBot="1" x14ac:dyDescent="0.3">
      <c r="A24" s="43"/>
      <c r="G24" s="12"/>
      <c r="H24" s="12" t="str">
        <f t="shared" si="12"/>
        <v/>
      </c>
      <c r="I24" s="29"/>
      <c r="J24" s="29"/>
      <c r="K24" s="29"/>
      <c r="L24" s="29"/>
      <c r="M24" s="29"/>
      <c r="N24" s="29"/>
      <c r="O24" s="29"/>
      <c r="P24" s="29"/>
      <c r="Q24" s="29"/>
      <c r="R24" s="29"/>
      <c r="S24" s="29"/>
      <c r="T24" s="29"/>
      <c r="U24" s="29"/>
      <c r="V24" s="86"/>
      <c r="W24" s="87"/>
      <c r="X24" s="29"/>
      <c r="Y24" s="29"/>
      <c r="Z24" s="29"/>
      <c r="AA24" s="29"/>
      <c r="AB24" s="29"/>
      <c r="AC24" s="83"/>
      <c r="AD24" s="84"/>
      <c r="AE24" s="29"/>
      <c r="AF24" s="29"/>
      <c r="AG24" s="29"/>
      <c r="AH24" s="29"/>
      <c r="AI24" s="29"/>
      <c r="AJ24" s="86"/>
      <c r="AK24" s="87"/>
      <c r="AL24" s="29"/>
      <c r="AM24" s="29"/>
      <c r="AN24" s="29"/>
      <c r="AO24" s="29"/>
      <c r="AP24" s="83"/>
      <c r="AQ24" s="84"/>
      <c r="AR24" s="29"/>
      <c r="AS24" s="29"/>
      <c r="AT24" s="29"/>
      <c r="AU24" s="29"/>
      <c r="AV24" s="29"/>
      <c r="AW24" s="29"/>
      <c r="AX24" s="29"/>
      <c r="AY24" s="29"/>
      <c r="AZ24" s="29"/>
      <c r="BA24" s="29"/>
      <c r="BB24" s="29"/>
      <c r="BC24" s="29"/>
      <c r="BD24" s="29"/>
      <c r="BE24" s="86"/>
      <c r="BF24" s="87"/>
      <c r="BG24" s="29"/>
      <c r="BH24" s="29"/>
      <c r="BI24" s="29"/>
      <c r="BJ24" s="29"/>
      <c r="BK24" s="29"/>
      <c r="BL24" s="29"/>
    </row>
    <row r="25" spans="1:64" s="3" customFormat="1" ht="30" customHeight="1" thickBot="1" x14ac:dyDescent="0.3">
      <c r="A25" s="43"/>
      <c r="G25" s="12"/>
      <c r="H25" s="12" t="str">
        <f t="shared" si="12"/>
        <v/>
      </c>
      <c r="I25" s="29"/>
      <c r="J25" s="29"/>
      <c r="K25" s="29"/>
      <c r="L25" s="29"/>
      <c r="M25" s="29"/>
      <c r="N25" s="29"/>
      <c r="O25" s="29"/>
      <c r="P25" s="29"/>
      <c r="Q25" s="29"/>
      <c r="R25" s="29"/>
      <c r="S25" s="29"/>
      <c r="T25" s="29"/>
      <c r="U25" s="29"/>
      <c r="V25" s="86"/>
      <c r="W25" s="87"/>
      <c r="X25" s="29"/>
      <c r="Y25" s="29"/>
      <c r="Z25" s="29"/>
      <c r="AA25" s="29"/>
      <c r="AB25" s="29"/>
      <c r="AC25" s="83"/>
      <c r="AD25" s="84"/>
      <c r="AE25" s="29"/>
      <c r="AF25" s="29"/>
      <c r="AG25" s="29"/>
      <c r="AH25" s="29"/>
      <c r="AI25" s="29"/>
      <c r="AJ25" s="86"/>
      <c r="AK25" s="87"/>
      <c r="AL25" s="29"/>
      <c r="AM25" s="29"/>
      <c r="AN25" s="29"/>
      <c r="AO25" s="29"/>
      <c r="AP25" s="83"/>
      <c r="AQ25" s="84"/>
      <c r="AR25" s="29"/>
      <c r="AS25" s="29"/>
      <c r="AT25" s="29"/>
      <c r="AU25" s="29"/>
      <c r="AV25" s="29"/>
      <c r="AW25" s="29"/>
      <c r="AX25" s="29"/>
      <c r="AY25" s="29"/>
      <c r="AZ25" s="29"/>
      <c r="BA25" s="29"/>
      <c r="BB25" s="29"/>
      <c r="BC25" s="29"/>
      <c r="BD25" s="29"/>
      <c r="BE25" s="86"/>
      <c r="BF25" s="87"/>
      <c r="BG25" s="29"/>
      <c r="BH25" s="29"/>
      <c r="BI25" s="29"/>
      <c r="BJ25" s="29"/>
      <c r="BK25" s="29"/>
      <c r="BL25" s="29"/>
    </row>
    <row r="26" spans="1:64" s="3" customFormat="1" ht="30" customHeight="1" thickBot="1" x14ac:dyDescent="0.3">
      <c r="A26" s="43" t="s">
        <v>11</v>
      </c>
      <c r="G26" s="12"/>
      <c r="H26" s="12" t="str">
        <f t="shared" si="12"/>
        <v/>
      </c>
      <c r="I26" s="29"/>
      <c r="J26" s="29"/>
      <c r="K26" s="29"/>
      <c r="L26" s="29"/>
      <c r="M26" s="29"/>
      <c r="N26" s="29"/>
      <c r="O26" s="29"/>
      <c r="P26" s="29"/>
      <c r="Q26" s="29"/>
      <c r="R26" s="29"/>
      <c r="S26" s="29"/>
      <c r="T26" s="29"/>
      <c r="U26" s="29"/>
      <c r="V26" s="86"/>
      <c r="W26" s="87"/>
      <c r="X26" s="29"/>
      <c r="Y26" s="29"/>
      <c r="Z26" s="29"/>
      <c r="AA26" s="29"/>
      <c r="AB26" s="29"/>
      <c r="AC26" s="83"/>
      <c r="AD26" s="84"/>
      <c r="AE26" s="29"/>
      <c r="AF26" s="29"/>
      <c r="AG26" s="29"/>
      <c r="AH26" s="29"/>
      <c r="AI26" s="29"/>
      <c r="AJ26" s="86"/>
      <c r="AK26" s="87"/>
      <c r="AL26" s="29"/>
      <c r="AM26" s="29"/>
      <c r="AN26" s="29"/>
      <c r="AO26" s="29"/>
      <c r="AP26" s="83"/>
      <c r="AQ26" s="84"/>
      <c r="AR26" s="29"/>
      <c r="AS26" s="29"/>
      <c r="AT26" s="29"/>
      <c r="AU26" s="29"/>
      <c r="AV26" s="29"/>
      <c r="AW26" s="29"/>
      <c r="AX26" s="29"/>
      <c r="AY26" s="29"/>
      <c r="AZ26" s="29"/>
      <c r="BA26" s="29"/>
      <c r="BB26" s="29"/>
      <c r="BC26" s="29"/>
      <c r="BD26" s="29"/>
      <c r="BE26" s="86"/>
      <c r="BF26" s="87"/>
      <c r="BG26" s="29"/>
      <c r="BH26" s="29"/>
      <c r="BI26" s="29"/>
      <c r="BJ26" s="29"/>
      <c r="BK26" s="29"/>
      <c r="BL26" s="29"/>
    </row>
    <row r="27" spans="1:64" s="3" customFormat="1" ht="30" customHeight="1" thickBot="1" x14ac:dyDescent="0.3">
      <c r="A27" s="43"/>
      <c r="G27" s="12"/>
      <c r="H27" s="12" t="str">
        <f>IF(OR(ISBLANK(task_start),ISBLANK(task_end)),"",task_end-task_start+1)</f>
        <v/>
      </c>
      <c r="I27" s="29"/>
      <c r="J27" s="29"/>
      <c r="K27" s="29"/>
      <c r="L27" s="29"/>
      <c r="M27" s="29"/>
      <c r="N27" s="29"/>
      <c r="O27" s="29"/>
      <c r="P27" s="29"/>
      <c r="Q27" s="29"/>
      <c r="R27" s="29"/>
      <c r="S27" s="29"/>
      <c r="T27" s="29"/>
      <c r="U27" s="29"/>
      <c r="V27" s="86"/>
      <c r="W27" s="87"/>
      <c r="X27" s="29"/>
      <c r="Y27" s="29"/>
      <c r="Z27" s="29"/>
      <c r="AA27" s="29"/>
      <c r="AB27" s="29"/>
      <c r="AC27" s="83"/>
      <c r="AD27" s="84"/>
      <c r="AE27" s="29"/>
      <c r="AF27" s="29"/>
      <c r="AG27" s="29"/>
      <c r="AH27" s="29"/>
      <c r="AI27" s="29"/>
      <c r="AJ27" s="86"/>
      <c r="AK27" s="87"/>
      <c r="AL27" s="29"/>
      <c r="AM27" s="29"/>
      <c r="AN27" s="29"/>
      <c r="AO27" s="29"/>
      <c r="AP27" s="83"/>
      <c r="AQ27" s="84"/>
      <c r="AR27" s="29"/>
      <c r="AS27" s="29"/>
      <c r="AT27" s="29"/>
      <c r="AU27" s="29"/>
      <c r="AV27" s="29"/>
      <c r="AW27" s="29"/>
      <c r="AX27" s="29"/>
      <c r="AY27" s="29"/>
      <c r="AZ27" s="29"/>
      <c r="BA27" s="29"/>
      <c r="BB27" s="29"/>
      <c r="BC27" s="29"/>
      <c r="BD27" s="29"/>
      <c r="BE27" s="86"/>
      <c r="BF27" s="87"/>
      <c r="BG27" s="29"/>
      <c r="BH27" s="29"/>
      <c r="BI27" s="29"/>
      <c r="BJ27" s="29"/>
      <c r="BK27" s="29"/>
      <c r="BL27" s="29"/>
    </row>
    <row r="28" spans="1:64" s="3" customFormat="1" ht="30" customHeight="1" thickBot="1" x14ac:dyDescent="0.3">
      <c r="A28" s="43"/>
      <c r="G28" s="12"/>
      <c r="H28" s="12" t="str">
        <f t="shared" si="12"/>
        <v/>
      </c>
      <c r="I28" s="29"/>
      <c r="J28" s="29"/>
      <c r="K28" s="29"/>
      <c r="L28" s="29"/>
      <c r="M28" s="29"/>
      <c r="N28" s="29"/>
      <c r="O28" s="29"/>
      <c r="P28" s="29"/>
      <c r="Q28" s="29"/>
      <c r="R28" s="29"/>
      <c r="S28" s="29"/>
      <c r="T28" s="29"/>
      <c r="U28" s="29"/>
      <c r="V28" s="86"/>
      <c r="W28" s="87"/>
      <c r="X28" s="29"/>
      <c r="Y28" s="29"/>
      <c r="Z28" s="29"/>
      <c r="AA28" s="29"/>
      <c r="AB28" s="29"/>
      <c r="AC28" s="83"/>
      <c r="AD28" s="84"/>
      <c r="AE28" s="29"/>
      <c r="AF28" s="29"/>
      <c r="AG28" s="29"/>
      <c r="AH28" s="29"/>
      <c r="AI28" s="29"/>
      <c r="AJ28" s="86"/>
      <c r="AK28" s="87"/>
      <c r="AL28" s="29"/>
      <c r="AM28" s="29"/>
      <c r="AN28" s="29"/>
      <c r="AO28" s="29"/>
      <c r="AP28" s="83"/>
      <c r="AQ28" s="84"/>
      <c r="AR28" s="29"/>
      <c r="AS28" s="29"/>
      <c r="AT28" s="29"/>
      <c r="AU28" s="29"/>
      <c r="AV28" s="29"/>
      <c r="AW28" s="29"/>
      <c r="AX28" s="29"/>
      <c r="AY28" s="29"/>
      <c r="AZ28" s="29"/>
      <c r="BA28" s="29"/>
      <c r="BB28" s="29"/>
      <c r="BC28" s="29"/>
      <c r="BD28" s="29"/>
      <c r="BE28" s="86"/>
      <c r="BF28" s="87"/>
      <c r="BG28" s="29"/>
      <c r="BH28" s="29"/>
      <c r="BI28" s="29"/>
      <c r="BJ28" s="29"/>
      <c r="BK28" s="29"/>
      <c r="BL28" s="29"/>
    </row>
    <row r="29" spans="1:64" s="3" customFormat="1" ht="30" customHeight="1" thickBot="1" x14ac:dyDescent="0.3">
      <c r="A29" s="43"/>
      <c r="G29" s="12"/>
      <c r="H29" s="12" t="str">
        <f t="shared" si="12"/>
        <v/>
      </c>
      <c r="I29" s="29"/>
      <c r="J29" s="29"/>
      <c r="K29" s="29"/>
      <c r="L29" s="29"/>
      <c r="M29" s="29"/>
      <c r="N29" s="29"/>
      <c r="O29" s="29"/>
      <c r="P29" s="29"/>
      <c r="Q29" s="29"/>
      <c r="R29" s="29"/>
      <c r="S29" s="29"/>
      <c r="T29" s="29"/>
      <c r="U29" s="29"/>
      <c r="V29" s="86"/>
      <c r="W29" s="87"/>
      <c r="X29" s="29"/>
      <c r="Y29" s="29"/>
      <c r="Z29" s="29"/>
      <c r="AA29" s="29"/>
      <c r="AB29" s="29"/>
      <c r="AC29" s="83"/>
      <c r="AD29" s="84"/>
      <c r="AE29" s="29"/>
      <c r="AF29" s="29"/>
      <c r="AG29" s="29"/>
      <c r="AH29" s="29"/>
      <c r="AI29" s="29"/>
      <c r="AJ29" s="86"/>
      <c r="AK29" s="87"/>
      <c r="AL29" s="29"/>
      <c r="AM29" s="29"/>
      <c r="AN29" s="29"/>
      <c r="AO29" s="29"/>
      <c r="AP29" s="83"/>
      <c r="AQ29" s="84"/>
      <c r="AR29" s="29"/>
      <c r="AS29" s="29"/>
      <c r="AT29" s="29"/>
      <c r="AU29" s="29"/>
      <c r="AV29" s="29"/>
      <c r="AW29" s="29"/>
      <c r="AX29" s="29"/>
      <c r="AY29" s="29"/>
      <c r="AZ29" s="29"/>
      <c r="BA29" s="29"/>
      <c r="BB29" s="29"/>
      <c r="BC29" s="29"/>
      <c r="BD29" s="29"/>
      <c r="BE29" s="86"/>
      <c r="BF29" s="87"/>
      <c r="BG29" s="29"/>
      <c r="BH29" s="29"/>
      <c r="BI29" s="29"/>
      <c r="BJ29" s="29"/>
      <c r="BK29" s="29"/>
      <c r="BL29" s="29"/>
    </row>
    <row r="30" spans="1:64" s="3" customFormat="1" ht="30" customHeight="1" thickBot="1" x14ac:dyDescent="0.3">
      <c r="A30" s="43"/>
      <c r="G30" s="12"/>
      <c r="H30" s="12" t="str">
        <f t="shared" si="12"/>
        <v/>
      </c>
      <c r="I30" s="29"/>
      <c r="J30" s="29"/>
      <c r="K30" s="29"/>
      <c r="L30" s="29"/>
      <c r="M30" s="29"/>
      <c r="N30" s="29"/>
      <c r="O30" s="29"/>
      <c r="P30" s="29"/>
      <c r="Q30" s="29"/>
      <c r="R30" s="29"/>
      <c r="S30" s="29"/>
      <c r="T30" s="29"/>
      <c r="U30" s="29"/>
      <c r="V30" s="86"/>
      <c r="W30" s="87"/>
      <c r="X30" s="29"/>
      <c r="Y30" s="29"/>
      <c r="Z30" s="29"/>
      <c r="AA30" s="29"/>
      <c r="AB30" s="29"/>
      <c r="AC30" s="83"/>
      <c r="AD30" s="84"/>
      <c r="AE30" s="29"/>
      <c r="AF30" s="29"/>
      <c r="AG30" s="29"/>
      <c r="AH30" s="29"/>
      <c r="AI30" s="29"/>
      <c r="AJ30" s="86"/>
      <c r="AK30" s="87"/>
      <c r="AL30" s="29"/>
      <c r="AM30" s="29"/>
      <c r="AN30" s="29"/>
      <c r="AO30" s="29"/>
      <c r="AP30" s="83"/>
      <c r="AQ30" s="84"/>
      <c r="AR30" s="29"/>
      <c r="AS30" s="29"/>
      <c r="AT30" s="29"/>
      <c r="AU30" s="29"/>
      <c r="AV30" s="29"/>
      <c r="AW30" s="29"/>
      <c r="AX30" s="29"/>
      <c r="AY30" s="29"/>
      <c r="AZ30" s="29"/>
      <c r="BA30" s="29"/>
      <c r="BB30" s="29"/>
      <c r="BC30" s="29"/>
      <c r="BD30" s="29"/>
      <c r="BE30" s="86"/>
      <c r="BF30" s="87"/>
      <c r="BG30" s="29"/>
      <c r="BH30" s="29"/>
      <c r="BI30" s="29"/>
      <c r="BJ30" s="29"/>
      <c r="BK30" s="29"/>
      <c r="BL30" s="29"/>
    </row>
    <row r="31" spans="1:64" s="3" customFormat="1" ht="30" customHeight="1" thickBot="1" x14ac:dyDescent="0.3">
      <c r="A31" s="43"/>
      <c r="G31" s="12"/>
      <c r="H31" s="12" t="str">
        <f t="shared" si="12"/>
        <v/>
      </c>
      <c r="I31" s="29"/>
      <c r="J31" s="29"/>
      <c r="K31" s="29"/>
      <c r="L31" s="29"/>
      <c r="M31" s="29"/>
      <c r="N31" s="29"/>
      <c r="O31" s="29"/>
      <c r="P31" s="29"/>
      <c r="Q31" s="29"/>
      <c r="R31" s="29"/>
      <c r="S31" s="29"/>
      <c r="T31" s="29"/>
      <c r="U31" s="29"/>
      <c r="V31" s="86"/>
      <c r="W31" s="87"/>
      <c r="X31" s="29"/>
      <c r="Y31" s="29"/>
      <c r="Z31" s="29"/>
      <c r="AA31" s="29"/>
      <c r="AB31" s="29"/>
      <c r="AC31" s="83"/>
      <c r="AD31" s="84"/>
      <c r="AE31" s="29"/>
      <c r="AF31" s="29"/>
      <c r="AG31" s="29"/>
      <c r="AH31" s="29"/>
      <c r="AI31" s="29"/>
      <c r="AJ31" s="86"/>
      <c r="AK31" s="87"/>
      <c r="AL31" s="29"/>
      <c r="AM31" s="29"/>
      <c r="AN31" s="29"/>
      <c r="AO31" s="29"/>
      <c r="AP31" s="83"/>
      <c r="AQ31" s="84"/>
      <c r="AR31" s="29"/>
      <c r="AS31" s="29"/>
      <c r="AT31" s="29"/>
      <c r="AU31" s="29"/>
      <c r="AV31" s="29"/>
      <c r="AW31" s="29"/>
      <c r="AX31" s="29"/>
      <c r="AY31" s="29"/>
      <c r="AZ31" s="29"/>
      <c r="BA31" s="29"/>
      <c r="BB31" s="29"/>
      <c r="BC31" s="29"/>
      <c r="BD31" s="29"/>
      <c r="BE31" s="86"/>
      <c r="BF31" s="87"/>
      <c r="BG31" s="29"/>
      <c r="BH31" s="29"/>
      <c r="BI31" s="29"/>
      <c r="BJ31" s="29"/>
      <c r="BK31" s="29"/>
      <c r="BL31" s="29"/>
    </row>
    <row r="32" spans="1:64" s="3" customFormat="1" ht="30" customHeight="1" thickBot="1" x14ac:dyDescent="0.3">
      <c r="A32" s="43" t="s">
        <v>12</v>
      </c>
      <c r="G32" s="12"/>
      <c r="H32" s="12" t="str">
        <f t="shared" si="12"/>
        <v/>
      </c>
      <c r="I32" s="29"/>
      <c r="J32" s="29"/>
      <c r="K32" s="29"/>
      <c r="L32" s="29"/>
      <c r="M32" s="29"/>
      <c r="N32" s="29"/>
      <c r="O32" s="29"/>
      <c r="P32" s="29"/>
      <c r="Q32" s="29"/>
      <c r="R32" s="29"/>
      <c r="S32" s="29"/>
      <c r="T32" s="29"/>
      <c r="U32" s="29"/>
      <c r="V32" s="86"/>
      <c r="W32" s="87"/>
      <c r="X32" s="29"/>
      <c r="Y32" s="29"/>
      <c r="Z32" s="29"/>
      <c r="AA32" s="29"/>
      <c r="AB32" s="29"/>
      <c r="AC32" s="83"/>
      <c r="AD32" s="84"/>
      <c r="AE32" s="29"/>
      <c r="AF32" s="29"/>
      <c r="AG32" s="29"/>
      <c r="AH32" s="29"/>
      <c r="AI32" s="29"/>
      <c r="AJ32" s="86"/>
      <c r="AK32" s="87"/>
      <c r="AL32" s="29"/>
      <c r="AM32" s="29"/>
      <c r="AN32" s="29"/>
      <c r="AO32" s="29"/>
      <c r="AP32" s="83"/>
      <c r="AQ32" s="84"/>
      <c r="AR32" s="29"/>
      <c r="AS32" s="29"/>
      <c r="AT32" s="29"/>
      <c r="AU32" s="29"/>
      <c r="AV32" s="29"/>
      <c r="AW32" s="29"/>
      <c r="AX32" s="29"/>
      <c r="AY32" s="29"/>
      <c r="AZ32" s="29"/>
      <c r="BA32" s="29"/>
      <c r="BB32" s="29"/>
      <c r="BC32" s="29"/>
      <c r="BD32" s="29"/>
      <c r="BE32" s="86"/>
      <c r="BF32" s="87"/>
      <c r="BG32" s="29"/>
      <c r="BH32" s="29"/>
      <c r="BI32" s="29"/>
      <c r="BJ32" s="29"/>
      <c r="BK32" s="29"/>
      <c r="BL32" s="29"/>
    </row>
    <row r="33" spans="1:64" s="3" customFormat="1" ht="30" customHeight="1" thickBot="1" x14ac:dyDescent="0.3">
      <c r="A33" s="44" t="s">
        <v>13</v>
      </c>
      <c r="G33" s="12"/>
      <c r="H33" s="12" t="str">
        <f t="shared" si="12"/>
        <v/>
      </c>
      <c r="I33" s="29"/>
      <c r="J33" s="29"/>
      <c r="K33" s="29"/>
      <c r="L33" s="29"/>
      <c r="M33" s="29"/>
      <c r="N33" s="29"/>
      <c r="O33" s="29"/>
      <c r="P33" s="29"/>
      <c r="Q33" s="29"/>
      <c r="R33" s="29"/>
      <c r="S33" s="29"/>
      <c r="T33" s="29"/>
      <c r="U33" s="29"/>
      <c r="V33" s="86"/>
      <c r="W33" s="87"/>
      <c r="X33" s="29"/>
      <c r="Y33" s="29"/>
      <c r="Z33" s="29"/>
      <c r="AA33" s="29"/>
      <c r="AB33" s="29"/>
      <c r="AC33" s="83"/>
      <c r="AD33" s="84"/>
      <c r="AE33" s="29"/>
      <c r="AF33" s="29"/>
      <c r="AG33" s="29"/>
      <c r="AH33" s="29"/>
      <c r="AI33" s="29"/>
      <c r="AJ33" s="86"/>
      <c r="AK33" s="87"/>
      <c r="AL33" s="29"/>
      <c r="AM33" s="29"/>
      <c r="AN33" s="29"/>
      <c r="AO33" s="29"/>
      <c r="AP33" s="83"/>
      <c r="AQ33" s="84"/>
      <c r="AR33" s="29"/>
      <c r="AS33" s="29"/>
      <c r="AT33" s="29"/>
      <c r="AU33" s="29"/>
      <c r="AV33" s="29"/>
      <c r="AW33" s="29"/>
      <c r="AX33" s="29"/>
      <c r="AY33" s="29"/>
      <c r="AZ33" s="29"/>
      <c r="BA33" s="29"/>
      <c r="BB33" s="29"/>
      <c r="BC33" s="29"/>
      <c r="BD33" s="29"/>
      <c r="BE33" s="86"/>
      <c r="BF33" s="87"/>
      <c r="BG33" s="29"/>
      <c r="BH33" s="29"/>
      <c r="BI33" s="29"/>
      <c r="BJ33" s="29"/>
      <c r="BK33" s="29"/>
      <c r="BL33" s="29"/>
    </row>
    <row r="34" spans="1:64" ht="30" customHeight="1" thickBot="1" x14ac:dyDescent="0.3">
      <c r="B34" s="25" t="s">
        <v>14</v>
      </c>
      <c r="C34" s="26"/>
      <c r="D34" s="27"/>
      <c r="E34" s="78"/>
      <c r="F34" s="79"/>
      <c r="G34" s="28"/>
      <c r="H34" s="28" t="str">
        <f t="shared" si="12"/>
        <v/>
      </c>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row>
    <row r="35" spans="1:64" ht="30" customHeight="1" x14ac:dyDescent="0.25">
      <c r="C35" s="10"/>
      <c r="F35" s="45"/>
    </row>
    <row r="36" spans="1:64" ht="30" customHeight="1" x14ac:dyDescent="0.25">
      <c r="C36" s="11"/>
    </row>
  </sheetData>
  <mergeCells count="11">
    <mergeCell ref="AD4:AJ4"/>
    <mergeCell ref="AK4:AQ4"/>
    <mergeCell ref="AR4:AX4"/>
    <mergeCell ref="AY4:BE4"/>
    <mergeCell ref="BF4:BL4"/>
    <mergeCell ref="W4:AC4"/>
    <mergeCell ref="C3:D3"/>
    <mergeCell ref="E3:F3"/>
    <mergeCell ref="C4:D4"/>
    <mergeCell ref="I4:O4"/>
    <mergeCell ref="P4:V4"/>
  </mergeCells>
  <conditionalFormatting sqref="D7 D34">
    <cfRule type="dataBar" priority="8">
      <dataBar>
        <cfvo type="num" val="0"/>
        <cfvo type="num" val="1"/>
        <color theme="0" tint="-0.249977111117893"/>
      </dataBar>
      <extLst>
        <ext xmlns:x14="http://schemas.microsoft.com/office/spreadsheetml/2009/9/main" uri="{B025F937-C7B1-47D3-B67F-A62EFF666E3E}">
          <x14:id>{51503B7D-F32A-42F3-B31A-4B4436713357}</x14:id>
        </ext>
      </extLst>
    </cfRule>
  </conditionalFormatting>
  <conditionalFormatting sqref="D8:D19">
    <cfRule type="dataBar" priority="4">
      <dataBar>
        <cfvo type="num" val="0"/>
        <cfvo type="num" val="1"/>
        <color theme="0" tint="-0.249977111117893"/>
      </dataBar>
      <extLst>
        <ext xmlns:x14="http://schemas.microsoft.com/office/spreadsheetml/2009/9/main" uri="{B025F937-C7B1-47D3-B67F-A62EFF666E3E}">
          <x14:id>{F34E45F3-720F-43F4-B539-8FBFD0F051FE}</x14:id>
        </ext>
      </extLst>
    </cfRule>
  </conditionalFormatting>
  <conditionalFormatting sqref="I8:Z19 AB8:AB19 AD8:AL19 AN16:BL19 AO8:BL15">
    <cfRule type="expression" dxfId="5" priority="1">
      <formula>AND(task_start&lt;=I$5,ROUNDDOWN((task_end-task_start+1)*task_progress,0)+task_start-1&gt;=I$5)</formula>
    </cfRule>
    <cfRule type="expression" dxfId="4" priority="2" stopIfTrue="1">
      <formula>AND(task_end&gt;=I$5,task_start&lt;J$5)</formula>
    </cfRule>
    <cfRule type="expression" dxfId="3" priority="3">
      <formula>AND(TODAY()&gt;=I$5,TODAY()&lt;J$5)</formula>
    </cfRule>
  </conditionalFormatting>
  <dataValidations count="1">
    <dataValidation type="whole" operator="greaterThanOrEqual" allowBlank="1" showInputMessage="1" promptTitle="Mostrar semana" prompt="Al cambiar este número, se desplazará la vista del diagrama de Gantt." sqref="E4" xr:uid="{ABC0E6D5-50F6-4755-9CA5-454EC147FE99}">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51503B7D-F32A-42F3-B31A-4B4436713357}">
            <x14:dataBar minLength="0" maxLength="100" gradient="0">
              <x14:cfvo type="num">
                <xm:f>0</xm:f>
              </x14:cfvo>
              <x14:cfvo type="num">
                <xm:f>1</xm:f>
              </x14:cfvo>
              <x14:negativeFillColor rgb="FFFF0000"/>
              <x14:axisColor rgb="FF000000"/>
            </x14:dataBar>
          </x14:cfRule>
          <xm:sqref>D7 D34</xm:sqref>
        </x14:conditionalFormatting>
        <x14:conditionalFormatting xmlns:xm="http://schemas.microsoft.com/office/excel/2006/main">
          <x14:cfRule type="dataBar" id="{F34E45F3-720F-43F4-B539-8FBFD0F051FE}">
            <x14:dataBar minLength="0" maxLength="100" gradient="0">
              <x14:cfvo type="num">
                <xm:f>0</xm:f>
              </x14:cfvo>
              <x14:cfvo type="num">
                <xm:f>1</xm:f>
              </x14:cfvo>
              <x14:negativeFillColor rgb="FFFF0000"/>
              <x14:axisColor rgb="FF000000"/>
            </x14:dataBar>
          </x14:cfRule>
          <xm:sqref>D8:D19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2" zoomScaleNormal="100" workbookViewId="0"/>
  </sheetViews>
  <sheetFormatPr baseColWidth="10" defaultColWidth="9.140625" defaultRowHeight="12.75" x14ac:dyDescent="0.2"/>
  <cols>
    <col min="1" max="1" width="87.140625" style="33" customWidth="1"/>
    <col min="2" max="16384" width="9.140625" style="2"/>
  </cols>
  <sheetData>
    <row r="1" spans="1:2" ht="46.5" customHeight="1" x14ac:dyDescent="0.2"/>
    <row r="2" spans="1:2" s="35" customFormat="1" ht="15.75" x14ac:dyDescent="0.25">
      <c r="A2" s="34" t="s">
        <v>16</v>
      </c>
      <c r="B2" s="34"/>
    </row>
    <row r="3" spans="1:2" s="39" customFormat="1" ht="27" customHeight="1" x14ac:dyDescent="0.25">
      <c r="A3" s="65" t="s">
        <v>17</v>
      </c>
      <c r="B3" s="40"/>
    </row>
    <row r="4" spans="1:2" s="36" customFormat="1" ht="26.25" x14ac:dyDescent="0.4">
      <c r="A4" s="37" t="s">
        <v>18</v>
      </c>
    </row>
    <row r="5" spans="1:2" ht="74.099999999999994" customHeight="1" x14ac:dyDescent="0.2">
      <c r="A5" s="38" t="s">
        <v>19</v>
      </c>
    </row>
    <row r="6" spans="1:2" ht="26.25" customHeight="1" x14ac:dyDescent="0.2">
      <c r="A6" s="37" t="s">
        <v>20</v>
      </c>
    </row>
    <row r="7" spans="1:2" s="33" customFormat="1" ht="228" customHeight="1" x14ac:dyDescent="0.25">
      <c r="A7" s="42" t="s">
        <v>21</v>
      </c>
    </row>
    <row r="8" spans="1:2" s="36" customFormat="1" ht="26.25" x14ac:dyDescent="0.4">
      <c r="A8" s="37" t="s">
        <v>22</v>
      </c>
    </row>
    <row r="9" spans="1:2" ht="75" x14ac:dyDescent="0.2">
      <c r="A9" s="38" t="s">
        <v>23</v>
      </c>
    </row>
    <row r="10" spans="1:2" s="33" customFormat="1" ht="27.95" customHeight="1" x14ac:dyDescent="0.25">
      <c r="A10" s="41" t="s">
        <v>24</v>
      </c>
    </row>
    <row r="11" spans="1:2" s="36" customFormat="1" ht="26.25" x14ac:dyDescent="0.4">
      <c r="A11" s="37" t="s">
        <v>25</v>
      </c>
    </row>
    <row r="12" spans="1:2" ht="30" x14ac:dyDescent="0.2">
      <c r="A12" s="38" t="s">
        <v>26</v>
      </c>
    </row>
    <row r="13" spans="1:2" s="33" customFormat="1" ht="27.95" customHeight="1" x14ac:dyDescent="0.25">
      <c r="A13" s="41" t="s">
        <v>27</v>
      </c>
    </row>
    <row r="14" spans="1:2" s="36" customFormat="1" ht="26.25" x14ac:dyDescent="0.4">
      <c r="A14" s="37" t="s">
        <v>28</v>
      </c>
    </row>
    <row r="15" spans="1:2" ht="93.75" customHeight="1" x14ac:dyDescent="0.2">
      <c r="A15" s="38" t="s">
        <v>29</v>
      </c>
    </row>
    <row r="16" spans="1:2" ht="90" x14ac:dyDescent="0.2">
      <c r="A16" s="38" t="s">
        <v>30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18</vt:i4>
      </vt:variant>
    </vt:vector>
  </HeadingPairs>
  <TitlesOfParts>
    <vt:vector size="22" baseType="lpstr">
      <vt:lpstr>ProjectSchedule</vt:lpstr>
      <vt:lpstr>ProjectSchedule (2)</vt:lpstr>
      <vt:lpstr>ProjectSchedule (3)</vt:lpstr>
      <vt:lpstr>Acerca de</vt:lpstr>
      <vt:lpstr>'ProjectSchedule (2)'!Inicio_del_proyecto</vt:lpstr>
      <vt:lpstr>'ProjectSchedule (3)'!Inicio_del_proyecto</vt:lpstr>
      <vt:lpstr>Inicio_del_proyecto</vt:lpstr>
      <vt:lpstr>'ProjectSchedule (2)'!Semana_para_mostrar</vt:lpstr>
      <vt:lpstr>'ProjectSchedule (3)'!Semana_para_mostrar</vt:lpstr>
      <vt:lpstr>Semana_para_mostrar</vt:lpstr>
      <vt:lpstr>ProjectSchedule!task_end</vt:lpstr>
      <vt:lpstr>'ProjectSchedule (2)'!task_end</vt:lpstr>
      <vt:lpstr>'ProjectSchedule (3)'!task_end</vt:lpstr>
      <vt:lpstr>ProjectSchedule!task_progress</vt:lpstr>
      <vt:lpstr>'ProjectSchedule (2)'!task_progress</vt:lpstr>
      <vt:lpstr>'ProjectSchedule (3)'!task_progress</vt:lpstr>
      <vt:lpstr>ProjectSchedule!task_start</vt:lpstr>
      <vt:lpstr>'ProjectSchedule (2)'!task_start</vt:lpstr>
      <vt:lpstr>'ProjectSchedule (3)'!task_start</vt:lpstr>
      <vt:lpstr>ProjectSchedule!Títulos_a_imprimir</vt:lpstr>
      <vt:lpstr>'ProjectSchedule (2)'!Títulos_a_imprimir</vt:lpstr>
      <vt:lpstr>'ProjectSchedule (3)'!Títulos_a_imprimir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2024-06-27T08:35:00Z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